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pivotCacheDefinition+xml" PartName="/xl/pivotCache/pivotCacheDefinition1.xml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chartsheet+xml" PartName="/xl/chartsheets/sheet8.xml"/>
  <Override ContentType="application/vnd.openxmlformats-officedocument.spreadsheetml.chartsheet+xml" PartName="/xl/chartsheets/sheet2.xml"/>
  <Override ContentType="application/vnd.openxmlformats-officedocument.spreadsheetml.chartsheet+xml" PartName="/xl/chartsheets/sheet3.xml"/>
  <Override ContentType="application/vnd.openxmlformats-officedocument.spreadsheetml.chartsheet+xml" PartName="/xl/chartsheets/sheet6.xml"/>
  <Override ContentType="application/vnd.openxmlformats-officedocument.spreadsheetml.chartsheet+xml" PartName="/xl/chartsheets/sheet7.xml"/>
  <Override ContentType="application/vnd.openxmlformats-officedocument.spreadsheetml.chartsheet+xml" PartName="/xl/chartsheets/sheet9.xml"/>
  <Override ContentType="application/vnd.openxmlformats-officedocument.spreadsheetml.chartsheet+xml" PartName="/xl/chartsheets/sheet5.xml"/>
  <Override ContentType="application/vnd.openxmlformats-officedocument.spreadsheetml.chartsheet+xml" PartName="/xl/chartsheets/sheet4.xml"/>
  <Override ContentType="application/vnd.openxmlformats-officedocument.spreadsheetml.chartsheet+xml" PartName="/xl/chartsheets/sheet1.xml"/>
  <Override ContentType="application/vnd.openxmlformats-officedocument.spreadsheetml.chartsheet+xml" PartName="/xl/chartsheets/sheet10.xml"/>
  <Override ContentType="application/vnd.openxmlformats-officedocument.spreadsheetml.pivotTable+xml" PartName="/xl/pivotTables/pivotTable1.xml"/>
  <Override ContentType="application/vnd.openxmlformats-officedocument.spreadsheetml.pivotTable+xml" PartName="/xl/pivotTables/pivotTable2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13.xml"/>
  <Override ContentType="application/vnd.openxmlformats-officedocument.drawing+xml" PartName="/xl/drawings/drawing6.xml"/>
  <Override ContentType="application/vnd.openxmlformats-officedocument.drawing+xml" PartName="/xl/drawings/drawing15.xml"/>
  <Override ContentType="application/vnd.openxmlformats-officedocument.drawing+xml" PartName="/xl/drawings/drawing1.xml"/>
  <Override ContentType="application/vnd.openxmlformats-officedocument.drawing+xml" PartName="/xl/drawings/drawing12.xml"/>
  <Override ContentType="application/vnd.openxmlformats-officedocument.drawing+xml" PartName="/xl/drawings/drawing17.xml"/>
  <Override ContentType="application/vnd.openxmlformats-officedocument.drawing+xml" PartName="/xl/drawings/drawing21.xml"/>
  <Override ContentType="application/vnd.openxmlformats-officedocument.drawing+xml" PartName="/xl/drawings/drawing8.xml"/>
  <Override ContentType="application/vnd.openxmlformats-officedocument.drawing+xml" PartName="/xl/drawings/drawing16.xml"/>
  <Override ContentType="application/vnd.openxmlformats-officedocument.drawing+xml" PartName="/xl/drawings/drawing19.xml"/>
  <Override ContentType="application/vnd.openxmlformats-officedocument.drawing+xml" PartName="/xl/drawings/drawing3.xml"/>
  <Override ContentType="application/vnd.openxmlformats-officedocument.drawing+xml" PartName="/xl/drawings/drawing14.xml"/>
  <Override ContentType="application/vnd.openxmlformats-officedocument.drawing+xml" PartName="/xl/drawings/drawing5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8.xml"/>
  <Override ContentType="application/vnd.openxmlformats-officedocument.drawing+xml" PartName="/xl/drawings/drawing11.xml"/>
  <Override ContentType="application/vnd.openxmlformats-officedocument.drawing+xml" PartName="/xl/drawings/drawing20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openxmlformats-officedocument.drawingml.chart+xml" PartName="/xl/charts/chart10.xml"/>
  <Override ContentType="application/vnd.openxmlformats-officedocument.drawingml.chart+xml" PartName="/xl/charts/chart6.xml"/>
  <Override ContentType="application/vnd.openxmlformats-officedocument.drawingml.chart+xml" PartName="/xl/charts/chart7.xml"/>
  <Override ContentType="application/vnd.openxmlformats-officedocument.drawingml.chart+xml" PartName="/xl/charts/chart8.xml"/>
  <Override ContentType="application/vnd.openxmlformats-officedocument.drawingml.chart+xml" PartName="/xl/charts/chart4.xml"/>
  <Override ContentType="application/vnd.openxmlformats-officedocument.drawingml.chart+xml" PartName="/xl/charts/chart9.xml"/>
  <Override ContentType="application/vnd.openxmlformats-officedocument.drawingml.chart+xml" PartName="/xl/charts/chart5.xml"/>
  <Override ContentType="application/vnd.openxmlformats-officedocument.drawingml.chart+xml" PartName="/xl/charts/chart3.xml"/>
  <Override ContentType="application/vnd.openxmlformats-officedocument.drawingml.chart+xml" PartName="/xl/charts/chart2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ynamic_P&amp;L_forecast_statement" sheetId="1" r:id="rId3"/>
    <sheet state="visible" name="Summary_scenarios_statistics" sheetId="2" r:id="rId4"/>
    <sheet state="visible" name="6BOX" sheetId="3" r:id="rId5"/>
    <sheet state="visible" name="2BOX" sheetId="4" r:id="rId6"/>
    <sheet state="visible" name="Dataset" sheetId="5" r:id="rId7"/>
    <sheet state="visible" name="Pie_Chart_AMZN_mean_total_reven" sheetId="6" r:id="rId8"/>
    <sheet state="visible" name="Forecast_chart_revenue_AMZN" sheetId="7" r:id="rId9"/>
    <sheet state="visible" name="AMZN_sector_companies" sheetId="8" r:id="rId10"/>
    <sheet state="visible" name="Forecasting_Model_AMZN" sheetId="9" r:id="rId11"/>
    <sheet state="visible" name="Pie_Chart_IBM_mean_total_revenu" sheetId="10" r:id="rId12"/>
    <sheet state="visible" name="Forecast_chart_revenue_IBM" sheetId="11" r:id="rId13"/>
    <sheet state="visible" name="IBM_sector_companies" sheetId="12" r:id="rId14"/>
    <sheet state="visible" name="Forecasting_Model_IBM" sheetId="13" r:id="rId15"/>
    <sheet state="visible" name="Pie_Chart_AMZN" sheetId="14" r:id="rId16"/>
    <sheet state="visible" name="Pie_Chart_IBM" sheetId="15" r:id="rId17"/>
    <sheet state="visible" name="Range" sheetId="16" r:id="rId18"/>
    <sheet state="visible" name="Ticker_lookup" sheetId="17" r:id="rId19"/>
    <sheet state="visible" name="Stdev" sheetId="18" r:id="rId20"/>
    <sheet state="visible" name="Sector_sub_industry" sheetId="19" r:id="rId21"/>
    <sheet state="visible" name="Consumer_discrenary" sheetId="20" r:id="rId22"/>
    <sheet state="visible" name="TickerDD" sheetId="21" r:id="rId23"/>
  </sheets>
  <definedNames>
    <definedName name="Gross_profit">Dataset!$L$2:$L$1711</definedName>
    <definedName name="Forecast_revenue_IBM">Forecasting_Model_IBM!$E$6:$J$6</definedName>
    <definedName name="Sub_industry">#REF!</definedName>
    <definedName name="Ticker_symbols">TickerDD!$E$2:$E$431</definedName>
    <definedName name="COGS">Dataset!$F$2:$F$1711</definedName>
    <definedName name="Gross_margin">Dataset!$N$2:$N$1711</definedName>
    <definedName name="Scenarios">TickerDD!$H$1:$H$3</definedName>
    <definedName name="GICS_sub_industry">Dataset!$K$2:$K$1711</definedName>
    <definedName name="Forecast_operating_profit">'Dynamic_P&amp;L_forecast_statement'!$E$13:$J$13</definedName>
    <definedName name="Operating_profit">Dataset!$M$2:$M$1711</definedName>
    <definedName name="Forecast_revenue_AMZN">Forecasting_Model_AMZN!$E$6:$J$6</definedName>
    <definedName name="R_and_D">Dataset!$H$2:$H$1711</definedName>
    <definedName name="Period_ending">Dataset!$D$2:$D$1711</definedName>
    <definedName name="Ticker_name">Ticker_lookup!$B$2:$B$6553</definedName>
    <definedName name="GICS_sector">Dataset!$J$2:$J$1711</definedName>
    <definedName name="SGAs">Dataset!$G$2:$G$1711</definedName>
    <definedName name="Years">Dataset!$C$2:$C$1711</definedName>
    <definedName name="Forecast_gross_profit">'Dynamic_P&amp;L_forecast_statement'!$E$8:$J$8</definedName>
    <definedName name="Total_revenue">Dataset!$E$2:$E$1711</definedName>
    <definedName name="Sector">#REF!</definedName>
    <definedName name="Other_operating_items">Dataset!$I$2:$I$1711</definedName>
    <definedName name="Ticker_symbol">Dataset!$B$2:$B$1711</definedName>
    <definedName name="Forecast_revenue">'Dynamic_P&amp;L_forecast_statement'!$E$6:$J$6</definedName>
    <definedName name="Operating_margin">Dataset!$O$2:$O$1711</definedName>
    <definedName name="Ticker_key">Ticker_lookup!$A$2:$A$6553</definedName>
    <definedName name="Year_1_6">'Dynamic_P&amp;L_forecast_statement'!$E$5:$J$5</definedName>
  </definedNames>
  <calcPr/>
  <pivotCaches>
    <pivotCache cacheId="0" r:id="rId24"/>
  </pivotCaches>
</workbook>
</file>

<file path=xl/sharedStrings.xml><?xml version="1.0" encoding="utf-8"?>
<sst xmlns="http://schemas.openxmlformats.org/spreadsheetml/2006/main" count="22738" uniqueCount="12461">
  <si>
    <t>Ticker_symbol</t>
  </si>
  <si>
    <t>IBM</t>
  </si>
  <si>
    <t>NYSE Interactive Profit Loss Statement &amp; Financial Forecast</t>
  </si>
  <si>
    <t>NYSE_companies Ticker_picker</t>
  </si>
  <si>
    <r>
      <rPr>
        <b/>
      </rPr>
      <t>Income Statemen</t>
    </r>
    <r>
      <t>t</t>
    </r>
  </si>
  <si>
    <t>Any Forecast</t>
  </si>
  <si>
    <t>Favorites:</t>
  </si>
  <si>
    <t>PROFIT &amp; LOSS</t>
  </si>
  <si>
    <t>Historical</t>
  </si>
  <si>
    <t>Forecast</t>
  </si>
  <si>
    <t>Year 1</t>
  </si>
  <si>
    <t>Year 2</t>
  </si>
  <si>
    <t>Year 3</t>
  </si>
  <si>
    <t>Year 4</t>
  </si>
  <si>
    <t>Year 5</t>
  </si>
  <si>
    <t>Year 6</t>
  </si>
  <si>
    <t>AMZN</t>
  </si>
  <si>
    <t>Total_revenue</t>
  </si>
  <si>
    <t>NETFLX</t>
  </si>
  <si>
    <t>Cost_Of_Good_and _Services</t>
  </si>
  <si>
    <t>EBAY</t>
  </si>
  <si>
    <t>Gross_Profit</t>
  </si>
  <si>
    <t>Sales_General_Administration</t>
  </si>
  <si>
    <t>Other_operating_items</t>
  </si>
  <si>
    <t>Research_and_Development</t>
  </si>
  <si>
    <t>Total_operating_expenses</t>
  </si>
  <si>
    <t xml:space="preserve">Operating_profit </t>
  </si>
  <si>
    <t>Summary of Total_revenue_forecast</t>
  </si>
  <si>
    <t>Operating Statistics</t>
  </si>
  <si>
    <t>MAX</t>
  </si>
  <si>
    <t>Assumptions</t>
  </si>
  <si>
    <t>3rdQ</t>
  </si>
  <si>
    <t>Revenue_growth(%)</t>
  </si>
  <si>
    <t>MEAN</t>
  </si>
  <si>
    <t>Gross_margin</t>
  </si>
  <si>
    <t>MEDIAN</t>
  </si>
  <si>
    <t>Operating_margin</t>
  </si>
  <si>
    <t>1stQ</t>
  </si>
  <si>
    <t>MIN</t>
  </si>
  <si>
    <t>Scenario</t>
  </si>
  <si>
    <t>Strong_case</t>
  </si>
  <si>
    <t>Operating Scenarios</t>
  </si>
  <si>
    <t>Choose your Scenario_case</t>
  </si>
  <si>
    <t>sensitivity analysis</t>
  </si>
  <si>
    <t>Any Scenario</t>
  </si>
  <si>
    <t>One_year_ahead</t>
  </si>
  <si>
    <t>Two_years_ahead</t>
  </si>
  <si>
    <t>Base_case</t>
  </si>
  <si>
    <t>Weak_case</t>
  </si>
  <si>
    <t>Revenue_growth_stdev</t>
  </si>
  <si>
    <t>Gross_margin_stdev</t>
  </si>
  <si>
    <t xml:space="preserve">Operating_margin_stdev </t>
  </si>
  <si>
    <t>AMZN_weak_case</t>
  </si>
  <si>
    <t>AMZN_base_case</t>
  </si>
  <si>
    <t>AMZN_strong_case</t>
  </si>
  <si>
    <t>IBM_weak_case</t>
  </si>
  <si>
    <t>IBM_base_case</t>
  </si>
  <si>
    <t>IBM_strong_case</t>
  </si>
  <si>
    <t>Range</t>
  </si>
  <si>
    <t>5-pt_total_revenue</t>
  </si>
  <si>
    <t>Max</t>
  </si>
  <si>
    <t>Q3</t>
  </si>
  <si>
    <t>Q1</t>
  </si>
  <si>
    <t>Min</t>
  </si>
  <si>
    <t>Year</t>
  </si>
  <si>
    <t xml:space="preserve">Year 5 </t>
  </si>
  <si>
    <t>IBM_total_revenue</t>
  </si>
  <si>
    <t>Stdev</t>
  </si>
  <si>
    <t>Mean_total_revenue</t>
  </si>
  <si>
    <t>AMZN_total_revenue</t>
  </si>
  <si>
    <t>max</t>
  </si>
  <si>
    <t>q3</t>
  </si>
  <si>
    <t>q1</t>
  </si>
  <si>
    <t>min</t>
  </si>
  <si>
    <t>SUM of Total_revenue</t>
  </si>
  <si>
    <t>CSRA</t>
  </si>
  <si>
    <t>CTSH</t>
  </si>
  <si>
    <t>EXPE</t>
  </si>
  <si>
    <t>PCLN</t>
  </si>
  <si>
    <t>XRX</t>
  </si>
  <si>
    <t>TRIP</t>
  </si>
  <si>
    <t>Grand Total</t>
  </si>
  <si>
    <t>STDEV</t>
  </si>
  <si>
    <t>https://docs.google.com/presentation/d/17NtyKzc_-eWVddDOAYyhOZOXpIlvoTsHvlkJcu46Abk/edit?usp=sharing</t>
  </si>
  <si>
    <t>link to slide show</t>
  </si>
  <si>
    <t>GICS_sector</t>
  </si>
  <si>
    <t>COUNTA of GICS_sub_industry</t>
  </si>
  <si>
    <t>GICS_sub_industry</t>
  </si>
  <si>
    <t>COUNTA of Ticker_symbol</t>
  </si>
  <si>
    <t>Insurance Brokers</t>
  </si>
  <si>
    <t>Consumer Discretionary</t>
  </si>
  <si>
    <t>Advertising</t>
  </si>
  <si>
    <t>Integrated Oil &amp; Gas</t>
  </si>
  <si>
    <t>Consumer Staples</t>
  </si>
  <si>
    <t>Aerospace &amp; Defense</t>
  </si>
  <si>
    <t>Integrated Telecommunications Services</t>
  </si>
  <si>
    <t>Energy</t>
  </si>
  <si>
    <t>Agricultural Products</t>
  </si>
  <si>
    <t>Internet &amp; Direct Marketing Retail</t>
  </si>
  <si>
    <t>Financials</t>
  </si>
  <si>
    <t>Air Freight &amp; Logistics</t>
  </si>
  <si>
    <t>Internet Software &amp; Services</t>
  </si>
  <si>
    <t>Health Care</t>
  </si>
  <si>
    <t>Airlines</t>
  </si>
  <si>
    <t>Investment Banking &amp; Brokerage</t>
  </si>
  <si>
    <t>Industrials</t>
  </si>
  <si>
    <t>Alternative Carriers</t>
  </si>
  <si>
    <t>IT Consulting &amp; Other Services</t>
  </si>
  <si>
    <t>Information Technology</t>
  </si>
  <si>
    <t>Apparel Retail</t>
  </si>
  <si>
    <t>Leisure Products</t>
  </si>
  <si>
    <t>Materials</t>
  </si>
  <si>
    <t>Apparel, Accessories &amp; Luxury Goods</t>
  </si>
  <si>
    <t>Life &amp; Health Insurance</t>
  </si>
  <si>
    <t>Real Estate</t>
  </si>
  <si>
    <t>Application Software</t>
  </si>
  <si>
    <t>Life Sciences Tools &amp; Services</t>
  </si>
  <si>
    <t>Telecommunications Services</t>
  </si>
  <si>
    <t>Asset Management &amp; Custody Banks</t>
  </si>
  <si>
    <t>Managed Health Care</t>
  </si>
  <si>
    <t>Utilities</t>
  </si>
  <si>
    <t>Auto Parts &amp; Equipment</t>
  </si>
  <si>
    <t>Main_dataset</t>
  </si>
  <si>
    <t>Years</t>
  </si>
  <si>
    <t>Period_ending</t>
  </si>
  <si>
    <t>COGS</t>
  </si>
  <si>
    <t xml:space="preserve"> SGAs</t>
  </si>
  <si>
    <t>R_and_D</t>
  </si>
  <si>
    <t>Gross_profit</t>
  </si>
  <si>
    <t>Operating_profit</t>
  </si>
  <si>
    <t>AAL</t>
  </si>
  <si>
    <t>AAP</t>
  </si>
  <si>
    <t>Automotive Retail</t>
  </si>
  <si>
    <t>AAPL</t>
  </si>
  <si>
    <t>Computer Hardware</t>
  </si>
  <si>
    <t>ABBV</t>
  </si>
  <si>
    <t>Pharmaceuticals</t>
  </si>
  <si>
    <t>ABC</t>
  </si>
  <si>
    <t>Health Care Distributors</t>
  </si>
  <si>
    <t>ABT</t>
  </si>
  <si>
    <t>Health Care Equipment</t>
  </si>
  <si>
    <t>ADBE</t>
  </si>
  <si>
    <t>ADI</t>
  </si>
  <si>
    <t>Semiconductors</t>
  </si>
  <si>
    <t>ADM</t>
  </si>
  <si>
    <t>ADS</t>
  </si>
  <si>
    <t>Data Processing &amp; Outsourced Services</t>
  </si>
  <si>
    <t>ADSK</t>
  </si>
  <si>
    <t>AEE</t>
  </si>
  <si>
    <t>MultiUtilities</t>
  </si>
  <si>
    <t>AEP</t>
  </si>
  <si>
    <t>Electric Utilities</t>
  </si>
  <si>
    <t>AFL</t>
  </si>
  <si>
    <t>AIG</t>
  </si>
  <si>
    <t>Property &amp; Casualty Insurance</t>
  </si>
  <si>
    <t>AIV</t>
  </si>
  <si>
    <t>REITs</t>
  </si>
  <si>
    <t>AIZ</t>
  </si>
  <si>
    <t>Multi-line Insurance</t>
  </si>
  <si>
    <t>AKAM</t>
  </si>
  <si>
    <t>ALB</t>
  </si>
  <si>
    <t>Specialty Chemicals</t>
  </si>
  <si>
    <t>ALK</t>
  </si>
  <si>
    <t>ALL</t>
  </si>
  <si>
    <t>ALLE</t>
  </si>
  <si>
    <t>Building Products</t>
  </si>
  <si>
    <t>ALXN</t>
  </si>
  <si>
    <t>Biotechnology</t>
  </si>
  <si>
    <t>AMAT</t>
  </si>
  <si>
    <t>Semiconductor Equipment</t>
  </si>
  <si>
    <t>AME</t>
  </si>
  <si>
    <t>Electrical Components &amp; Equipment</t>
  </si>
  <si>
    <t>AMGN</t>
  </si>
  <si>
    <t>AMP</t>
  </si>
  <si>
    <t>AMT</t>
  </si>
  <si>
    <t>Specialized REITs</t>
  </si>
  <si>
    <t>AN</t>
  </si>
  <si>
    <t>Specialty Stores</t>
  </si>
  <si>
    <t>ANTM</t>
  </si>
  <si>
    <t>APA</t>
  </si>
  <si>
    <t>Oil &amp; Gas Exploration &amp; Production</t>
  </si>
  <si>
    <t>APC</t>
  </si>
  <si>
    <t>APD</t>
  </si>
  <si>
    <t>Industrial Gases</t>
  </si>
  <si>
    <t>APH</t>
  </si>
  <si>
    <t>Electronic Components</t>
  </si>
  <si>
    <t>ARNC</t>
  </si>
  <si>
    <t>ATVI</t>
  </si>
  <si>
    <t>Home Entertainment Software</t>
  </si>
  <si>
    <t>AVGO</t>
  </si>
  <si>
    <t>AVY</t>
  </si>
  <si>
    <t>Paper Packaging</t>
  </si>
  <si>
    <t>AWK</t>
  </si>
  <si>
    <t>Water Utilities</t>
  </si>
  <si>
    <t>AXP</t>
  </si>
  <si>
    <t>Consumer Finance</t>
  </si>
  <si>
    <t>AYI</t>
  </si>
  <si>
    <t>AZO</t>
  </si>
  <si>
    <t>BA</t>
  </si>
  <si>
    <t>BAC</t>
  </si>
  <si>
    <t>Banks</t>
  </si>
  <si>
    <t>BAX</t>
  </si>
  <si>
    <t>BBBY</t>
  </si>
  <si>
    <t>BBT</t>
  </si>
  <si>
    <t>BBY</t>
  </si>
  <si>
    <t>Computer &amp; Electronics Retail</t>
  </si>
  <si>
    <t>BCR</t>
  </si>
  <si>
    <t>BDX</t>
  </si>
  <si>
    <t>BHI</t>
  </si>
  <si>
    <t>Oil &amp; Gas Equipment &amp; Services</t>
  </si>
  <si>
    <t>BIIB</t>
  </si>
  <si>
    <t>BLL</t>
  </si>
  <si>
    <t>Metal &amp; Glass Containers</t>
  </si>
  <si>
    <t>BMY</t>
  </si>
  <si>
    <t>BSX</t>
  </si>
  <si>
    <t>BWA</t>
  </si>
  <si>
    <t>BXP</t>
  </si>
  <si>
    <t>CAG</t>
  </si>
  <si>
    <t>Packaged Foods &amp; Meats</t>
  </si>
  <si>
    <t>CAH</t>
  </si>
  <si>
    <t>CAT</t>
  </si>
  <si>
    <t>Construction &amp; Farm Machinery &amp; Heavy Trucks</t>
  </si>
  <si>
    <t>CB</t>
  </si>
  <si>
    <t>CBG</t>
  </si>
  <si>
    <t>Real Estate Services</t>
  </si>
  <si>
    <t>CCI</t>
  </si>
  <si>
    <t>CCL</t>
  </si>
  <si>
    <t>Hotels, Resorts &amp; Cruise Lines</t>
  </si>
  <si>
    <t>CELG</t>
  </si>
  <si>
    <t>CERN</t>
  </si>
  <si>
    <t>Health Care Technology</t>
  </si>
  <si>
    <t>CF</t>
  </si>
  <si>
    <t>Fertilizers &amp; Agricultural Chemicals</t>
  </si>
  <si>
    <t>CFG</t>
  </si>
  <si>
    <t>Regional Banks</t>
  </si>
  <si>
    <t>CHD</t>
  </si>
  <si>
    <t>Household Products</t>
  </si>
  <si>
    <t>CHK</t>
  </si>
  <si>
    <t>CHRW</t>
  </si>
  <si>
    <t>CHTR</t>
  </si>
  <si>
    <t>Cable &amp; Satellite</t>
  </si>
  <si>
    <t>CI</t>
  </si>
  <si>
    <t>CINF</t>
  </si>
  <si>
    <t>CL</t>
  </si>
  <si>
    <t>CLX</t>
  </si>
  <si>
    <t>CMA</t>
  </si>
  <si>
    <t>CMG</t>
  </si>
  <si>
    <t>Restaurants</t>
  </si>
  <si>
    <t>CMI</t>
  </si>
  <si>
    <t>Industrial Machinery</t>
  </si>
  <si>
    <t>CMS</t>
  </si>
  <si>
    <t>CNC</t>
  </si>
  <si>
    <t>CNP</t>
  </si>
  <si>
    <t>COF</t>
  </si>
  <si>
    <t>COG</t>
  </si>
  <si>
    <t>COL</t>
  </si>
  <si>
    <t>Industrial Conglomerates</t>
  </si>
  <si>
    <t>COO</t>
  </si>
  <si>
    <t>Health Care Supplies</t>
  </si>
  <si>
    <t>COST</t>
  </si>
  <si>
    <t>Hypermarkets &amp; Super Centers</t>
  </si>
  <si>
    <t>COTY</t>
  </si>
  <si>
    <t>Personal Products</t>
  </si>
  <si>
    <t>CPB</t>
  </si>
  <si>
    <t>CRM</t>
  </si>
  <si>
    <t>CSCO</t>
  </si>
  <si>
    <t>Networking Equipment</t>
  </si>
  <si>
    <t>CSX</t>
  </si>
  <si>
    <t>Railroads</t>
  </si>
  <si>
    <t>CTAS</t>
  </si>
  <si>
    <t>Diversified Support Services</t>
  </si>
  <si>
    <t>CTL</t>
  </si>
  <si>
    <t>CTXS</t>
  </si>
  <si>
    <t>CVS</t>
  </si>
  <si>
    <t>Drug Retail</t>
  </si>
  <si>
    <t>CVX</t>
  </si>
  <si>
    <t>CXO</t>
  </si>
  <si>
    <t>D</t>
  </si>
  <si>
    <t>DAL</t>
  </si>
  <si>
    <t>DD</t>
  </si>
  <si>
    <t>Diversified Chemicals</t>
  </si>
  <si>
    <t>DE</t>
  </si>
  <si>
    <t>DFS</t>
  </si>
  <si>
    <t>DG</t>
  </si>
  <si>
    <t>General Merchandise Stores</t>
  </si>
  <si>
    <t>DGX</t>
  </si>
  <si>
    <t>Health Care Facilities</t>
  </si>
  <si>
    <t>DHI</t>
  </si>
  <si>
    <t>Homebuilding</t>
  </si>
  <si>
    <t>DHR</t>
  </si>
  <si>
    <t>DIS</t>
  </si>
  <si>
    <t>Broadcasting &amp; Cable TV</t>
  </si>
  <si>
    <t>DISCA</t>
  </si>
  <si>
    <t>DISCK</t>
  </si>
  <si>
    <t>DLPH</t>
  </si>
  <si>
    <t>DLR</t>
  </si>
  <si>
    <t>DLTR</t>
  </si>
  <si>
    <t>DNB</t>
  </si>
  <si>
    <t>Research &amp; Consulting Services</t>
  </si>
  <si>
    <t>DOV</t>
  </si>
  <si>
    <t>DPS</t>
  </si>
  <si>
    <t>Soft Drinks</t>
  </si>
  <si>
    <t>DRI</t>
  </si>
  <si>
    <t>DUK</t>
  </si>
  <si>
    <t>DVA</t>
  </si>
  <si>
    <t>DVN</t>
  </si>
  <si>
    <t>EA</t>
  </si>
  <si>
    <t>ECL</t>
  </si>
  <si>
    <t>ED</t>
  </si>
  <si>
    <t>EFX</t>
  </si>
  <si>
    <t>EIX</t>
  </si>
  <si>
    <t>EL</t>
  </si>
  <si>
    <t>EMN</t>
  </si>
  <si>
    <t>EMR</t>
  </si>
  <si>
    <t>EOG</t>
  </si>
  <si>
    <t>EQIX</t>
  </si>
  <si>
    <t>EQR</t>
  </si>
  <si>
    <t>EQT</t>
  </si>
  <si>
    <t>ES</t>
  </si>
  <si>
    <t>ESS</t>
  </si>
  <si>
    <t>Residential REITs</t>
  </si>
  <si>
    <t>ETFC</t>
  </si>
  <si>
    <t>ETN</t>
  </si>
  <si>
    <t>ETR</t>
  </si>
  <si>
    <t>EW</t>
  </si>
  <si>
    <t>EXC</t>
  </si>
  <si>
    <t>EXPD</t>
  </si>
  <si>
    <t>EXR</t>
  </si>
  <si>
    <t>F</t>
  </si>
  <si>
    <t>Automobile Manufacturers</t>
  </si>
  <si>
    <t>FAST</t>
  </si>
  <si>
    <t>FB</t>
  </si>
  <si>
    <t>FBHS</t>
  </si>
  <si>
    <t>FCX</t>
  </si>
  <si>
    <t>Copper</t>
  </si>
  <si>
    <t>FDX</t>
  </si>
  <si>
    <t>FE</t>
  </si>
  <si>
    <t>FFIV</t>
  </si>
  <si>
    <t>FIS</t>
  </si>
  <si>
    <t>FISV</t>
  </si>
  <si>
    <t>FL</t>
  </si>
  <si>
    <t>FLIR</t>
  </si>
  <si>
    <t>Electronic Equipment &amp; Instruments</t>
  </si>
  <si>
    <t>FLR</t>
  </si>
  <si>
    <t>Diversified Commercial Services</t>
  </si>
  <si>
    <t>FLS</t>
  </si>
  <si>
    <t>FMC</t>
  </si>
  <si>
    <t>FRT</t>
  </si>
  <si>
    <t>Retail REITs</t>
  </si>
  <si>
    <t>FSLR</t>
  </si>
  <si>
    <t>FTR</t>
  </si>
  <si>
    <t>GD</t>
  </si>
  <si>
    <t>GGP</t>
  </si>
  <si>
    <t>GILD</t>
  </si>
  <si>
    <t>GIS</t>
  </si>
  <si>
    <t>GLW</t>
  </si>
  <si>
    <t>GM</t>
  </si>
  <si>
    <t>GPC</t>
  </si>
  <si>
    <t>GPN</t>
  </si>
  <si>
    <t>GPS</t>
  </si>
  <si>
    <t>GRMN</t>
  </si>
  <si>
    <t>Consumer Electronics</t>
  </si>
  <si>
    <t>GT</t>
  </si>
  <si>
    <t>Tires &amp; Rubber</t>
  </si>
  <si>
    <t>GWW</t>
  </si>
  <si>
    <t>Industrial Materials</t>
  </si>
  <si>
    <t>HAL</t>
  </si>
  <si>
    <t>HAR</t>
  </si>
  <si>
    <t>HAS</t>
  </si>
  <si>
    <t>HBAN</t>
  </si>
  <si>
    <t>HBI</t>
  </si>
  <si>
    <t>HCA</t>
  </si>
  <si>
    <t>HCN</t>
  </si>
  <si>
    <t>HCP</t>
  </si>
  <si>
    <t>HD</t>
  </si>
  <si>
    <t>Home Improvement Retail</t>
  </si>
  <si>
    <t>HES</t>
  </si>
  <si>
    <t>HIG</t>
  </si>
  <si>
    <t>HOG</t>
  </si>
  <si>
    <t>Motorcycle Manufacturers</t>
  </si>
  <si>
    <t>HOLX</t>
  </si>
  <si>
    <t>HON</t>
  </si>
  <si>
    <t>HP</t>
  </si>
  <si>
    <t>Oil &amp; Gas Drilling</t>
  </si>
  <si>
    <t>HPE</t>
  </si>
  <si>
    <t>Technology Hardware, Storage &amp; Peripherals</t>
  </si>
  <si>
    <t>HPQ</t>
  </si>
  <si>
    <t>HRB</t>
  </si>
  <si>
    <t>HRL</t>
  </si>
  <si>
    <t>HRS</t>
  </si>
  <si>
    <t>Telecommunications Equipment</t>
  </si>
  <si>
    <t>HSIC</t>
  </si>
  <si>
    <t>HST</t>
  </si>
  <si>
    <t>HSY</t>
  </si>
  <si>
    <t>HUM</t>
  </si>
  <si>
    <t>IDXX</t>
  </si>
  <si>
    <t>IFF</t>
  </si>
  <si>
    <t>ILMN</t>
  </si>
  <si>
    <t>INTC</t>
  </si>
  <si>
    <t>INTU</t>
  </si>
  <si>
    <t>IP</t>
  </si>
  <si>
    <t>IPG</t>
  </si>
  <si>
    <t>IRM</t>
  </si>
  <si>
    <t>ISRG</t>
  </si>
  <si>
    <t>ITW</t>
  </si>
  <si>
    <t>IVZ</t>
  </si>
  <si>
    <t>JBHT</t>
  </si>
  <si>
    <t>Trucking</t>
  </si>
  <si>
    <t>JEC</t>
  </si>
  <si>
    <t>JNPR</t>
  </si>
  <si>
    <t>JPM</t>
  </si>
  <si>
    <t>JWN</t>
  </si>
  <si>
    <t>Department Stores</t>
  </si>
  <si>
    <t>K</t>
  </si>
  <si>
    <t>KEY</t>
  </si>
  <si>
    <t>KIM</t>
  </si>
  <si>
    <t>KLAC</t>
  </si>
  <si>
    <t>KMB</t>
  </si>
  <si>
    <t>KMI</t>
  </si>
  <si>
    <t>Oil &amp; Gas Refining &amp; Marketing &amp; Transportation</t>
  </si>
  <si>
    <t>KMX</t>
  </si>
  <si>
    <t>KO</t>
  </si>
  <si>
    <t>KORS</t>
  </si>
  <si>
    <t>KR</t>
  </si>
  <si>
    <t>Food Retail</t>
  </si>
  <si>
    <t>KSS</t>
  </si>
  <si>
    <t>KSU</t>
  </si>
  <si>
    <t>LB</t>
  </si>
  <si>
    <t>LEG</t>
  </si>
  <si>
    <t>LEN</t>
  </si>
  <si>
    <t>LH</t>
  </si>
  <si>
    <t>LKQ</t>
  </si>
  <si>
    <t>Distributors</t>
  </si>
  <si>
    <t>LLL</t>
  </si>
  <si>
    <t>LLTC</t>
  </si>
  <si>
    <t>LLY</t>
  </si>
  <si>
    <t>LMT</t>
  </si>
  <si>
    <t>LNT</t>
  </si>
  <si>
    <t>LOW</t>
  </si>
  <si>
    <t>LRCX</t>
  </si>
  <si>
    <t>LUK</t>
  </si>
  <si>
    <t>Multi-Sector Holdings</t>
  </si>
  <si>
    <t>LUV</t>
  </si>
  <si>
    <t>LVLT</t>
  </si>
  <si>
    <t>LYB</t>
  </si>
  <si>
    <t>M</t>
  </si>
  <si>
    <t>MA</t>
  </si>
  <si>
    <t>MAA</t>
  </si>
  <si>
    <t>MAC</t>
  </si>
  <si>
    <t>MAR</t>
  </si>
  <si>
    <t>MAS</t>
  </si>
  <si>
    <t>MAT</t>
  </si>
  <si>
    <t>MCD</t>
  </si>
  <si>
    <t>MCHP</t>
  </si>
  <si>
    <t>MCK</t>
  </si>
  <si>
    <t>MCO</t>
  </si>
  <si>
    <t>Diversified Financial Services</t>
  </si>
  <si>
    <t>MDLZ</t>
  </si>
  <si>
    <t>MET</t>
  </si>
  <si>
    <t>MHK</t>
  </si>
  <si>
    <t>Home Furnishings</t>
  </si>
  <si>
    <t>MJN</t>
  </si>
  <si>
    <t>MKC</t>
  </si>
  <si>
    <t>MLM</t>
  </si>
  <si>
    <t>Construction Materials</t>
  </si>
  <si>
    <t>MMC</t>
  </si>
  <si>
    <t>MMM</t>
  </si>
  <si>
    <t>MNST</t>
  </si>
  <si>
    <t>MO</t>
  </si>
  <si>
    <t>Tobacco</t>
  </si>
  <si>
    <t>MON</t>
  </si>
  <si>
    <t>MOS</t>
  </si>
  <si>
    <t>MPC</t>
  </si>
  <si>
    <t>MRK</t>
  </si>
  <si>
    <t>MRO</t>
  </si>
  <si>
    <t>MSFT</t>
  </si>
  <si>
    <t>Systems Software</t>
  </si>
  <si>
    <t>MTB</t>
  </si>
  <si>
    <t>MTD</t>
  </si>
  <si>
    <t>MU</t>
  </si>
  <si>
    <t>MUR</t>
  </si>
  <si>
    <t>MYL</t>
  </si>
  <si>
    <t>NBL</t>
  </si>
  <si>
    <t>NDAQ</t>
  </si>
  <si>
    <t>NEE</t>
  </si>
  <si>
    <t>NEM</t>
  </si>
  <si>
    <t>Gold</t>
  </si>
  <si>
    <t>NFLX</t>
  </si>
  <si>
    <t>NFX</t>
  </si>
  <si>
    <t>NKE</t>
  </si>
  <si>
    <t>NLSN</t>
  </si>
  <si>
    <t>NOV</t>
  </si>
  <si>
    <t>NSC</t>
  </si>
  <si>
    <t>NTAP</t>
  </si>
  <si>
    <t>NUE</t>
  </si>
  <si>
    <t>Steel</t>
  </si>
  <si>
    <t>NVDA</t>
  </si>
  <si>
    <t>NWL</t>
  </si>
  <si>
    <t>Housewares &amp; Specialties</t>
  </si>
  <si>
    <t>O</t>
  </si>
  <si>
    <t>OKE</t>
  </si>
  <si>
    <t>OMC</t>
  </si>
  <si>
    <t>ORLY</t>
  </si>
  <si>
    <t>OXY</t>
  </si>
  <si>
    <t>PBCT</t>
  </si>
  <si>
    <t>Thrifts &amp; Mortgage Finance</t>
  </si>
  <si>
    <t>PBI</t>
  </si>
  <si>
    <t>Technology, Hardware, Software and Supplies</t>
  </si>
  <si>
    <t>PCAR</t>
  </si>
  <si>
    <t>PCG</t>
  </si>
  <si>
    <t>PDCO</t>
  </si>
  <si>
    <t>PEG</t>
  </si>
  <si>
    <t>PEP</t>
  </si>
  <si>
    <t>PFE</t>
  </si>
  <si>
    <t>PFG</t>
  </si>
  <si>
    <t>PG</t>
  </si>
  <si>
    <t>PGR</t>
  </si>
  <si>
    <t>PH</t>
  </si>
  <si>
    <t>PHM</t>
  </si>
  <si>
    <t>PKI</t>
  </si>
  <si>
    <t>PM</t>
  </si>
  <si>
    <t>PNC</t>
  </si>
  <si>
    <t>PNR</t>
  </si>
  <si>
    <t>PNW</t>
  </si>
  <si>
    <t>PPG</t>
  </si>
  <si>
    <t>PPL</t>
  </si>
  <si>
    <t>PRU</t>
  </si>
  <si>
    <t>PSX</t>
  </si>
  <si>
    <t>PVH</t>
  </si>
  <si>
    <t>PWR</t>
  </si>
  <si>
    <t>PX</t>
  </si>
  <si>
    <t>QCOM</t>
  </si>
  <si>
    <t>QRVO</t>
  </si>
  <si>
    <t>R</t>
  </si>
  <si>
    <t>RCL</t>
  </si>
  <si>
    <t>REGN</t>
  </si>
  <si>
    <t>RHI</t>
  </si>
  <si>
    <t>Human Resource &amp; Employment Services</t>
  </si>
  <si>
    <t>RHT</t>
  </si>
  <si>
    <t>RL</t>
  </si>
  <si>
    <t>ROK</t>
  </si>
  <si>
    <t>ROP</t>
  </si>
  <si>
    <t>ROST</t>
  </si>
  <si>
    <t>RRC</t>
  </si>
  <si>
    <t>RSG</t>
  </si>
  <si>
    <t>SBUX</t>
  </si>
  <si>
    <t>SCG</t>
  </si>
  <si>
    <t>SE</t>
  </si>
  <si>
    <t>SEE</t>
  </si>
  <si>
    <t>SHW</t>
  </si>
  <si>
    <t>SIG</t>
  </si>
  <si>
    <t>SJM</t>
  </si>
  <si>
    <t>SLG</t>
  </si>
  <si>
    <t>Office REITs</t>
  </si>
  <si>
    <t>SNA</t>
  </si>
  <si>
    <t>Household Appliances</t>
  </si>
  <si>
    <t>SNI</t>
  </si>
  <si>
    <t>SO</t>
  </si>
  <si>
    <t>SPG</t>
  </si>
  <si>
    <t>SPLS</t>
  </si>
  <si>
    <t>SRCL</t>
  </si>
  <si>
    <t>SRE</t>
  </si>
  <si>
    <t>STI</t>
  </si>
  <si>
    <t>STX</t>
  </si>
  <si>
    <t>Computer Storage &amp; Peripherals</t>
  </si>
  <si>
    <t>STZ</t>
  </si>
  <si>
    <t>Distillers &amp; Vintners</t>
  </si>
  <si>
    <t>SWK</t>
  </si>
  <si>
    <t>SWKS</t>
  </si>
  <si>
    <t>SWN</t>
  </si>
  <si>
    <t>SYF</t>
  </si>
  <si>
    <t>SYK</t>
  </si>
  <si>
    <t>SYMC</t>
  </si>
  <si>
    <t>SYY</t>
  </si>
  <si>
    <t>Food Distributors</t>
  </si>
  <si>
    <t>T</t>
  </si>
  <si>
    <t>TAP</t>
  </si>
  <si>
    <t>Brewers</t>
  </si>
  <si>
    <t>TDC</t>
  </si>
  <si>
    <t>TDG</t>
  </si>
  <si>
    <t>TEL</t>
  </si>
  <si>
    <t>Electronic Manufacturing Services</t>
  </si>
  <si>
    <t>TGNA</t>
  </si>
  <si>
    <t>Publishing</t>
  </si>
  <si>
    <t>TGT</t>
  </si>
  <si>
    <t>TIF</t>
  </si>
  <si>
    <t>TJX</t>
  </si>
  <si>
    <t>TMK</t>
  </si>
  <si>
    <t>TMO</t>
  </si>
  <si>
    <t>TRV</t>
  </si>
  <si>
    <t>TSCO</t>
  </si>
  <si>
    <t>Specialty Retail</t>
  </si>
  <si>
    <t>TSN</t>
  </si>
  <si>
    <t>TSO</t>
  </si>
  <si>
    <t>TSS</t>
  </si>
  <si>
    <t>TXN</t>
  </si>
  <si>
    <t>TXT</t>
  </si>
  <si>
    <t>UA</t>
  </si>
  <si>
    <t>UAA</t>
  </si>
  <si>
    <t>UAL</t>
  </si>
  <si>
    <t>UDR</t>
  </si>
  <si>
    <t>ULTA</t>
  </si>
  <si>
    <t>UNH</t>
  </si>
  <si>
    <t>UNM</t>
  </si>
  <si>
    <t>UNP</t>
  </si>
  <si>
    <t>UPS</t>
  </si>
  <si>
    <t>URBN</t>
  </si>
  <si>
    <t>USB</t>
  </si>
  <si>
    <t>UTX</t>
  </si>
  <si>
    <t>V</t>
  </si>
  <si>
    <t>VAR</t>
  </si>
  <si>
    <t>VFC</t>
  </si>
  <si>
    <t>VIAB</t>
  </si>
  <si>
    <t>VLO</t>
  </si>
  <si>
    <t>VMC</t>
  </si>
  <si>
    <t>VNO</t>
  </si>
  <si>
    <t>VRSK</t>
  </si>
  <si>
    <t>VRSN</t>
  </si>
  <si>
    <t>VRTX</t>
  </si>
  <si>
    <t>VTR</t>
  </si>
  <si>
    <t>VZ</t>
  </si>
  <si>
    <t>WAT</t>
  </si>
  <si>
    <t>WDC</t>
  </si>
  <si>
    <t>WEC</t>
  </si>
  <si>
    <t>WFC</t>
  </si>
  <si>
    <t>WFM</t>
  </si>
  <si>
    <t>WHR</t>
  </si>
  <si>
    <t>WM</t>
  </si>
  <si>
    <t>Environmental Services</t>
  </si>
  <si>
    <t>WMB</t>
  </si>
  <si>
    <t>WMT</t>
  </si>
  <si>
    <t>WRK</t>
  </si>
  <si>
    <t>WU</t>
  </si>
  <si>
    <t>WY</t>
  </si>
  <si>
    <t>WYN</t>
  </si>
  <si>
    <t>WYNN</t>
  </si>
  <si>
    <t>Casinos &amp; Gaming</t>
  </si>
  <si>
    <t>XEC</t>
  </si>
  <si>
    <t>XEL</t>
  </si>
  <si>
    <t>XL</t>
  </si>
  <si>
    <t>XLNX</t>
  </si>
  <si>
    <t>XOM</t>
  </si>
  <si>
    <t>XRAY</t>
  </si>
  <si>
    <t>XYL</t>
  </si>
  <si>
    <t>YHOO</t>
  </si>
  <si>
    <t>YUM</t>
  </si>
  <si>
    <t>ZBH</t>
  </si>
  <si>
    <t>ZION</t>
  </si>
  <si>
    <t>ZTS</t>
  </si>
  <si>
    <t>stdev of 4</t>
  </si>
  <si>
    <t>stdev AMZN</t>
  </si>
  <si>
    <t>IQR</t>
  </si>
  <si>
    <t>Median</t>
  </si>
  <si>
    <r>
      <rPr>
        <b/>
      </rPr>
      <t>Income Statemen</t>
    </r>
    <r>
      <t>t</t>
    </r>
  </si>
  <si>
    <t>Forecast for AMZN</t>
  </si>
  <si>
    <r>
      <rPr/>
      <t>Operating Statisti</t>
    </r>
    <r>
      <t>cs</t>
    </r>
  </si>
  <si>
    <t>Mean_Total_revenue_6_years</t>
  </si>
  <si>
    <t>Total_revenue_stdev</t>
  </si>
  <si>
    <t>Operating Scenarios-sensitivity analysis</t>
  </si>
  <si>
    <t>Choose a scenario</t>
  </si>
  <si>
    <t>Scenario for AMZN</t>
  </si>
  <si>
    <t xml:space="preserve">Two_years_ahead </t>
  </si>
  <si>
    <t>Operating_margin_stdev</t>
  </si>
  <si>
    <t xml:space="preserve">stdev of 4 </t>
  </si>
  <si>
    <t>stdev IBM</t>
  </si>
  <si>
    <t>Mean</t>
  </si>
  <si>
    <t>mean</t>
  </si>
  <si>
    <t>3Q</t>
  </si>
  <si>
    <t>med</t>
  </si>
  <si>
    <t>1Q</t>
  </si>
  <si>
    <r>
      <rPr>
        <b/>
      </rPr>
      <t>Income Statemen</t>
    </r>
    <r>
      <t>t</t>
    </r>
  </si>
  <si>
    <t>Forecast for IBM</t>
  </si>
  <si>
    <t>Forecast_revenue_stdev</t>
  </si>
  <si>
    <t>Scenario for IBM</t>
  </si>
  <si>
    <t>A</t>
  </si>
  <si>
    <t>Agilent Technologies, Inc.</t>
  </si>
  <si>
    <t>AA</t>
  </si>
  <si>
    <t>Alcoa Inc.</t>
  </si>
  <si>
    <t>AAC</t>
  </si>
  <si>
    <t>Australia Acquisition Corp.</t>
  </si>
  <si>
    <t>AACC</t>
  </si>
  <si>
    <t>Asset Acceptance Capital Corp.</t>
  </si>
  <si>
    <t>AACOU</t>
  </si>
  <si>
    <t>AACOW</t>
  </si>
  <si>
    <t>AAIT</t>
  </si>
  <si>
    <t>iShares Trust iShares MSCI All Country Asia Information Techno</t>
  </si>
  <si>
    <t>AAME</t>
  </si>
  <si>
    <t>Atlantic American Corporation</t>
  </si>
  <si>
    <t>AAN</t>
  </si>
  <si>
    <t>Aaron&amp;#39;s,  Inc.</t>
  </si>
  <si>
    <t>AAON</t>
  </si>
  <si>
    <t>AAON, Inc.</t>
  </si>
  <si>
    <t>Advance Auto Parts Inc</t>
  </si>
  <si>
    <t>Apple Inc.</t>
  </si>
  <si>
    <t>GE</t>
  </si>
  <si>
    <t>General Electric Company</t>
  </si>
  <si>
    <t>AAT</t>
  </si>
  <si>
    <t>American Assets Trust, Inc.</t>
  </si>
  <si>
    <t>AAU</t>
  </si>
  <si>
    <t>Almaden Minerals, Ltd.</t>
  </si>
  <si>
    <t>AAV</t>
  </si>
  <si>
    <t>Advantage Oil &amp; Gas Ltd</t>
  </si>
  <si>
    <t>AAWW</t>
  </si>
  <si>
    <t>Atlas Air Worldwide Holdings</t>
  </si>
  <si>
    <t>AAXJ</t>
  </si>
  <si>
    <t>iShares MSCI All Country Asia ex Japan Index Fund</t>
  </si>
  <si>
    <t>AbbVie Inc</t>
  </si>
  <si>
    <t>AB</t>
  </si>
  <si>
    <t>Alliance Capital Management Holding L.P.</t>
  </si>
  <si>
    <t>ABAX</t>
  </si>
  <si>
    <t>ABAXIS, Inc.</t>
  </si>
  <si>
    <t>ABB</t>
  </si>
  <si>
    <t>ABB Ltd</t>
  </si>
  <si>
    <t>AmerisourceBergen Corporation (Holding Co)</t>
  </si>
  <si>
    <t>ABCB</t>
  </si>
  <si>
    <t>Ameris Bancorp</t>
  </si>
  <si>
    <t>ABCD</t>
  </si>
  <si>
    <t>Cambium Learning Group, Inc.</t>
  </si>
  <si>
    <t>ABCO</t>
  </si>
  <si>
    <t>The Advisory Board Company</t>
  </si>
  <si>
    <t>ABFS</t>
  </si>
  <si>
    <t>Arkansas Best Corporation</t>
  </si>
  <si>
    <t>ABG</t>
  </si>
  <si>
    <t>Asbury Automotive Group Inc</t>
  </si>
  <si>
    <t>ABH</t>
  </si>
  <si>
    <t>AbitibiBowater Inc.</t>
  </si>
  <si>
    <t>ABIO</t>
  </si>
  <si>
    <t>ARCA biopharma, Inc.</t>
  </si>
  <si>
    <t>ABM</t>
  </si>
  <si>
    <t>ABM Industries Incorporated</t>
  </si>
  <si>
    <t>ABMD</t>
  </si>
  <si>
    <t>ABIOMED, Inc.</t>
  </si>
  <si>
    <t>ABR</t>
  </si>
  <si>
    <t>Arbor Realty Trust</t>
  </si>
  <si>
    <t>Abbott Laboratories</t>
  </si>
  <si>
    <t>ABTL</t>
  </si>
  <si>
    <t>Autobytel Inc.</t>
  </si>
  <si>
    <t>ABV</t>
  </si>
  <si>
    <t>Companhia de Bebidas das Americas - AmBev</t>
  </si>
  <si>
    <t>ABV/C</t>
  </si>
  <si>
    <t>ABVA</t>
  </si>
  <si>
    <t>Alliance Bankshares Corporation</t>
  </si>
  <si>
    <t>ABVT</t>
  </si>
  <si>
    <t>Abovenet Inc</t>
  </si>
  <si>
    <t>ABW</t>
  </si>
  <si>
    <t>Associated Banc-Corp</t>
  </si>
  <si>
    <t>ABW^B</t>
  </si>
  <si>
    <t>ABX</t>
  </si>
  <si>
    <t>Barrick Gold Corporation</t>
  </si>
  <si>
    <t>ACAD</t>
  </si>
  <si>
    <t>ACADIA Pharmaceuticals Inc.</t>
  </si>
  <si>
    <t>ACAS</t>
  </si>
  <si>
    <t>American Capital, Ltd.</t>
  </si>
  <si>
    <t>ACAT</t>
  </si>
  <si>
    <t>Arctic Cat Inc.</t>
  </si>
  <si>
    <t>ACC</t>
  </si>
  <si>
    <t>American Campus Communities Inc</t>
  </si>
  <si>
    <t>ACCL</t>
  </si>
  <si>
    <t>Accelrys, Inc.</t>
  </si>
  <si>
    <t>ACCO</t>
  </si>
  <si>
    <t>Acco Brands Corporation</t>
  </si>
  <si>
    <t>ACE</t>
  </si>
  <si>
    <t>Ace Limited</t>
  </si>
  <si>
    <t>ACET</t>
  </si>
  <si>
    <t>Aceto Corporation</t>
  </si>
  <si>
    <t>ACFC</t>
  </si>
  <si>
    <t>Atlantic Coast Federal Corporation</t>
  </si>
  <si>
    <t>ACFN</t>
  </si>
  <si>
    <t>Acorn Energy, Inc.</t>
  </si>
  <si>
    <t>ACG</t>
  </si>
  <si>
    <t>ALLIANCEBERNSTEIN INCOME FUND INC</t>
  </si>
  <si>
    <t>ACGL</t>
  </si>
  <si>
    <t>Arch Capital Group Ltd.</t>
  </si>
  <si>
    <t>ACH</t>
  </si>
  <si>
    <t>Aluminum Corporation of China Ltd</t>
  </si>
  <si>
    <t>ACHC</t>
  </si>
  <si>
    <t>Acadia Healthcare Company, Inc.</t>
  </si>
  <si>
    <t>ACHN</t>
  </si>
  <si>
    <t>Achillion Pharmaceuticals, Inc.</t>
  </si>
  <si>
    <t>ACI</t>
  </si>
  <si>
    <t>Arch Coal, Inc.</t>
  </si>
  <si>
    <t>ACIW</t>
  </si>
  <si>
    <t>ACI Worldwide, Inc.</t>
  </si>
  <si>
    <t>ACLS</t>
  </si>
  <si>
    <t>Axcelis Technologies, Inc.</t>
  </si>
  <si>
    <t>ACM</t>
  </si>
  <si>
    <t>Aecom Technology Corporation</t>
  </si>
  <si>
    <t>ACN</t>
  </si>
  <si>
    <t>Accenture plc.</t>
  </si>
  <si>
    <t>ACNB</t>
  </si>
  <si>
    <t>ACNB Corporation</t>
  </si>
  <si>
    <t>ACO</t>
  </si>
  <si>
    <t>Amcol International Corporation</t>
  </si>
  <si>
    <t xml:space="preserve">ACOM          </t>
  </si>
  <si>
    <t>Ancestry.com, Inc.</t>
  </si>
  <si>
    <t>ACOR</t>
  </si>
  <si>
    <t>Acorda Therapeutics, Inc.</t>
  </si>
  <si>
    <t>ACP</t>
  </si>
  <si>
    <t>Avenue Income Credit Strategies Fund</t>
  </si>
  <si>
    <t>ACPW</t>
  </si>
  <si>
    <t>Active Power, Inc.</t>
  </si>
  <si>
    <t>ACRE</t>
  </si>
  <si>
    <t>Ares Commercial Real Estate Corporation</t>
  </si>
  <si>
    <t>ACRX</t>
  </si>
  <si>
    <t>AcelRx Pharmaceuticals, Inc.</t>
  </si>
  <si>
    <t>ACTG</t>
  </si>
  <si>
    <t>Acacia Research Corporation</t>
  </si>
  <si>
    <t>ACTS</t>
  </si>
  <si>
    <t>Actions Semiconductor Co., Ltd.</t>
  </si>
  <si>
    <t>ACTV</t>
  </si>
  <si>
    <t>The Active Network, Inc.</t>
  </si>
  <si>
    <t>ACU</t>
  </si>
  <si>
    <t>Acme United Corporation.</t>
  </si>
  <si>
    <t>ACUR</t>
  </si>
  <si>
    <t>Acura Pharmaceuticals, Inc.</t>
  </si>
  <si>
    <t>ACW</t>
  </si>
  <si>
    <t>Accuride Corporation New</t>
  </si>
  <si>
    <t>ACWI</t>
  </si>
  <si>
    <t>iShares MSCI ACWI Index Fund</t>
  </si>
  <si>
    <t>ACWX</t>
  </si>
  <si>
    <t>iShares MSCI ACWI ex US Index Fund</t>
  </si>
  <si>
    <t>ACXM</t>
  </si>
  <si>
    <t>Acxiom Corporation</t>
  </si>
  <si>
    <t>ACY</t>
  </si>
  <si>
    <t>AeroCentury Corp.</t>
  </si>
  <si>
    <t>ADAT</t>
  </si>
  <si>
    <t>Authentidate Holding Corp.</t>
  </si>
  <si>
    <t>Adobe Systems Incorporated</t>
  </si>
  <si>
    <t>ADC</t>
  </si>
  <si>
    <t>Agree Realty Corporation</t>
  </si>
  <si>
    <t>ADEP</t>
  </si>
  <si>
    <t>Adept Technology, Inc.</t>
  </si>
  <si>
    <t>ADES</t>
  </si>
  <si>
    <t>ADA-ES, Inc.</t>
  </si>
  <si>
    <t>ADGE</t>
  </si>
  <si>
    <t>American DG Energy Inc.</t>
  </si>
  <si>
    <t>ADGF</t>
  </si>
  <si>
    <t>Adams Golf, Inc.</t>
  </si>
  <si>
    <t>Analog Devices, Inc.</t>
  </si>
  <si>
    <t>ADK</t>
  </si>
  <si>
    <t>Adcare Health Systems Inc</t>
  </si>
  <si>
    <t>Archer-Daniels-Midland Company</t>
  </si>
  <si>
    <t>ADP</t>
  </si>
  <si>
    <t>Automatic Data Processing, Inc.</t>
  </si>
  <si>
    <t>ADRA</t>
  </si>
  <si>
    <t>BLDRS Asia 50 ADR Index Fund</t>
  </si>
  <si>
    <t>ADRD</t>
  </si>
  <si>
    <t>BLDRS Developed Markets 100 ADR Index Fund</t>
  </si>
  <si>
    <t>ADRE</t>
  </si>
  <si>
    <t>BLDRS Emerging Markets 50 ADR Index Fund</t>
  </si>
  <si>
    <t>ADRU</t>
  </si>
  <si>
    <t>BLDRS Europe 100 ADR Index Fund</t>
  </si>
  <si>
    <t>Alliance Data Systems Corporation</t>
  </si>
  <si>
    <t>Autodesk, Inc.</t>
  </si>
  <si>
    <t>ADTN</t>
  </si>
  <si>
    <t>ADTRAN, Inc.</t>
  </si>
  <si>
    <t>ADUS</t>
  </si>
  <si>
    <t>Addus HomeCare Corporation</t>
  </si>
  <si>
    <t>ADVS</t>
  </si>
  <si>
    <t>Advent Software, Inc.</t>
  </si>
  <si>
    <t>ADX</t>
  </si>
  <si>
    <t>Adams Express Company (The)</t>
  </si>
  <si>
    <t>ADY</t>
  </si>
  <si>
    <t>Feihe International, Inc.</t>
  </si>
  <si>
    <t>AE</t>
  </si>
  <si>
    <t>Adams Resources &amp; Energy, Inc.</t>
  </si>
  <si>
    <t>AEB</t>
  </si>
  <si>
    <t>Aegon NV</t>
  </si>
  <si>
    <t>AEC</t>
  </si>
  <si>
    <t>Associated Estates Realty Corporation</t>
  </si>
  <si>
    <t>AED</t>
  </si>
  <si>
    <t>Ameren Corporation</t>
  </si>
  <si>
    <t>AEF</t>
  </si>
  <si>
    <t>AEG</t>
  </si>
  <si>
    <t>AEGN</t>
  </si>
  <si>
    <t>Aegion Corp</t>
  </si>
  <si>
    <t>AEGR</t>
  </si>
  <si>
    <t>Aegerion Pharmaceuticals, Inc.</t>
  </si>
  <si>
    <t>AEH</t>
  </si>
  <si>
    <t>AEHR</t>
  </si>
  <si>
    <t>Aehr Test Systems</t>
  </si>
  <si>
    <t>AEIS</t>
  </si>
  <si>
    <t>Advanced Energy Industries, Inc.</t>
  </si>
  <si>
    <t>AEK</t>
  </si>
  <si>
    <t>AEL</t>
  </si>
  <si>
    <t>American Equity Investment Life Holding Company</t>
  </si>
  <si>
    <t>AEM</t>
  </si>
  <si>
    <t>Agnico-Eagle Mines Limited</t>
  </si>
  <si>
    <t>AEO</t>
  </si>
  <si>
    <t>American Eagle Outfitters, Inc.</t>
  </si>
  <si>
    <t>American Electric Power Company, Inc.</t>
  </si>
  <si>
    <t>AEPI</t>
  </si>
  <si>
    <t>AEP Industries Inc.</t>
  </si>
  <si>
    <t>AER</t>
  </si>
  <si>
    <t>Aercap Holdings N.V.</t>
  </si>
  <si>
    <t>AERL</t>
  </si>
  <si>
    <t>Asia Entertainment &amp; Resources Ltd</t>
  </si>
  <si>
    <t>AES</t>
  </si>
  <si>
    <t>The AES Corporation</t>
  </si>
  <si>
    <t>AES^C</t>
  </si>
  <si>
    <t>AET</t>
  </si>
  <si>
    <t>Aetna Inc.</t>
  </si>
  <si>
    <t>AETI</t>
  </si>
  <si>
    <t>American Electric Technologies, Inc.</t>
  </si>
  <si>
    <t>AEV</t>
  </si>
  <si>
    <t>AEY</t>
  </si>
  <si>
    <t>ADDvantage Technologies Group, Inc.</t>
  </si>
  <si>
    <t>AEZS</t>
  </si>
  <si>
    <t>AEterna Zentaris Inc.</t>
  </si>
  <si>
    <t>AF</t>
  </si>
  <si>
    <t>Astoria Financial Corporation</t>
  </si>
  <si>
    <t>AFAM</t>
  </si>
  <si>
    <t>Almost Family Inc</t>
  </si>
  <si>
    <t>AFB</t>
  </si>
  <si>
    <t>Alliance National Municipal Income Fund Inc</t>
  </si>
  <si>
    <t>AFC</t>
  </si>
  <si>
    <t>Allied Capital Corporation</t>
  </si>
  <si>
    <t>AFCB</t>
  </si>
  <si>
    <t>Athens Bancshares Corporation</t>
  </si>
  <si>
    <t>AFCE</t>
  </si>
  <si>
    <t>AFC Enterprises, Inc.</t>
  </si>
  <si>
    <t>AFE</t>
  </si>
  <si>
    <t>American Financial Group, Inc.</t>
  </si>
  <si>
    <t>AFF</t>
  </si>
  <si>
    <t>American International Group, Inc.</t>
  </si>
  <si>
    <t>AFFM</t>
  </si>
  <si>
    <t>Affirmative Insurance Holdings, Inc.</t>
  </si>
  <si>
    <t>AFFX</t>
  </si>
  <si>
    <t>Affymetrix, Inc.</t>
  </si>
  <si>
    <t>AFFY</t>
  </si>
  <si>
    <t>Affymax, Inc.</t>
  </si>
  <si>
    <t>AFG</t>
  </si>
  <si>
    <t>Aflac Incorporated</t>
  </si>
  <si>
    <t>AFOP</t>
  </si>
  <si>
    <t>Alliance Fiber Optic Products, Inc.</t>
  </si>
  <si>
    <t>AFQ</t>
  </si>
  <si>
    <t>AFSI</t>
  </si>
  <si>
    <t>AmTrust Financial Services, Inc.</t>
  </si>
  <si>
    <t>AFT</t>
  </si>
  <si>
    <t>Apollo Senior Floating Rate Fund Inc.</t>
  </si>
  <si>
    <t>AG</t>
  </si>
  <si>
    <t>First Majestic Silver Corp.</t>
  </si>
  <si>
    <t>AGC</t>
  </si>
  <si>
    <t>Advent Claymore Convertible Securities and Income Fund II</t>
  </si>
  <si>
    <t>AGCO</t>
  </si>
  <si>
    <t>AGCO Corporation</t>
  </si>
  <si>
    <t>AGD</t>
  </si>
  <si>
    <t>Alpine Global Dynamic Dividend Fund</t>
  </si>
  <si>
    <t>AGEN</t>
  </si>
  <si>
    <t>Agenus Inc.</t>
  </si>
  <si>
    <t>AGII</t>
  </si>
  <si>
    <t>Argo Group International Holdings, Ltd.</t>
  </si>
  <si>
    <t>AGM</t>
  </si>
  <si>
    <t>Federal Agricultural Mortgage Corporation</t>
  </si>
  <si>
    <t>AGN</t>
  </si>
  <si>
    <t>Allergan, Inc.</t>
  </si>
  <si>
    <t>AGNC</t>
  </si>
  <si>
    <t>American Capital Agency Corp.</t>
  </si>
  <si>
    <t>AGNCP</t>
  </si>
  <si>
    <t>AGO</t>
  </si>
  <si>
    <t>Assured Guaranty Ltd.</t>
  </si>
  <si>
    <t>AGO^B</t>
  </si>
  <si>
    <t>AGO^E</t>
  </si>
  <si>
    <t>AGO^F</t>
  </si>
  <si>
    <t>AGP</t>
  </si>
  <si>
    <t>AMERIGROUP Corporation</t>
  </si>
  <si>
    <t>AGRO</t>
  </si>
  <si>
    <t>Adecoagro S.A.</t>
  </si>
  <si>
    <t>AGU</t>
  </si>
  <si>
    <t>Agrium Inc.</t>
  </si>
  <si>
    <t>AGX</t>
  </si>
  <si>
    <t>Argan, Inc.</t>
  </si>
  <si>
    <t>AGYS</t>
  </si>
  <si>
    <t>Agilysys, Inc.</t>
  </si>
  <si>
    <t>AH</t>
  </si>
  <si>
    <t>Accretive Health, Inc.</t>
  </si>
  <si>
    <t>AHC</t>
  </si>
  <si>
    <t>A.H. Belo Corporation</t>
  </si>
  <si>
    <t>AHGP</t>
  </si>
  <si>
    <t>Alliance Holdings GP, L.P.</t>
  </si>
  <si>
    <t>AHL</t>
  </si>
  <si>
    <t>Aspen Insurance Holdings Limited</t>
  </si>
  <si>
    <t>AHL^A</t>
  </si>
  <si>
    <t>AHL^B</t>
  </si>
  <si>
    <t>AHPI</t>
  </si>
  <si>
    <t>Allied Healthcare Products, Inc.</t>
  </si>
  <si>
    <t>AHS</t>
  </si>
  <si>
    <t>AMN Healthcare Services Inc</t>
  </si>
  <si>
    <t>AHT</t>
  </si>
  <si>
    <t>Ashford Hospitality Trust Inc</t>
  </si>
  <si>
    <t>AHT^A</t>
  </si>
  <si>
    <t>AHT^D</t>
  </si>
  <si>
    <t>AHT^E</t>
  </si>
  <si>
    <t>AI</t>
  </si>
  <si>
    <t>Arlington Asset Investment Corp</t>
  </si>
  <si>
    <t>AIG/WS</t>
  </si>
  <si>
    <t>AIM</t>
  </si>
  <si>
    <t>Aerosonic Corporation</t>
  </si>
  <si>
    <t>AIMC</t>
  </si>
  <si>
    <t>Altra Holdings, Inc.</t>
  </si>
  <si>
    <t>AIN</t>
  </si>
  <si>
    <t>Albany International Corporation</t>
  </si>
  <si>
    <t>AINV</t>
  </si>
  <si>
    <t>Apollo Investment Corporation</t>
  </si>
  <si>
    <t>AIQ</t>
  </si>
  <si>
    <t>Alliance HealthCare Services, Inc.</t>
  </si>
  <si>
    <t>AIR</t>
  </si>
  <si>
    <t>AAR Corp.</t>
  </si>
  <si>
    <t>AIRM</t>
  </si>
  <si>
    <t>Air Methods Corporation</t>
  </si>
  <si>
    <t>AIRT</t>
  </si>
  <si>
    <t>Air T, Inc.</t>
  </si>
  <si>
    <t>AIS</t>
  </si>
  <si>
    <t>Antares Pharma, Inc.</t>
  </si>
  <si>
    <t>AIT</t>
  </si>
  <si>
    <t>Applied Industrial Technologies, Inc.</t>
  </si>
  <si>
    <t>Apartment Investment and Management Company</t>
  </si>
  <si>
    <t>AIV^T</t>
  </si>
  <si>
    <t>AIV^U</t>
  </si>
  <si>
    <t>AIV^V</t>
  </si>
  <si>
    <t>AIV^Y</t>
  </si>
  <si>
    <t>AIV^Z</t>
  </si>
  <si>
    <t>AIXG</t>
  </si>
  <si>
    <t>Aixtron SE</t>
  </si>
  <si>
    <t>Assurant, Inc.</t>
  </si>
  <si>
    <t>AJG</t>
  </si>
  <si>
    <t>Arthur J. Gallagher &amp; Co.</t>
  </si>
  <si>
    <t>Akamai Technologies, Inc.</t>
  </si>
  <si>
    <t>AKO</t>
  </si>
  <si>
    <t>Embotelladora Andina S.A.</t>
  </si>
  <si>
    <t>AKO/B</t>
  </si>
  <si>
    <t>AKP</t>
  </si>
  <si>
    <t>Alliance California Municipal Income Fund Inc</t>
  </si>
  <si>
    <t>AKR</t>
  </si>
  <si>
    <t>Acadia Realty Trust</t>
  </si>
  <si>
    <t>AKRX</t>
  </si>
  <si>
    <t>Akorn, Inc.</t>
  </si>
  <si>
    <t>AKS</t>
  </si>
  <si>
    <t>AK Steel Holding Corporation</t>
  </si>
  <si>
    <t>AL</t>
  </si>
  <si>
    <t>Air Lease Corporation</t>
  </si>
  <si>
    <t>Albemarle Corporation</t>
  </si>
  <si>
    <t>ALC</t>
  </si>
  <si>
    <t>Assisted Living Concepts, Inc. New</t>
  </si>
  <si>
    <t>ALCO</t>
  </si>
  <si>
    <t>Alico, Inc.</t>
  </si>
  <si>
    <t>ALE</t>
  </si>
  <si>
    <t>Allete, Inc.</t>
  </si>
  <si>
    <t>ALEX</t>
  </si>
  <si>
    <t>Alexander &amp; Baldwin, Inc.</t>
  </si>
  <si>
    <t>ALG</t>
  </si>
  <si>
    <t>Alamo Group, Inc.</t>
  </si>
  <si>
    <t>ALGN</t>
  </si>
  <si>
    <t>Align Technology, Inc.</t>
  </si>
  <si>
    <t>ALGT</t>
  </si>
  <si>
    <t>Allegiant Travel Company</t>
  </si>
  <si>
    <t>ALIM</t>
  </si>
  <si>
    <t>Alimera Sciences, Inc.</t>
  </si>
  <si>
    <t>ALJ</t>
  </si>
  <si>
    <t>Alon USA Energy, Inc.</t>
  </si>
  <si>
    <t>Alaska Air Group, Inc.</t>
  </si>
  <si>
    <t>ALKS</t>
  </si>
  <si>
    <t>Alkermes plc</t>
  </si>
  <si>
    <t>Allstate Corporation (The)</t>
  </si>
  <si>
    <t>ALLB</t>
  </si>
  <si>
    <t>Alliance Bancorp, Inc. of Pennsylvania</t>
  </si>
  <si>
    <t>ALLT</t>
  </si>
  <si>
    <t>Allot Communications Ltd.</t>
  </si>
  <si>
    <t>ALLY</t>
  </si>
  <si>
    <t>GMAC Capital Trust I</t>
  </si>
  <si>
    <t>ALLY^B</t>
  </si>
  <si>
    <t>ALN</t>
  </si>
  <si>
    <t>American Lorain Corporation</t>
  </si>
  <si>
    <t>ALNC</t>
  </si>
  <si>
    <t>Alliance Financial Corporation</t>
  </si>
  <si>
    <t>ALNY</t>
  </si>
  <si>
    <t>Alnylam Pharmaceuticals, Inc.</t>
  </si>
  <si>
    <t>ALOG</t>
  </si>
  <si>
    <t>Analogic Corporation</t>
  </si>
  <si>
    <t>ALOT</t>
  </si>
  <si>
    <t>Astro-Med, Inc.</t>
  </si>
  <si>
    <t>ALP</t>
  </si>
  <si>
    <t>Alabama Power Company</t>
  </si>
  <si>
    <t>ALP^O</t>
  </si>
  <si>
    <t>ALP^P</t>
  </si>
  <si>
    <t>ALR</t>
  </si>
  <si>
    <t>Alere Inc.</t>
  </si>
  <si>
    <t>ALR^B</t>
  </si>
  <si>
    <t>ALRN</t>
  </si>
  <si>
    <t>American Learning Corporation</t>
  </si>
  <si>
    <t>ALSK</t>
  </si>
  <si>
    <t>Alaska Communications Systems Group, Inc.</t>
  </si>
  <si>
    <t>ALSN</t>
  </si>
  <si>
    <t>Allison Transmission Holdings, Inc.</t>
  </si>
  <si>
    <t>ALTE</t>
  </si>
  <si>
    <t>Alterra Capital Holdings Limited</t>
  </si>
  <si>
    <t>ALTH</t>
  </si>
  <si>
    <t>Allos Therapeutics, Inc.</t>
  </si>
  <si>
    <t>ALTI</t>
  </si>
  <si>
    <t>Altair Nanotechnologies Inc.</t>
  </si>
  <si>
    <t>ALTR</t>
  </si>
  <si>
    <t>Altera Corporation</t>
  </si>
  <si>
    <t>ALU</t>
  </si>
  <si>
    <t>Alcatel Lucent</t>
  </si>
  <si>
    <t>ALV</t>
  </si>
  <si>
    <t>Autoliv, Inc.</t>
  </si>
  <si>
    <t>ALVR</t>
  </si>
  <si>
    <t>Alvarion Ltd.</t>
  </si>
  <si>
    <t>ALX</t>
  </si>
  <si>
    <t>Alexander&amp;#39;s, Inc.</t>
  </si>
  <si>
    <t>ALXA</t>
  </si>
  <si>
    <t>Alexza Pharmaceuticals, Inc.</t>
  </si>
  <si>
    <t>Alexion Pharmaceuticals, Inc.</t>
  </si>
  <si>
    <t>AM</t>
  </si>
  <si>
    <t>American Greetings Corporation</t>
  </si>
  <si>
    <t>AMAG</t>
  </si>
  <si>
    <t>AMAG Pharmaceuticals, Inc.</t>
  </si>
  <si>
    <t>AMAP</t>
  </si>
  <si>
    <t>AutoNavi Holdings Limited</t>
  </si>
  <si>
    <t>Applied Materials, Inc.</t>
  </si>
  <si>
    <t>AMBO</t>
  </si>
  <si>
    <t>Ambow Education Holding Ltd.</t>
  </si>
  <si>
    <t>AMBT</t>
  </si>
  <si>
    <t>Ambient Corporation</t>
  </si>
  <si>
    <t>AMCC</t>
  </si>
  <si>
    <t>Applied Micro Circuits Corporation</t>
  </si>
  <si>
    <t>AMCF</t>
  </si>
  <si>
    <t>Andatee China Marine Fuel Services Corporation</t>
  </si>
  <si>
    <t>AMCN</t>
  </si>
  <si>
    <t>AirMedia Group Inc</t>
  </si>
  <si>
    <t>AMCX</t>
  </si>
  <si>
    <t>AMC Networks Inc.</t>
  </si>
  <si>
    <t>AMD</t>
  </si>
  <si>
    <t>Advanced Micro Devices, Inc.</t>
  </si>
  <si>
    <t>AMTEK, Inc.</t>
  </si>
  <si>
    <t>AMED</t>
  </si>
  <si>
    <t>Amedisys Inc</t>
  </si>
  <si>
    <t>AMG</t>
  </si>
  <si>
    <t>Affiliated Managers Group, Inc.</t>
  </si>
  <si>
    <t>Amgen Inc.</t>
  </si>
  <si>
    <t>AMIC</t>
  </si>
  <si>
    <t>American Independence Corp.</t>
  </si>
  <si>
    <t>AMID</t>
  </si>
  <si>
    <t>American Midstream Partners, LP</t>
  </si>
  <si>
    <t>AMKR</t>
  </si>
  <si>
    <t>Amkor Technology, Inc.</t>
  </si>
  <si>
    <t>AMLN</t>
  </si>
  <si>
    <t>Amylin Pharmaceuticals, Inc.</t>
  </si>
  <si>
    <t>AMNB</t>
  </si>
  <si>
    <t>American National Bankshares, Inc.</t>
  </si>
  <si>
    <t>AMOT</t>
  </si>
  <si>
    <t>Allied Motion Technologies, Inc.</t>
  </si>
  <si>
    <t>AMOV</t>
  </si>
  <si>
    <t>America Movil, S.A.B. de C.V.</t>
  </si>
  <si>
    <t>AMERIPRISE FINANCIAL SERVICES, INC.</t>
  </si>
  <si>
    <t>AMP^A</t>
  </si>
  <si>
    <t>AMPE</t>
  </si>
  <si>
    <t>Ampio Pharmaceuticals, Inc.</t>
  </si>
  <si>
    <t>AMPL</t>
  </si>
  <si>
    <t>Ampal-American Israel Corporation</t>
  </si>
  <si>
    <t>AMRB</t>
  </si>
  <si>
    <t>American River Bankshares</t>
  </si>
  <si>
    <t>AMRC</t>
  </si>
  <si>
    <t>Ameresco, Inc.</t>
  </si>
  <si>
    <t>AMRI</t>
  </si>
  <si>
    <t>Albany Molecular Research, Inc.</t>
  </si>
  <si>
    <t>AMRN</t>
  </si>
  <si>
    <t>Amarin Corporation PLC</t>
  </si>
  <si>
    <t>AMRS</t>
  </si>
  <si>
    <t>Amyris, Inc.</t>
  </si>
  <si>
    <t>AMS</t>
  </si>
  <si>
    <t>American Shared Hospital Services</t>
  </si>
  <si>
    <t>AMSC</t>
  </si>
  <si>
    <t>American Superconductor Corporation</t>
  </si>
  <si>
    <t>AMSF</t>
  </si>
  <si>
    <t>AMERISAFE, Inc.</t>
  </si>
  <si>
    <t>AMSG</t>
  </si>
  <si>
    <t>Amsurg Corp.</t>
  </si>
  <si>
    <t>AMSWA</t>
  </si>
  <si>
    <t>American Software, Inc.</t>
  </si>
  <si>
    <t>American Tower Corporation (REIT)</t>
  </si>
  <si>
    <t>AMTD</t>
  </si>
  <si>
    <t>TD Ameritrade Holding Corporation</t>
  </si>
  <si>
    <t>AMTG</t>
  </si>
  <si>
    <t>Apollo Residential Mortgage, Inc.</t>
  </si>
  <si>
    <t>AMWD</t>
  </si>
  <si>
    <t>American Woodmark Corporation</t>
  </si>
  <si>
    <t>AMX</t>
  </si>
  <si>
    <t>Amazon.com, Inc.</t>
  </si>
  <si>
    <t>AutoNation, Inc.</t>
  </si>
  <si>
    <t>ANAC</t>
  </si>
  <si>
    <t>Anacor Pharmaceuticals, Inc.</t>
  </si>
  <si>
    <t>ANAD</t>
  </si>
  <si>
    <t>ANADIGICS, Inc.</t>
  </si>
  <si>
    <t>ANAT</t>
  </si>
  <si>
    <t>American National Insurance Company</t>
  </si>
  <si>
    <t>ANCB</t>
  </si>
  <si>
    <t>Anchor Bancorp</t>
  </si>
  <si>
    <t>ANCI</t>
  </si>
  <si>
    <t>American Caresource Holdings Inc</t>
  </si>
  <si>
    <t>ANCX</t>
  </si>
  <si>
    <t>Access National Corporation</t>
  </si>
  <si>
    <t>ANDAU</t>
  </si>
  <si>
    <t>Andina Acquisition Corporation</t>
  </si>
  <si>
    <t>ANDE</t>
  </si>
  <si>
    <t>The Andersons, Inc.</t>
  </si>
  <si>
    <t>ANEN</t>
  </si>
  <si>
    <t>Anaren, Inc.</t>
  </si>
  <si>
    <t>ANF</t>
  </si>
  <si>
    <t>Abercrombie &amp; Fitch Company</t>
  </si>
  <si>
    <t>ANGI</t>
  </si>
  <si>
    <t>Angie&amp;#39;s List, Inc.</t>
  </si>
  <si>
    <t>ANGN</t>
  </si>
  <si>
    <t>Angeion Corporation</t>
  </si>
  <si>
    <t>ANGO</t>
  </si>
  <si>
    <t>AngioDynamics, Inc.</t>
  </si>
  <si>
    <t>ANH</t>
  </si>
  <si>
    <t>Anworth Mortgage Asset  Corporation</t>
  </si>
  <si>
    <t>ANH^A</t>
  </si>
  <si>
    <t>ANH^B</t>
  </si>
  <si>
    <t>ANIK</t>
  </si>
  <si>
    <t>Anika Therapeutics Inc.</t>
  </si>
  <si>
    <t>ANLY</t>
  </si>
  <si>
    <t>Analysts International Corporation</t>
  </si>
  <si>
    <t>ANN</t>
  </si>
  <si>
    <t>ANN INC.</t>
  </si>
  <si>
    <t>ANNB</t>
  </si>
  <si>
    <t>Annapolis Bancorp Inc.</t>
  </si>
  <si>
    <t>ANO</t>
  </si>
  <si>
    <t>Anooraq Resources Corporation</t>
  </si>
  <si>
    <t>ANR</t>
  </si>
  <si>
    <t>Alpha Natural Resources, inc.</t>
  </si>
  <si>
    <t>ANSS</t>
  </si>
  <si>
    <t>ANSYS, Inc.</t>
  </si>
  <si>
    <t>ANTH</t>
  </si>
  <si>
    <t>Anthera Pharmaceuticals, Inc.</t>
  </si>
  <si>
    <t>ANTP</t>
  </si>
  <si>
    <t>PHAZAR CORP</t>
  </si>
  <si>
    <t>ANV</t>
  </si>
  <si>
    <t>Allied Nevada Gold Corp</t>
  </si>
  <si>
    <t>ANW</t>
  </si>
  <si>
    <t>Aegean Marine Petroleum Network Inc.</t>
  </si>
  <si>
    <t>ANX</t>
  </si>
  <si>
    <t>ADVENTRX Pharmaceuticals, Inc.</t>
  </si>
  <si>
    <t>AOB</t>
  </si>
  <si>
    <t>American Oriental Bioengineering, Inc.</t>
  </si>
  <si>
    <t>AOD</t>
  </si>
  <si>
    <t>Alpine Total Dynamic Dividend Fund</t>
  </si>
  <si>
    <t>AOI</t>
  </si>
  <si>
    <t>Alliance One International, Inc.</t>
  </si>
  <si>
    <t>AOL</t>
  </si>
  <si>
    <t>AOL Inc.</t>
  </si>
  <si>
    <t>AON</t>
  </si>
  <si>
    <t>Aon plc</t>
  </si>
  <si>
    <t>AONE</t>
  </si>
  <si>
    <t>A123 Systems, Inc.</t>
  </si>
  <si>
    <t>AOS</t>
  </si>
  <si>
    <t>Smith (A.O.) Corporation</t>
  </si>
  <si>
    <t>AOSL</t>
  </si>
  <si>
    <t>Alpha and Omega Semiconductor Limited</t>
  </si>
  <si>
    <t>AP</t>
  </si>
  <si>
    <t>Ampco-Pittsburgh Corporation</t>
  </si>
  <si>
    <t>Apache Corporation</t>
  </si>
  <si>
    <t>APA^D</t>
  </si>
  <si>
    <t>APAGF</t>
  </si>
  <si>
    <t>Apco Oil and Gas International Inc.</t>
  </si>
  <si>
    <t>APB</t>
  </si>
  <si>
    <t>Asia Pacific Fund, Inc. (The)</t>
  </si>
  <si>
    <t>Anadarko Petroleum Corporation</t>
  </si>
  <si>
    <t>Air Products and Chemicals, Inc.</t>
  </si>
  <si>
    <t>APEI</t>
  </si>
  <si>
    <t>American Public Education, Inc.</t>
  </si>
  <si>
    <t>APF</t>
  </si>
  <si>
    <t>Morgan Stanley Asia-Pacific Fund, Inc.</t>
  </si>
  <si>
    <t>APFC</t>
  </si>
  <si>
    <t>American Pacific Corporation</t>
  </si>
  <si>
    <t>Amphenol Corporation</t>
  </si>
  <si>
    <t>API</t>
  </si>
  <si>
    <t>Advanced Photonix, Inc.</t>
  </si>
  <si>
    <t>APKT</t>
  </si>
  <si>
    <t>Acme Packet, Inc.</t>
  </si>
  <si>
    <t>APL</t>
  </si>
  <si>
    <t>Atlas Pipeline Partners, L.P.</t>
  </si>
  <si>
    <t>APO</t>
  </si>
  <si>
    <t>Apollo Global Management, LLC</t>
  </si>
  <si>
    <t>APOG</t>
  </si>
  <si>
    <t>Apogee Enterprises, Inc.</t>
  </si>
  <si>
    <t>APOL</t>
  </si>
  <si>
    <t>Apollo Group, Inc.</t>
  </si>
  <si>
    <t>APP</t>
  </si>
  <si>
    <t>American Apparel Inc</t>
  </si>
  <si>
    <t>APPY</t>
  </si>
  <si>
    <t>AspenBio Pharma, Inc.</t>
  </si>
  <si>
    <t>APRI</t>
  </si>
  <si>
    <t>Apricus Biosciences, Inc</t>
  </si>
  <si>
    <t>APSA</t>
  </si>
  <si>
    <t>Alto Palermo S.A.</t>
  </si>
  <si>
    <t>APT</t>
  </si>
  <si>
    <t>Alpha Pro Tech, Ltd.</t>
  </si>
  <si>
    <t>APTS</t>
  </si>
  <si>
    <t>Preferred Apartment Communities, Inc.</t>
  </si>
  <si>
    <t>APU</t>
  </si>
  <si>
    <t>AmeriGas Partners, L.P.</t>
  </si>
  <si>
    <t>APWC</t>
  </si>
  <si>
    <t>Asia Pacific Wire &amp; Cable Corporation Limited</t>
  </si>
  <si>
    <t xml:space="preserve">AQ            </t>
  </si>
  <si>
    <t>Acquity Group Limited</t>
  </si>
  <si>
    <t>AQQ</t>
  </si>
  <si>
    <t>American Spectrum Realty, Inc.</t>
  </si>
  <si>
    <t>ARAY</t>
  </si>
  <si>
    <t>Accuray Incorporated</t>
  </si>
  <si>
    <t>ARB</t>
  </si>
  <si>
    <t>Arbitron Inc.</t>
  </si>
  <si>
    <t>ARBA</t>
  </si>
  <si>
    <t>Ariba, Inc.</t>
  </si>
  <si>
    <t>ARC</t>
  </si>
  <si>
    <t>American Reprographics Company</t>
  </si>
  <si>
    <t>ARCC</t>
  </si>
  <si>
    <t>Ares Capital Corporation</t>
  </si>
  <si>
    <t>ARCI</t>
  </si>
  <si>
    <t>Appliance Recycling Centers of America, Inc.</t>
  </si>
  <si>
    <t>ARCL</t>
  </si>
  <si>
    <t>Archipelago Learning, Inc.</t>
  </si>
  <si>
    <t>ARCO</t>
  </si>
  <si>
    <t>Arcos Dorados Holdings Inc.</t>
  </si>
  <si>
    <t>ARCP</t>
  </si>
  <si>
    <t>American Realty Capital Properties, Inc.</t>
  </si>
  <si>
    <t xml:space="preserve">ARCT          </t>
  </si>
  <si>
    <t>American Realty Capital Trust, Inc.</t>
  </si>
  <si>
    <t>ARCW</t>
  </si>
  <si>
    <t>Arc Wireless Solutions, Inc.</t>
  </si>
  <si>
    <t>ARDNA</t>
  </si>
  <si>
    <t>Arden Group, Inc.</t>
  </si>
  <si>
    <t>ARE</t>
  </si>
  <si>
    <t>Alexandria Real Estate Equities, Inc.</t>
  </si>
  <si>
    <t>ARE^E</t>
  </si>
  <si>
    <t>AREX</t>
  </si>
  <si>
    <t>Approach Resources Inc.</t>
  </si>
  <si>
    <t>ARG</t>
  </si>
  <si>
    <t>Airgas, Inc.</t>
  </si>
  <si>
    <t>ARGN</t>
  </si>
  <si>
    <t>Amerigon Incorporated</t>
  </si>
  <si>
    <t>ARH</t>
  </si>
  <si>
    <t>ARI</t>
  </si>
  <si>
    <t>Apollo Commercial Real Estate Finance</t>
  </si>
  <si>
    <t>ARIA</t>
  </si>
  <si>
    <t>ARIAD Pharmaceuticals, Inc.</t>
  </si>
  <si>
    <t>ARII</t>
  </si>
  <si>
    <t>American Railcar Industries, Inc.</t>
  </si>
  <si>
    <t>ARK</t>
  </si>
  <si>
    <t>Senior High Income Portfolio, Inc.</t>
  </si>
  <si>
    <t>ARKR</t>
  </si>
  <si>
    <t>Ark Restaurants Corp.</t>
  </si>
  <si>
    <t>ARL</t>
  </si>
  <si>
    <t>American Realty Investors, Inc.</t>
  </si>
  <si>
    <t>ARLP</t>
  </si>
  <si>
    <t>Alliance Resource Partners, L.P.</t>
  </si>
  <si>
    <t>ARMH</t>
  </si>
  <si>
    <t>ARM Holdings, plc</t>
  </si>
  <si>
    <t>ARN</t>
  </si>
  <si>
    <t>ARNA</t>
  </si>
  <si>
    <t>Arena Pharmaceuticals, Inc.</t>
  </si>
  <si>
    <t>ARO</t>
  </si>
  <si>
    <t>Aeropostale Inc</t>
  </si>
  <si>
    <t>AROW</t>
  </si>
  <si>
    <t>Arrow Financial Corporation</t>
  </si>
  <si>
    <t>ARP</t>
  </si>
  <si>
    <t>Atlas Resource Partners, L.P.</t>
  </si>
  <si>
    <t>ARQL</t>
  </si>
  <si>
    <t>ArQule, Inc.</t>
  </si>
  <si>
    <t>ARR</t>
  </si>
  <si>
    <t>Armour Residential R</t>
  </si>
  <si>
    <t>ARR/WS</t>
  </si>
  <si>
    <t>ARRS</t>
  </si>
  <si>
    <t>Arris Group Inc</t>
  </si>
  <si>
    <t>ARRY</t>
  </si>
  <si>
    <t>Array BioPharma Inc.</t>
  </si>
  <si>
    <t>ARSD</t>
  </si>
  <si>
    <t>Arabian American Development Company</t>
  </si>
  <si>
    <t>ART</t>
  </si>
  <si>
    <t>ARTIO GLOBAL INVESTORS INC.</t>
  </si>
  <si>
    <t>ARTC</t>
  </si>
  <si>
    <t>ArthroCare Corporation</t>
  </si>
  <si>
    <t>ARTNA</t>
  </si>
  <si>
    <t>Artesian Resources Corporation</t>
  </si>
  <si>
    <t>ARTW</t>
  </si>
  <si>
    <t>Art&amp;#39;s-Way Manufacturing Co., Inc.</t>
  </si>
  <si>
    <t>ARTX</t>
  </si>
  <si>
    <t>Arotech Corporation</t>
  </si>
  <si>
    <t>ARUN</t>
  </si>
  <si>
    <t>Aruba Networks, Inc.</t>
  </si>
  <si>
    <t>ARW</t>
  </si>
  <si>
    <t>Arrow Electronics, Inc.</t>
  </si>
  <si>
    <t>ARWR</t>
  </si>
  <si>
    <t>Arrowhead Research Corporation</t>
  </si>
  <si>
    <t>ARX</t>
  </si>
  <si>
    <t>Aeroflex Holding Corp.</t>
  </si>
  <si>
    <t>ARY</t>
  </si>
  <si>
    <t>ASA</t>
  </si>
  <si>
    <t>ASA Gold and Precious Metals Limited</t>
  </si>
  <si>
    <t>ASBB</t>
  </si>
  <si>
    <t>ASB Bancorp, Inc.</t>
  </si>
  <si>
    <t>ASBC</t>
  </si>
  <si>
    <t>ASBCW</t>
  </si>
  <si>
    <t>ASBI</t>
  </si>
  <si>
    <t>Ameriana Bancorp</t>
  </si>
  <si>
    <t>ASCA</t>
  </si>
  <si>
    <t>Ameristar Casinos, Inc.</t>
  </si>
  <si>
    <t>ASCMA</t>
  </si>
  <si>
    <t>Ascent Capital Group, Inc.</t>
  </si>
  <si>
    <t>ASEI</t>
  </si>
  <si>
    <t>American Science and Engineering, Inc.</t>
  </si>
  <si>
    <t>ASFI</t>
  </si>
  <si>
    <t>Asta Funding, Inc.</t>
  </si>
  <si>
    <t>ASG</t>
  </si>
  <si>
    <t>Liberty All-Star Growth Fund, Inc.</t>
  </si>
  <si>
    <t>ASGN</t>
  </si>
  <si>
    <t>On Assignment, Inc.</t>
  </si>
  <si>
    <t>ASH</t>
  </si>
  <si>
    <t>Ashland Inc.</t>
  </si>
  <si>
    <t>ASI</t>
  </si>
  <si>
    <t>American Safety Insurance Holdings, Ltd.</t>
  </si>
  <si>
    <t>ASIA</t>
  </si>
  <si>
    <t>AsiaInfo-Linkage, Inc.</t>
  </si>
  <si>
    <t>ASM</t>
  </si>
  <si>
    <t>Avino Silver</t>
  </si>
  <si>
    <t>ASMI</t>
  </si>
  <si>
    <t>ASM International N.V.</t>
  </si>
  <si>
    <t>ASML</t>
  </si>
  <si>
    <t>ASML Holding N.V.</t>
  </si>
  <si>
    <t>ASNA</t>
  </si>
  <si>
    <t>Ascena Retail Group, Inc.</t>
  </si>
  <si>
    <t>ASP</t>
  </si>
  <si>
    <t>American Strategic Income Portfolio</t>
  </si>
  <si>
    <t>ASPS</t>
  </si>
  <si>
    <t>Altisource Portfolio Solutions S.A.</t>
  </si>
  <si>
    <t>ASR</t>
  </si>
  <si>
    <t>Grupo Aeroportuario del Sureste, S.A. de C.V.</t>
  </si>
  <si>
    <t>ASRV</t>
  </si>
  <si>
    <t>AmeriServ Financial Inc.</t>
  </si>
  <si>
    <t>ASRVP</t>
  </si>
  <si>
    <t>ASTC</t>
  </si>
  <si>
    <t>Astrotech Corporation</t>
  </si>
  <si>
    <t>ASTE</t>
  </si>
  <si>
    <t>Astec Industries, Inc.</t>
  </si>
  <si>
    <t>ASTI</t>
  </si>
  <si>
    <t>Ascent Solar Technologies, Inc.</t>
  </si>
  <si>
    <t>ASTM</t>
  </si>
  <si>
    <t>Aastrom Biosciences, Inc.</t>
  </si>
  <si>
    <t>ASTX</t>
  </si>
  <si>
    <t>Astex Pharmaceuticals, Inc.</t>
  </si>
  <si>
    <t>ASUR</t>
  </si>
  <si>
    <t>Asure Software Inc</t>
  </si>
  <si>
    <t>ASX</t>
  </si>
  <si>
    <t>Advanced Semiconductor Engineering, Inc.</t>
  </si>
  <si>
    <t>ASYS</t>
  </si>
  <si>
    <t>Amtech Systems, Inc.</t>
  </si>
  <si>
    <t>AT</t>
  </si>
  <si>
    <t>Atlantic Power Corporation</t>
  </si>
  <si>
    <t>ATAI</t>
  </si>
  <si>
    <t>ATA Inc.</t>
  </si>
  <si>
    <t>ATAX</t>
  </si>
  <si>
    <t>America First Tax Exempt Investors, L.P.</t>
  </si>
  <si>
    <t>ATC</t>
  </si>
  <si>
    <t>ATC Venture Group Inc.</t>
  </si>
  <si>
    <t>ATE</t>
  </si>
  <si>
    <t>Advantest Corporation (Kabushiki Kaisha Advantest) ADS</t>
  </si>
  <si>
    <t>ATEA</t>
  </si>
  <si>
    <t>Astea International, Inc.</t>
  </si>
  <si>
    <t>ATEC</t>
  </si>
  <si>
    <t>Alphatec Holdings, Inc.</t>
  </si>
  <si>
    <t>ATHN</t>
  </si>
  <si>
    <t>athenahealth, Inc.</t>
  </si>
  <si>
    <t>ATHX</t>
  </si>
  <si>
    <t>Athersys, Inc.</t>
  </si>
  <si>
    <t>ATI</t>
  </si>
  <si>
    <t>Allegheny Technologies Incorporated</t>
  </si>
  <si>
    <t>ATK</t>
  </si>
  <si>
    <t>Alliant Techsystems Inc.</t>
  </si>
  <si>
    <t>ATLO</t>
  </si>
  <si>
    <t>Ames National Corporation</t>
  </si>
  <si>
    <t>ATLS</t>
  </si>
  <si>
    <t>Atlas Energy, L.P.</t>
  </si>
  <si>
    <t>ATMI</t>
  </si>
  <si>
    <t>ATMI Inc.</t>
  </si>
  <si>
    <t>ATML</t>
  </si>
  <si>
    <t>Atmel Corporation</t>
  </si>
  <si>
    <t>ATNI</t>
  </si>
  <si>
    <t>Atlantic Tele-Network, Inc.</t>
  </si>
  <si>
    <t>ATNY</t>
  </si>
  <si>
    <t>API Technologies Corp.</t>
  </si>
  <si>
    <t>ATO</t>
  </si>
  <si>
    <t>Atmos Energy Corporation</t>
  </si>
  <si>
    <t>ATPG</t>
  </si>
  <si>
    <t>ATP Oil &amp; Gas Corporation</t>
  </si>
  <si>
    <t>ATR</t>
  </si>
  <si>
    <t>AptarGroup, Inc.</t>
  </si>
  <si>
    <t>ATRC</t>
  </si>
  <si>
    <t>AtriCure, Inc.</t>
  </si>
  <si>
    <t>ATRI</t>
  </si>
  <si>
    <t>ATRION Corporation</t>
  </si>
  <si>
    <t>ATRM</t>
  </si>
  <si>
    <t>Aetrium Incorporated</t>
  </si>
  <si>
    <t>ATRO</t>
  </si>
  <si>
    <t>Astronics Corporation</t>
  </si>
  <si>
    <t>ATSG</t>
  </si>
  <si>
    <t>Air Transport Services Group, Inc</t>
  </si>
  <si>
    <t>ATU</t>
  </si>
  <si>
    <t>Actuant Corporation</t>
  </si>
  <si>
    <t>ATV</t>
  </si>
  <si>
    <t>Acorn International, Inc.</t>
  </si>
  <si>
    <t>Activision Blizzard, Inc</t>
  </si>
  <si>
    <t>ATW</t>
  </si>
  <si>
    <t>Atwood Oceanics, Inc.</t>
  </si>
  <si>
    <t>ATX</t>
  </si>
  <si>
    <t>Cross (A.T.) Company</t>
  </si>
  <si>
    <t>AU</t>
  </si>
  <si>
    <t>AngloGold Ashanti Ltd.</t>
  </si>
  <si>
    <t>AU^A</t>
  </si>
  <si>
    <t>AUBN</t>
  </si>
  <si>
    <t>Auburn National Bancorporation, Inc.</t>
  </si>
  <si>
    <t>AUDC</t>
  </si>
  <si>
    <t>AudioCodes Ltd.</t>
  </si>
  <si>
    <t>AUMN</t>
  </si>
  <si>
    <t>Golden Minerals Co.</t>
  </si>
  <si>
    <t>AUO</t>
  </si>
  <si>
    <t>AU Optronics Corp</t>
  </si>
  <si>
    <t>AUQ</t>
  </si>
  <si>
    <t>AuRico Gold Inc.</t>
  </si>
  <si>
    <t>AUTH</t>
  </si>
  <si>
    <t>AuthenTec, Inc.</t>
  </si>
  <si>
    <t>AUXL</t>
  </si>
  <si>
    <t>Auxilium Pharmaceuticals, Inc.</t>
  </si>
  <si>
    <t>AUY</t>
  </si>
  <si>
    <t>Yamana Gold, Inc.</t>
  </si>
  <si>
    <t>AV</t>
  </si>
  <si>
    <t>Aviva plc</t>
  </si>
  <si>
    <t>AVA</t>
  </si>
  <si>
    <t>Avista Corporation</t>
  </si>
  <si>
    <t>AVAV</t>
  </si>
  <si>
    <t>AeroVironment, Inc.</t>
  </si>
  <si>
    <t>AVB</t>
  </si>
  <si>
    <t>AvalonBay Communities, Inc.</t>
  </si>
  <si>
    <t>AVCA</t>
  </si>
  <si>
    <t>Advocat, Inc.</t>
  </si>
  <si>
    <t>AVD</t>
  </si>
  <si>
    <t>American Vanguard Corporation</t>
  </si>
  <si>
    <t>AVEO</t>
  </si>
  <si>
    <t>AVEO Pharmaceuticals, Inc.</t>
  </si>
  <si>
    <t>AVF</t>
  </si>
  <si>
    <t>AVG</t>
  </si>
  <si>
    <t>AVG Technologies N.V.</t>
  </si>
  <si>
    <t>Avago Technologies Limited</t>
  </si>
  <si>
    <t>AVHI</t>
  </si>
  <si>
    <t>A V Homes, Inc.</t>
  </si>
  <si>
    <t>AVID</t>
  </si>
  <si>
    <t>Avid Technology, Inc.</t>
  </si>
  <si>
    <t>AVII</t>
  </si>
  <si>
    <t>AVI BioPharma, Inc.</t>
  </si>
  <si>
    <t>AVK</t>
  </si>
  <si>
    <t>Advent Claymore Convertible Securities and Income Fund</t>
  </si>
  <si>
    <t>AVL</t>
  </si>
  <si>
    <t>Avalon Rare Metals, Inc.</t>
  </si>
  <si>
    <t>AVNR</t>
  </si>
  <si>
    <t>Avanir Pharmaceuticals, Inc.</t>
  </si>
  <si>
    <t>AVNW</t>
  </si>
  <si>
    <t>Aviat Networks, Inc.</t>
  </si>
  <si>
    <t>AVP</t>
  </si>
  <si>
    <t>Avon Products, Inc.</t>
  </si>
  <si>
    <t>AVT</t>
  </si>
  <si>
    <t>Avnet, Inc.</t>
  </si>
  <si>
    <t>AVV</t>
  </si>
  <si>
    <t>AVX</t>
  </si>
  <si>
    <t>AVX Corporation</t>
  </si>
  <si>
    <t>Avery Dennison Corporation</t>
  </si>
  <si>
    <t>AWAY</t>
  </si>
  <si>
    <t>HomeAway, Inc.</t>
  </si>
  <si>
    <t>AWC</t>
  </si>
  <si>
    <t>Alumina Ltd</t>
  </si>
  <si>
    <t>AWF</t>
  </si>
  <si>
    <t>Alliance World Dollar Government Fund II</t>
  </si>
  <si>
    <t>AWH</t>
  </si>
  <si>
    <t>Allied World Assurance Company Holdings, AG</t>
  </si>
  <si>
    <t>AWI</t>
  </si>
  <si>
    <t>Armstrong World Industries Inc</t>
  </si>
  <si>
    <t>American Water Works</t>
  </si>
  <si>
    <t>AWP</t>
  </si>
  <si>
    <t>Alpine Global Premier Properties Fund</t>
  </si>
  <si>
    <t>AWR</t>
  </si>
  <si>
    <t>American States Water Company</t>
  </si>
  <si>
    <t>AWRE</t>
  </si>
  <si>
    <t>Aware, Inc.</t>
  </si>
  <si>
    <t>AWX</t>
  </si>
  <si>
    <t>Avalon Holdings Corporation</t>
  </si>
  <si>
    <t>AXAS</t>
  </si>
  <si>
    <t>Abraxas Petroleum Corporation</t>
  </si>
  <si>
    <t>AXE</t>
  </si>
  <si>
    <t>Anixter International Inc.</t>
  </si>
  <si>
    <t>AXFN</t>
  </si>
  <si>
    <t>iShares MSCI ACWI ex US Financials Sector Index Fund</t>
  </si>
  <si>
    <t>AXJS</t>
  </si>
  <si>
    <t>iShares Trust iShares MSCI All Country Asia ex Japan Small Cap</t>
  </si>
  <si>
    <t>AXK</t>
  </si>
  <si>
    <t>Accelr8 Technology Corporation</t>
  </si>
  <si>
    <t>AXL</t>
  </si>
  <si>
    <t>American Axle &amp; Manufacturing Holdings, Inc.</t>
  </si>
  <si>
    <t>AXN</t>
  </si>
  <si>
    <t>China Aoxing Pharmaceutical Company, Inc.</t>
  </si>
  <si>
    <t>American Express Company</t>
  </si>
  <si>
    <t>AXR</t>
  </si>
  <si>
    <t>AMREP Corporation</t>
  </si>
  <si>
    <t>AXS</t>
  </si>
  <si>
    <t>Axis Capital Holdings Limited</t>
  </si>
  <si>
    <t>AXS^A</t>
  </si>
  <si>
    <t>AXS^C</t>
  </si>
  <si>
    <t>AXTI</t>
  </si>
  <si>
    <t>AXT Inc</t>
  </si>
  <si>
    <t>AXU</t>
  </si>
  <si>
    <t>Alexco Resource Corp</t>
  </si>
  <si>
    <t>AXX</t>
  </si>
  <si>
    <t>Alderon Iron Ore Corp.</t>
  </si>
  <si>
    <t>Acuity Brands Inc</t>
  </si>
  <si>
    <t>AYN</t>
  </si>
  <si>
    <t>Alliance New York Municipal Income Fund Inc</t>
  </si>
  <si>
    <t>AYR</t>
  </si>
  <si>
    <t>Aircastle Limited</t>
  </si>
  <si>
    <t>AZC</t>
  </si>
  <si>
    <t>Augusta Resource Corporation</t>
  </si>
  <si>
    <t>AZK</t>
  </si>
  <si>
    <t>Aurizon Mines, Ltd.</t>
  </si>
  <si>
    <t>AZN</t>
  </si>
  <si>
    <t>Astrazeneca PLC</t>
  </si>
  <si>
    <t>AutoZone, Inc.</t>
  </si>
  <si>
    <t>AZPN</t>
  </si>
  <si>
    <t>Aspen Technology, Inc.</t>
  </si>
  <si>
    <t>AZZ</t>
  </si>
  <si>
    <t>AZZ Incorporated</t>
  </si>
  <si>
    <t>B</t>
  </si>
  <si>
    <t>Barnes Group, Inc.</t>
  </si>
  <si>
    <t>Boeing Company (The)</t>
  </si>
  <si>
    <t>BAA</t>
  </si>
  <si>
    <t>BANRO CORPORATION</t>
  </si>
  <si>
    <t>BABY</t>
  </si>
  <si>
    <t>Natus Medical Incorporated</t>
  </si>
  <si>
    <t>Bank of America Corporation</t>
  </si>
  <si>
    <t>BAC/WS/A</t>
  </si>
  <si>
    <t>BAC/WS/B</t>
  </si>
  <si>
    <t>BAC^B</t>
  </si>
  <si>
    <t>BAC^C</t>
  </si>
  <si>
    <t>BAC^D</t>
  </si>
  <si>
    <t>BAC^E</t>
  </si>
  <si>
    <t>BAC^H</t>
  </si>
  <si>
    <t>BAC^I</t>
  </si>
  <si>
    <t>BAC^J</t>
  </si>
  <si>
    <t>BAC^L</t>
  </si>
  <si>
    <t>BAC^U</t>
  </si>
  <si>
    <t>BAC^V</t>
  </si>
  <si>
    <t>BAC^W</t>
  </si>
  <si>
    <t>BAC^X</t>
  </si>
  <si>
    <t>BAC^Y</t>
  </si>
  <si>
    <t>BAC^Z</t>
  </si>
  <si>
    <t>BAF</t>
  </si>
  <si>
    <t>BlackRock Income Investment Quality Trust</t>
  </si>
  <si>
    <t>BAGL</t>
  </si>
  <si>
    <t>Einstein Noah Restaurant Group, Inc.</t>
  </si>
  <si>
    <t>BAH</t>
  </si>
  <si>
    <t>Booz Allen Hamilton Holding Corporation</t>
  </si>
  <si>
    <t>BAK</t>
  </si>
  <si>
    <t>Copene-Petroquimica do Nordeste</t>
  </si>
  <si>
    <t>BALT</t>
  </si>
  <si>
    <t>Baltic Trading Limited</t>
  </si>
  <si>
    <t>BAM</t>
  </si>
  <si>
    <t>Brookfield Asset Management Inc</t>
  </si>
  <si>
    <t>BAMM</t>
  </si>
  <si>
    <t>Books-A-Million, Inc.</t>
  </si>
  <si>
    <t>BANC</t>
  </si>
  <si>
    <t>First PacTrust Bancorp, Inc.</t>
  </si>
  <si>
    <t>BANF</t>
  </si>
  <si>
    <t>BancFirst Corporation</t>
  </si>
  <si>
    <t>BANFP</t>
  </si>
  <si>
    <t>BANR</t>
  </si>
  <si>
    <t>Banner Corporation</t>
  </si>
  <si>
    <t>BAP</t>
  </si>
  <si>
    <t>Credicorp Ltd.</t>
  </si>
  <si>
    <t>BAS</t>
  </si>
  <si>
    <t>Basic Energy Services, Inc.</t>
  </si>
  <si>
    <t>BASI</t>
  </si>
  <si>
    <t>Bioanalytical Systems, Inc.</t>
  </si>
  <si>
    <t>Baxter International Inc.</t>
  </si>
  <si>
    <t>Bed Bath &amp; Beyond Inc.</t>
  </si>
  <si>
    <t>BBCN</t>
  </si>
  <si>
    <t>BBCN Bancorp, Inc.</t>
  </si>
  <si>
    <t>BBD</t>
  </si>
  <si>
    <t>Banco Bradesco Sa</t>
  </si>
  <si>
    <t>BBDO</t>
  </si>
  <si>
    <t>BBEP</t>
  </si>
  <si>
    <t>BreitBurn Energy Partners, L.P.</t>
  </si>
  <si>
    <t>BBF</t>
  </si>
  <si>
    <t>BlackRock Municipal Income Investment Trust</t>
  </si>
  <si>
    <t>BBG</t>
  </si>
  <si>
    <t>Bill Barrett Corporation</t>
  </si>
  <si>
    <t>BBGI</t>
  </si>
  <si>
    <t>Beasley Broadcast Group, Inc.</t>
  </si>
  <si>
    <t>BBK</t>
  </si>
  <si>
    <t>Blackrock Municipal Bond Trust</t>
  </si>
  <si>
    <t>BBL</t>
  </si>
  <si>
    <t>BHP Billiton plc</t>
  </si>
  <si>
    <t>BBN</t>
  </si>
  <si>
    <t>BalckRock Build America Bond Trust</t>
  </si>
  <si>
    <t>BBNK</t>
  </si>
  <si>
    <t>Bridge Capital Holdings</t>
  </si>
  <si>
    <t>BBOX</t>
  </si>
  <si>
    <t>Black Box Corporation</t>
  </si>
  <si>
    <t>BBRG</t>
  </si>
  <si>
    <t>Bravo Brio Restaurant Group, Inc.</t>
  </si>
  <si>
    <t>BBSI</t>
  </si>
  <si>
    <t>Barrett Business Services, Inc.</t>
  </si>
  <si>
    <t>BB&amp;T Corporation</t>
  </si>
  <si>
    <t>BBT^A</t>
  </si>
  <si>
    <t>BBT^B</t>
  </si>
  <si>
    <t>BBT^C</t>
  </si>
  <si>
    <t>BBVA</t>
  </si>
  <si>
    <t>Banco Bilbao Viscaya Argentaria S.A.</t>
  </si>
  <si>
    <t>BBW</t>
  </si>
  <si>
    <t>Build-A-Bear Workshop, Inc.</t>
  </si>
  <si>
    <t>BBX</t>
  </si>
  <si>
    <t>BankAtlantic Bancorp, Inc.</t>
  </si>
  <si>
    <t>BBXT</t>
  </si>
  <si>
    <t>Best Buy Co., Inc.</t>
  </si>
  <si>
    <t>BC</t>
  </si>
  <si>
    <t>Brunswick Corporation</t>
  </si>
  <si>
    <t>BCA</t>
  </si>
  <si>
    <t>Corpbanca</t>
  </si>
  <si>
    <t>BCBP</t>
  </si>
  <si>
    <t>BCB Bancorp, Inc. (NJ)</t>
  </si>
  <si>
    <t>BCDS</t>
  </si>
  <si>
    <t>BCD Semiconductor Manufacturing Limited</t>
  </si>
  <si>
    <t>BCE</t>
  </si>
  <si>
    <t>BCE, Inc.</t>
  </si>
  <si>
    <t>BCEI</t>
  </si>
  <si>
    <t>Bonanza Creek Energy, Inc.</t>
  </si>
  <si>
    <t>BCF</t>
  </si>
  <si>
    <t>Blackrock Real Asset Equity Trust</t>
  </si>
  <si>
    <t>BCH</t>
  </si>
  <si>
    <t>Banco De Chile</t>
  </si>
  <si>
    <t>BCO</t>
  </si>
  <si>
    <t>Brink&amp;#39;s Company (The)</t>
  </si>
  <si>
    <t>BCOM</t>
  </si>
  <si>
    <t>B Communications Ltd.</t>
  </si>
  <si>
    <t>BCOV</t>
  </si>
  <si>
    <t>Brightcove Inc.</t>
  </si>
  <si>
    <t>BCPC</t>
  </si>
  <si>
    <t>Balchem Corporation</t>
  </si>
  <si>
    <t>C.R. Bard, Inc.</t>
  </si>
  <si>
    <t>BCRX</t>
  </si>
  <si>
    <t>BioCryst Pharmaceuticals, Inc.</t>
  </si>
  <si>
    <t>BCS</t>
  </si>
  <si>
    <t>Barclays PLC</t>
  </si>
  <si>
    <t>BCS^</t>
  </si>
  <si>
    <t>BCS^A</t>
  </si>
  <si>
    <t>BCS^C</t>
  </si>
  <si>
    <t>BCS^D</t>
  </si>
  <si>
    <t>BCSB</t>
  </si>
  <si>
    <t>BCSB Bancorp, Inc.</t>
  </si>
  <si>
    <t>BCV</t>
  </si>
  <si>
    <t>Bancroft Convertible Fund, Inc.</t>
  </si>
  <si>
    <t>BCX</t>
  </si>
  <si>
    <t>BlackRock Resources</t>
  </si>
  <si>
    <t>BDC</t>
  </si>
  <si>
    <t>Belden Inc</t>
  </si>
  <si>
    <t>BDE</t>
  </si>
  <si>
    <t>Black Diamond, Inc.</t>
  </si>
  <si>
    <t>BDGE</t>
  </si>
  <si>
    <t>Bridge Bancorp, Inc.</t>
  </si>
  <si>
    <t>BDJ</t>
  </si>
  <si>
    <t>Blackrock Enhanced Equity Dividend Trust</t>
  </si>
  <si>
    <t>BDL</t>
  </si>
  <si>
    <t>Flanigan&amp;#39;s Enterprises, Inc.</t>
  </si>
  <si>
    <t>BDMS</t>
  </si>
  <si>
    <t>Birner Dental Management Services, Inc.</t>
  </si>
  <si>
    <t>BDN</t>
  </si>
  <si>
    <t>Brandywine Realty Trust</t>
  </si>
  <si>
    <t>BDN^D</t>
  </si>
  <si>
    <t>BDN^E</t>
  </si>
  <si>
    <t>Brandywine Realty Tr</t>
  </si>
  <si>
    <t>BDR</t>
  </si>
  <si>
    <t>Blonder Tongue Laboratories, Inc.</t>
  </si>
  <si>
    <t>BDSI</t>
  </si>
  <si>
    <t>BioDelivery Sciences International, Inc.</t>
  </si>
  <si>
    <t>Becton, Dickinson and Company</t>
  </si>
  <si>
    <t>BEAM</t>
  </si>
  <si>
    <t>Beam Inc.</t>
  </si>
  <si>
    <t>BEAM^A</t>
  </si>
  <si>
    <t>BEAT</t>
  </si>
  <si>
    <t>CardioNet, Inc.</t>
  </si>
  <si>
    <t>BEAV</t>
  </si>
  <si>
    <t>BE Aerospace, Inc.</t>
  </si>
  <si>
    <t>BEBE</t>
  </si>
  <si>
    <t>bebe stores, inc.</t>
  </si>
  <si>
    <t>BECN</t>
  </si>
  <si>
    <t>Beacon Roofing Supply, Inc.</t>
  </si>
  <si>
    <t>BEE</t>
  </si>
  <si>
    <t>Strategic Hotels &amp; Resorts Inc</t>
  </si>
  <si>
    <t>BEE^A</t>
  </si>
  <si>
    <t>BEE^B</t>
  </si>
  <si>
    <t>BEE^C</t>
  </si>
  <si>
    <t>BELFA</t>
  </si>
  <si>
    <t>Bel Fuse Inc.</t>
  </si>
  <si>
    <t>BELFB</t>
  </si>
  <si>
    <t>BEN</t>
  </si>
  <si>
    <t>Franklin Resources, Inc.</t>
  </si>
  <si>
    <t>BERK</t>
  </si>
  <si>
    <t>Berkshire Bancorp, Inc.</t>
  </si>
  <si>
    <t>BEST</t>
  </si>
  <si>
    <t>Shiner International, Inc.</t>
  </si>
  <si>
    <t>BF/A</t>
  </si>
  <si>
    <t>Brown Forman Corporation</t>
  </si>
  <si>
    <t>BF/B</t>
  </si>
  <si>
    <t>BFED</t>
  </si>
  <si>
    <t>Beacon Federal Bancorp, Inc.</t>
  </si>
  <si>
    <t>BFIN</t>
  </si>
  <si>
    <t>BankFinancial Corporation</t>
  </si>
  <si>
    <t>BFK</t>
  </si>
  <si>
    <t>BlackRock Municipal Income Trust</t>
  </si>
  <si>
    <t>BFLY</t>
  </si>
  <si>
    <t>Bluefly, Inc.</t>
  </si>
  <si>
    <t>BFO</t>
  </si>
  <si>
    <t>Blackrock Florida Municipal 2020 Term Trust</t>
  </si>
  <si>
    <t>BFR</t>
  </si>
  <si>
    <t>BBVA Banco Frances S.A.</t>
  </si>
  <si>
    <t>BFS</t>
  </si>
  <si>
    <t>Saul Centers, Inc.</t>
  </si>
  <si>
    <t>BFS^A</t>
  </si>
  <si>
    <t>BFS^B</t>
  </si>
  <si>
    <t>BFY</t>
  </si>
  <si>
    <t>BlackRock New York Municipal Income Trust II</t>
  </si>
  <si>
    <t>BFZ</t>
  </si>
  <si>
    <t>BlackRock California Municipal Income Trust</t>
  </si>
  <si>
    <t>BG</t>
  </si>
  <si>
    <t>Bunge Limited</t>
  </si>
  <si>
    <t>BGC</t>
  </si>
  <si>
    <t>General Cable Corporation</t>
  </si>
  <si>
    <t>BGCP</t>
  </si>
  <si>
    <t>BGC Partners, Inc.</t>
  </si>
  <si>
    <t>BGE^B</t>
  </si>
  <si>
    <t>Baltimore Gas &amp; Electric Company</t>
  </si>
  <si>
    <t>BGFV</t>
  </si>
  <si>
    <t>Big 5 Sporting Goods Corporation</t>
  </si>
  <si>
    <t>BGG</t>
  </si>
  <si>
    <t>Briggs &amp; Stratton Corporation</t>
  </si>
  <si>
    <t>BGMD</t>
  </si>
  <si>
    <t>BG Medicine, Inc.</t>
  </si>
  <si>
    <t>BGR</t>
  </si>
  <si>
    <t>BlackRock Energy and Resources Trust</t>
  </si>
  <si>
    <t>BGS</t>
  </si>
  <si>
    <t>B&amp;G Foods Holdings Corp.</t>
  </si>
  <si>
    <t>BGSCU</t>
  </si>
  <si>
    <t>BGS Acquisition Corp.</t>
  </si>
  <si>
    <t>BGT</t>
  </si>
  <si>
    <t>Blackrock Global</t>
  </si>
  <si>
    <t>BGX</t>
  </si>
  <si>
    <t>Blackstone GSO Long Short Credit Income Fund</t>
  </si>
  <si>
    <t>BGY</t>
  </si>
  <si>
    <t>BLACKROCK INTERNATIONAL, LTD.</t>
  </si>
  <si>
    <t>BH</t>
  </si>
  <si>
    <t>Biglari Holdings Inc.</t>
  </si>
  <si>
    <t>BHB</t>
  </si>
  <si>
    <t>Bar Harbor Bankshares, Inc.</t>
  </si>
  <si>
    <t>BHD</t>
  </si>
  <si>
    <t>Blackrock Strategic Bond Trust</t>
  </si>
  <si>
    <t>BHE</t>
  </si>
  <si>
    <t>Benchmark Electronics, Inc.</t>
  </si>
  <si>
    <t>Baker Hughes Incorporated</t>
  </si>
  <si>
    <t>BHK</t>
  </si>
  <si>
    <t>Blackrock Core Bond Trust</t>
  </si>
  <si>
    <t>BHL</t>
  </si>
  <si>
    <t>Blackrock Defined Opportunity Credit Trust</t>
  </si>
  <si>
    <t>BHLB</t>
  </si>
  <si>
    <t>Berkshire Hills Bancorp, Inc.</t>
  </si>
  <si>
    <t>BHP</t>
  </si>
  <si>
    <t>BHP Billiton Limited</t>
  </si>
  <si>
    <t>BHV</t>
  </si>
  <si>
    <t>BlackRock Virginia Municipal Bond Trust</t>
  </si>
  <si>
    <t>BHY</t>
  </si>
  <si>
    <t>Blackrock High Yield Trust (The)</t>
  </si>
  <si>
    <t>BIB</t>
  </si>
  <si>
    <t>ProShares Trust ProShares Ultra Nasdaq Biotechnology</t>
  </si>
  <si>
    <t>BICK</t>
  </si>
  <si>
    <t>First Trust Exchange-Traded Fund II First Trust BICK Index Fun</t>
  </si>
  <si>
    <t>BID</t>
  </si>
  <si>
    <t>Sotheby&amp;#39;s</t>
  </si>
  <si>
    <t>BIDU</t>
  </si>
  <si>
    <t>Baidu, Inc.</t>
  </si>
  <si>
    <t>BIDZ</t>
  </si>
  <si>
    <t>Bidz.com, Inc.</t>
  </si>
  <si>
    <t>BIE</t>
  </si>
  <si>
    <t>Blackrock Municipal Bond Investment Trust</t>
  </si>
  <si>
    <t>BIF</t>
  </si>
  <si>
    <t>USLIFE Income Fund, Inc.</t>
  </si>
  <si>
    <t>BIG</t>
  </si>
  <si>
    <t>Big Lots, Inc.</t>
  </si>
  <si>
    <t>Biogen Idec Inc.</t>
  </si>
  <si>
    <t>BIN</t>
  </si>
  <si>
    <t>Progressive Waste Solutions Ltd.</t>
  </si>
  <si>
    <t>BIO</t>
  </si>
  <si>
    <t>Bio-Rad Laboratories, Inc.</t>
  </si>
  <si>
    <t>BIO/B</t>
  </si>
  <si>
    <t>BIOC</t>
  </si>
  <si>
    <t>BioClinica, Inc</t>
  </si>
  <si>
    <t>BIOD</t>
  </si>
  <si>
    <t>Biodel Inc.</t>
  </si>
  <si>
    <t>BIOF</t>
  </si>
  <si>
    <t>BioFuel Energy Corp.</t>
  </si>
  <si>
    <t>BIOS</t>
  </si>
  <si>
    <t>BioScrip, Inc.</t>
  </si>
  <si>
    <t>BIP</t>
  </si>
  <si>
    <t>Brookfield Infrastructure Partners LP</t>
  </si>
  <si>
    <t>BIR^A</t>
  </si>
  <si>
    <t>Berkshire Income Realty, Inc.</t>
  </si>
  <si>
    <t>BIRT</t>
  </si>
  <si>
    <t>Actuate Corporation</t>
  </si>
  <si>
    <t>BIS</t>
  </si>
  <si>
    <t>ProShares Trust ProShares UltraShort Nasdaq Biotechnology</t>
  </si>
  <si>
    <t>BITA</t>
  </si>
  <si>
    <t>Bitauto Holdings Limited</t>
  </si>
  <si>
    <t>BJRI</t>
  </si>
  <si>
    <t>BJ&amp;#39;s Restaurants, Inc.</t>
  </si>
  <si>
    <t>BJZ</t>
  </si>
  <si>
    <t>Blackrock California Municipal 2018 Term Trust</t>
  </si>
  <si>
    <t>BK</t>
  </si>
  <si>
    <t>Bank Of New York Mellon Corporation (The)</t>
  </si>
  <si>
    <t>BK^E</t>
  </si>
  <si>
    <t>BK^F</t>
  </si>
  <si>
    <t>BKBK</t>
  </si>
  <si>
    <t>Britton &amp; Koontz Capital Corporation</t>
  </si>
  <si>
    <t>BKCC</t>
  </si>
  <si>
    <t>BlackRock Kelso Capital Corporation</t>
  </si>
  <si>
    <t>BKD</t>
  </si>
  <si>
    <t>Brookdale Senior Living Inc.</t>
  </si>
  <si>
    <t>BKE</t>
  </si>
  <si>
    <t>Buckle, Inc. (The)</t>
  </si>
  <si>
    <t>BKEP</t>
  </si>
  <si>
    <t>Blueknight Energy Partners L.P., L.L.C.</t>
  </si>
  <si>
    <t>BKEPP</t>
  </si>
  <si>
    <t>BKH</t>
  </si>
  <si>
    <t>Black Hills Corporation</t>
  </si>
  <si>
    <t>BKI</t>
  </si>
  <si>
    <t>Buckeye Technologies, Inc.</t>
  </si>
  <si>
    <t>BKJ</t>
  </si>
  <si>
    <t>Bancorp of New Jersey, Inc</t>
  </si>
  <si>
    <t>BKK</t>
  </si>
  <si>
    <t>Blackrock Municipal 2020 Term Trust</t>
  </si>
  <si>
    <t>BKMU</t>
  </si>
  <si>
    <t>Bank Mutual Corporation</t>
  </si>
  <si>
    <t>BKN</t>
  </si>
  <si>
    <t>BlackRock Investment Quality Municipal Trust Inc. (The)</t>
  </si>
  <si>
    <t>BKOR</t>
  </si>
  <si>
    <t>Oak Ridge Financial Services, Inc.</t>
  </si>
  <si>
    <t>BKR</t>
  </si>
  <si>
    <t>Baker (Michael) Corporation</t>
  </si>
  <si>
    <t>BKS</t>
  </si>
  <si>
    <t>Barnes &amp; Noble, Inc.</t>
  </si>
  <si>
    <t>BKSC</t>
  </si>
  <si>
    <t>Bank of South Carolina Corp.</t>
  </si>
  <si>
    <t>BKT</t>
  </si>
  <si>
    <t>BlackRock Income Trust Inc. (The)</t>
  </si>
  <si>
    <t>BKU</t>
  </si>
  <si>
    <t>BankUnited, Inc.</t>
  </si>
  <si>
    <t>BKYF</t>
  </si>
  <si>
    <t>The Bank of Kentucky Financial Corp.</t>
  </si>
  <si>
    <t>BLC</t>
  </si>
  <si>
    <t>Belo Corporation</t>
  </si>
  <si>
    <t>BLDP</t>
  </si>
  <si>
    <t>Ballard Power Systems, Inc.</t>
  </si>
  <si>
    <t>BLDR</t>
  </si>
  <si>
    <t>Builders FirstSource, Inc.</t>
  </si>
  <si>
    <t>BLE</t>
  </si>
  <si>
    <t>BlackRock Municipal Income Trust II</t>
  </si>
  <si>
    <t>BLH</t>
  </si>
  <si>
    <t>Blackrock New York Municipal 2018 Term Trust</t>
  </si>
  <si>
    <t xml:space="preserve">BLIN          </t>
  </si>
  <si>
    <t>Bridgeline Digital, Inc.</t>
  </si>
  <si>
    <t>BLJ</t>
  </si>
  <si>
    <t>Blackrock New Jersey Municipal Bond Trust</t>
  </si>
  <si>
    <t>BLK</t>
  </si>
  <si>
    <t>BlackRock, Inc.</t>
  </si>
  <si>
    <t>BLKB</t>
  </si>
  <si>
    <t>Blackbaud, Inc.</t>
  </si>
  <si>
    <t>Ball Corporation</t>
  </si>
  <si>
    <t>BLMT</t>
  </si>
  <si>
    <t>BSB Bancorp, Inc.</t>
  </si>
  <si>
    <t>BLOX</t>
  </si>
  <si>
    <t>Infoblox Inc.</t>
  </si>
  <si>
    <t>BLRX</t>
  </si>
  <si>
    <t>BioLineRx Ltd.</t>
  </si>
  <si>
    <t>BLT</t>
  </si>
  <si>
    <t>Blount International, Inc.</t>
  </si>
  <si>
    <t>BLTI</t>
  </si>
  <si>
    <t>BioLase Technology, Inc.</t>
  </si>
  <si>
    <t>BLW</t>
  </si>
  <si>
    <t>Citigroup Inc.</t>
  </si>
  <si>
    <t>BLX</t>
  </si>
  <si>
    <t>Banco Latinoamericano de Comercio Exterior, S.A.</t>
  </si>
  <si>
    <t>BMA</t>
  </si>
  <si>
    <t>Banco Macro S.A.</t>
  </si>
  <si>
    <t>BMC</t>
  </si>
  <si>
    <t>BMC Software, Inc.</t>
  </si>
  <si>
    <t>BME</t>
  </si>
  <si>
    <t>Blackrock Health Sciences Trust</t>
  </si>
  <si>
    <t>BMI</t>
  </si>
  <si>
    <t>Badger Meter, Inc.</t>
  </si>
  <si>
    <t>BMJ</t>
  </si>
  <si>
    <t>Birks &amp; Mayors Inc.</t>
  </si>
  <si>
    <t>BML^G</t>
  </si>
  <si>
    <t>BML^H</t>
  </si>
  <si>
    <t>BML^I</t>
  </si>
  <si>
    <t>BML^J</t>
  </si>
  <si>
    <t>BML^L</t>
  </si>
  <si>
    <t>BML^N</t>
  </si>
  <si>
    <t>BML^O</t>
  </si>
  <si>
    <t>BML^Q</t>
  </si>
  <si>
    <t>BMO</t>
  </si>
  <si>
    <t>Bank Of Montreal</t>
  </si>
  <si>
    <t>BMR</t>
  </si>
  <si>
    <t>Biomed Realty Trust</t>
  </si>
  <si>
    <t>BMR^A</t>
  </si>
  <si>
    <t>BMRC</t>
  </si>
  <si>
    <t>Bank of Marin Bancorp</t>
  </si>
  <si>
    <t>BMRN</t>
  </si>
  <si>
    <t>BioMarin Pharmaceutical Inc.</t>
  </si>
  <si>
    <t>BMS</t>
  </si>
  <si>
    <t>Bemis Company, Inc.</t>
  </si>
  <si>
    <t>BMTC</t>
  </si>
  <si>
    <t>Bryn Mawr Bank Corporation</t>
  </si>
  <si>
    <t>BMTI</t>
  </si>
  <si>
    <t>BioMimetic Therapeutics, Inc.</t>
  </si>
  <si>
    <t>Bristol-Myers Squibb Company</t>
  </si>
  <si>
    <t>BMY^</t>
  </si>
  <si>
    <t>BNA</t>
  </si>
  <si>
    <t>BlackRock Income Opportunity Trust Inc. (The)</t>
  </si>
  <si>
    <t>BNCL</t>
  </si>
  <si>
    <t>Beneficial Mutual Bancorp, Inc.</t>
  </si>
  <si>
    <t>BNCN</t>
  </si>
  <si>
    <t>BNC Bancorp</t>
  </si>
  <si>
    <t>BNHN</t>
  </si>
  <si>
    <t>Benihana Inc.</t>
  </si>
  <si>
    <t>BNJ</t>
  </si>
  <si>
    <t>BlackRock New Jersey Municipal Income Trust</t>
  </si>
  <si>
    <t>BNNY</t>
  </si>
  <si>
    <t>Annie&amp;#39;s, Inc.</t>
  </si>
  <si>
    <t>BNS</t>
  </si>
  <si>
    <t>Bank of Nova Scotia (The)</t>
  </si>
  <si>
    <t>BNSO</t>
  </si>
  <si>
    <t>Bonso Electronics International, Inc.</t>
  </si>
  <si>
    <t>BNY</t>
  </si>
  <si>
    <t>BlackRock New York Investment Quality Municipal Trust Inc. (Th</t>
  </si>
  <si>
    <t>BOBE</t>
  </si>
  <si>
    <t>Bob Evans Farms, Inc.</t>
  </si>
  <si>
    <t>BOCH</t>
  </si>
  <si>
    <t>Bank of Commerce Holdings (CA)</t>
  </si>
  <si>
    <t>BODY</t>
  </si>
  <si>
    <t>Body Central Corp.</t>
  </si>
  <si>
    <t>BOE</t>
  </si>
  <si>
    <t>BOFI</t>
  </si>
  <si>
    <t>BofI Holding, Inc.</t>
  </si>
  <si>
    <t>BOH</t>
  </si>
  <si>
    <t>Bank of Hawaii Corporation</t>
  </si>
  <si>
    <t>BOKF</t>
  </si>
  <si>
    <t>BOK Financial Corporation</t>
  </si>
  <si>
    <t>BOLT</t>
  </si>
  <si>
    <t>Bolt Technology Corporation</t>
  </si>
  <si>
    <t>BONA</t>
  </si>
  <si>
    <t>Bona Film Group Limited</t>
  </si>
  <si>
    <t>BONE</t>
  </si>
  <si>
    <t>Bacterin International Holdings, Inc.</t>
  </si>
  <si>
    <t>BONT</t>
  </si>
  <si>
    <t>The Bon-Ton Stores, Inc.</t>
  </si>
  <si>
    <t>BOOM</t>
  </si>
  <si>
    <t>Dynamic Materials Corporation</t>
  </si>
  <si>
    <t>BOOT</t>
  </si>
  <si>
    <t>LaCrosse Footwear, Inc.</t>
  </si>
  <si>
    <t>BORN</t>
  </si>
  <si>
    <t>China New Borun Corporation</t>
  </si>
  <si>
    <t>BOSC</t>
  </si>
  <si>
    <t>B.O.S. Better Online Solutions</t>
  </si>
  <si>
    <t>BOTJ</t>
  </si>
  <si>
    <t>Bank of the James Financial Group, Inc.</t>
  </si>
  <si>
    <t>BOVA</t>
  </si>
  <si>
    <t>Bank Of Virginia</t>
  </si>
  <si>
    <t>BOX</t>
  </si>
  <si>
    <t>SeaCube Container Leasing Ltd.</t>
  </si>
  <si>
    <t>BOXC</t>
  </si>
  <si>
    <t>Brookfield Canada Office Properties</t>
  </si>
  <si>
    <t>BP</t>
  </si>
  <si>
    <t>BP p.l.c.</t>
  </si>
  <si>
    <t>BPAX</t>
  </si>
  <si>
    <t>Biosante Pharmaceuticals, Inc.</t>
  </si>
  <si>
    <t>BPFH</t>
  </si>
  <si>
    <t>Boston Private Financial Holdings, Inc.</t>
  </si>
  <si>
    <t>BPFHW</t>
  </si>
  <si>
    <t>BPHX</t>
  </si>
  <si>
    <t>BluePhoenix Solutions, Ltd.</t>
  </si>
  <si>
    <t>BPI</t>
  </si>
  <si>
    <t>Bridgepoint Education</t>
  </si>
  <si>
    <t>BPK</t>
  </si>
  <si>
    <t>Blackrock Municipal 2018 Term Trust</t>
  </si>
  <si>
    <t>BPL</t>
  </si>
  <si>
    <t>Buckeye Partners L.P.</t>
  </si>
  <si>
    <t>BPO</t>
  </si>
  <si>
    <t>Brookfield Office Properties Inc.</t>
  </si>
  <si>
    <t>BPOP</t>
  </si>
  <si>
    <t>Popular, Inc.</t>
  </si>
  <si>
    <t>BPOPM</t>
  </si>
  <si>
    <t>BPOPN</t>
  </si>
  <si>
    <t>BPP</t>
  </si>
  <si>
    <t>Blackrock Preferred Oopportunity Trust</t>
  </si>
  <si>
    <t>BPS</t>
  </si>
  <si>
    <t>BlackRock Pennsylvania Strategic Municipal Trust (The)</t>
  </si>
  <si>
    <t>BPT</t>
  </si>
  <si>
    <t>BP Prudhoe Bay Royalty Trust</t>
  </si>
  <si>
    <t>BPZ</t>
  </si>
  <si>
    <t>BPZ Resources, Inc</t>
  </si>
  <si>
    <t>BQH</t>
  </si>
  <si>
    <t>Blackrock New York Municipal Bond Trust</t>
  </si>
  <si>
    <t>BQI</t>
  </si>
  <si>
    <t>Oilsands Quest Inc</t>
  </si>
  <si>
    <t>BQR</t>
  </si>
  <si>
    <t>BlackRock Ecosolutions Investment Trust</t>
  </si>
  <si>
    <t>BQY</t>
  </si>
  <si>
    <t>S&amp;P Quality Rankings Glbl Equ Mngd Tr</t>
  </si>
  <si>
    <t>BR</t>
  </si>
  <si>
    <t>Broadridge Financial Solutions, Inc.</t>
  </si>
  <si>
    <t>BRC</t>
  </si>
  <si>
    <t>Brady Corporation</t>
  </si>
  <si>
    <t>BRCD</t>
  </si>
  <si>
    <t>Brocade Communications Systems, Inc.</t>
  </si>
  <si>
    <t>BRCM</t>
  </si>
  <si>
    <t>Broadcom Corporation</t>
  </si>
  <si>
    <t>BRD</t>
  </si>
  <si>
    <t>Apollo Gold Corporation</t>
  </si>
  <si>
    <t>BRE</t>
  </si>
  <si>
    <t>BRE Properties, Inc.</t>
  </si>
  <si>
    <t>BRE^D</t>
  </si>
  <si>
    <t>BREW</t>
  </si>
  <si>
    <t>Craft Brew Alliance, Inc.</t>
  </si>
  <si>
    <t>BRFS</t>
  </si>
  <si>
    <t>BRF-Brasil Foods S.A.</t>
  </si>
  <si>
    <t>BRID</t>
  </si>
  <si>
    <t>Bridgford Foods Corporation</t>
  </si>
  <si>
    <t>BRK</t>
  </si>
  <si>
    <t>Berkshire Hathaway Inc.</t>
  </si>
  <si>
    <t>BRK/B</t>
  </si>
  <si>
    <t>BRKL</t>
  </si>
  <si>
    <t>Brookline Bancorp, Inc.</t>
  </si>
  <si>
    <t>BRKR</t>
  </si>
  <si>
    <t>Bruker Corporation</t>
  </si>
  <si>
    <t>BRKS</t>
  </si>
  <si>
    <t>Brooks Automation, Inc.</t>
  </si>
  <si>
    <t>BRLI</t>
  </si>
  <si>
    <t>Bio-Reference Laboratories, Inc.</t>
  </si>
  <si>
    <t>BRN</t>
  </si>
  <si>
    <t>Barnwell Industries, Inc.</t>
  </si>
  <si>
    <t>BRO</t>
  </si>
  <si>
    <t>Brown &amp; Brown, Inc.</t>
  </si>
  <si>
    <t>BRP</t>
  </si>
  <si>
    <t>Brookfield Residential Properties Inc.</t>
  </si>
  <si>
    <t>BRS</t>
  </si>
  <si>
    <t>Bristow Group Inc</t>
  </si>
  <si>
    <t>BRT</t>
  </si>
  <si>
    <t>BRT Realty Trust</t>
  </si>
  <si>
    <t>BRY</t>
  </si>
  <si>
    <t>Berry Petroleum Company</t>
  </si>
  <si>
    <t>BSAC</t>
  </si>
  <si>
    <t>Banco Santiago, S.A.</t>
  </si>
  <si>
    <t>BSBR</t>
  </si>
  <si>
    <t>Banco Santander Brasil SA</t>
  </si>
  <si>
    <t>BSD</t>
  </si>
  <si>
    <t>BlackRock Strategic Municipal Trust Inc. (The)</t>
  </si>
  <si>
    <t>BSDM</t>
  </si>
  <si>
    <t>BSD Medical Corporation</t>
  </si>
  <si>
    <t>BSE</t>
  </si>
  <si>
    <t>Blackrock New York Municipal Income Quality Trust</t>
  </si>
  <si>
    <t>BSET</t>
  </si>
  <si>
    <t>Bassett Furniture Industries, Incorporated</t>
  </si>
  <si>
    <t>BSFT</t>
  </si>
  <si>
    <t>BroadSoft, Inc.</t>
  </si>
  <si>
    <t>BSI</t>
  </si>
  <si>
    <t>Alon Holdings - Blue Square Israel Ltd.</t>
  </si>
  <si>
    <t>BSL</t>
  </si>
  <si>
    <t>Blackstone GSO Senior Floating Rate Term Fund</t>
  </si>
  <si>
    <t>BSP</t>
  </si>
  <si>
    <t>American Strategic Income Portfolio II</t>
  </si>
  <si>
    <t>BSPM</t>
  </si>
  <si>
    <t>Biostar Pharmaceuticals, Inc.</t>
  </si>
  <si>
    <t>BSQR</t>
  </si>
  <si>
    <t>BSQUARE Corporation</t>
  </si>
  <si>
    <t>BSRR</t>
  </si>
  <si>
    <t>Sierra Bancorp</t>
  </si>
  <si>
    <t>BSTC</t>
  </si>
  <si>
    <t>BioSpecifics Technologies Corp</t>
  </si>
  <si>
    <t>Boston Scientific Corporation</t>
  </si>
  <si>
    <t>BT</t>
  </si>
  <si>
    <t>BT Group plc</t>
  </si>
  <si>
    <t>BTA</t>
  </si>
  <si>
    <t>BlackRock Long-Term Municipal Advantage Trust</t>
  </si>
  <si>
    <t>BTC</t>
  </si>
  <si>
    <t>Community Bankers Trust Corporation.</t>
  </si>
  <si>
    <t>BTE</t>
  </si>
  <si>
    <t>Baytex Energy Corp</t>
  </si>
  <si>
    <t>BTF</t>
  </si>
  <si>
    <t>Boulder Total Return Fund, Inc.</t>
  </si>
  <si>
    <t>BTFG</t>
  </si>
  <si>
    <t>BancTrust Financial Group, Inc.</t>
  </si>
  <si>
    <t>BTH</t>
  </si>
  <si>
    <t>Blyth, Inc.</t>
  </si>
  <si>
    <t>BTI</t>
  </si>
  <si>
    <t>British American Tobacco  Industries, p.l.c.</t>
  </si>
  <si>
    <t>BTN</t>
  </si>
  <si>
    <t>Ballantyne Strong, Inc</t>
  </si>
  <si>
    <t>BTO</t>
  </si>
  <si>
    <t>John Hancock Bank and Thrift Fund</t>
  </si>
  <si>
    <t>BTU</t>
  </si>
  <si>
    <t>Peabody Energy Corporation</t>
  </si>
  <si>
    <t>BTUI</t>
  </si>
  <si>
    <t>BTU International, Inc.</t>
  </si>
  <si>
    <t>BTX</t>
  </si>
  <si>
    <t>BioTime, Inc.</t>
  </si>
  <si>
    <t>BTZ</t>
  </si>
  <si>
    <t>Blackrock Preferred</t>
  </si>
  <si>
    <t>BUD</t>
  </si>
  <si>
    <t>Anheuser-Busch Inbev SA</t>
  </si>
  <si>
    <t>BUI</t>
  </si>
  <si>
    <t>BlackRock Utility and Infrastructure Trust</t>
  </si>
  <si>
    <t>BUR</t>
  </si>
  <si>
    <t>Burcon Nutrascience Corp</t>
  </si>
  <si>
    <t>BUSE</t>
  </si>
  <si>
    <t>First Busey Corporation</t>
  </si>
  <si>
    <t>BV</t>
  </si>
  <si>
    <t>Bazaarvoice, Inc.</t>
  </si>
  <si>
    <t>BVN</t>
  </si>
  <si>
    <t>Compania Mina Buenaventura, S.A.</t>
  </si>
  <si>
    <t>BVSN</t>
  </si>
  <si>
    <t>BroadVision, Inc.</t>
  </si>
  <si>
    <t>BVX</t>
  </si>
  <si>
    <t>Bovie Medical Corporation</t>
  </si>
  <si>
    <t>BorgWarner Inc.</t>
  </si>
  <si>
    <t>BWC</t>
  </si>
  <si>
    <t>Babcock &amp; Wilcox Company (The)</t>
  </si>
  <si>
    <t>BWEN</t>
  </si>
  <si>
    <t>Broadwind Energy, Inc.</t>
  </si>
  <si>
    <t>BWF</t>
  </si>
  <si>
    <t>Wells Fargo &amp; Company</t>
  </si>
  <si>
    <t>BWG</t>
  </si>
  <si>
    <t>Legg Mason BW Global Income Opportunities Fund Inc.</t>
  </si>
  <si>
    <t>BWINA</t>
  </si>
  <si>
    <t>Baldwin &amp; Lyons, Inc.</t>
  </si>
  <si>
    <t>BWINB</t>
  </si>
  <si>
    <t>BWL/A</t>
  </si>
  <si>
    <t>Bowl America, Inc.</t>
  </si>
  <si>
    <t>BWLD</t>
  </si>
  <si>
    <t>Buffalo Wild Wings, Inc.</t>
  </si>
  <si>
    <t>BWOW</t>
  </si>
  <si>
    <t>Wowjoint Holdings Limited</t>
  </si>
  <si>
    <t>BWOWU</t>
  </si>
  <si>
    <t>BWOWW</t>
  </si>
  <si>
    <t>BWP</t>
  </si>
  <si>
    <t>Boardwalk Pipeline Partners L.P.</t>
  </si>
  <si>
    <t>BWS</t>
  </si>
  <si>
    <t>Brown Shoe Company, Inc.</t>
  </si>
  <si>
    <t>BX</t>
  </si>
  <si>
    <t>The Blackstone Group L.P.</t>
  </si>
  <si>
    <t>BXC</t>
  </si>
  <si>
    <t>BlueLinx Holdings Inc.</t>
  </si>
  <si>
    <t>BXG</t>
  </si>
  <si>
    <t>Bluegreen Corporation</t>
  </si>
  <si>
    <t>Boston Properties, Inc.</t>
  </si>
  <si>
    <t>BXS</t>
  </si>
  <si>
    <t>BancorpSouth, Inc.</t>
  </si>
  <si>
    <t>BXS^A</t>
  </si>
  <si>
    <t>BYD</t>
  </si>
  <si>
    <t>Boyd Gaming Corporation</t>
  </si>
  <si>
    <t>BYFC</t>
  </si>
  <si>
    <t>Broadway Financial Corporation</t>
  </si>
  <si>
    <t>BYI</t>
  </si>
  <si>
    <t>Bally Technologies, Inc.</t>
  </si>
  <si>
    <t>BYM</t>
  </si>
  <si>
    <t>Blackrock Municipal Income Quality Trust</t>
  </si>
  <si>
    <t>BZ</t>
  </si>
  <si>
    <t>Boise Inc</t>
  </si>
  <si>
    <t>BZC</t>
  </si>
  <si>
    <t>Breeze-Eastern Corporation</t>
  </si>
  <si>
    <t>BZH</t>
  </si>
  <si>
    <t>Beazer Homes USA, Inc.</t>
  </si>
  <si>
    <t>BZM</t>
  </si>
  <si>
    <t>BlackRock Maryland Municipal Bond Trust</t>
  </si>
  <si>
    <t>BZMD</t>
  </si>
  <si>
    <t>BZU</t>
  </si>
  <si>
    <t>C</t>
  </si>
  <si>
    <t>C/WS/A</t>
  </si>
  <si>
    <t>C/WS/B</t>
  </si>
  <si>
    <t>C^E</t>
  </si>
  <si>
    <t>C^F</t>
  </si>
  <si>
    <t>C^G</t>
  </si>
  <si>
    <t>C^H</t>
  </si>
  <si>
    <t>C^I</t>
  </si>
  <si>
    <t>C^J</t>
  </si>
  <si>
    <t>C^M</t>
  </si>
  <si>
    <t>C^N</t>
  </si>
  <si>
    <t>C^O</t>
  </si>
  <si>
    <t>C^P</t>
  </si>
  <si>
    <t>C^Q</t>
  </si>
  <si>
    <t>C^R</t>
  </si>
  <si>
    <t>C^S</t>
  </si>
  <si>
    <t>C^U</t>
  </si>
  <si>
    <t>C^V</t>
  </si>
  <si>
    <t>C^W</t>
  </si>
  <si>
    <t>C^Z</t>
  </si>
  <si>
    <t>CA</t>
  </si>
  <si>
    <t>CA Inc.</t>
  </si>
  <si>
    <t>CAAS</t>
  </si>
  <si>
    <t>China Automotive Systems, Inc.</t>
  </si>
  <si>
    <t>CAB</t>
  </si>
  <si>
    <t>Cabela&amp;#39;s Inc</t>
  </si>
  <si>
    <t>CAC</t>
  </si>
  <si>
    <t>Camden National Corporation</t>
  </si>
  <si>
    <t>CACB</t>
  </si>
  <si>
    <t>Cascade Bancorp</t>
  </si>
  <si>
    <t>CACC</t>
  </si>
  <si>
    <t>Credit Acceptance Corporation</t>
  </si>
  <si>
    <t>CACH</t>
  </si>
  <si>
    <t>Cache, Inc.</t>
  </si>
  <si>
    <t>CACI</t>
  </si>
  <si>
    <t>CACI International, Inc.</t>
  </si>
  <si>
    <t>CADC</t>
  </si>
  <si>
    <t>China Advanced Construction Materials Group, Inc.</t>
  </si>
  <si>
    <t>CADX</t>
  </si>
  <si>
    <t>Cadence Pharmaceuticals, Inc.</t>
  </si>
  <si>
    <t>CAE</t>
  </si>
  <si>
    <t>CAE Inc</t>
  </si>
  <si>
    <t>CAF</t>
  </si>
  <si>
    <t>Morgan Stanley China A Share Fund Inc.</t>
  </si>
  <si>
    <t>CAFI</t>
  </si>
  <si>
    <t>Camco Financial Corporation</t>
  </si>
  <si>
    <t>ConAgra Foods, Inc.</t>
  </si>
  <si>
    <t>Cardinal Health, Inc.</t>
  </si>
  <si>
    <t>CAJ</t>
  </si>
  <si>
    <t>Canon, Inc.</t>
  </si>
  <si>
    <t>CAK</t>
  </si>
  <si>
    <t>CAMAC Energy Inc.</t>
  </si>
  <si>
    <t>CAKE</t>
  </si>
  <si>
    <t>The Cheesecake Factory Incorporated</t>
  </si>
  <si>
    <t>CALD</t>
  </si>
  <si>
    <t>Callidus Software, Inc.</t>
  </si>
  <si>
    <t>CALI</t>
  </si>
  <si>
    <t>China Auto Logistics Inc.</t>
  </si>
  <si>
    <t>CALL</t>
  </si>
  <si>
    <t>magicJack VocalTec Ltd</t>
  </si>
  <si>
    <t>CALM</t>
  </si>
  <si>
    <t>Cal-Maine Foods, Inc.</t>
  </si>
  <si>
    <t>CALX</t>
  </si>
  <si>
    <t>Calix, Inc</t>
  </si>
  <si>
    <t>CAM</t>
  </si>
  <si>
    <t>Cameron International Corporation</t>
  </si>
  <si>
    <t>CAMP</t>
  </si>
  <si>
    <t>CalAmp Corp.</t>
  </si>
  <si>
    <t>CAMT</t>
  </si>
  <si>
    <t>Camtek Ltd.</t>
  </si>
  <si>
    <t>CAP</t>
  </si>
  <si>
    <t>Cai International, Inc.</t>
  </si>
  <si>
    <t>CAR</t>
  </si>
  <si>
    <t>Avis Budget Group, Inc.</t>
  </si>
  <si>
    <t>CARB</t>
  </si>
  <si>
    <t>Carbonite, Inc.</t>
  </si>
  <si>
    <t>CART</t>
  </si>
  <si>
    <t>Carolina Trust Bank</t>
  </si>
  <si>
    <t>CARV</t>
  </si>
  <si>
    <t>Carver Bancorp, Inc.</t>
  </si>
  <si>
    <t>CARZ</t>
  </si>
  <si>
    <t xml:space="preserve">First Trust Exchange-Traded Fund II First Trust NASDAQ Global </t>
  </si>
  <si>
    <t>CAS</t>
  </si>
  <si>
    <t>Castle (A.M.) &amp; Co.</t>
  </si>
  <si>
    <t>CASC</t>
  </si>
  <si>
    <t>Cascade Corporation</t>
  </si>
  <si>
    <t>CASH</t>
  </si>
  <si>
    <t>Meta Financial Group, Inc.</t>
  </si>
  <si>
    <t>CASM</t>
  </si>
  <si>
    <t>CAS Medical Systems, Inc.</t>
  </si>
  <si>
    <t>CASS</t>
  </si>
  <si>
    <t>Cass Information Systems, Inc</t>
  </si>
  <si>
    <t>CAST</t>
  </si>
  <si>
    <t>ChinaCast Education Corporation</t>
  </si>
  <si>
    <t>CASY</t>
  </si>
  <si>
    <t>Caseys General Stores, Inc.</t>
  </si>
  <si>
    <t>Caterpillar, Inc.</t>
  </si>
  <si>
    <t>CATM</t>
  </si>
  <si>
    <t>Cardtronics, Inc.</t>
  </si>
  <si>
    <t>CATO</t>
  </si>
  <si>
    <t>Cato Corporation (The)</t>
  </si>
  <si>
    <t>CATY</t>
  </si>
  <si>
    <t>Cathay General Bancorp</t>
  </si>
  <si>
    <t>CAVM</t>
  </si>
  <si>
    <t>Cavium, Inc.</t>
  </si>
  <si>
    <t>CAW</t>
  </si>
  <si>
    <t>CCA Industries, Inc.</t>
  </si>
  <si>
    <t>CAZA</t>
  </si>
  <si>
    <t>Cazador Acquisition Corporation Ltd.</t>
  </si>
  <si>
    <t>CAZAU</t>
  </si>
  <si>
    <t>CAZAW</t>
  </si>
  <si>
    <t>Chubb Corporation (The)</t>
  </si>
  <si>
    <t>CBAK</t>
  </si>
  <si>
    <t>China BAK Battery, Inc.</t>
  </si>
  <si>
    <t>CBAN</t>
  </si>
  <si>
    <t>Colony Bankcorp, Inc.</t>
  </si>
  <si>
    <t>CBB</t>
  </si>
  <si>
    <t>Cincinnati Bell Inc</t>
  </si>
  <si>
    <t>CBB^B</t>
  </si>
  <si>
    <t>CBD</t>
  </si>
  <si>
    <t>Companhia Brasileira de Distribuicao</t>
  </si>
  <si>
    <t>CBE</t>
  </si>
  <si>
    <t>Cooper Industries, plc.</t>
  </si>
  <si>
    <t>CBEY</t>
  </si>
  <si>
    <t>Cbeyond, Inc.</t>
  </si>
  <si>
    <t>CBRE Group, Inc.</t>
  </si>
  <si>
    <t>CBI</t>
  </si>
  <si>
    <t>Chicago Bridge &amp; Iron Company N.V.</t>
  </si>
  <si>
    <t>CBIN</t>
  </si>
  <si>
    <t>Community Bank Shares of Indiana, Inc.</t>
  </si>
  <si>
    <t>CBK</t>
  </si>
  <si>
    <t>Christopher &amp; Banks Corporation</t>
  </si>
  <si>
    <t>CBKN</t>
  </si>
  <si>
    <t>Capital Bank Corporation</t>
  </si>
  <si>
    <t>CBL</t>
  </si>
  <si>
    <t>CBL &amp; Associates Properties, Inc.</t>
  </si>
  <si>
    <t>CBL^C</t>
  </si>
  <si>
    <t>CBL^D</t>
  </si>
  <si>
    <t>CBLI</t>
  </si>
  <si>
    <t>Cleveland BioLabs, Inc.</t>
  </si>
  <si>
    <t>CBM</t>
  </si>
  <si>
    <t>Cambrex Corporation</t>
  </si>
  <si>
    <t>CBMX</t>
  </si>
  <si>
    <t>CombiMatrix Corporation</t>
  </si>
  <si>
    <t>CBMXW</t>
  </si>
  <si>
    <t>CBNJ</t>
  </si>
  <si>
    <t>Cape Bancorp, Inc.</t>
  </si>
  <si>
    <t>CBNK</t>
  </si>
  <si>
    <t>Chicopee Bancorp, Inc.</t>
  </si>
  <si>
    <t>CBO</t>
  </si>
  <si>
    <t>CBO (Listing Market - NYSE - Networks A/E)</t>
  </si>
  <si>
    <t>CBOE</t>
  </si>
  <si>
    <t>CBOE Holdings, Inc.</t>
  </si>
  <si>
    <t>CBOU</t>
  </si>
  <si>
    <t>Caribou Coffee Company, Inc.</t>
  </si>
  <si>
    <t>CBP</t>
  </si>
  <si>
    <t>China Botanic Pharmaceutical Inc.</t>
  </si>
  <si>
    <t>CBPO</t>
  </si>
  <si>
    <t>China Biologic Products, Inc.</t>
  </si>
  <si>
    <t>CBR</t>
  </si>
  <si>
    <t>Ciber, Inc.</t>
  </si>
  <si>
    <t>CBRL</t>
  </si>
  <si>
    <t>Cracker Barrel Old Country Store, Inc.</t>
  </si>
  <si>
    <t>CBRX</t>
  </si>
  <si>
    <t>Columbia Laboratories, Inc.</t>
  </si>
  <si>
    <t>CBS</t>
  </si>
  <si>
    <t>CBS Corporation</t>
  </si>
  <si>
    <t>CBS/A</t>
  </si>
  <si>
    <t>CBSH</t>
  </si>
  <si>
    <t>Commerce Bancshares, Inc.</t>
  </si>
  <si>
    <t>CBST</t>
  </si>
  <si>
    <t>Cubist Pharmaceuticals, Inc.</t>
  </si>
  <si>
    <t>CBT</t>
  </si>
  <si>
    <t>Cabot Corporation</t>
  </si>
  <si>
    <t>CBU</t>
  </si>
  <si>
    <t>Community Bank System, Inc.</t>
  </si>
  <si>
    <t>CBX</t>
  </si>
  <si>
    <t>CBX (Listing Market NYSE Networks AE</t>
  </si>
  <si>
    <t>CBZ</t>
  </si>
  <si>
    <t>CBIZ, Inc.</t>
  </si>
  <si>
    <t>CCA</t>
  </si>
  <si>
    <t>MFS California Insured Municipal Trust</t>
  </si>
  <si>
    <t>CCBG</t>
  </si>
  <si>
    <t>Capital City Bank Group</t>
  </si>
  <si>
    <t>CCC</t>
  </si>
  <si>
    <t>Calgon Carbon Corporation</t>
  </si>
  <si>
    <t>CCCL</t>
  </si>
  <si>
    <t>China Ceramics Co., Ltd.</t>
  </si>
  <si>
    <t>CCCLU</t>
  </si>
  <si>
    <t>CCCLW</t>
  </si>
  <si>
    <t>CCE</t>
  </si>
  <si>
    <t>Coca-Cola Enterprises, Inc.</t>
  </si>
  <si>
    <t>CCF</t>
  </si>
  <si>
    <t>Chase Corporation</t>
  </si>
  <si>
    <t>CCG</t>
  </si>
  <si>
    <t>Campus Crest Communities, Inc.</t>
  </si>
  <si>
    <t>CCG^A</t>
  </si>
  <si>
    <t>CCH</t>
  </si>
  <si>
    <t>COCA COLA HELLENIC BOTTLING CO</t>
  </si>
  <si>
    <t>Crown Castle International Corporation</t>
  </si>
  <si>
    <t>CCIH</t>
  </si>
  <si>
    <t>ChinaCache International Holdings Ltd.</t>
  </si>
  <si>
    <t>CCIX</t>
  </si>
  <si>
    <t>Coleman Cable, Inc.</t>
  </si>
  <si>
    <t>CCJ</t>
  </si>
  <si>
    <t>Cameco Corporation</t>
  </si>
  <si>
    <t>CCK</t>
  </si>
  <si>
    <t>Crown Cork &amp; Seal Company, Inc.</t>
  </si>
  <si>
    <t>Carnival Corporation</t>
  </si>
  <si>
    <t>CCM</t>
  </si>
  <si>
    <t>Concord Medical Services Holdings Limited</t>
  </si>
  <si>
    <t>CCMP</t>
  </si>
  <si>
    <t>Cabot Microelectronics Corporation</t>
  </si>
  <si>
    <t>CCNE</t>
  </si>
  <si>
    <t>CNB Financial Corporation</t>
  </si>
  <si>
    <t>CCO</t>
  </si>
  <si>
    <t>Clear Channel Outdoor Holdings, Inc.</t>
  </si>
  <si>
    <t>CCOI</t>
  </si>
  <si>
    <t>Cogent Communications Group, Inc.</t>
  </si>
  <si>
    <t>CCRN</t>
  </si>
  <si>
    <t>Cross Country Healthcare, Inc.</t>
  </si>
  <si>
    <t>CCRT</t>
  </si>
  <si>
    <t>CompuCredit Holdings Corporation</t>
  </si>
  <si>
    <t>CCS</t>
  </si>
  <si>
    <t>Comcast Corporation</t>
  </si>
  <si>
    <t>CCSC</t>
  </si>
  <si>
    <t>Country Style Cooking</t>
  </si>
  <si>
    <t>CCU</t>
  </si>
  <si>
    <t>Compania Cervecerias Unidas, S.A.</t>
  </si>
  <si>
    <t>CCUR</t>
  </si>
  <si>
    <t>Concurrent Computer Corporation</t>
  </si>
  <si>
    <t>CCXI</t>
  </si>
  <si>
    <t>ChemoCentryx, Inc.</t>
  </si>
  <si>
    <t>CCZ</t>
  </si>
  <si>
    <t>CDE</t>
  </si>
  <si>
    <t>Coeur d&amp;#39;Alene Mines Corporation</t>
  </si>
  <si>
    <t>CDI</t>
  </si>
  <si>
    <t>CDI Corporation</t>
  </si>
  <si>
    <t>CDII</t>
  </si>
  <si>
    <t>CD International Enterprises, Inc.</t>
  </si>
  <si>
    <t>CDNS</t>
  </si>
  <si>
    <t>Cadence Design Systems, Inc.</t>
  </si>
  <si>
    <t>CDR</t>
  </si>
  <si>
    <t>Cedar Realty Trust, Inc.</t>
  </si>
  <si>
    <t>CDR^A</t>
  </si>
  <si>
    <t>CDTI</t>
  </si>
  <si>
    <t>Clean Diesel Technologies, Inc.</t>
  </si>
  <si>
    <t>CDXS</t>
  </si>
  <si>
    <t>Codexis, Inc.</t>
  </si>
  <si>
    <t>CDY</t>
  </si>
  <si>
    <t>Cardero Resource Corporation</t>
  </si>
  <si>
    <t>CDZI</t>
  </si>
  <si>
    <t>Cadiz, Inc.</t>
  </si>
  <si>
    <t>CE</t>
  </si>
  <si>
    <t>Celanese Corporation</t>
  </si>
  <si>
    <t>CEA</t>
  </si>
  <si>
    <t>China Eastern Airlines Corporation Ltd.</t>
  </si>
  <si>
    <t>CEBK</t>
  </si>
  <si>
    <t>Central Bancorp, Inc</t>
  </si>
  <si>
    <t>CEC</t>
  </si>
  <si>
    <t>CEC Entertainment, Inc.</t>
  </si>
  <si>
    <t>CECE</t>
  </si>
  <si>
    <t>CECO Environmental Corp.</t>
  </si>
  <si>
    <t>CECO</t>
  </si>
  <si>
    <t>Career Education Corporation</t>
  </si>
  <si>
    <t>CEDC</t>
  </si>
  <si>
    <t>Central European Distribution Corporation</t>
  </si>
  <si>
    <t>CEDU</t>
  </si>
  <si>
    <t>ChinaEdu Corporation</t>
  </si>
  <si>
    <t>CEE</t>
  </si>
  <si>
    <t>Central Europe and Russia Fund, Inc. (The)</t>
  </si>
  <si>
    <t>CEF</t>
  </si>
  <si>
    <t>Central Fund of Canada Limited</t>
  </si>
  <si>
    <t>CEG^A</t>
  </si>
  <si>
    <t>Constellation Energy Group, Inc.</t>
  </si>
  <si>
    <t>CEL</t>
  </si>
  <si>
    <t>Cellcom Israel, Ltd.</t>
  </si>
  <si>
    <t>Celgene Corporation</t>
  </si>
  <si>
    <t>CELGZ</t>
  </si>
  <si>
    <t>CELL</t>
  </si>
  <si>
    <t>Brightpoint, Inc.</t>
  </si>
  <si>
    <t>CEM</t>
  </si>
  <si>
    <t>ClearBridge Energy MLP Fund Inc.</t>
  </si>
  <si>
    <t>CEMP</t>
  </si>
  <si>
    <t>Cempra, Inc.</t>
  </si>
  <si>
    <t>CENT</t>
  </si>
  <si>
    <t>Central Garden &amp; Pet Company</t>
  </si>
  <si>
    <t>CENTA</t>
  </si>
  <si>
    <t>CENX</t>
  </si>
  <si>
    <t>Century Aluminum Company</t>
  </si>
  <si>
    <t>CEO</t>
  </si>
  <si>
    <t>CNOOC Limited</t>
  </si>
  <si>
    <t>CEP</t>
  </si>
  <si>
    <t>Constellation Energy Partners, LLC</t>
  </si>
  <si>
    <t>CERE</t>
  </si>
  <si>
    <t>Ceres, Inc.</t>
  </si>
  <si>
    <t>Cerner Corporation</t>
  </si>
  <si>
    <t>CERP</t>
  </si>
  <si>
    <t>Cereplast, Inc.</t>
  </si>
  <si>
    <t>CERS</t>
  </si>
  <si>
    <t>Cerus Corporation</t>
  </si>
  <si>
    <t>CET</t>
  </si>
  <si>
    <t>Central Securities Corporation</t>
  </si>
  <si>
    <t>CETV</t>
  </si>
  <si>
    <t>Central European Media Enterprises Ltd.</t>
  </si>
  <si>
    <t>CEV</t>
  </si>
  <si>
    <t>Eaton Vance California Municipal Income Trust</t>
  </si>
  <si>
    <t>CEVA</t>
  </si>
  <si>
    <t>CEVA, Inc.</t>
  </si>
  <si>
    <t>CF Industries Holdings, Inc.</t>
  </si>
  <si>
    <t>CFBK</t>
  </si>
  <si>
    <t>Central Federal Corporation</t>
  </si>
  <si>
    <t>CFC^A</t>
  </si>
  <si>
    <t>Countrywide Financial Corporation</t>
  </si>
  <si>
    <t>CFC^B</t>
  </si>
  <si>
    <t>CFD</t>
  </si>
  <si>
    <t>Nuveen Diversified Commodity Fund</t>
  </si>
  <si>
    <t>CFFC</t>
  </si>
  <si>
    <t>Community Financial Corp.</t>
  </si>
  <si>
    <t>CFFI</t>
  </si>
  <si>
    <t>C&amp;F Financial Corporation</t>
  </si>
  <si>
    <t>CFFN</t>
  </si>
  <si>
    <t>Capitol Federal Financial, Inc.</t>
  </si>
  <si>
    <t>CFI</t>
  </si>
  <si>
    <t>Culp, Inc.</t>
  </si>
  <si>
    <t>CFK</t>
  </si>
  <si>
    <t>CE Franklin Ltd.</t>
  </si>
  <si>
    <t>CFN</t>
  </si>
  <si>
    <t>CareFusion Corporation</t>
  </si>
  <si>
    <t>CFNB</t>
  </si>
  <si>
    <t>California First National Bancorp</t>
  </si>
  <si>
    <t>CFNL</t>
  </si>
  <si>
    <t>Cardinal Financial Corporation</t>
  </si>
  <si>
    <t>CFP</t>
  </si>
  <si>
    <t>Cornerstone Progressive Return Fund</t>
  </si>
  <si>
    <t>CFR</t>
  </si>
  <si>
    <t>Cullen/Frost Bankers, Inc.</t>
  </si>
  <si>
    <t>CFX</t>
  </si>
  <si>
    <t>Colfax Corporation</t>
  </si>
  <si>
    <t>CG</t>
  </si>
  <si>
    <t>The Carlyle Group L.P.</t>
  </si>
  <si>
    <t>CGA</t>
  </si>
  <si>
    <t>China Green Agriculture, Inc.</t>
  </si>
  <si>
    <t>CGEI</t>
  </si>
  <si>
    <t>China Growth Equity Investment Ltd.</t>
  </si>
  <si>
    <t>CGEIU</t>
  </si>
  <si>
    <t>CGEIW</t>
  </si>
  <si>
    <t>CGEN</t>
  </si>
  <si>
    <t>Compugen Ltd.</t>
  </si>
  <si>
    <t>CGI</t>
  </si>
  <si>
    <t>Celadon Group, Inc.</t>
  </si>
  <si>
    <t>CGNX</t>
  </si>
  <si>
    <t>Cognex Corporation</t>
  </si>
  <si>
    <t>CGO</t>
  </si>
  <si>
    <t>Calamos Global Total Return Fund</t>
  </si>
  <si>
    <t>CGR</t>
  </si>
  <si>
    <t>Claude Resources, Inc.</t>
  </si>
  <si>
    <t>CGV</t>
  </si>
  <si>
    <t>Compagnie Generale de Geophysique-Veritas</t>
  </si>
  <si>
    <t>CGX</t>
  </si>
  <si>
    <t>Consolidated Graphics, Inc.</t>
  </si>
  <si>
    <t>CH</t>
  </si>
  <si>
    <t>Aberdeen Chile Fund, Inc.</t>
  </si>
  <si>
    <t>CHA</t>
  </si>
  <si>
    <t>China Telecom Corp Ltd</t>
  </si>
  <si>
    <t>CHC</t>
  </si>
  <si>
    <t>China Hydroelectric Corporation</t>
  </si>
  <si>
    <t>CHC/WS</t>
  </si>
  <si>
    <t>CHCI</t>
  </si>
  <si>
    <t>Comstock Homebuilding Companies, Inc.</t>
  </si>
  <si>
    <t>CHCO</t>
  </si>
  <si>
    <t>City Holding Company</t>
  </si>
  <si>
    <t>Church &amp; Dwight Company, Inc.</t>
  </si>
  <si>
    <t>CHDN</t>
  </si>
  <si>
    <t>Churchill Downs, Incorporated</t>
  </si>
  <si>
    <t>CHDX</t>
  </si>
  <si>
    <t>Chindex International, Inc.</t>
  </si>
  <si>
    <t>CHE</t>
  </si>
  <si>
    <t>Chemed Corp.</t>
  </si>
  <si>
    <t>CHEF</t>
  </si>
  <si>
    <t>The Chefs&amp;#39; Warehouse, Inc.</t>
  </si>
  <si>
    <t>CHEV</t>
  </si>
  <si>
    <t>Cheviot Financial Corp</t>
  </si>
  <si>
    <t>CHFC</t>
  </si>
  <si>
    <t>Chemical Financial Corporation</t>
  </si>
  <si>
    <t>CHFN</t>
  </si>
  <si>
    <t>Charter Financial Corp.</t>
  </si>
  <si>
    <t>CHG</t>
  </si>
  <si>
    <t>CH Energy Group, Inc.</t>
  </si>
  <si>
    <t>CHGS</t>
  </si>
  <si>
    <t>China GengSheng Minerals, Inc.</t>
  </si>
  <si>
    <t>CHH</t>
  </si>
  <si>
    <t>Choice Hotels International, Inc.</t>
  </si>
  <si>
    <t>CHI</t>
  </si>
  <si>
    <t>Calamos Convertible Opportunities and Income Fund</t>
  </si>
  <si>
    <t>Chesapeake Energy Corporation</t>
  </si>
  <si>
    <t>CHK^D</t>
  </si>
  <si>
    <t>CHKE</t>
  </si>
  <si>
    <t>Cherokee Inc.</t>
  </si>
  <si>
    <t>CHKM</t>
  </si>
  <si>
    <t>Chesapeake Midstream Partmers, L.P.</t>
  </si>
  <si>
    <t>CHKP</t>
  </si>
  <si>
    <t>Check Point Software Technologies Ltd.</t>
  </si>
  <si>
    <t>CHKR</t>
  </si>
  <si>
    <t>Chesapeake Granite Wash Trust</t>
  </si>
  <si>
    <t>CHL</t>
  </si>
  <si>
    <t>China Mobile (Hong Kong) Ltd.</t>
  </si>
  <si>
    <t>CHLN</t>
  </si>
  <si>
    <t>China Housing &amp; Land Development, Inc.</t>
  </si>
  <si>
    <t>CHMP</t>
  </si>
  <si>
    <t>Champion Industries, Inc.</t>
  </si>
  <si>
    <t>CHMT</t>
  </si>
  <si>
    <t>Chemtura Corp.</t>
  </si>
  <si>
    <t>CHN</t>
  </si>
  <si>
    <t>China Fund, Inc. (The)</t>
  </si>
  <si>
    <t>CHNR</t>
  </si>
  <si>
    <t>China Natural Resources, Inc.</t>
  </si>
  <si>
    <t>CHOP</t>
  </si>
  <si>
    <t>China Gerui Advanced Materials Group Limited</t>
  </si>
  <si>
    <t>CHRM</t>
  </si>
  <si>
    <t>Charm Communications Inc.</t>
  </si>
  <si>
    <t>CHRS</t>
  </si>
  <si>
    <t>Charming Shoppes, Inc.</t>
  </si>
  <si>
    <t>C.H. Robinson Worldwide, Inc.</t>
  </si>
  <si>
    <t>CHS</t>
  </si>
  <si>
    <t>Chico&amp;#39;s FAS, Inc.</t>
  </si>
  <si>
    <t>CHSCP</t>
  </si>
  <si>
    <t>CHS Inc</t>
  </si>
  <si>
    <t>CHSI</t>
  </si>
  <si>
    <t>Catalyst Health Solutions, Inc</t>
  </si>
  <si>
    <t>CHSP</t>
  </si>
  <si>
    <t>Chesapeake Lodging Trust</t>
  </si>
  <si>
    <t>CHT</t>
  </si>
  <si>
    <t>Chunghwa Telecom Co Ltd</t>
  </si>
  <si>
    <t>CHTP</t>
  </si>
  <si>
    <t>Chelsea Therapeutics International, Ltd.</t>
  </si>
  <si>
    <t>Charter Communications, Inc.</t>
  </si>
  <si>
    <t>CHU</t>
  </si>
  <si>
    <t>China Unicom (Hong Kong) Ltd</t>
  </si>
  <si>
    <t>CHUX</t>
  </si>
  <si>
    <t>O&amp;#39;Charley&amp;#39;s Inc.</t>
  </si>
  <si>
    <t>CHW</t>
  </si>
  <si>
    <t>Calamos Global Dynamic Income Fund</t>
  </si>
  <si>
    <t>CHY</t>
  </si>
  <si>
    <t>Calamos Convertible and High Income Fund</t>
  </si>
  <si>
    <t>CHYR</t>
  </si>
  <si>
    <t>Chyron Corporation</t>
  </si>
  <si>
    <t>Cigna Corporation</t>
  </si>
  <si>
    <t>CIA</t>
  </si>
  <si>
    <t>Citizens, Inc.</t>
  </si>
  <si>
    <t>CIB</t>
  </si>
  <si>
    <t>BanColombia S.A.</t>
  </si>
  <si>
    <t>CIDM</t>
  </si>
  <si>
    <t>Cinedigm Digital Cinema Corp</t>
  </si>
  <si>
    <t>CIE</t>
  </si>
  <si>
    <t>Cobalt International Energy, Inc.</t>
  </si>
  <si>
    <t>CIEN</t>
  </si>
  <si>
    <t>CIENA Corporation</t>
  </si>
  <si>
    <t>CIF</t>
  </si>
  <si>
    <t>Colonial Intermediate High Income Fund</t>
  </si>
  <si>
    <t>CIG</t>
  </si>
  <si>
    <t>Comp En De Mn Cemig ADS</t>
  </si>
  <si>
    <t>CIG/C</t>
  </si>
  <si>
    <t>CIGX</t>
  </si>
  <si>
    <t>Star Scientific, Inc.</t>
  </si>
  <si>
    <t>CII</t>
  </si>
  <si>
    <t>Blackrock Capital and Income Strategies Fund Inc</t>
  </si>
  <si>
    <t>CIK</t>
  </si>
  <si>
    <t>Credit Suisse Asset Management Income Fund, Inc.</t>
  </si>
  <si>
    <t>CIM</t>
  </si>
  <si>
    <t>Chimera Investment Corporation</t>
  </si>
  <si>
    <t>CIMT</t>
  </si>
  <si>
    <t>Cimatron, Limited</t>
  </si>
  <si>
    <t>Cincinnati Financial Corporation</t>
  </si>
  <si>
    <t>CIR</t>
  </si>
  <si>
    <t>CIRCOR International, Inc.</t>
  </si>
  <si>
    <t>CIS</t>
  </si>
  <si>
    <t>Camelot Information Systems</t>
  </si>
  <si>
    <t>CISG</t>
  </si>
  <si>
    <t>CNinsure Inc.</t>
  </si>
  <si>
    <t>CIT</t>
  </si>
  <si>
    <t>CIT Group Inc (DEL)</t>
  </si>
  <si>
    <t>CITZ</t>
  </si>
  <si>
    <t>CFS Bancorp, Inc.</t>
  </si>
  <si>
    <t>CIX</t>
  </si>
  <si>
    <t>CompX International Inc.</t>
  </si>
  <si>
    <t>CIZN</t>
  </si>
  <si>
    <t>Citizens Holding Company</t>
  </si>
  <si>
    <t>CJES</t>
  </si>
  <si>
    <t>C&amp;J Energy Services, Inc.</t>
  </si>
  <si>
    <t>CJJD</t>
  </si>
  <si>
    <t>China Jo-Jo Drugstores, Inc.</t>
  </si>
  <si>
    <t>CJS</t>
  </si>
  <si>
    <t>Vale Cap Ltd</t>
  </si>
  <si>
    <t>CJT</t>
  </si>
  <si>
    <t>CKEC</t>
  </si>
  <si>
    <t>Carmike Cinemas, Inc.</t>
  </si>
  <si>
    <t>CKH</t>
  </si>
  <si>
    <t>SEACOR Holdings, Inc.</t>
  </si>
  <si>
    <t>CKP</t>
  </si>
  <si>
    <t>Checkpoint Systms, Inc.</t>
  </si>
  <si>
    <t>CKSW</t>
  </si>
  <si>
    <t>ClickSoftware Technologies Ltd.</t>
  </si>
  <si>
    <t>CKX</t>
  </si>
  <si>
    <t>CKX Lands, Inc.</t>
  </si>
  <si>
    <t>Colgate-Palmolive Company</t>
  </si>
  <si>
    <t>CLB</t>
  </si>
  <si>
    <t>Core Laboratories N.V.</t>
  </si>
  <si>
    <t>CLBH</t>
  </si>
  <si>
    <t>Carolina Bank Holdings Inc.</t>
  </si>
  <si>
    <t>CLC</t>
  </si>
  <si>
    <t>CLARCOR Inc.</t>
  </si>
  <si>
    <t>CLCT</t>
  </si>
  <si>
    <t>Collectors Universe, Inc.</t>
  </si>
  <si>
    <t>CLD</t>
  </si>
  <si>
    <t>Cloud Peak Energy Inc</t>
  </si>
  <si>
    <t>CLDT</t>
  </si>
  <si>
    <t>Chatham Lodging Trust (REIT)</t>
  </si>
  <si>
    <t>CLDX</t>
  </si>
  <si>
    <t>Celldex Therapeutics, Inc.</t>
  </si>
  <si>
    <t>CLF</t>
  </si>
  <si>
    <t>Cliffs Natural Resources Inc.</t>
  </si>
  <si>
    <t>CLFD</t>
  </si>
  <si>
    <t>Clearfield, Inc.</t>
  </si>
  <si>
    <t>CLGX</t>
  </si>
  <si>
    <t>CoreLogic, Inc.</t>
  </si>
  <si>
    <t>CLH</t>
  </si>
  <si>
    <t>Clean Harbors, Inc.</t>
  </si>
  <si>
    <t>CLI</t>
  </si>
  <si>
    <t>Mack-Cali Realty Corporation</t>
  </si>
  <si>
    <t>CLIR</t>
  </si>
  <si>
    <t>ClearSign Combustion Corporation</t>
  </si>
  <si>
    <t>CLM</t>
  </si>
  <si>
    <t>Cornerstone Strategic Value Fund, Inc.</t>
  </si>
  <si>
    <t>CLMS</t>
  </si>
  <si>
    <t>Calamos Asset Management, Inc.</t>
  </si>
  <si>
    <t>CLMT</t>
  </si>
  <si>
    <t>Calumet Specialty Products Partners, L.P.</t>
  </si>
  <si>
    <t>CLNE</t>
  </si>
  <si>
    <t>Clean Energy Fuels Corp.</t>
  </si>
  <si>
    <t>CLNT</t>
  </si>
  <si>
    <t>Cleantech Solutions International, Inc.</t>
  </si>
  <si>
    <t>CLNY</t>
  </si>
  <si>
    <t>Colony Financial, Inc</t>
  </si>
  <si>
    <t>CLNY^A</t>
  </si>
  <si>
    <t>CLP</t>
  </si>
  <si>
    <t>Colonial Properties Trust</t>
  </si>
  <si>
    <t>CLR</t>
  </si>
  <si>
    <t>Continental Resources, Inc.</t>
  </si>
  <si>
    <t>CLRO</t>
  </si>
  <si>
    <t>ClearOne Communications Inc.</t>
  </si>
  <si>
    <t>CLS</t>
  </si>
  <si>
    <t>Celestica, Inc.</t>
  </si>
  <si>
    <t>CLSN</t>
  </si>
  <si>
    <t>Celsion Corporation</t>
  </si>
  <si>
    <t>CLUB</t>
  </si>
  <si>
    <t>Town Sports International Holdings, Inc.</t>
  </si>
  <si>
    <t>CLVS</t>
  </si>
  <si>
    <t>Clovis Oncology, Inc.</t>
  </si>
  <si>
    <t>CLW</t>
  </si>
  <si>
    <t>Clearwater Paper Corporation</t>
  </si>
  <si>
    <t>CLWR</t>
  </si>
  <si>
    <t>Clearwire Corporation</t>
  </si>
  <si>
    <t>CLWT</t>
  </si>
  <si>
    <t>Euro Tech Holdings Company Limited</t>
  </si>
  <si>
    <t>Clorox Company (The)</t>
  </si>
  <si>
    <t>CM</t>
  </si>
  <si>
    <t>Canadian Imperial Bank of Commerce</t>
  </si>
  <si>
    <t>Comerica Incorporated</t>
  </si>
  <si>
    <t>CMA/WS</t>
  </si>
  <si>
    <t>CMC</t>
  </si>
  <si>
    <t>Commercial Metals Company</t>
  </si>
  <si>
    <t>CMCO</t>
  </si>
  <si>
    <t>Columbus McKinnon Corporation</t>
  </si>
  <si>
    <t>CMCSA</t>
  </si>
  <si>
    <t>CMCSK</t>
  </si>
  <si>
    <t>CME</t>
  </si>
  <si>
    <t>CME Group Inc.</t>
  </si>
  <si>
    <t>CMFB</t>
  </si>
  <si>
    <t>COMMERCEFIRST BANCORP INC</t>
  </si>
  <si>
    <t>CMFO</t>
  </si>
  <si>
    <t>China Marine Food Group Limited</t>
  </si>
  <si>
    <t>Chipotle Mexican Grill, Inc.</t>
  </si>
  <si>
    <t>Cummins Inc.</t>
  </si>
  <si>
    <t>CMK</t>
  </si>
  <si>
    <t>Colonial Intermarket Income Trust I</t>
  </si>
  <si>
    <t>CMLP</t>
  </si>
  <si>
    <t>Crestwood Midstream Partners LP</t>
  </si>
  <si>
    <t>CMLS</t>
  </si>
  <si>
    <t>Cumulus Media Inc.</t>
  </si>
  <si>
    <t>CMN</t>
  </si>
  <si>
    <t>Cantel Medical Corp.</t>
  </si>
  <si>
    <t>CMO</t>
  </si>
  <si>
    <t>Capstead Mortgage Corporation</t>
  </si>
  <si>
    <t>CMO^A</t>
  </si>
  <si>
    <t>CMO^B</t>
  </si>
  <si>
    <t>CMP</t>
  </si>
  <si>
    <t>Compass Minerals Intl Inc</t>
  </si>
  <si>
    <t>CMRE</t>
  </si>
  <si>
    <t>Costamare Inc.</t>
  </si>
  <si>
    <t>CMRG</t>
  </si>
  <si>
    <t>Casual Male Retail Group, Inc.</t>
  </si>
  <si>
    <t>CMS Energy Corporation</t>
  </si>
  <si>
    <t>CMS^A</t>
  </si>
  <si>
    <t>CMS^B</t>
  </si>
  <si>
    <t>CMSB</t>
  </si>
  <si>
    <t>CMS Bancorp, Inc.</t>
  </si>
  <si>
    <t>CMT</t>
  </si>
  <si>
    <t>Core Molding Technologies Inc</t>
  </si>
  <si>
    <t>CMTL</t>
  </si>
  <si>
    <t>Comtech Telecommunications Corp.</t>
  </si>
  <si>
    <t>CMU</t>
  </si>
  <si>
    <t>Colonial Municipal Income Trust</t>
  </si>
  <si>
    <t>CMVT</t>
  </si>
  <si>
    <t>Comverse Technology, Inc.</t>
  </si>
  <si>
    <t>CNA</t>
  </si>
  <si>
    <t>CNA Financial Corporation</t>
  </si>
  <si>
    <t>CNAF</t>
  </si>
  <si>
    <t>Commercial National Financial Corporation</t>
  </si>
  <si>
    <t>CNAM</t>
  </si>
  <si>
    <t>China Armco Metals, Inc.</t>
  </si>
  <si>
    <t>CNBC</t>
  </si>
  <si>
    <t>Center Bancorp, Inc.</t>
  </si>
  <si>
    <t>CNBKA</t>
  </si>
  <si>
    <t>Century Bancorp, Inc.</t>
  </si>
  <si>
    <t>Centene Corporation</t>
  </si>
  <si>
    <t>CNDO</t>
  </si>
  <si>
    <t>Coronado Biosciences, Inc.</t>
  </si>
  <si>
    <t>CNET</t>
  </si>
  <si>
    <t>ChinaNet Online Holdings, Inc.</t>
  </si>
  <si>
    <t>CNGL</t>
  </si>
  <si>
    <t>China Nutrifruit Group Limited</t>
  </si>
  <si>
    <t>CNH</t>
  </si>
  <si>
    <t>CNH Global N.V.</t>
  </si>
  <si>
    <t>CNI</t>
  </si>
  <si>
    <t>Canadian National Railway Company</t>
  </si>
  <si>
    <t>CNIT</t>
  </si>
  <si>
    <t>China Information Technology, Inc.</t>
  </si>
  <si>
    <t>CNK</t>
  </si>
  <si>
    <t>Cinemark Holdings Inc</t>
  </si>
  <si>
    <t>CNL</t>
  </si>
  <si>
    <t>Cleco Corporation</t>
  </si>
  <si>
    <t>CNMD</t>
  </si>
  <si>
    <t>CONMED Corporation</t>
  </si>
  <si>
    <t>CNO</t>
  </si>
  <si>
    <t>CNO Financial Group, Inc.</t>
  </si>
  <si>
    <t>CenterPoint Energy, Inc (Holding Co)</t>
  </si>
  <si>
    <t>CNQ</t>
  </si>
  <si>
    <t>Canadian Natural Resources Limited</t>
  </si>
  <si>
    <t>CNQR</t>
  </si>
  <si>
    <t>Concur Technologies, Inc.</t>
  </si>
  <si>
    <t>CNR</t>
  </si>
  <si>
    <t>China Metro-Rural Holdings Limited</t>
  </si>
  <si>
    <t>CNS</t>
  </si>
  <si>
    <t>Cohn &amp; Steers Inc</t>
  </si>
  <si>
    <t>CNSL</t>
  </si>
  <si>
    <t>Consolidated Communications Holdings, Inc.</t>
  </si>
  <si>
    <t>CNTF</t>
  </si>
  <si>
    <t>China TechFaith Wireless Communication Technology Limited</t>
  </si>
  <si>
    <t>CNTY</t>
  </si>
  <si>
    <t>Century Casinos, Inc.</t>
  </si>
  <si>
    <t>CNVO</t>
  </si>
  <si>
    <t>Convio, Inc.</t>
  </si>
  <si>
    <t>CNW</t>
  </si>
  <si>
    <t>CNF, Inc.</t>
  </si>
  <si>
    <t>CNX</t>
  </si>
  <si>
    <t>CONSOL Energy Inc.</t>
  </si>
  <si>
    <t>CNYD</t>
  </si>
  <si>
    <t>China Yida Holding, Co.</t>
  </si>
  <si>
    <t>CO</t>
  </si>
  <si>
    <t>China Cord Blood Corporation.</t>
  </si>
  <si>
    <t>COBK</t>
  </si>
  <si>
    <t>Colonial Financial Services, Inc.</t>
  </si>
  <si>
    <t>COBR</t>
  </si>
  <si>
    <t>Cobra Electronics Corporation</t>
  </si>
  <si>
    <t>COBZ</t>
  </si>
  <si>
    <t>CoBiz Financial Inc.</t>
  </si>
  <si>
    <t>COCO</t>
  </si>
  <si>
    <t>Corinthian Colleges, Inc.</t>
  </si>
  <si>
    <t>CODE</t>
  </si>
  <si>
    <t>Spansion Inc</t>
  </si>
  <si>
    <t>CODI</t>
  </si>
  <si>
    <t>Compass Diversified Holdings</t>
  </si>
  <si>
    <t>Capital One Financial Corporation</t>
  </si>
  <si>
    <t>COF/WS</t>
  </si>
  <si>
    <t>COF^B</t>
  </si>
  <si>
    <t>Cabot Oil &amp; Gas Corporation</t>
  </si>
  <si>
    <t>COGO</t>
  </si>
  <si>
    <t>Cogo Group, Inc.</t>
  </si>
  <si>
    <t>COH</t>
  </si>
  <si>
    <t>Coach, Inc.</t>
  </si>
  <si>
    <t>COHR</t>
  </si>
  <si>
    <t>Coherent, Inc.</t>
  </si>
  <si>
    <t>COHU</t>
  </si>
  <si>
    <t>Cohu, Inc.</t>
  </si>
  <si>
    <t>COKE</t>
  </si>
  <si>
    <t>Coca-Cola Bottling Co. Consolidated</t>
  </si>
  <si>
    <t>Rockwell Collins, Inc.</t>
  </si>
  <si>
    <t>COLB</t>
  </si>
  <si>
    <t>Columbia Banking System, Inc.</t>
  </si>
  <si>
    <t>COLM</t>
  </si>
  <si>
    <t>Columbia Sportswear Company</t>
  </si>
  <si>
    <t>COMV</t>
  </si>
  <si>
    <t>Comverge, Inc.</t>
  </si>
  <si>
    <t>CONM</t>
  </si>
  <si>
    <t>Conmed Healthcare Management, Inc.</t>
  </si>
  <si>
    <t>CONN</t>
  </si>
  <si>
    <t>Conn&amp;#39;s, Inc.</t>
  </si>
  <si>
    <t>Cooper Companies, Inc. (The)</t>
  </si>
  <si>
    <t>COOL</t>
  </si>
  <si>
    <t>Majesco Entertainment Company</t>
  </si>
  <si>
    <t>COP</t>
  </si>
  <si>
    <t>ConocoPhillips</t>
  </si>
  <si>
    <t>COR</t>
  </si>
  <si>
    <t>CoreSite Realty Corporation</t>
  </si>
  <si>
    <t>CORE</t>
  </si>
  <si>
    <t>Core-Mark Holding Company, Inc.</t>
  </si>
  <si>
    <t>CORT</t>
  </si>
  <si>
    <t>Corcept Therapeutics Incorporated</t>
  </si>
  <si>
    <t>COSI</t>
  </si>
  <si>
    <t>Cosi, Inc.</t>
  </si>
  <si>
    <t>Costco Wholesale Corporation</t>
  </si>
  <si>
    <t>COT</t>
  </si>
  <si>
    <t>Cott Corporation</t>
  </si>
  <si>
    <t>COV</t>
  </si>
  <si>
    <t>Covidien plc.</t>
  </si>
  <si>
    <t>COVR</t>
  </si>
  <si>
    <t>Cover-All Technologies Inc.</t>
  </si>
  <si>
    <t>COWN</t>
  </si>
  <si>
    <t>Cowen Group, Inc.</t>
  </si>
  <si>
    <t>COY</t>
  </si>
  <si>
    <t>Blackrock Corporate High Yield Fund, Inc.</t>
  </si>
  <si>
    <t>CP</t>
  </si>
  <si>
    <t>Canadian Pacific Railway Limited</t>
  </si>
  <si>
    <t>CPA</t>
  </si>
  <si>
    <t>Copa Holdings, S.A.</t>
  </si>
  <si>
    <t>CPAC</t>
  </si>
  <si>
    <t>Cementos Pacasmayo S.A.A.</t>
  </si>
  <si>
    <t>Campbell Soup Company</t>
  </si>
  <si>
    <t>CPBC</t>
  </si>
  <si>
    <t>Community Partners Bancorp</t>
  </si>
  <si>
    <t>CPE</t>
  </si>
  <si>
    <t>Callon Petroleum Company</t>
  </si>
  <si>
    <t>CPF</t>
  </si>
  <si>
    <t>CPB Inc.</t>
  </si>
  <si>
    <t>CPGI</t>
  </si>
  <si>
    <t>China Shengda Packaging Group, Inc.</t>
  </si>
  <si>
    <t>CPHC</t>
  </si>
  <si>
    <t>Canterbury Park Holding Corporation</t>
  </si>
  <si>
    <t>CPHD</t>
  </si>
  <si>
    <t>CEPHEID</t>
  </si>
  <si>
    <t>CPHI</t>
  </si>
  <si>
    <t>China Pharma Holdings, Inc.</t>
  </si>
  <si>
    <t>CPIX</t>
  </si>
  <si>
    <t>Cumberland Pharmaceuticals Inc.</t>
  </si>
  <si>
    <t>CPK</t>
  </si>
  <si>
    <t>Chesapeake Utilities Corporation</t>
  </si>
  <si>
    <t>CPL</t>
  </si>
  <si>
    <t>CPFL Energia S.A.</t>
  </si>
  <si>
    <t>CPLA</t>
  </si>
  <si>
    <t>Capella Education Company</t>
  </si>
  <si>
    <t>CPLP</t>
  </si>
  <si>
    <t>Capital Product Partners L.P.</t>
  </si>
  <si>
    <t>CPN</t>
  </si>
  <si>
    <t>Calpine Corporation</t>
  </si>
  <si>
    <t>CPNO</t>
  </si>
  <si>
    <t>Copano Energy, L.L.C.</t>
  </si>
  <si>
    <t>CPO</t>
  </si>
  <si>
    <t>Corn Products International, Inc.</t>
  </si>
  <si>
    <t>CPP</t>
  </si>
  <si>
    <t>Merrill Lynch Depositor, Inc.</t>
  </si>
  <si>
    <t>CPRT</t>
  </si>
  <si>
    <t>Copart, Inc.</t>
  </si>
  <si>
    <t>CPRX</t>
  </si>
  <si>
    <t>Catalyst Pharmaceutical Partners, Inc.</t>
  </si>
  <si>
    <t>CPSI</t>
  </si>
  <si>
    <t>Computer Programs and Systems, Inc.</t>
  </si>
  <si>
    <t>CPSL</t>
  </si>
  <si>
    <t>China Precision Steel, Inc.</t>
  </si>
  <si>
    <t>CPSS</t>
  </si>
  <si>
    <t>Consumer Portfolio Services, Inc.</t>
  </si>
  <si>
    <t>CPST</t>
  </si>
  <si>
    <t>Capstone Turbine Corporation</t>
  </si>
  <si>
    <t>CPT</t>
  </si>
  <si>
    <t>Camden Property Trust</t>
  </si>
  <si>
    <t>CPTS</t>
  </si>
  <si>
    <t>Conceptus, Inc.</t>
  </si>
  <si>
    <t>CPWM</t>
  </si>
  <si>
    <t>Cost Plus, Inc.</t>
  </si>
  <si>
    <t>CPWR</t>
  </si>
  <si>
    <t>Compuware Corporation</t>
  </si>
  <si>
    <t>CQB</t>
  </si>
  <si>
    <t>Chiquita Brands International, Inc.</t>
  </si>
  <si>
    <t>CQP</t>
  </si>
  <si>
    <t>Cheniere Energy Partners, LP</t>
  </si>
  <si>
    <t>CR</t>
  </si>
  <si>
    <t>Crane Company</t>
  </si>
  <si>
    <t>CRAI</t>
  </si>
  <si>
    <t>CRA International,Inc.</t>
  </si>
  <si>
    <t>CRAY</t>
  </si>
  <si>
    <t>Cray Inc</t>
  </si>
  <si>
    <t>CRBC</t>
  </si>
  <si>
    <t>Citizens Republic Bancorp, Inc.</t>
  </si>
  <si>
    <t>CRC</t>
  </si>
  <si>
    <t>Chromcraft Revington, Inc.</t>
  </si>
  <si>
    <t>CRD/A</t>
  </si>
  <si>
    <t>Crawford &amp; Company</t>
  </si>
  <si>
    <t>CRD/B</t>
  </si>
  <si>
    <t>CRDC</t>
  </si>
  <si>
    <t>Cardica, Inc.</t>
  </si>
  <si>
    <t>CRDN</t>
  </si>
  <si>
    <t>Ceradyne, Inc.</t>
  </si>
  <si>
    <t>CRDS</t>
  </si>
  <si>
    <t>Crossroads Systems, Inc.</t>
  </si>
  <si>
    <t>CRED</t>
  </si>
  <si>
    <t>Credo Petroleum Corporation</t>
  </si>
  <si>
    <t>CREE</t>
  </si>
  <si>
    <t>Cree, Inc.</t>
  </si>
  <si>
    <t>CREG</t>
  </si>
  <si>
    <t>China Recycling Energy Corporation</t>
  </si>
  <si>
    <t>CRESW</t>
  </si>
  <si>
    <t>Cresud S.A.C.I.F. y A.</t>
  </si>
  <si>
    <t>CRESY</t>
  </si>
  <si>
    <t>CRF</t>
  </si>
  <si>
    <t>Cornerstone Strategic Return Fund, Inc. (The)</t>
  </si>
  <si>
    <t>CRFN</t>
  </si>
  <si>
    <t>Crescent Financial Bancshares, Inc.</t>
  </si>
  <si>
    <t>CRH</t>
  </si>
  <si>
    <t>CRH PLC</t>
  </si>
  <si>
    <t>CRI</t>
  </si>
  <si>
    <t>Carter&amp;#39;s, Inc.</t>
  </si>
  <si>
    <t>CRIS</t>
  </si>
  <si>
    <t>Curis, Inc.</t>
  </si>
  <si>
    <t>CRK</t>
  </si>
  <si>
    <t>Comstock Resources, Inc.</t>
  </si>
  <si>
    <t>CRL</t>
  </si>
  <si>
    <t>Charles River Laboratories International, Inc.</t>
  </si>
  <si>
    <t>Salesforce.com Inc</t>
  </si>
  <si>
    <t>CRMB</t>
  </si>
  <si>
    <t>Crumbs Bake Shop, Inc.</t>
  </si>
  <si>
    <t>CRMBU</t>
  </si>
  <si>
    <t>CRMBW</t>
  </si>
  <si>
    <t>CRMD</t>
  </si>
  <si>
    <t>CorMedix Inc</t>
  </si>
  <si>
    <t>CRMD/WS</t>
  </si>
  <si>
    <t>CRME</t>
  </si>
  <si>
    <t>Cardiome Pharma Corporation</t>
  </si>
  <si>
    <t>CRMT</t>
  </si>
  <si>
    <t>America&amp;#39;s Car-Mart, Inc.</t>
  </si>
  <si>
    <t>CRNT</t>
  </si>
  <si>
    <t>Ceragon Networks Ltd.</t>
  </si>
  <si>
    <t>CROX</t>
  </si>
  <si>
    <t>Crocs, Inc.</t>
  </si>
  <si>
    <t>CRP</t>
  </si>
  <si>
    <t>Credit Suisse Guernsey BRH</t>
  </si>
  <si>
    <t>CRR</t>
  </si>
  <si>
    <t>Carbo Ceramics, Inc.</t>
  </si>
  <si>
    <t>CRRB</t>
  </si>
  <si>
    <t>Carrollton Bancorp</t>
  </si>
  <si>
    <t>CRRC</t>
  </si>
  <si>
    <t>Courier Corporation</t>
  </si>
  <si>
    <t>CRS</t>
  </si>
  <si>
    <t>Carpenter Technology Corporation</t>
  </si>
  <si>
    <t>CRT</t>
  </si>
  <si>
    <t>Cross Timbers Royalty Trust</t>
  </si>
  <si>
    <t>CRTX</t>
  </si>
  <si>
    <t>Cornerstone Therapeutics Inc.</t>
  </si>
  <si>
    <t>CRUS</t>
  </si>
  <si>
    <t>Cirrus Logic, Inc.</t>
  </si>
  <si>
    <t>CRV</t>
  </si>
  <si>
    <t>Coast Distribution System, Inc. (The)</t>
  </si>
  <si>
    <t>CRVL</t>
  </si>
  <si>
    <t>CorVel Corp.</t>
  </si>
  <si>
    <t>CRVP</t>
  </si>
  <si>
    <t>Crystal Rock Holdings, Inc.</t>
  </si>
  <si>
    <t>CRWN</t>
  </si>
  <si>
    <t>Crown Media Holdings, Inc.</t>
  </si>
  <si>
    <t>CRWS</t>
  </si>
  <si>
    <t>Crown Crafts, Inc.</t>
  </si>
  <si>
    <t>CRY</t>
  </si>
  <si>
    <t>CryoLife, Inc.</t>
  </si>
  <si>
    <t>CRYP</t>
  </si>
  <si>
    <t>CryptoLogic Limited</t>
  </si>
  <si>
    <t>CRZO</t>
  </si>
  <si>
    <t>Carrizo Oil &amp; Gas, Inc.</t>
  </si>
  <si>
    <t>CS</t>
  </si>
  <si>
    <t>Credit Suisse Group</t>
  </si>
  <si>
    <t>CSBC</t>
  </si>
  <si>
    <t>Citizens South Banking Corporation</t>
  </si>
  <si>
    <t>CSBK</t>
  </si>
  <si>
    <t>Clifton Savings Bancorp, Inc.</t>
  </si>
  <si>
    <t>CSC</t>
  </si>
  <si>
    <t>Computer Sciences Corporation</t>
  </si>
  <si>
    <t>CSCD</t>
  </si>
  <si>
    <t>Cascade Microtech, Inc.</t>
  </si>
  <si>
    <t>Cisco Systems, Inc.</t>
  </si>
  <si>
    <t>CSE</t>
  </si>
  <si>
    <t>CapitalSource Inc</t>
  </si>
  <si>
    <t>CSFL</t>
  </si>
  <si>
    <t>CenterState Banks, Inc.</t>
  </si>
  <si>
    <t>CSFS</t>
  </si>
  <si>
    <t>The Cash Store Financial Services Inc.</t>
  </si>
  <si>
    <t>CSGP</t>
  </si>
  <si>
    <t>CoStar Group, Inc.</t>
  </si>
  <si>
    <t>CSGS</t>
  </si>
  <si>
    <t>CSG Systems International, Inc.</t>
  </si>
  <si>
    <t>CSH</t>
  </si>
  <si>
    <t>Cash America International, Inc.</t>
  </si>
  <si>
    <t>CSI</t>
  </si>
  <si>
    <t>Cutwater Select Income Fund</t>
  </si>
  <si>
    <t>CSII</t>
  </si>
  <si>
    <t>Cardiovascular Systems, Inc.</t>
  </si>
  <si>
    <t>CSIQ</t>
  </si>
  <si>
    <t>Canadian Solar Inc.</t>
  </si>
  <si>
    <t>CSL</t>
  </si>
  <si>
    <t>Carlisle Companies Incorporated</t>
  </si>
  <si>
    <t>CSOD</t>
  </si>
  <si>
    <t>Cornerstone OnDemand, Inc.</t>
  </si>
  <si>
    <t>CSP</t>
  </si>
  <si>
    <t>American Strategic Income Portfolio III</t>
  </si>
  <si>
    <t>CSPI</t>
  </si>
  <si>
    <t>CSP Inc.</t>
  </si>
  <si>
    <t>CSQ</t>
  </si>
  <si>
    <t>Calamos Strategic Total Return Fund</t>
  </si>
  <si>
    <t>CSRE</t>
  </si>
  <si>
    <t>CSR plc</t>
  </si>
  <si>
    <t>CSS</t>
  </si>
  <si>
    <t>CSS Industries, Inc.</t>
  </si>
  <si>
    <t>CSTE</t>
  </si>
  <si>
    <t>CaesarStone Sdot-Yam Ltd.</t>
  </si>
  <si>
    <t>CSTR</t>
  </si>
  <si>
    <t>Coinstar, Inc.</t>
  </si>
  <si>
    <t>CSU</t>
  </si>
  <si>
    <t>Capital Senior Living Corporation</t>
  </si>
  <si>
    <t>CSUN</t>
  </si>
  <si>
    <t>China Sunergy Co., Ltd.</t>
  </si>
  <si>
    <t>CSV</t>
  </si>
  <si>
    <t>Carriage Services, Inc.</t>
  </si>
  <si>
    <t>CSWC</t>
  </si>
  <si>
    <t>Capital Southwest Corporation</t>
  </si>
  <si>
    <t>CSX Corporation</t>
  </si>
  <si>
    <t>CT</t>
  </si>
  <si>
    <t>Capital Trust, Inc.</t>
  </si>
  <si>
    <t>Cintas Corporation</t>
  </si>
  <si>
    <t>CTB</t>
  </si>
  <si>
    <t>Cooper Tire &amp; Rubber Company</t>
  </si>
  <si>
    <t>CTBI</t>
  </si>
  <si>
    <t>Community Trust Bancorp, Inc.</t>
  </si>
  <si>
    <t>CTC</t>
  </si>
  <si>
    <t>IFM Investments Limited</t>
  </si>
  <si>
    <t>CTCH</t>
  </si>
  <si>
    <t>Commtouch Software Ltd.</t>
  </si>
  <si>
    <t>CTCM</t>
  </si>
  <si>
    <t>CTC Media, Inc.</t>
  </si>
  <si>
    <t>CTCT</t>
  </si>
  <si>
    <t>Constant Contact, Inc.</t>
  </si>
  <si>
    <t>CTDC</t>
  </si>
  <si>
    <t>China Technology Development Group Corporation</t>
  </si>
  <si>
    <t>CTEL</t>
  </si>
  <si>
    <t>City Telecom (H.K.) Limited</t>
  </si>
  <si>
    <t>CTFO</t>
  </si>
  <si>
    <t>China TransInfo Technology Corp.</t>
  </si>
  <si>
    <t>CTGX</t>
  </si>
  <si>
    <t>Computer Task Group, Incorporated</t>
  </si>
  <si>
    <t>CTHR</t>
  </si>
  <si>
    <t>Charles &amp; Colvard Ltd</t>
  </si>
  <si>
    <t>CTIB</t>
  </si>
  <si>
    <t>CTI Industries Corporation</t>
  </si>
  <si>
    <t>CTIC</t>
  </si>
  <si>
    <t>Cell Therapeutics, Inc.</t>
  </si>
  <si>
    <t>CenturyLink, Inc.</t>
  </si>
  <si>
    <t>CTO</t>
  </si>
  <si>
    <t>Consolidated-Tomoka Land Co.</t>
  </si>
  <si>
    <t>CTP</t>
  </si>
  <si>
    <t>CTPartners Executive Search Inc.</t>
  </si>
  <si>
    <t>CTQ</t>
  </si>
  <si>
    <t>Qwest Corporation</t>
  </si>
  <si>
    <t>CTRN</t>
  </si>
  <si>
    <t>Citi Trends, Inc.</t>
  </si>
  <si>
    <t>CTRP</t>
  </si>
  <si>
    <t>Ctrip.com International, Ltd.</t>
  </si>
  <si>
    <t>CTS</t>
  </si>
  <si>
    <t>CTS Corporation</t>
  </si>
  <si>
    <t>Cognizant Technology Solutions Corporation</t>
  </si>
  <si>
    <t>CTW</t>
  </si>
  <si>
    <t>CTWS</t>
  </si>
  <si>
    <t>Connecticut Water Service, Inc.</t>
  </si>
  <si>
    <t>CTX</t>
  </si>
  <si>
    <t>Citrix Systems, Inc.</t>
  </si>
  <si>
    <t>CTZ^A</t>
  </si>
  <si>
    <t>CU</t>
  </si>
  <si>
    <t>First Trust Exchange-Traded Fund II First Trust ISE Global Cop</t>
  </si>
  <si>
    <t>CUB</t>
  </si>
  <si>
    <t>Cubic Corporation</t>
  </si>
  <si>
    <t>CUBA</t>
  </si>
  <si>
    <t>The Herzfeld Caribbean Basin Fund, Inc.</t>
  </si>
  <si>
    <t>CUBE</t>
  </si>
  <si>
    <t>CubeSmart</t>
  </si>
  <si>
    <t>CUBE^A</t>
  </si>
  <si>
    <t>CUI</t>
  </si>
  <si>
    <t>CUI Global, Inc.</t>
  </si>
  <si>
    <t>CUK</t>
  </si>
  <si>
    <t>Carnival Plc ADS</t>
  </si>
  <si>
    <t>CUO</t>
  </si>
  <si>
    <t>Continental Materials Corporation</t>
  </si>
  <si>
    <t>CUR</t>
  </si>
  <si>
    <t>Neuralstem, Inc.</t>
  </si>
  <si>
    <t>CUTR</t>
  </si>
  <si>
    <t>Cutera, Inc.</t>
  </si>
  <si>
    <t>CUZ</t>
  </si>
  <si>
    <t>Cousins Properties Incorporated</t>
  </si>
  <si>
    <t>CUZ^A</t>
  </si>
  <si>
    <t>CUZ^B</t>
  </si>
  <si>
    <t>CV</t>
  </si>
  <si>
    <t>Central Vermont Pub Svc</t>
  </si>
  <si>
    <t>CVA</t>
  </si>
  <si>
    <t>Covanta Holding Corporation</t>
  </si>
  <si>
    <t>CVB</t>
  </si>
  <si>
    <t>Lehman ABS Corporation</t>
  </si>
  <si>
    <t>CVBF</t>
  </si>
  <si>
    <t>CVB Financial Corporation</t>
  </si>
  <si>
    <t>CVBK</t>
  </si>
  <si>
    <t>Central Virginia Bankshares, Inc.</t>
  </si>
  <si>
    <t>CVC</t>
  </si>
  <si>
    <t>Cablevision Systems Corporation</t>
  </si>
  <si>
    <t>CVCO</t>
  </si>
  <si>
    <t>Cavco Industries, Inc.</t>
  </si>
  <si>
    <t>CVCY</t>
  </si>
  <si>
    <t>Central Valley Community Bancorp</t>
  </si>
  <si>
    <t>CVD</t>
  </si>
  <si>
    <t>Covance Inc.</t>
  </si>
  <si>
    <t>CVE</t>
  </si>
  <si>
    <t>Cenovus Energy Inc</t>
  </si>
  <si>
    <t>CVG</t>
  </si>
  <si>
    <t>Convergys Corporation</t>
  </si>
  <si>
    <t>CVGI</t>
  </si>
  <si>
    <t>Commercial Vehicle Group, Inc.</t>
  </si>
  <si>
    <t>CVGW</t>
  </si>
  <si>
    <t>Calavo Growers, Inc.</t>
  </si>
  <si>
    <t>CVH</t>
  </si>
  <si>
    <t>Coventry Health Care, Inc.</t>
  </si>
  <si>
    <t>CVI</t>
  </si>
  <si>
    <t>CVR Energy Inc.</t>
  </si>
  <si>
    <t>CVLT</t>
  </si>
  <si>
    <t>CommVault Systems, Inc.</t>
  </si>
  <si>
    <t>CVLY</t>
  </si>
  <si>
    <t>Codorus Valley Bancorp, Inc</t>
  </si>
  <si>
    <t>CVM</t>
  </si>
  <si>
    <t>Cel-Sci Corporation</t>
  </si>
  <si>
    <t>CVO</t>
  </si>
  <si>
    <t>Cenveo Inc</t>
  </si>
  <si>
    <t>CVR</t>
  </si>
  <si>
    <t>Chicago Rivet &amp; Machine Co.</t>
  </si>
  <si>
    <t>CVS Corporation</t>
  </si>
  <si>
    <t>CVTI</t>
  </si>
  <si>
    <t>Covenant Transportation Group, Inc.</t>
  </si>
  <si>
    <t>CVU</t>
  </si>
  <si>
    <t>CPI Aerostructures, Inc.</t>
  </si>
  <si>
    <t>CVV</t>
  </si>
  <si>
    <t>CVD Equipment Corporation</t>
  </si>
  <si>
    <t>CVVT</t>
  </si>
  <si>
    <t>China Valves Technology, Inc.</t>
  </si>
  <si>
    <t>Chevron Corporation</t>
  </si>
  <si>
    <t>CW</t>
  </si>
  <si>
    <t>Curtiss-Wright Corporation</t>
  </si>
  <si>
    <t>CWBC</t>
  </si>
  <si>
    <t>Community West Bancshares</t>
  </si>
  <si>
    <t>CWCO</t>
  </si>
  <si>
    <t>Consolidated Water Co. Ltd.</t>
  </si>
  <si>
    <t>CWEI</t>
  </si>
  <si>
    <t>Clayton Williams Energy, Inc.</t>
  </si>
  <si>
    <t>CWH</t>
  </si>
  <si>
    <t>CommonWealth REIT</t>
  </si>
  <si>
    <t>CWH^C</t>
  </si>
  <si>
    <t>CWH^D</t>
  </si>
  <si>
    <t>CWH^E</t>
  </si>
  <si>
    <t>CWHN</t>
  </si>
  <si>
    <t>CWST</t>
  </si>
  <si>
    <t>Casella Waste Systems, Inc.</t>
  </si>
  <si>
    <t>CWT</t>
  </si>
  <si>
    <t>California Water  Service Group Holding</t>
  </si>
  <si>
    <t>CWTR</t>
  </si>
  <si>
    <t>Coldwater Creek, Inc.</t>
  </si>
  <si>
    <t>CWZ</t>
  </si>
  <si>
    <t>CX</t>
  </si>
  <si>
    <t>Cemex S.A.B. de C.V.</t>
  </si>
  <si>
    <t>CXDC</t>
  </si>
  <si>
    <t>China XD Plastics Company Limited</t>
  </si>
  <si>
    <t>CXE</t>
  </si>
  <si>
    <t>Colonial High Income Municipal Trust</t>
  </si>
  <si>
    <t>CXH</t>
  </si>
  <si>
    <t>Colonial Investment Grade Municipal Trust</t>
  </si>
  <si>
    <t>CXM</t>
  </si>
  <si>
    <t>Cardium Therapeutics, Inc.</t>
  </si>
  <si>
    <t>Concho Resources Inc.</t>
  </si>
  <si>
    <t>CXPO</t>
  </si>
  <si>
    <t>Crimson Exploration Inc.</t>
  </si>
  <si>
    <t>CXS</t>
  </si>
  <si>
    <t>Crexus Investment Corp.</t>
  </si>
  <si>
    <t>CXW</t>
  </si>
  <si>
    <t>Corrections Corporation of America</t>
  </si>
  <si>
    <t>CXZ</t>
  </si>
  <si>
    <t>Crosshair Energy Corp</t>
  </si>
  <si>
    <t>CY</t>
  </si>
  <si>
    <t>Cypress Semiconductor Corporation</t>
  </si>
  <si>
    <t>CYAN</t>
  </si>
  <si>
    <t>Cyanotech Corporation</t>
  </si>
  <si>
    <t>CYBE</t>
  </si>
  <si>
    <t>CyberOptics Corporation</t>
  </si>
  <si>
    <t>CYBI</t>
  </si>
  <si>
    <t>Cybex International, Inc.</t>
  </si>
  <si>
    <t>CYBX</t>
  </si>
  <si>
    <t>Cyberonics, Inc.</t>
  </si>
  <si>
    <t>CYCC</t>
  </si>
  <si>
    <t>Cyclacel Pharmaceuticals, Inc.</t>
  </si>
  <si>
    <t>CYCCP</t>
  </si>
  <si>
    <t>CYD</t>
  </si>
  <si>
    <t>China Yuchai International Limited</t>
  </si>
  <si>
    <t>CYE</t>
  </si>
  <si>
    <t>Blackrock Corporate High Yield Fund III, Inc</t>
  </si>
  <si>
    <t>CYH</t>
  </si>
  <si>
    <t>Community Health Systems, Inc.</t>
  </si>
  <si>
    <t>CYMI</t>
  </si>
  <si>
    <t>Cymer, Inc.</t>
  </si>
  <si>
    <t>CYN</t>
  </si>
  <si>
    <t>City National Corporation</t>
  </si>
  <si>
    <t>CYNO</t>
  </si>
  <si>
    <t>Cynosure, Inc.</t>
  </si>
  <si>
    <t>CYOU</t>
  </si>
  <si>
    <t>Changyou.com Limited</t>
  </si>
  <si>
    <t>CYS</t>
  </si>
  <si>
    <t>Cypress Sharpridge Investments Inc</t>
  </si>
  <si>
    <t>CYT</t>
  </si>
  <si>
    <t>Cytec Industries Inc.</t>
  </si>
  <si>
    <t>CYTK</t>
  </si>
  <si>
    <t>Cytokinetics, Incorporated</t>
  </si>
  <si>
    <t>CYTR</t>
  </si>
  <si>
    <t>CytRx Corporation</t>
  </si>
  <si>
    <t>CYTX</t>
  </si>
  <si>
    <t>Cytori Therapeutics Inc</t>
  </si>
  <si>
    <t>CYTXW</t>
  </si>
  <si>
    <t>CZFC</t>
  </si>
  <si>
    <t>Citizens First Corporation</t>
  </si>
  <si>
    <t>CZNC</t>
  </si>
  <si>
    <t>Citizens &amp; Northern Corp</t>
  </si>
  <si>
    <t>CZR</t>
  </si>
  <si>
    <t>Caesars Entertainment Corporation</t>
  </si>
  <si>
    <t>CZWI</t>
  </si>
  <si>
    <t>Citizens Community Bancorp, Inc.</t>
  </si>
  <si>
    <t>CZZ</t>
  </si>
  <si>
    <t>Cosan Limited</t>
  </si>
  <si>
    <t>Dominion Resources, Inc.</t>
  </si>
  <si>
    <t>DAC</t>
  </si>
  <si>
    <t>Danaos Corporation</t>
  </si>
  <si>
    <t>DAEG</t>
  </si>
  <si>
    <t>Daegis Inc</t>
  </si>
  <si>
    <t>DAIO</t>
  </si>
  <si>
    <t>Data I/O Corporation</t>
  </si>
  <si>
    <t>DAKT</t>
  </si>
  <si>
    <t>Daktronics, Inc.</t>
  </si>
  <si>
    <t>Delta Air Lines Inc. (New)</t>
  </si>
  <si>
    <t>DAN</t>
  </si>
  <si>
    <t>Dana Holding Corporation</t>
  </si>
  <si>
    <t>DANG</t>
  </si>
  <si>
    <t>E-Commerce China Dangdang Inc.</t>
  </si>
  <si>
    <t>DAR</t>
  </si>
  <si>
    <t>Darling International Inc.</t>
  </si>
  <si>
    <t>DARA</t>
  </si>
  <si>
    <t>DARA Biosciences, Inc.</t>
  </si>
  <si>
    <t>DATE</t>
  </si>
  <si>
    <t>Jiayuan.com International Ltd.</t>
  </si>
  <si>
    <t>DAVE</t>
  </si>
  <si>
    <t>Famous Dave&amp;#39;s of America, Inc.</t>
  </si>
  <si>
    <t>DB</t>
  </si>
  <si>
    <t>Deutsche Bank AG</t>
  </si>
  <si>
    <t>DBD</t>
  </si>
  <si>
    <t>Diebold, Incorporated</t>
  </si>
  <si>
    <t>DBL</t>
  </si>
  <si>
    <t>DoubleLine Opportunistic Credit Fund</t>
  </si>
  <si>
    <t>DBLE</t>
  </si>
  <si>
    <t>Double Eagle Petroleum Company</t>
  </si>
  <si>
    <t>DBLEP</t>
  </si>
  <si>
    <t>DCA</t>
  </si>
  <si>
    <t>Virtus Total Return Fund</t>
  </si>
  <si>
    <t>DCE</t>
  </si>
  <si>
    <t>Deutsche Bk Cap Fdg Tr X</t>
  </si>
  <si>
    <t>DCI</t>
  </si>
  <si>
    <t>Donaldson Company, Inc.</t>
  </si>
  <si>
    <t>DCIN</t>
  </si>
  <si>
    <t>Digital Cinema Destinations Corp.</t>
  </si>
  <si>
    <t>DCIX</t>
  </si>
  <si>
    <t>Diana Containerships Inc.</t>
  </si>
  <si>
    <t>DCM</t>
  </si>
  <si>
    <t>NTT DOCOMO, Inc</t>
  </si>
  <si>
    <t>DCO</t>
  </si>
  <si>
    <t>Ducommun Incorporated</t>
  </si>
  <si>
    <t>DCOM</t>
  </si>
  <si>
    <t>Dime Community Bancshares, Inc.</t>
  </si>
  <si>
    <t>DCT</t>
  </si>
  <si>
    <t>DCT Industrial Trust Inc</t>
  </si>
  <si>
    <t>DCTH</t>
  </si>
  <si>
    <t>Delcath Systems, Inc.</t>
  </si>
  <si>
    <t>E.I. du Pont de Nemours and Company</t>
  </si>
  <si>
    <t>DD^A</t>
  </si>
  <si>
    <t>DD^B</t>
  </si>
  <si>
    <t>DDD</t>
  </si>
  <si>
    <t>3D Systems Corporation</t>
  </si>
  <si>
    <t>DDE</t>
  </si>
  <si>
    <t>Dover Downs Gaming &amp; Entertainment Inc</t>
  </si>
  <si>
    <t>DDF</t>
  </si>
  <si>
    <t>Delaware Investments Dividend &amp; Income Fund, Inc.</t>
  </si>
  <si>
    <t>DDIC</t>
  </si>
  <si>
    <t>DDi Corp.</t>
  </si>
  <si>
    <t>DDMG</t>
  </si>
  <si>
    <t>Digital Domain Media Group, Inc.</t>
  </si>
  <si>
    <t>DDR</t>
  </si>
  <si>
    <t>Developers Diversified Realty Corporation</t>
  </si>
  <si>
    <t>DDR^H</t>
  </si>
  <si>
    <t>DDR^I</t>
  </si>
  <si>
    <t>DDS</t>
  </si>
  <si>
    <t>Dillard&amp;#39;s, Inc.</t>
  </si>
  <si>
    <t>DDT</t>
  </si>
  <si>
    <t>DDZ^K</t>
  </si>
  <si>
    <t>SiM Internal Test 3</t>
  </si>
  <si>
    <t>Deere &amp; Company</t>
  </si>
  <si>
    <t>DECK</t>
  </si>
  <si>
    <t>Deckers Outdoor Corporation</t>
  </si>
  <si>
    <t>DEER</t>
  </si>
  <si>
    <t>Deer Consumer Products, Inc.</t>
  </si>
  <si>
    <t>DEG</t>
  </si>
  <si>
    <t>Etablissements Delhaize Freres et Cie &amp;quot;Le Lion&amp;quot; S.A.</t>
  </si>
  <si>
    <t>DEI</t>
  </si>
  <si>
    <t>Douglas Emmett, Inc.</t>
  </si>
  <si>
    <t>DEJ</t>
  </si>
  <si>
    <t>Dejour Energy Inc.</t>
  </si>
  <si>
    <t>DEL</t>
  </si>
  <si>
    <t>Deltic Timber Corporation</t>
  </si>
  <si>
    <t>DELL</t>
  </si>
  <si>
    <t>Dell Inc.</t>
  </si>
  <si>
    <t>DENN</t>
  </si>
  <si>
    <t>Denny&amp;#39;s Corporation</t>
  </si>
  <si>
    <t>DEO</t>
  </si>
  <si>
    <t>Diageo plc</t>
  </si>
  <si>
    <t>DEPO</t>
  </si>
  <si>
    <t>Depomed, Inc.</t>
  </si>
  <si>
    <t>DEST</t>
  </si>
  <si>
    <t>Destination Maternity Corporation</t>
  </si>
  <si>
    <t>DEX</t>
  </si>
  <si>
    <t>Delaware Enhanced Global Dividend</t>
  </si>
  <si>
    <t>DEXO</t>
  </si>
  <si>
    <t>Dex One Corporation</t>
  </si>
  <si>
    <t>DF</t>
  </si>
  <si>
    <t>Dean Foods Company</t>
  </si>
  <si>
    <t>DFG</t>
  </si>
  <si>
    <t>Delphi Financial Group, Inc.</t>
  </si>
  <si>
    <t>DFP</t>
  </si>
  <si>
    <t>DFR</t>
  </si>
  <si>
    <t>CIFC Corp.</t>
  </si>
  <si>
    <t>Discover Financial Services</t>
  </si>
  <si>
    <t>DFT</t>
  </si>
  <si>
    <t>Dupont Fabros Technology, Inc.</t>
  </si>
  <si>
    <t>DFT^A</t>
  </si>
  <si>
    <t>DFT^B</t>
  </si>
  <si>
    <t>DFZ</t>
  </si>
  <si>
    <t>R.G. Barry Corporation</t>
  </si>
  <si>
    <t>Dollar General Corporation</t>
  </si>
  <si>
    <t>DGAS</t>
  </si>
  <si>
    <t>Delta Natural Gas Company, Inc.</t>
  </si>
  <si>
    <t>DGI</t>
  </si>
  <si>
    <t>DigitalGlobe, Inc</t>
  </si>
  <si>
    <t>DGICA</t>
  </si>
  <si>
    <t>Donegal Group, Inc.</t>
  </si>
  <si>
    <t>DGICB</t>
  </si>
  <si>
    <t>DGII</t>
  </si>
  <si>
    <t>Digi International Inc.</t>
  </si>
  <si>
    <t>DGIT</t>
  </si>
  <si>
    <t>Digital Generation, Inc.</t>
  </si>
  <si>
    <t>DGLY</t>
  </si>
  <si>
    <t>Digital Ally, Inc.</t>
  </si>
  <si>
    <t>DGSE</t>
  </si>
  <si>
    <t>DGSE Companies, Inc.</t>
  </si>
  <si>
    <t>Quest Diagnostics Incorporated</t>
  </si>
  <si>
    <t>DHF</t>
  </si>
  <si>
    <t>Dreyfus High Yield Strategies Fund</t>
  </si>
  <si>
    <t>DHFT</t>
  </si>
  <si>
    <t>Diamond Hill Financial Trends Fund, Inc.</t>
  </si>
  <si>
    <t>DHG</t>
  </si>
  <si>
    <t>DWS High Income Opportunities Fund, Inc.</t>
  </si>
  <si>
    <t>D.R. Horton, Inc.</t>
  </si>
  <si>
    <t>DHIL</t>
  </si>
  <si>
    <t>Diamond Hill Investment Group, Inc.</t>
  </si>
  <si>
    <t>Danaher Corporation</t>
  </si>
  <si>
    <t>DHRM</t>
  </si>
  <si>
    <t>Dehaier Medical Systems Limited</t>
  </si>
  <si>
    <t>DHT</t>
  </si>
  <si>
    <t>DHT Holdings, Inc.</t>
  </si>
  <si>
    <t>DHX</t>
  </si>
  <si>
    <t>Dice Holdings, Inc.</t>
  </si>
  <si>
    <t>DHY</t>
  </si>
  <si>
    <t>Credit Suisse High Yield Bond Fund</t>
  </si>
  <si>
    <t>DIAL</t>
  </si>
  <si>
    <t>Dial Global, Inc.</t>
  </si>
  <si>
    <t>DIN</t>
  </si>
  <si>
    <t>DineEquity, Inc</t>
  </si>
  <si>
    <t>DIOD</t>
  </si>
  <si>
    <t>Diodes Incorporated</t>
  </si>
  <si>
    <t>Walt Disney Company (The)</t>
  </si>
  <si>
    <t>Discovery Communications, Inc</t>
  </si>
  <si>
    <t>DISCB</t>
  </si>
  <si>
    <t>DISH</t>
  </si>
  <si>
    <t>DISH Network Corporation</t>
  </si>
  <si>
    <t>DIT</t>
  </si>
  <si>
    <t>AMCON Distributing Company</t>
  </si>
  <si>
    <t>DITC</t>
  </si>
  <si>
    <t>Ditech Networks, Inc.</t>
  </si>
  <si>
    <t>DJCO</t>
  </si>
  <si>
    <t>Daily Journal Corp. (S.C.)</t>
  </si>
  <si>
    <t>DK</t>
  </si>
  <si>
    <t>Delek US Holdings, Inc.</t>
  </si>
  <si>
    <t>DKP</t>
  </si>
  <si>
    <t>MS Structured Asset Corp Saturns GE Cap Corp Series 2002-14</t>
  </si>
  <si>
    <t>DKS</t>
  </si>
  <si>
    <t>Dick&amp;#39;s Sporting Goods Inc</t>
  </si>
  <si>
    <t>DKT</t>
  </si>
  <si>
    <t>Deutsch Bk Contingent Cap Tr V</t>
  </si>
  <si>
    <t>DL</t>
  </si>
  <si>
    <t>China Distance Education Holdings Limited</t>
  </si>
  <si>
    <t>DLA</t>
  </si>
  <si>
    <t>Delta Apparel, Inc.</t>
  </si>
  <si>
    <t>DLB</t>
  </si>
  <si>
    <t>Dolby Laboratories</t>
  </si>
  <si>
    <t>DLGC</t>
  </si>
  <si>
    <t>Dialogic, Inc.</t>
  </si>
  <si>
    <t>DLIA</t>
  </si>
  <si>
    <t>dELIA*s Inc.</t>
  </si>
  <si>
    <t>DLLR</t>
  </si>
  <si>
    <t>DFC Global Corp</t>
  </si>
  <si>
    <t>Delphi Automotive plc</t>
  </si>
  <si>
    <t>Digital Realty Trust, Inc.</t>
  </si>
  <si>
    <t>DLR^E</t>
  </si>
  <si>
    <t>DLR^F</t>
  </si>
  <si>
    <t>Dollar Tree, Inc.</t>
  </si>
  <si>
    <t>DLX</t>
  </si>
  <si>
    <t>Deluxe Corporation</t>
  </si>
  <si>
    <t>DM</t>
  </si>
  <si>
    <t>Dolan Company (The)</t>
  </si>
  <si>
    <t>DMD</t>
  </si>
  <si>
    <t>Demand Media Inc.</t>
  </si>
  <si>
    <t>DMED</t>
  </si>
  <si>
    <t>D. Medical Industries Ltd.</t>
  </si>
  <si>
    <t>DMF</t>
  </si>
  <si>
    <t>Dreyfus Municipal Income, Inc.</t>
  </si>
  <si>
    <t>DMLP</t>
  </si>
  <si>
    <t>Dorchester Minerals, L.P.</t>
  </si>
  <si>
    <t>DMND</t>
  </si>
  <si>
    <t>Diamond Foods, Inc.</t>
  </si>
  <si>
    <t>DMO</t>
  </si>
  <si>
    <t>Western Asset Mortgage Defined Opportunity Fund Inc</t>
  </si>
  <si>
    <t>DMRC</t>
  </si>
  <si>
    <t>Digimarc Corporation</t>
  </si>
  <si>
    <t>Dun &amp; Bradstreet Corporation (The)</t>
  </si>
  <si>
    <t>DNBF</t>
  </si>
  <si>
    <t>DNB Financial Corp</t>
  </si>
  <si>
    <t>DNDN</t>
  </si>
  <si>
    <t>Dendreon Corporation</t>
  </si>
  <si>
    <t>DNI</t>
  </si>
  <si>
    <t>Dividend and Income Fund, Inc.</t>
  </si>
  <si>
    <t>DNKN</t>
  </si>
  <si>
    <t>Dunkin&amp;#39; Brands Group, Inc.</t>
  </si>
  <si>
    <t>DNN</t>
  </si>
  <si>
    <t>Intl Uranium Corp</t>
  </si>
  <si>
    <t>DNP</t>
  </si>
  <si>
    <t>Duff &amp; Phelps Utilities Income, Inc.</t>
  </si>
  <si>
    <t>DNR</t>
  </si>
  <si>
    <t>Denbury Resources, Inc. (Holding Company)</t>
  </si>
  <si>
    <t>DNY</t>
  </si>
  <si>
    <t>The Denali Fund</t>
  </si>
  <si>
    <t>DO</t>
  </si>
  <si>
    <t>Diamond Offshore Drilling, Inc.</t>
  </si>
  <si>
    <t>DOLE</t>
  </si>
  <si>
    <t>Dole Food Company, Inc</t>
  </si>
  <si>
    <t>DOM</t>
  </si>
  <si>
    <t>Dominion Resources Black Warrior Trust</t>
  </si>
  <si>
    <t>DORM</t>
  </si>
  <si>
    <t>Dorman Products, Inc.</t>
  </si>
  <si>
    <t>Dover Corporation</t>
  </si>
  <si>
    <t>DOVR</t>
  </si>
  <si>
    <t>Dover Saddlery, Inc.</t>
  </si>
  <si>
    <t>DOW</t>
  </si>
  <si>
    <t>Dow Chemical Company (The)</t>
  </si>
  <si>
    <t>DOX</t>
  </si>
  <si>
    <t>Amdocs Limited</t>
  </si>
  <si>
    <t>DPD</t>
  </si>
  <si>
    <t>Dow 30 Premium</t>
  </si>
  <si>
    <t>DPG</t>
  </si>
  <si>
    <t>Duff &amp; Phelps Global Utility Income Fund Inc.</t>
  </si>
  <si>
    <t>DPM</t>
  </si>
  <si>
    <t>DCP Midstream Partners, LP</t>
  </si>
  <si>
    <t>DPO</t>
  </si>
  <si>
    <t>Dr Pepper Snapple Group, Inc</t>
  </si>
  <si>
    <t>DPW</t>
  </si>
  <si>
    <t>Digital Power Corporation</t>
  </si>
  <si>
    <t>DPZ</t>
  </si>
  <si>
    <t>Domino&amp;#39;s Pizza Inc</t>
  </si>
  <si>
    <t>DQ</t>
  </si>
  <si>
    <t>DAQQ New Energy Corp.</t>
  </si>
  <si>
    <t>DRAD</t>
  </si>
  <si>
    <t>Digirad Corporation</t>
  </si>
  <si>
    <t>DRAM</t>
  </si>
  <si>
    <t>Dataram Corporation</t>
  </si>
  <si>
    <t>DRC</t>
  </si>
  <si>
    <t>Dresser-Rand Group Inc.</t>
  </si>
  <si>
    <t>DRCO</t>
  </si>
  <si>
    <t>Dynamics Research Corporation</t>
  </si>
  <si>
    <t>DRD</t>
  </si>
  <si>
    <t>DRDGOLD Limited</t>
  </si>
  <si>
    <t>DRE</t>
  </si>
  <si>
    <t>Duke Realty Corporation</t>
  </si>
  <si>
    <t>DRE^J</t>
  </si>
  <si>
    <t>DRE^K</t>
  </si>
  <si>
    <t>DRE^L</t>
  </si>
  <si>
    <t>DRE^O</t>
  </si>
  <si>
    <t>DRH</t>
  </si>
  <si>
    <t>Diamondrock Hospitality Company</t>
  </si>
  <si>
    <t>Darden Restaurants, Inc.</t>
  </si>
  <si>
    <t>DRIV</t>
  </si>
  <si>
    <t>Digital River, Inc.</t>
  </si>
  <si>
    <t>DRJ</t>
  </si>
  <si>
    <t>Dreams, Inc.</t>
  </si>
  <si>
    <t>DRL</t>
  </si>
  <si>
    <t>Doral Financial Corporation</t>
  </si>
  <si>
    <t>DRQ</t>
  </si>
  <si>
    <t>Dril-Quip, Inc.</t>
  </si>
  <si>
    <t>DRRX</t>
  </si>
  <si>
    <t>Durect Corporation</t>
  </si>
  <si>
    <t>DRU</t>
  </si>
  <si>
    <t>DRWI</t>
  </si>
  <si>
    <t>DragonWave Inc</t>
  </si>
  <si>
    <t>DRYS</t>
  </si>
  <si>
    <t>DryShips Inc.</t>
  </si>
  <si>
    <t>DSCI</t>
  </si>
  <si>
    <t>Derma Sciences, Inc.</t>
  </si>
  <si>
    <t>DSCO</t>
  </si>
  <si>
    <t>Discovery Laboratories, Inc.</t>
  </si>
  <si>
    <t>DSGX</t>
  </si>
  <si>
    <t>The Descartes Systems Group Inc.</t>
  </si>
  <si>
    <t>DSM</t>
  </si>
  <si>
    <t>Dreyfus Strategic Municipal Bond Fund, Inc.</t>
  </si>
  <si>
    <t>DSPG</t>
  </si>
  <si>
    <t>DSP Group, Inc.</t>
  </si>
  <si>
    <t>DSS</t>
  </si>
  <si>
    <t>Document Security Systems, Inc.</t>
  </si>
  <si>
    <t>DST</t>
  </si>
  <si>
    <t>DST Systems, Inc.</t>
  </si>
  <si>
    <t>DSTI</t>
  </si>
  <si>
    <t>DayStar Technologies, Inc.</t>
  </si>
  <si>
    <t>DSU</t>
  </si>
  <si>
    <t>Blackrock Debt Strategies Fund, Inc.</t>
  </si>
  <si>
    <t>DSW</t>
  </si>
  <si>
    <t>DSW Inc.</t>
  </si>
  <si>
    <t>DSWL</t>
  </si>
  <si>
    <t>Deswell Industries, Inc.</t>
  </si>
  <si>
    <t>DSX</t>
  </si>
  <si>
    <t>Diana Shipping inc.</t>
  </si>
  <si>
    <t>DTE</t>
  </si>
  <si>
    <t>DTE Energy Company</t>
  </si>
  <si>
    <t>DTF</t>
  </si>
  <si>
    <t>Duff &amp; Phelps Utilities Tax-Free Income, Inc.</t>
  </si>
  <si>
    <t>DTG</t>
  </si>
  <si>
    <t>Dollar Thrifty Automotive Group, Inc.</t>
  </si>
  <si>
    <t>DTK</t>
  </si>
  <si>
    <t>DTLK</t>
  </si>
  <si>
    <t>Datalink Corporation</t>
  </si>
  <si>
    <t>DTSI</t>
  </si>
  <si>
    <t>DTS, Inc.</t>
  </si>
  <si>
    <t>DTT</t>
  </si>
  <si>
    <t>DTV</t>
  </si>
  <si>
    <t>DIRECTV</t>
  </si>
  <si>
    <t>DTZ</t>
  </si>
  <si>
    <t>DUA</t>
  </si>
  <si>
    <t>DUC</t>
  </si>
  <si>
    <t>Duff &amp; Phelps Utility &amp; Corporate Bond Trust, Inc.</t>
  </si>
  <si>
    <t>DUCK</t>
  </si>
  <si>
    <t>Duckwall-Alco Stores, Inc.</t>
  </si>
  <si>
    <t>DUF</t>
  </si>
  <si>
    <t>Duff &amp; Phelps Corporation</t>
  </si>
  <si>
    <t>Duke Energy Corporation</t>
  </si>
  <si>
    <t>DUSA</t>
  </si>
  <si>
    <t>DUSA Pharmaceuticals, Inc.</t>
  </si>
  <si>
    <t>DV</t>
  </si>
  <si>
    <t>DeVry Inc.</t>
  </si>
  <si>
    <t>DaVita Inc.</t>
  </si>
  <si>
    <t>DVAX</t>
  </si>
  <si>
    <t>Dynavax Technologies Corporation</t>
  </si>
  <si>
    <t>DVD</t>
  </si>
  <si>
    <t>Dover Downs Entertainment, Inc.</t>
  </si>
  <si>
    <t>DVF</t>
  </si>
  <si>
    <t>Blackrock Diversified Income Strategies Fund, Inc.</t>
  </si>
  <si>
    <t>DVM</t>
  </si>
  <si>
    <t>Cohen &amp; Steers Dividend Majors Fund</t>
  </si>
  <si>
    <t>Devon Energy Corporation</t>
  </si>
  <si>
    <t>DVOX</t>
  </si>
  <si>
    <t>DynaVox Inc.</t>
  </si>
  <si>
    <t>DVR</t>
  </si>
  <si>
    <t>Cal Dive International, Inc.</t>
  </si>
  <si>
    <t>DW</t>
  </si>
  <si>
    <t>Drew Industries Incorporated</t>
  </si>
  <si>
    <t>DWA</t>
  </si>
  <si>
    <t>Dreamworks Animation SKG, Inc.</t>
  </si>
  <si>
    <t>DWCH</t>
  </si>
  <si>
    <t>Datawatch Corporation</t>
  </si>
  <si>
    <t>DWRE</t>
  </si>
  <si>
    <t>DEMANDWARE, INC.</t>
  </si>
  <si>
    <t>DWSN</t>
  </si>
  <si>
    <t>Dawson Geophysical Company</t>
  </si>
  <si>
    <t>DX</t>
  </si>
  <si>
    <t>Dynex Capital, Inc.</t>
  </si>
  <si>
    <t>DXB</t>
  </si>
  <si>
    <t>DXCM</t>
  </si>
  <si>
    <t>DexCom, Inc.</t>
  </si>
  <si>
    <t>DXPE</t>
  </si>
  <si>
    <t>DXP Enterprises, Inc.</t>
  </si>
  <si>
    <t>DXR</t>
  </si>
  <si>
    <t>Daxor Corporation</t>
  </si>
  <si>
    <t>DXYN</t>
  </si>
  <si>
    <t>The Dixie Group, Inc.</t>
  </si>
  <si>
    <t>DY</t>
  </si>
  <si>
    <t>Dycom Industries, Inc.</t>
  </si>
  <si>
    <t>DYAX</t>
  </si>
  <si>
    <t>Dyax Corp.</t>
  </si>
  <si>
    <t>DYII</t>
  </si>
  <si>
    <t>Dynacq Healthcare, Inc.</t>
  </si>
  <si>
    <t>DYN</t>
  </si>
  <si>
    <t>Dynegy Inc.</t>
  </si>
  <si>
    <t>DYNT</t>
  </si>
  <si>
    <t>Dynatronics Corporation</t>
  </si>
  <si>
    <t>DYSL</t>
  </si>
  <si>
    <t>Dynasil Corporation of America</t>
  </si>
  <si>
    <t>E</t>
  </si>
  <si>
    <t>ENI S.p.A.</t>
  </si>
  <si>
    <t>Electronic Arts Inc.</t>
  </si>
  <si>
    <t>EAA</t>
  </si>
  <si>
    <t>Entergy Arkansas, Inc.</t>
  </si>
  <si>
    <t xml:space="preserve">EAC           </t>
  </si>
  <si>
    <t>Erickson Air-Crane Incorporated</t>
  </si>
  <si>
    <t>EAD</t>
  </si>
  <si>
    <t>Wells Fargo Advantage Income Opportunities Fund</t>
  </si>
  <si>
    <t>EAGL</t>
  </si>
  <si>
    <t>Global Eagle Acquisition Corp.</t>
  </si>
  <si>
    <t>EAGLU</t>
  </si>
  <si>
    <t>EAGLW</t>
  </si>
  <si>
    <t>EAT</t>
  </si>
  <si>
    <t>Brinker International, Inc.</t>
  </si>
  <si>
    <t>eBay Inc.</t>
  </si>
  <si>
    <t>EBF</t>
  </si>
  <si>
    <t>Ennis, Inc.</t>
  </si>
  <si>
    <t>EBIX</t>
  </si>
  <si>
    <t>Ebix Inc</t>
  </si>
  <si>
    <t>EBMT</t>
  </si>
  <si>
    <t>Eagle Bancorp Montana, Inc.</t>
  </si>
  <si>
    <t>EBR</t>
  </si>
  <si>
    <t>Centrais Elc Braz Pfb B Elbras</t>
  </si>
  <si>
    <t>EBR/B</t>
  </si>
  <si>
    <t>EBS</t>
  </si>
  <si>
    <t>Emergent Biosolutions, Inc.</t>
  </si>
  <si>
    <t>EBSB</t>
  </si>
  <si>
    <t>Meridian Interstate Bancorp, Inc.</t>
  </si>
  <si>
    <t>EBTC</t>
  </si>
  <si>
    <t>Enterprise Bancorp Inc</t>
  </si>
  <si>
    <t>EBTX</t>
  </si>
  <si>
    <t>Encore Bancshares, Inc.</t>
  </si>
  <si>
    <t>EC</t>
  </si>
  <si>
    <t>Ecopetrol S.A.</t>
  </si>
  <si>
    <t>ECA</t>
  </si>
  <si>
    <t>Encana Corporation</t>
  </si>
  <si>
    <t>ECBE</t>
  </si>
  <si>
    <t>ECB Bancorp Inc</t>
  </si>
  <si>
    <t>ECF</t>
  </si>
  <si>
    <t>Ellsworth Convertible Growth and Income Fund, Inc.</t>
  </si>
  <si>
    <t>ECHO</t>
  </si>
  <si>
    <t>Echo Global Logistics, Inc.</t>
  </si>
  <si>
    <t>Ecolab Inc.</t>
  </si>
  <si>
    <t>ECOL</t>
  </si>
  <si>
    <t>US Ecology, Inc.</t>
  </si>
  <si>
    <t>ECPG</t>
  </si>
  <si>
    <t>Encore Capital Group Inc</t>
  </si>
  <si>
    <t>ECT</t>
  </si>
  <si>
    <t>ECA Marcellus Trust I</t>
  </si>
  <si>
    <t>ECTE</t>
  </si>
  <si>
    <t>Echo Therapeutics, Inc.</t>
  </si>
  <si>
    <t>ECTY</t>
  </si>
  <si>
    <t>Ecotality, Inc.</t>
  </si>
  <si>
    <t>ECYT</t>
  </si>
  <si>
    <t>Endocyte, Inc.</t>
  </si>
  <si>
    <t>Consolidated Edison Company of New York, Inc.</t>
  </si>
  <si>
    <t>EDAC</t>
  </si>
  <si>
    <t>Edac Technologies Corporation</t>
  </si>
  <si>
    <t>EDAP</t>
  </si>
  <si>
    <t>EDAP TMS S.A.</t>
  </si>
  <si>
    <t>EDD</t>
  </si>
  <si>
    <t>Morgan Stanley Emerging Markets Domestic Debt Fund, Inc.</t>
  </si>
  <si>
    <t>EDE</t>
  </si>
  <si>
    <t>Empire District Electric Company (The)</t>
  </si>
  <si>
    <t>EDF</t>
  </si>
  <si>
    <t>Stone Harbor Emerging Markets Income Fund</t>
  </si>
  <si>
    <t>EDG</t>
  </si>
  <si>
    <t>Edgen Group Inc.</t>
  </si>
  <si>
    <t>EDGR</t>
  </si>
  <si>
    <t>EDGAR Online, Inc.</t>
  </si>
  <si>
    <t>EDGW</t>
  </si>
  <si>
    <t>Edgewater Technology, Inc.</t>
  </si>
  <si>
    <t>EDMC</t>
  </si>
  <si>
    <t>Education Management Corporation</t>
  </si>
  <si>
    <t>EDN</t>
  </si>
  <si>
    <t>Empresa Distribuidora Y Comercializadora Norte S.A. (Edenor)</t>
  </si>
  <si>
    <t>EDR</t>
  </si>
  <si>
    <t>Education Realty Trust Inc.</t>
  </si>
  <si>
    <t>EDS</t>
  </si>
  <si>
    <t>Exceed Company Ltd.</t>
  </si>
  <si>
    <t>EDT</t>
  </si>
  <si>
    <t>Entergy Texas Inc</t>
  </si>
  <si>
    <t>EDU</t>
  </si>
  <si>
    <t>New Oriental Education &amp; Technology Group, Inc.</t>
  </si>
  <si>
    <t>EDUC</t>
  </si>
  <si>
    <t>Educational Development Corporation</t>
  </si>
  <si>
    <t>EE</t>
  </si>
  <si>
    <t>El Paso Electric Company</t>
  </si>
  <si>
    <t>EEA</t>
  </si>
  <si>
    <t>European Equity Fund, Inc. (The)</t>
  </si>
  <si>
    <t>EEFT</t>
  </si>
  <si>
    <t>Euronet Worldwide, Inc.</t>
  </si>
  <si>
    <t>EEI</t>
  </si>
  <si>
    <t>Ecology and Environment, Inc.</t>
  </si>
  <si>
    <t>EEMA</t>
  </si>
  <si>
    <t>iShares, Inc. iShares MSCI Emerging Markets Asia Index Fund</t>
  </si>
  <si>
    <t>EEME</t>
  </si>
  <si>
    <t>iShares, Inc. iShares MSCI Emerging Markets EMEA Index Fund</t>
  </si>
  <si>
    <t>EEML</t>
  </si>
  <si>
    <t>iShares Trust iShares MSCI Emerging Markets Latin America Inde</t>
  </si>
  <si>
    <t>EEP</t>
  </si>
  <si>
    <t>Enbridge Energy, L.P.</t>
  </si>
  <si>
    <t>EEQ</t>
  </si>
  <si>
    <t>Enbridge Energy Management LLC</t>
  </si>
  <si>
    <t>EF</t>
  </si>
  <si>
    <t>Edelman Financial Group Inc. (The)</t>
  </si>
  <si>
    <t>EFC</t>
  </si>
  <si>
    <t>Ellington Financial LLC</t>
  </si>
  <si>
    <t>EFII</t>
  </si>
  <si>
    <t>Electronics for Imaging, Inc.</t>
  </si>
  <si>
    <t>EFM</t>
  </si>
  <si>
    <t>Entergy Mississippi, Inc.</t>
  </si>
  <si>
    <t>EFR</t>
  </si>
  <si>
    <t>Eaton Vance Senior Floating-Rate Fund</t>
  </si>
  <si>
    <t>EFSC</t>
  </si>
  <si>
    <t>Enterprise Financial Services Corporation</t>
  </si>
  <si>
    <t>EFT</t>
  </si>
  <si>
    <t>Eaton Vance Floating Rate Income Trust</t>
  </si>
  <si>
    <t>EFUT</t>
  </si>
  <si>
    <t>eFuture Information Technology Inc.</t>
  </si>
  <si>
    <t>Equifax, Inc.</t>
  </si>
  <si>
    <t>EGAN</t>
  </si>
  <si>
    <t>eGain Communications Corporation</t>
  </si>
  <si>
    <t>EGAS</t>
  </si>
  <si>
    <t>Gas Natural Inc.</t>
  </si>
  <si>
    <t>EGBN</t>
  </si>
  <si>
    <t>Eagle Bancorp, Inc.</t>
  </si>
  <si>
    <t>EGF</t>
  </si>
  <si>
    <t>Blackrock Enhanced Government Fund, Inc</t>
  </si>
  <si>
    <t>EGHT</t>
  </si>
  <si>
    <t>8x8 Inc</t>
  </si>
  <si>
    <t>EGI</t>
  </si>
  <si>
    <t>Entree Gold Inc</t>
  </si>
  <si>
    <t>EGLE</t>
  </si>
  <si>
    <t>Eagle Bulk Shipping Inc.</t>
  </si>
  <si>
    <t>EGN</t>
  </si>
  <si>
    <t>Energen Corporation</t>
  </si>
  <si>
    <t>EGO</t>
  </si>
  <si>
    <t>Eldorado Gold Corp</t>
  </si>
  <si>
    <t>EGOV</t>
  </si>
  <si>
    <t>NIC Inc.</t>
  </si>
  <si>
    <t>EGP</t>
  </si>
  <si>
    <t>EastGroup Properties, Inc.</t>
  </si>
  <si>
    <t>EGRW</t>
  </si>
  <si>
    <t>iShares, Inc. iShares MSCI Emerging Markets Growth Index Fund</t>
  </si>
  <si>
    <t>EGT</t>
  </si>
  <si>
    <t>Entertainment Gaming Asia Incorporated</t>
  </si>
  <si>
    <t>EGX</t>
  </si>
  <si>
    <t>Engex, Inc.</t>
  </si>
  <si>
    <t>EGY</t>
  </si>
  <si>
    <t>Vaalco Energy Inc</t>
  </si>
  <si>
    <t>EHI</t>
  </si>
  <si>
    <t>Western Asset Global High Income Fund Inc</t>
  </si>
  <si>
    <t>EHTH</t>
  </si>
  <si>
    <t>eHealth, Inc.</t>
  </si>
  <si>
    <t>EIA</t>
  </si>
  <si>
    <t>Eaton Vance California Municipal Bond Fund II</t>
  </si>
  <si>
    <t>EIG</t>
  </si>
  <si>
    <t>Employers Holdings Inc</t>
  </si>
  <si>
    <t>EIHI</t>
  </si>
  <si>
    <t>Eastern Insurance Holdings, Inc.</t>
  </si>
  <si>
    <t>EIM</t>
  </si>
  <si>
    <t>Eaton Vance Municipal Bond Fund</t>
  </si>
  <si>
    <t>EIO</t>
  </si>
  <si>
    <t>Eaton Vance Ohio Municipal Bond Fund</t>
  </si>
  <si>
    <t>EIP</t>
  </si>
  <si>
    <t>Eaton Vance Pennsylvania Municipal Bond Fund</t>
  </si>
  <si>
    <t>EIV</t>
  </si>
  <si>
    <t>Eaton Vance Municipal Bond Fund II</t>
  </si>
  <si>
    <t>Edison International</t>
  </si>
  <si>
    <t>EJ</t>
  </si>
  <si>
    <t>E-House (China) Holdings Limited</t>
  </si>
  <si>
    <t>Estee Lauder Companies, Inc. (The)</t>
  </si>
  <si>
    <t>ELA</t>
  </si>
  <si>
    <t>Entergy Louisiana, Inc.</t>
  </si>
  <si>
    <t>ELB</t>
  </si>
  <si>
    <t>ELGX</t>
  </si>
  <si>
    <t>Endologix  Inc</t>
  </si>
  <si>
    <t>ELLI</t>
  </si>
  <si>
    <t>Ellie Mae, Inc.</t>
  </si>
  <si>
    <t>ELLO</t>
  </si>
  <si>
    <t>Ellomay Capital Ltd.</t>
  </si>
  <si>
    <t>ELMD</t>
  </si>
  <si>
    <t>Electromed, Inc.</t>
  </si>
  <si>
    <t>ELN</t>
  </si>
  <si>
    <t>Elan Corporation, plc</t>
  </si>
  <si>
    <t>ELNK</t>
  </si>
  <si>
    <t>EarthLink, Inc.</t>
  </si>
  <si>
    <t>ELON</t>
  </si>
  <si>
    <t>Echelon Corporation</t>
  </si>
  <si>
    <t>ELOS</t>
  </si>
  <si>
    <t>Syneron Medical Ltd.</t>
  </si>
  <si>
    <t>ELP</t>
  </si>
  <si>
    <t>Companhia Paranaense de Energia (COPEL)</t>
  </si>
  <si>
    <t>ELRC</t>
  </si>
  <si>
    <t>Electro Rent Corporation</t>
  </si>
  <si>
    <t>ELS</t>
  </si>
  <si>
    <t>Equity Lifestyle Properties, Inc.</t>
  </si>
  <si>
    <t>ELS^A</t>
  </si>
  <si>
    <t>ELSE</t>
  </si>
  <si>
    <t>Electro-Sensors, Inc.</t>
  </si>
  <si>
    <t>ELT</t>
  </si>
  <si>
    <t>Elster Group SE</t>
  </si>
  <si>
    <t>ELTK</t>
  </si>
  <si>
    <t>Eltek Ltd.</t>
  </si>
  <si>
    <t>ELX</t>
  </si>
  <si>
    <t>Emulex Corporation</t>
  </si>
  <si>
    <t>ELY</t>
  </si>
  <si>
    <t>Callaway Golf Company</t>
  </si>
  <si>
    <t>EMAN</t>
  </si>
  <si>
    <t>eMagin Corporation</t>
  </si>
  <si>
    <t>EMC</t>
  </si>
  <si>
    <t>EMC Corporation</t>
  </si>
  <si>
    <t>EMCB</t>
  </si>
  <si>
    <t>WisdomTree Trust WisdomTree Emerging Markets Corporate Bond Fu</t>
  </si>
  <si>
    <t>EMCF</t>
  </si>
  <si>
    <t>Emclaire Financial Corp</t>
  </si>
  <si>
    <t>EMCI</t>
  </si>
  <si>
    <t>EMC Insurance Group, Inc.</t>
  </si>
  <si>
    <t>EMD</t>
  </si>
  <si>
    <t>Western Asset Emerging Markets Income Fund, Inc</t>
  </si>
  <si>
    <t>EMDI</t>
  </si>
  <si>
    <t>iShares, Inc. iShares MSCI Emerging Markets Consumer Discrecti</t>
  </si>
  <si>
    <t>EME</t>
  </si>
  <si>
    <t>EMCOR Group, Inc.</t>
  </si>
  <si>
    <t>EMEY</t>
  </si>
  <si>
    <t>iShares, Inc. iShares MSCI Emerging Markets Energy Sector Capp</t>
  </si>
  <si>
    <t>EMF</t>
  </si>
  <si>
    <t>Templeton Emerging Markets Fund</t>
  </si>
  <si>
    <t>EMFN</t>
  </si>
  <si>
    <t>iShares MSCI Emerging Markets Financials Sector Index Fund</t>
  </si>
  <si>
    <t>EMI</t>
  </si>
  <si>
    <t>Eaton Vance Michigan Municipal Income Trust</t>
  </si>
  <si>
    <t>EMIF</t>
  </si>
  <si>
    <t>iShares S&amp;P Emerging Markets Infrastructure Index Fund</t>
  </si>
  <si>
    <t>EMITF</t>
  </si>
  <si>
    <t>Elbit Imaging Ltd.</t>
  </si>
  <si>
    <t>EMJ</t>
  </si>
  <si>
    <t>Eaton Vance New Jersey Municipal Bond Fund</t>
  </si>
  <si>
    <t>EMKR</t>
  </si>
  <si>
    <t>EMCORE Corporation</t>
  </si>
  <si>
    <t>EML</t>
  </si>
  <si>
    <t>Eastern Company (The)</t>
  </si>
  <si>
    <t>EMMS</t>
  </si>
  <si>
    <t>Emmis Communications Corporation</t>
  </si>
  <si>
    <t>EMMSP</t>
  </si>
  <si>
    <t>EMMT</t>
  </si>
  <si>
    <t>iShares MSCI Emerging Markets Materials Sector Index Fund</t>
  </si>
  <si>
    <t>Eastman Chemical Company</t>
  </si>
  <si>
    <t>EMO</t>
  </si>
  <si>
    <t>ClearBridge Energy MLP Opportunity Fund Inc.</t>
  </si>
  <si>
    <t>EMQ</t>
  </si>
  <si>
    <t>Emerson Electric Company</t>
  </si>
  <si>
    <t>EMXX</t>
  </si>
  <si>
    <t>Eurasian Minerals Inc.</t>
  </si>
  <si>
    <t>EMZ</t>
  </si>
  <si>
    <t>ENA</t>
  </si>
  <si>
    <t>Enova Systems Inc.</t>
  </si>
  <si>
    <t>ENB</t>
  </si>
  <si>
    <t>Enbridge Inc</t>
  </si>
  <si>
    <t>END</t>
  </si>
  <si>
    <t>Endeavor International Corporation</t>
  </si>
  <si>
    <t>ENDP</t>
  </si>
  <si>
    <t>Endo Pharmaceuticals Holdings Inc.</t>
  </si>
  <si>
    <t>ENG</t>
  </si>
  <si>
    <t>ENGlobal Corporation</t>
  </si>
  <si>
    <t>ENH</t>
  </si>
  <si>
    <t>Endurance Specialty Holdings Ltd</t>
  </si>
  <si>
    <t>ENH^A</t>
  </si>
  <si>
    <t>ENH^B</t>
  </si>
  <si>
    <t>ENI</t>
  </si>
  <si>
    <t>Enersis S A</t>
  </si>
  <si>
    <t>ENL</t>
  </si>
  <si>
    <t>Reed Elsevier NV</t>
  </si>
  <si>
    <t>ENMD</t>
  </si>
  <si>
    <t>EntreMed, Inc.</t>
  </si>
  <si>
    <t>ENOC</t>
  </si>
  <si>
    <t>EnerNOC, Inc.</t>
  </si>
  <si>
    <t>ENPH</t>
  </si>
  <si>
    <t>Enphase Energy, Inc.</t>
  </si>
  <si>
    <t>ENR</t>
  </si>
  <si>
    <t>Energizer Holdings, Inc.</t>
  </si>
  <si>
    <t>ENS</t>
  </si>
  <si>
    <t>Enersys</t>
  </si>
  <si>
    <t>ENSG</t>
  </si>
  <si>
    <t>The Ensign Group, Inc.</t>
  </si>
  <si>
    <t>ENTG</t>
  </si>
  <si>
    <t>Entegris, Inc.</t>
  </si>
  <si>
    <t>ENTR</t>
  </si>
  <si>
    <t>Entropic Communications, Inc.</t>
  </si>
  <si>
    <t>ENV</t>
  </si>
  <si>
    <t>Envestnet, Inc</t>
  </si>
  <si>
    <t>ENVI</t>
  </si>
  <si>
    <t>Envivio, Inc.</t>
  </si>
  <si>
    <t>ENX</t>
  </si>
  <si>
    <t>Eaton Vance New York Municipal Bond Fund</t>
  </si>
  <si>
    <t>ENZ</t>
  </si>
  <si>
    <t>Enzo Biochem, Inc.</t>
  </si>
  <si>
    <t>ENZN</t>
  </si>
  <si>
    <t>Enzon Pharmaceuticals, Inc.</t>
  </si>
  <si>
    <t>EOC</t>
  </si>
  <si>
    <t>Empresa Nacional de Electricidad S.A.</t>
  </si>
  <si>
    <t>EOD</t>
  </si>
  <si>
    <t>Wells Fargo Advantage Global Dividend Opportunity Fund</t>
  </si>
  <si>
    <t>EOG Resources, Inc.</t>
  </si>
  <si>
    <t>EOI</t>
  </si>
  <si>
    <t>Eaton Vance Enhance Equity Income Fund</t>
  </si>
  <si>
    <t>EONC</t>
  </si>
  <si>
    <t>eOn Communications Corporation</t>
  </si>
  <si>
    <t>EOS</t>
  </si>
  <si>
    <t>Eaton Vance Enhanced Equity Income Fund II</t>
  </si>
  <si>
    <t>EOT</t>
  </si>
  <si>
    <t>Eaton Vance Municipal Income Trust</t>
  </si>
  <si>
    <t>EP</t>
  </si>
  <si>
    <t>El Paso Corporation</t>
  </si>
  <si>
    <t>EP^C</t>
  </si>
  <si>
    <t>EPAM</t>
  </si>
  <si>
    <t>EPAM Systems, Inc.</t>
  </si>
  <si>
    <t>EPAX</t>
  </si>
  <si>
    <t>Ambassadors Group, Inc.</t>
  </si>
  <si>
    <t>EPAY</t>
  </si>
  <si>
    <t>Bottomline Technologies, Inc.</t>
  </si>
  <si>
    <t>EPB</t>
  </si>
  <si>
    <t>El Paso Pipeline Partners LP</t>
  </si>
  <si>
    <t>EPD</t>
  </si>
  <si>
    <t>Enterprise Products Partners L.P.</t>
  </si>
  <si>
    <t>EPHC</t>
  </si>
  <si>
    <t>Epoch Holding Corporation</t>
  </si>
  <si>
    <t>EPIQ</t>
  </si>
  <si>
    <t>EPIQ Systems, Inc.</t>
  </si>
  <si>
    <t>EPL</t>
  </si>
  <si>
    <t>Energy Partners, Ltd.</t>
  </si>
  <si>
    <t>EPM</t>
  </si>
  <si>
    <t>Evolution Petroleum Corporation, Inc.</t>
  </si>
  <si>
    <t>EPM^A</t>
  </si>
  <si>
    <t>EPOC</t>
  </si>
  <si>
    <t>Epocrates, Inc.</t>
  </si>
  <si>
    <t>EPR</t>
  </si>
  <si>
    <t>Entertainment Properties Trust</t>
  </si>
  <si>
    <t>EPR^C</t>
  </si>
  <si>
    <t>EPR^D</t>
  </si>
  <si>
    <t>EPR^E</t>
  </si>
  <si>
    <t>Equinix, Inc.</t>
  </si>
  <si>
    <t>Equity Residential</t>
  </si>
  <si>
    <t>EQR^N</t>
  </si>
  <si>
    <t>EQS</t>
  </si>
  <si>
    <t>Equus Total Return, Inc.</t>
  </si>
  <si>
    <t>EQT Corporation</t>
  </si>
  <si>
    <t>EQU</t>
  </si>
  <si>
    <t>Equal Energy Ltd.</t>
  </si>
  <si>
    <t>EQY</t>
  </si>
  <si>
    <t>Equity One, Inc.</t>
  </si>
  <si>
    <t>ERC</t>
  </si>
  <si>
    <t>Wells Fargo Advantage Multi-Sector Income Fund</t>
  </si>
  <si>
    <t>ERF</t>
  </si>
  <si>
    <t>Enerplus Corporation</t>
  </si>
  <si>
    <t>ERH</t>
  </si>
  <si>
    <t>Wells Fargo Advantage Utilities and High Income Fund</t>
  </si>
  <si>
    <t>ERIC</t>
  </si>
  <si>
    <t>Ericsson</t>
  </si>
  <si>
    <t>ERIE</t>
  </si>
  <si>
    <t>Erie Indemnity Company</t>
  </si>
  <si>
    <t>ERII</t>
  </si>
  <si>
    <t>Energy Recovery, Inc.</t>
  </si>
  <si>
    <t>ERJ</t>
  </si>
  <si>
    <t>Embraer-Empresa Brasileira de Aeronautica</t>
  </si>
  <si>
    <t>EROC</t>
  </si>
  <si>
    <t>Eagle Rock Energy Partners, L.P.</t>
  </si>
  <si>
    <t>EROCW</t>
  </si>
  <si>
    <t>ERT</t>
  </si>
  <si>
    <t>eResearch Technology Inc.</t>
  </si>
  <si>
    <t>EnergySolutions Inc</t>
  </si>
  <si>
    <t>ESA</t>
  </si>
  <si>
    <t>Energy Services Acquisition Corp</t>
  </si>
  <si>
    <t>ESBF</t>
  </si>
  <si>
    <t>ESB Financial Corporation</t>
  </si>
  <si>
    <t>ESBK</t>
  </si>
  <si>
    <t>The Elmira Savings Bank, FSB</t>
  </si>
  <si>
    <t>ESC</t>
  </si>
  <si>
    <t>Emeritus Corporation</t>
  </si>
  <si>
    <t>ESCA</t>
  </si>
  <si>
    <t>Escalade, Incorporated</t>
  </si>
  <si>
    <t>ESD</t>
  </si>
  <si>
    <t>Western Asset Emerging Markets Debt Fund Inc</t>
  </si>
  <si>
    <t>ESE</t>
  </si>
  <si>
    <t>ESCO Technologies Inc.</t>
  </si>
  <si>
    <t>ESEA</t>
  </si>
  <si>
    <t>Euroseas Ltd.</t>
  </si>
  <si>
    <t>ESGR</t>
  </si>
  <si>
    <t>Enstar Group Limited</t>
  </si>
  <si>
    <t>ESI</t>
  </si>
  <si>
    <t>ITT Educational Services, Inc.</t>
  </si>
  <si>
    <t>ESIC</t>
  </si>
  <si>
    <t>EasyLink Services International Corporation</t>
  </si>
  <si>
    <t>ESIO</t>
  </si>
  <si>
    <t>Electro Scientific Industries, Inc.</t>
  </si>
  <si>
    <t>ESL</t>
  </si>
  <si>
    <t>Esterline Technologies Corporation</t>
  </si>
  <si>
    <t>ESLT</t>
  </si>
  <si>
    <t>Elbit Systems Ltd.</t>
  </si>
  <si>
    <t>ESMC</t>
  </si>
  <si>
    <t>Escalon Medical Corp.</t>
  </si>
  <si>
    <t>ESP</t>
  </si>
  <si>
    <t>Espey Mfg. &amp; Electronics Corp.</t>
  </si>
  <si>
    <t>ESRX</t>
  </si>
  <si>
    <t>Express Scripts Holding Company</t>
  </si>
  <si>
    <t>Essex Property Trust, Inc.</t>
  </si>
  <si>
    <t>ESS^H</t>
  </si>
  <si>
    <t>ESSA</t>
  </si>
  <si>
    <t>ESSA Bancorp, Inc.</t>
  </si>
  <si>
    <t>ESSX</t>
  </si>
  <si>
    <t>Essex Rental Corporation</t>
  </si>
  <si>
    <t>ESTE</t>
  </si>
  <si>
    <t>Earthstone Energy, Inc.</t>
  </si>
  <si>
    <t>ESV</t>
  </si>
  <si>
    <t>ENSCO plc</t>
  </si>
  <si>
    <t>ESYS</t>
  </si>
  <si>
    <t>Elecsys Corporation</t>
  </si>
  <si>
    <t>ET</t>
  </si>
  <si>
    <t>ExactTarget, Inc.</t>
  </si>
  <si>
    <t>ETAK</t>
  </si>
  <si>
    <t>Elephant Talk Communications Inc</t>
  </si>
  <si>
    <t>ETB</t>
  </si>
  <si>
    <t>Eaton Vance Tax-Managed Buy-Write Income Fund</t>
  </si>
  <si>
    <t>ETE</t>
  </si>
  <si>
    <t>Energy Transfer Equity, L.P.</t>
  </si>
  <si>
    <t>ETF</t>
  </si>
  <si>
    <t>Aberdeen Emerging Markets Telecommunications and Infrastructur</t>
  </si>
  <si>
    <t>E*TRADE Financial Corporation</t>
  </si>
  <si>
    <t>ETG</t>
  </si>
  <si>
    <t>Eaton Vance Tax-Advantaged Global Dividend Income Fund</t>
  </si>
  <si>
    <t>ETH</t>
  </si>
  <si>
    <t>Ethan Allen Interiors Inc.</t>
  </si>
  <si>
    <t>ETJ</t>
  </si>
  <si>
    <t>Eaton Vance Risk-Managed Diversified Equity Income Fund</t>
  </si>
  <si>
    <t>ETM</t>
  </si>
  <si>
    <t>Entercom Communications Corporation</t>
  </si>
  <si>
    <t>Eaton Corporation</t>
  </si>
  <si>
    <t>ETO</t>
  </si>
  <si>
    <t>Eaton Vance Tax-Advantage Global Dividend Opp</t>
  </si>
  <si>
    <t>ETP</t>
  </si>
  <si>
    <t>ENERGY TRANSFER PARTNERS</t>
  </si>
  <si>
    <t>Entergy Corporation</t>
  </si>
  <si>
    <t>ETRM</t>
  </si>
  <si>
    <t>EnteroMedics Inc.</t>
  </si>
  <si>
    <t>ETUA</t>
  </si>
  <si>
    <t>eUnits 2 Year U.S. Market Participation Trust</t>
  </si>
  <si>
    <t>ETV</t>
  </si>
  <si>
    <t>Eaton Vance Corporation</t>
  </si>
  <si>
    <t>ETW</t>
  </si>
  <si>
    <t>ETY</t>
  </si>
  <si>
    <t>Eaton Vance Tax-Managed Diversified Equity Income Fund</t>
  </si>
  <si>
    <t>EUFN</t>
  </si>
  <si>
    <t>iShares MSCI Europe Financials Sector Index Fund</t>
  </si>
  <si>
    <t>EV</t>
  </si>
  <si>
    <t>EVAL</t>
  </si>
  <si>
    <t>iShares, Inc. iShares MSCI Emerging Markets Value Index Fund</t>
  </si>
  <si>
    <t>EVBN</t>
  </si>
  <si>
    <t>Evans Bancorp, Inc.</t>
  </si>
  <si>
    <t>EVBS</t>
  </si>
  <si>
    <t>Eastern Virginia Bankshares, Inc.</t>
  </si>
  <si>
    <t>EVC</t>
  </si>
  <si>
    <t>Entravision Communications Corporation</t>
  </si>
  <si>
    <t>EVEP</t>
  </si>
  <si>
    <t>EV Energy Partners, L.P.</t>
  </si>
  <si>
    <t>EVER</t>
  </si>
  <si>
    <t>EverBank Financial Corp.</t>
  </si>
  <si>
    <t>EVF</t>
  </si>
  <si>
    <t>Eaton Vance Senior Income Trust</t>
  </si>
  <si>
    <t>EVG</t>
  </si>
  <si>
    <t>Eaton Vance Short Diversified Income Fund</t>
  </si>
  <si>
    <t>EVI</t>
  </si>
  <si>
    <t>EnviroStarm, Inc.</t>
  </si>
  <si>
    <t>EVJ</t>
  </si>
  <si>
    <t>Eaton Vance New Jersey Municipal Income Trust</t>
  </si>
  <si>
    <t>EVK</t>
  </si>
  <si>
    <t>Ever-Glory International Group, Inc.</t>
  </si>
  <si>
    <t>EVM</t>
  </si>
  <si>
    <t>Eaton Vance California Municipal Bond Fund</t>
  </si>
  <si>
    <t>EVN</t>
  </si>
  <si>
    <t>EVO</t>
  </si>
  <si>
    <t>Eaton Vance Ohio Municipal Income Trust</t>
  </si>
  <si>
    <t>EVOL</t>
  </si>
  <si>
    <t>Evolving Systems, Inc.</t>
  </si>
  <si>
    <t>EVP</t>
  </si>
  <si>
    <t>Eaton Vance Pennsylvania Municipal Income Trust</t>
  </si>
  <si>
    <t>EVR</t>
  </si>
  <si>
    <t>Evercore Partners Inc</t>
  </si>
  <si>
    <t>EVT</t>
  </si>
  <si>
    <t>Eaton Vance Tax Advantaged Dividend Income Fund</t>
  </si>
  <si>
    <t>EVV</t>
  </si>
  <si>
    <t>Eaton Vance Limited Duration Income Fund</t>
  </si>
  <si>
    <t>EVY</t>
  </si>
  <si>
    <t>Eaton Vance New York Municipal Income Trust</t>
  </si>
  <si>
    <t>Edwards Lifesciences Corporation</t>
  </si>
  <si>
    <t>EWBC</t>
  </si>
  <si>
    <t>East West Bancorp, Inc.</t>
  </si>
  <si>
    <t>EXAC</t>
  </si>
  <si>
    <t>Exactech, Inc.</t>
  </si>
  <si>
    <t>EXAM</t>
  </si>
  <si>
    <t>ExamWorks Group, Inc.</t>
  </si>
  <si>
    <t>EXAR</t>
  </si>
  <si>
    <t>Exar Corporation</t>
  </si>
  <si>
    <t>EXAS</t>
  </si>
  <si>
    <t>EXACT Sciences Corporation</t>
  </si>
  <si>
    <t>EXBD</t>
  </si>
  <si>
    <t>The Corporate Executive Board Company</t>
  </si>
  <si>
    <t>Exelon Corporation</t>
  </si>
  <si>
    <t>EXD</t>
  </si>
  <si>
    <t>Eaton Vance Tax-Advantaged Bond</t>
  </si>
  <si>
    <t>EXE</t>
  </si>
  <si>
    <t>Crexendo, Inc.</t>
  </si>
  <si>
    <t>EXEL</t>
  </si>
  <si>
    <t>Exelixis, Inc.</t>
  </si>
  <si>
    <t>EXFO</t>
  </si>
  <si>
    <t>EXFO Inc</t>
  </si>
  <si>
    <t>EXG</t>
  </si>
  <si>
    <t>Eaton Vance Tax-Managed Global Diversified Equity Income Fund</t>
  </si>
  <si>
    <t>EXH</t>
  </si>
  <si>
    <t>Exterran Holdings, Inc.</t>
  </si>
  <si>
    <t>EXK</t>
  </si>
  <si>
    <t>Endeavour Silver Corporation</t>
  </si>
  <si>
    <t>EXL</t>
  </si>
  <si>
    <t>Excel Trust, Inc.</t>
  </si>
  <si>
    <t>EXL^B</t>
  </si>
  <si>
    <t>EXLP</t>
  </si>
  <si>
    <t>Exterran Partners, L.P.</t>
  </si>
  <si>
    <t>EXLS</t>
  </si>
  <si>
    <t>ExlService Holdings, Inc.</t>
  </si>
  <si>
    <t>EXM</t>
  </si>
  <si>
    <t>Excel Maritime Carriers Ltd.</t>
  </si>
  <si>
    <t>EXP</t>
  </si>
  <si>
    <t>Eagle Materials Inc</t>
  </si>
  <si>
    <t>Expeditors International of Washington, Inc.</t>
  </si>
  <si>
    <t>Expedia, Inc.</t>
  </si>
  <si>
    <t>EXPO</t>
  </si>
  <si>
    <t>Exponent, Inc.</t>
  </si>
  <si>
    <t>EXPR</t>
  </si>
  <si>
    <t>Express, Inc.</t>
  </si>
  <si>
    <t>Extra Space Storage Inc</t>
  </si>
  <si>
    <t>EXTR</t>
  </si>
  <si>
    <t>Extreme Networks, Inc.</t>
  </si>
  <si>
    <t>EXXI</t>
  </si>
  <si>
    <t>Energy XXI (Bermuda) Limited</t>
  </si>
  <si>
    <t>EZCH</t>
  </si>
  <si>
    <t>EZchip Semiconductor Limited</t>
  </si>
  <si>
    <t>EZPW</t>
  </si>
  <si>
    <t>EZCORP, Inc.</t>
  </si>
  <si>
    <t>Ford Motor Company</t>
  </si>
  <si>
    <t>F/WS</t>
  </si>
  <si>
    <t>F^A</t>
  </si>
  <si>
    <t>FABK</t>
  </si>
  <si>
    <t>First Advantage Bancorp</t>
  </si>
  <si>
    <t>FAC</t>
  </si>
  <si>
    <t>Liberte Investors Inc.</t>
  </si>
  <si>
    <t>FACE</t>
  </si>
  <si>
    <t>Physicians Formula Holdings, Inc.</t>
  </si>
  <si>
    <t>FAF</t>
  </si>
  <si>
    <t>First American Corporation (The)</t>
  </si>
  <si>
    <t>FALC</t>
  </si>
  <si>
    <t>FalconStor Software, Inc.</t>
  </si>
  <si>
    <t>FAM</t>
  </si>
  <si>
    <t>First Trust/Aberdeen Global Opportunity Income Fund</t>
  </si>
  <si>
    <t>FARM</t>
  </si>
  <si>
    <t>Farmer Brothers Company</t>
  </si>
  <si>
    <t>FARO</t>
  </si>
  <si>
    <t>FARO Technologies, Inc.</t>
  </si>
  <si>
    <t>Fastenal Company</t>
  </si>
  <si>
    <t>FAV</t>
  </si>
  <si>
    <t>First Trust Active Dividend Income Fund</t>
  </si>
  <si>
    <t>FAX</t>
  </si>
  <si>
    <t>Aberdeen Asia-Pacific Income Fund Inc</t>
  </si>
  <si>
    <t>FBC</t>
  </si>
  <si>
    <t>Flagstar Bancorp, Inc.</t>
  </si>
  <si>
    <t>FBF^M</t>
  </si>
  <si>
    <t>FleetBoston Financial Corporation</t>
  </si>
  <si>
    <t>FBF^N</t>
  </si>
  <si>
    <t>Fortune Brands Home &amp; Security, Inc.</t>
  </si>
  <si>
    <t>FBIZ</t>
  </si>
  <si>
    <t>First Business Financial Services, Inc.</t>
  </si>
  <si>
    <t>FBMI</t>
  </si>
  <si>
    <t>Firstbank Corporation</t>
  </si>
  <si>
    <t>FBMS</t>
  </si>
  <si>
    <t>The First Bancshares, Inc.</t>
  </si>
  <si>
    <t>FBN</t>
  </si>
  <si>
    <t>Furniture Brands International, Inc.</t>
  </si>
  <si>
    <t>FBNC</t>
  </si>
  <si>
    <t>First Bancorp</t>
  </si>
  <si>
    <t>FBNK</t>
  </si>
  <si>
    <t>First Connecticut Bancorp, Inc.</t>
  </si>
  <si>
    <t>FBP</t>
  </si>
  <si>
    <t>First BanCorp.</t>
  </si>
  <si>
    <t>FBR</t>
  </si>
  <si>
    <t>Fibria Celulose S.A.</t>
  </si>
  <si>
    <t>FBRC</t>
  </si>
  <si>
    <t>FBR &amp; Co</t>
  </si>
  <si>
    <t>FBS^A</t>
  </si>
  <si>
    <t>First Banks, Inc.</t>
  </si>
  <si>
    <t>FBSI</t>
  </si>
  <si>
    <t>First Bancshares, Inc.</t>
  </si>
  <si>
    <t>FBSS</t>
  </si>
  <si>
    <t>Fauquier Bankshares, Inc.</t>
  </si>
  <si>
    <t>FC</t>
  </si>
  <si>
    <t>Franklin Covey Company</t>
  </si>
  <si>
    <t>FCAL</t>
  </si>
  <si>
    <t>First California Financial Group, Inc.</t>
  </si>
  <si>
    <t>FCAP</t>
  </si>
  <si>
    <t>First Capital, Inc.</t>
  </si>
  <si>
    <t>FCBC</t>
  </si>
  <si>
    <t>First Community Bancshares, Inc.</t>
  </si>
  <si>
    <t>FCCO</t>
  </si>
  <si>
    <t>First Community Corporation</t>
  </si>
  <si>
    <t>FCCY</t>
  </si>
  <si>
    <t>1st Constitution Bancorp (NJ)</t>
  </si>
  <si>
    <t>FCE/A</t>
  </si>
  <si>
    <t>Forest City Enterprises Inc</t>
  </si>
  <si>
    <t>FCE/B</t>
  </si>
  <si>
    <t>FCEL</t>
  </si>
  <si>
    <t>FuelCell Energy, Inc.</t>
  </si>
  <si>
    <t>FCF</t>
  </si>
  <si>
    <t>First Commonwealth Financial Corporation</t>
  </si>
  <si>
    <t>FCFC</t>
  </si>
  <si>
    <t>FirstCity Financial Corporation</t>
  </si>
  <si>
    <t>FCFS</t>
  </si>
  <si>
    <t>First Cash Financial Services, Inc.</t>
  </si>
  <si>
    <t>FCH</t>
  </si>
  <si>
    <t>FelCor Lodging Trust Incorporated</t>
  </si>
  <si>
    <t>FCH^A</t>
  </si>
  <si>
    <t>FCH^C</t>
  </si>
  <si>
    <t>FCHI</t>
  </si>
  <si>
    <t>iShares FTSE China (HK Listed) Index Fund</t>
  </si>
  <si>
    <t>FCLF</t>
  </si>
  <si>
    <t>First Clover Leaf Financial Corp.</t>
  </si>
  <si>
    <t>FCN</t>
  </si>
  <si>
    <t>FTI Consulting, Inc.</t>
  </si>
  <si>
    <t>FCNCA</t>
  </si>
  <si>
    <t>First Citizens BancShares, Inc.</t>
  </si>
  <si>
    <t>FCO</t>
  </si>
  <si>
    <t>Aberdeen Global Income Fund, Inc.</t>
  </si>
  <si>
    <t>FCS</t>
  </si>
  <si>
    <t>Fairchild Semiconductor International, Inc.</t>
  </si>
  <si>
    <t>FCT</t>
  </si>
  <si>
    <t>First Trust Senior Floating Rate Income Fund II</t>
  </si>
  <si>
    <t>FCTY</t>
  </si>
  <si>
    <t>1st Century Bancshares, Inc</t>
  </si>
  <si>
    <t>FCVA</t>
  </si>
  <si>
    <t>First Capital Bancorp, Inc. (VA)</t>
  </si>
  <si>
    <t>Freeport-McMoran Copper &amp; Gold, Inc.</t>
  </si>
  <si>
    <t>FCY</t>
  </si>
  <si>
    <t>FCZA</t>
  </si>
  <si>
    <t>First Citizens Banc Corp.</t>
  </si>
  <si>
    <t>FDEF</t>
  </si>
  <si>
    <t>First Defiance Financial Corp.</t>
  </si>
  <si>
    <t>FDI</t>
  </si>
  <si>
    <t>Fort Dearborn Income Securities, Inc.</t>
  </si>
  <si>
    <t>FDML</t>
  </si>
  <si>
    <t>Federal-Mogul Corporation</t>
  </si>
  <si>
    <t>FDO</t>
  </si>
  <si>
    <t>Family Dollar Stores, Inc.</t>
  </si>
  <si>
    <t>FDP</t>
  </si>
  <si>
    <t>Fresh Del Monte Produce, Inc.</t>
  </si>
  <si>
    <t>FDS</t>
  </si>
  <si>
    <t>FactSet Research Systems Inc.</t>
  </si>
  <si>
    <t>FDUS</t>
  </si>
  <si>
    <t>Fidus Investment Corporation</t>
  </si>
  <si>
    <t>FedEx Corporation</t>
  </si>
  <si>
    <t>FirstEnergy Corporation</t>
  </si>
  <si>
    <t>FEFN</t>
  </si>
  <si>
    <t>iShares MSCI Far East Financials Sector Index Fund</t>
  </si>
  <si>
    <t>FEIC</t>
  </si>
  <si>
    <t>FEI Company</t>
  </si>
  <si>
    <t>FEIM</t>
  </si>
  <si>
    <t>Frequency Electronics, Inc.</t>
  </si>
  <si>
    <t>FELE</t>
  </si>
  <si>
    <t>Franklin Electric Co., Inc.</t>
  </si>
  <si>
    <t>FEN</t>
  </si>
  <si>
    <t>First Trust Energy Income and Growth Fund</t>
  </si>
  <si>
    <t>FENG</t>
  </si>
  <si>
    <t>Phoenix New Media Limited</t>
  </si>
  <si>
    <t>FEO</t>
  </si>
  <si>
    <t>First Trust/Aberdeen Emerging Opportunity Fund</t>
  </si>
  <si>
    <t>FES</t>
  </si>
  <si>
    <t>Forbes Energy Services Ltd</t>
  </si>
  <si>
    <t>FET</t>
  </si>
  <si>
    <t>Forum Energy Technologies, Inc.</t>
  </si>
  <si>
    <t>FF</t>
  </si>
  <si>
    <t>FutureFuel Corp.</t>
  </si>
  <si>
    <t>FFA</t>
  </si>
  <si>
    <t>First Trust</t>
  </si>
  <si>
    <t>FFBC</t>
  </si>
  <si>
    <t>First Financial Bancorp.</t>
  </si>
  <si>
    <t>FFBCW</t>
  </si>
  <si>
    <t>FFBH</t>
  </si>
  <si>
    <t>First Federal Bancshares of Arkansas, Inc.</t>
  </si>
  <si>
    <t>FFC</t>
  </si>
  <si>
    <t>Flaherty &amp; Crumrine/Claymore Preferred Securities Income Fd In</t>
  </si>
  <si>
    <t>FFCH</t>
  </si>
  <si>
    <t>First Financial Holdings, Inc.</t>
  </si>
  <si>
    <t>FFCO</t>
  </si>
  <si>
    <t>FedFirst Financial Corporation</t>
  </si>
  <si>
    <t>FFD</t>
  </si>
  <si>
    <t>Morgan Stanley Frontier Emerging markets Fund, Inc.</t>
  </si>
  <si>
    <t>FFDF</t>
  </si>
  <si>
    <t>FFD Financial Corporation</t>
  </si>
  <si>
    <t>FFEX</t>
  </si>
  <si>
    <t>Frozen Food Express Industries, Inc.</t>
  </si>
  <si>
    <t>FFFD</t>
  </si>
  <si>
    <t>North Central Bancshares, Inc.</t>
  </si>
  <si>
    <t>FFG</t>
  </si>
  <si>
    <t>FBL Financial Group, Inc.</t>
  </si>
  <si>
    <t>FFHL</t>
  </si>
  <si>
    <t>Fuwei Films (Holdings) Co., Ltd.</t>
  </si>
  <si>
    <t>FFI</t>
  </si>
  <si>
    <t>Fortune Diversified Industries, Inc.</t>
  </si>
  <si>
    <t>FFIC</t>
  </si>
  <si>
    <t>Flushing Financial Corporation</t>
  </si>
  <si>
    <t>FFIN</t>
  </si>
  <si>
    <t>First Financial Bankshares, Inc.</t>
  </si>
  <si>
    <t>F5 Networks, Inc.</t>
  </si>
  <si>
    <t>FFKT</t>
  </si>
  <si>
    <t>Farmers Capital Bank Corporation</t>
  </si>
  <si>
    <t>FFKY</t>
  </si>
  <si>
    <t>First Financial Service Corporation</t>
  </si>
  <si>
    <t>FFN</t>
  </si>
  <si>
    <t>FriendFinder Networks Inc.</t>
  </si>
  <si>
    <t>FFNM</t>
  </si>
  <si>
    <t>First Federal of Northern Michigan Bancorp, Inc.</t>
  </si>
  <si>
    <t>FFNW</t>
  </si>
  <si>
    <t>First Financial Northwest, Inc.</t>
  </si>
  <si>
    <t>FFZ^K</t>
  </si>
  <si>
    <t>SiM Internal Test 4</t>
  </si>
  <si>
    <t>FGB</t>
  </si>
  <si>
    <t>First Trust Specialty Finance and Financial Opportunities Fund</t>
  </si>
  <si>
    <t>FGC</t>
  </si>
  <si>
    <t>FPL Group Capital Inc</t>
  </si>
  <si>
    <t>FGE</t>
  </si>
  <si>
    <t>FGP</t>
  </si>
  <si>
    <t>Ferrellgas Partners, L.P.</t>
  </si>
  <si>
    <t>FHCO</t>
  </si>
  <si>
    <t>Female Health Company (The)</t>
  </si>
  <si>
    <t>FHN</t>
  </si>
  <si>
    <t>First Tennessee National Corporation</t>
  </si>
  <si>
    <t>FHY</t>
  </si>
  <si>
    <t>First Trust Strategic High Income Fund II</t>
  </si>
  <si>
    <t>FIBK</t>
  </si>
  <si>
    <t>First Interstate BancSystem, Inc.</t>
  </si>
  <si>
    <t>FICO</t>
  </si>
  <si>
    <t>Fair, Isaac and Company, Incorporated</t>
  </si>
  <si>
    <t>FIF</t>
  </si>
  <si>
    <t>First Trust Energy Infrastructure Fund</t>
  </si>
  <si>
    <t>FIG</t>
  </si>
  <si>
    <t>Fortress Investment Group LLC</t>
  </si>
  <si>
    <t>FII</t>
  </si>
  <si>
    <t>Federated Investors, Inc.</t>
  </si>
  <si>
    <t>FINL</t>
  </si>
  <si>
    <t>The Finish Line, Inc.</t>
  </si>
  <si>
    <t>FIO</t>
  </si>
  <si>
    <t>Fusion-io, Inc.</t>
  </si>
  <si>
    <t>FIRE</t>
  </si>
  <si>
    <t>Sourcefire, Inc.</t>
  </si>
  <si>
    <t>Fidelity National Information Services, Inc.</t>
  </si>
  <si>
    <t>FISI</t>
  </si>
  <si>
    <t>Financial Institutions, Inc.</t>
  </si>
  <si>
    <t>Fiserv, Inc.</t>
  </si>
  <si>
    <t>FITB</t>
  </si>
  <si>
    <t>Fifth Third Bancorp</t>
  </si>
  <si>
    <t>FITBP</t>
  </si>
  <si>
    <t>FIX</t>
  </si>
  <si>
    <t>Comfort Systems USA, Inc.</t>
  </si>
  <si>
    <t>FIZZ</t>
  </si>
  <si>
    <t>National Beverage Corp.</t>
  </si>
  <si>
    <t>FJA</t>
  </si>
  <si>
    <t>Footlocker Inc</t>
  </si>
  <si>
    <t>FLC</t>
  </si>
  <si>
    <t>Flaherty &amp; Crumrine/Claymore Total Return Fund Inc</t>
  </si>
  <si>
    <t>FLDM</t>
  </si>
  <si>
    <t>Fluidigm Corporation</t>
  </si>
  <si>
    <t>FLEX</t>
  </si>
  <si>
    <t>Flextronics International Ltd.</t>
  </si>
  <si>
    <t>FLIC</t>
  </si>
  <si>
    <t>The First of Long Island Corporation</t>
  </si>
  <si>
    <t>FLIR Systems, Inc.</t>
  </si>
  <si>
    <t>FLL</t>
  </si>
  <si>
    <t>Full House Resorts, Inc.</t>
  </si>
  <si>
    <t>FLML</t>
  </si>
  <si>
    <t>Flamel Technologies S.A.</t>
  </si>
  <si>
    <t>FLO</t>
  </si>
  <si>
    <t>Flowers Foods, Inc.</t>
  </si>
  <si>
    <t>FLOW</t>
  </si>
  <si>
    <t>Flow International Corporation</t>
  </si>
  <si>
    <t>Fluor Corporation</t>
  </si>
  <si>
    <t>Flowserve Corporation</t>
  </si>
  <si>
    <t>FLT</t>
  </si>
  <si>
    <t>FleetCor Technologies, Inc.</t>
  </si>
  <si>
    <t>FLWS</t>
  </si>
  <si>
    <t>1-800 FLOWERS.COM, Inc.</t>
  </si>
  <si>
    <t>FLXS</t>
  </si>
  <si>
    <t>Flexsteel Industries, Inc.</t>
  </si>
  <si>
    <t>FLY</t>
  </si>
  <si>
    <t>Fly Leasing Limited</t>
  </si>
  <si>
    <t>FMBI</t>
  </si>
  <si>
    <t>First Midwest Bancorp, Inc.</t>
  </si>
  <si>
    <t>FMC Corporation</t>
  </si>
  <si>
    <t>FMCN</t>
  </si>
  <si>
    <t>Focus Media Holding Limited</t>
  </si>
  <si>
    <t>FMD</t>
  </si>
  <si>
    <t>First Marblehead Corporation (The)</t>
  </si>
  <si>
    <t>FMER</t>
  </si>
  <si>
    <t>FirstMerit Corporation</t>
  </si>
  <si>
    <t>FMFC</t>
  </si>
  <si>
    <t>First M &amp; F Corporation</t>
  </si>
  <si>
    <t>FMN</t>
  </si>
  <si>
    <t>Federated Premier Municipal Income Fund</t>
  </si>
  <si>
    <t>FMNB</t>
  </si>
  <si>
    <t>Farmers National Banc Corp.</t>
  </si>
  <si>
    <t>FMO</t>
  </si>
  <si>
    <t>Fiduciary/Claymore MLP Opportunity Fund</t>
  </si>
  <si>
    <t>FMS</t>
  </si>
  <si>
    <t>Fresenius Medical Care Corporation</t>
  </si>
  <si>
    <t>FMS^</t>
  </si>
  <si>
    <t>FMX</t>
  </si>
  <si>
    <t>Fomento Economico Mexicano S.A.B. de C.V.</t>
  </si>
  <si>
    <t>FMY</t>
  </si>
  <si>
    <t>FN</t>
  </si>
  <si>
    <t>Fabrinet</t>
  </si>
  <si>
    <t>FNB</t>
  </si>
  <si>
    <t>F.N.B. Corporation</t>
  </si>
  <si>
    <t>FNBN</t>
  </si>
  <si>
    <t>FNB United Corp.</t>
  </si>
  <si>
    <t>FNF</t>
  </si>
  <si>
    <t>Fidelity National Financial, Inc.</t>
  </si>
  <si>
    <t>FNFG</t>
  </si>
  <si>
    <t>First Niagara Financial Group Inc.</t>
  </si>
  <si>
    <t>FNFG^B</t>
  </si>
  <si>
    <t>FNGN</t>
  </si>
  <si>
    <t>Financial Engines, Inc.</t>
  </si>
  <si>
    <t>FNLC</t>
  </si>
  <si>
    <t>First Bancorp, Inc (ME)</t>
  </si>
  <si>
    <t>FNSR</t>
  </si>
  <si>
    <t>Finisar Corporation</t>
  </si>
  <si>
    <t>FNV</t>
  </si>
  <si>
    <t>Franco Nev Corp</t>
  </si>
  <si>
    <t>FOE</t>
  </si>
  <si>
    <t>Ferro Corporation</t>
  </si>
  <si>
    <t>FOF</t>
  </si>
  <si>
    <t>Cohen &amp; Steers Closed-End Opportunity Fund, Inc.</t>
  </si>
  <si>
    <t>FOH</t>
  </si>
  <si>
    <t>Frederick&amp;#39;s of Hollywood Group</t>
  </si>
  <si>
    <t>FOLD</t>
  </si>
  <si>
    <t>Amicus Therapeutics, Inc.</t>
  </si>
  <si>
    <t>FONE</t>
  </si>
  <si>
    <t>First Trust NASDAQ CEA Smartphone Index Fund</t>
  </si>
  <si>
    <t>FONR</t>
  </si>
  <si>
    <t>Fonar Corporation</t>
  </si>
  <si>
    <t>FOR</t>
  </si>
  <si>
    <t>Forestar Group Inc</t>
  </si>
  <si>
    <t>FORD</t>
  </si>
  <si>
    <t>Forward Industries, Inc.</t>
  </si>
  <si>
    <t>FORM</t>
  </si>
  <si>
    <t>FormFactor, Inc.</t>
  </si>
  <si>
    <t>FORR</t>
  </si>
  <si>
    <t>Forrester Research, Inc.</t>
  </si>
  <si>
    <t>FORTY</t>
  </si>
  <si>
    <t>Formula Systems (1985) Ltd.</t>
  </si>
  <si>
    <t>FOSL</t>
  </si>
  <si>
    <t>Fossil, Inc.</t>
  </si>
  <si>
    <t>FPC^A</t>
  </si>
  <si>
    <t>Progress Energy, Inc.</t>
  </si>
  <si>
    <t>FPO</t>
  </si>
  <si>
    <t>First Potomac Realty Trust</t>
  </si>
  <si>
    <t>FPO^A</t>
  </si>
  <si>
    <t>FPP</t>
  </si>
  <si>
    <t>FieldPoint Petroleum Corporation</t>
  </si>
  <si>
    <t>FPP/WS</t>
  </si>
  <si>
    <t>FPT</t>
  </si>
  <si>
    <t>Federated Premier Intermediate Municipal Income Fund</t>
  </si>
  <si>
    <t>FR</t>
  </si>
  <si>
    <t>First Industrial Realty Trust, Inc.</t>
  </si>
  <si>
    <t>FR^J</t>
  </si>
  <si>
    <t>FR^K</t>
  </si>
  <si>
    <t>FRA</t>
  </si>
  <si>
    <t>Blackrock Floating Rate Income Strategies Fund Inc</t>
  </si>
  <si>
    <t>FRAN</t>
  </si>
  <si>
    <t>Francesca&amp;#39;s Holdings Corporation</t>
  </si>
  <si>
    <t>FRB</t>
  </si>
  <si>
    <t>Blackrock Floating Rate Income Strategies Fund II Inc</t>
  </si>
  <si>
    <t>FRBK</t>
  </si>
  <si>
    <t>Republic First Bancorp, Inc.</t>
  </si>
  <si>
    <t>FRC</t>
  </si>
  <si>
    <t>FIRST REPUBLIC BANK</t>
  </si>
  <si>
    <t>FRC^A</t>
  </si>
  <si>
    <t>FRCCO</t>
  </si>
  <si>
    <t>First Republic Preferred Capital Corporation</t>
  </si>
  <si>
    <t>FRD</t>
  </si>
  <si>
    <t>Friedman Industries Inc.</t>
  </si>
  <si>
    <t>FRED</t>
  </si>
  <si>
    <t>Fred&amp;#39;s, Inc.</t>
  </si>
  <si>
    <t>FREE</t>
  </si>
  <si>
    <t>FreeSeas Inc.</t>
  </si>
  <si>
    <t>FRF</t>
  </si>
  <si>
    <t>Fortegra Financial Corporation</t>
  </si>
  <si>
    <t>FRGIV</t>
  </si>
  <si>
    <t>Fiesta Restaurant Group, Inc.</t>
  </si>
  <si>
    <t>FRM</t>
  </si>
  <si>
    <t>Furmanite Corporation</t>
  </si>
  <si>
    <t>FRME</t>
  </si>
  <si>
    <t>First Merchants Corporation</t>
  </si>
  <si>
    <t>FRNK</t>
  </si>
  <si>
    <t>Franklin Financial Corporation</t>
  </si>
  <si>
    <t>FRO</t>
  </si>
  <si>
    <t>Frontline Ltd.</t>
  </si>
  <si>
    <t>FRP</t>
  </si>
  <si>
    <t>FairPoint Communications, Inc.</t>
  </si>
  <si>
    <t>FRS</t>
  </si>
  <si>
    <t>Frisch&amp;#39;s Restaurants, Inc.</t>
  </si>
  <si>
    <t>Federal Realty Investment Trust</t>
  </si>
  <si>
    <t>FRX</t>
  </si>
  <si>
    <t>Forest Laboratories, Inc.</t>
  </si>
  <si>
    <t>FSBI</t>
  </si>
  <si>
    <t>Fidelity Bancorp, Inc.</t>
  </si>
  <si>
    <t>FSBK</t>
  </si>
  <si>
    <t>First South Bancorp Inc</t>
  </si>
  <si>
    <t>FSC</t>
  </si>
  <si>
    <t>Fifth Street Finance Corp.</t>
  </si>
  <si>
    <t>FSCI</t>
  </si>
  <si>
    <t>Fisher Communications, Inc.</t>
  </si>
  <si>
    <t>FSD</t>
  </si>
  <si>
    <t>First Trust High Income Long Short Fund</t>
  </si>
  <si>
    <t>FSFG</t>
  </si>
  <si>
    <t>First Savings Financial Group, Inc.</t>
  </si>
  <si>
    <t>FSGI</t>
  </si>
  <si>
    <t>First Security Group, Inc.</t>
  </si>
  <si>
    <t>FSI</t>
  </si>
  <si>
    <t>Flexible Solutions International Inc.</t>
  </si>
  <si>
    <t>FSII</t>
  </si>
  <si>
    <t>FSI International, Inc.</t>
  </si>
  <si>
    <t>FSIN</t>
  </si>
  <si>
    <t>Fushi Copperweld, Inc.</t>
  </si>
  <si>
    <t>FSL</t>
  </si>
  <si>
    <t>Freescale Semiconductor, Ltd.</t>
  </si>
  <si>
    <t>First Solar, Inc.</t>
  </si>
  <si>
    <t>FSM</t>
  </si>
  <si>
    <t>Fortuna Silver Mines Inc.</t>
  </si>
  <si>
    <t>FSP</t>
  </si>
  <si>
    <t>Franklin Street Properties Corp.</t>
  </si>
  <si>
    <t>FSR</t>
  </si>
  <si>
    <t>Flagstone Reinsurance Holdings S.A.</t>
  </si>
  <si>
    <t>FSRV</t>
  </si>
  <si>
    <t>FirstService Corporation</t>
  </si>
  <si>
    <t>FSS</t>
  </si>
  <si>
    <t>Federal Signal Corporation</t>
  </si>
  <si>
    <t>FST</t>
  </si>
  <si>
    <t>Forest Oil Corporation</t>
  </si>
  <si>
    <t>FSTR</t>
  </si>
  <si>
    <t>L.B. Foster Company</t>
  </si>
  <si>
    <t>FSYS</t>
  </si>
  <si>
    <t>Fuel Systems Solutions, Inc.</t>
  </si>
  <si>
    <t>FT</t>
  </si>
  <si>
    <t>Franklin Universal Trust</t>
  </si>
  <si>
    <t>FTB^A</t>
  </si>
  <si>
    <t>FTB^B</t>
  </si>
  <si>
    <t>FTE</t>
  </si>
  <si>
    <t>France Telecom S.A.</t>
  </si>
  <si>
    <t>FTEK</t>
  </si>
  <si>
    <t>Fuel Tech, Inc.</t>
  </si>
  <si>
    <t>FTF</t>
  </si>
  <si>
    <t>Franklin Templeton Limited Duration Income Trust</t>
  </si>
  <si>
    <t>FTI</t>
  </si>
  <si>
    <t>FMC Technologies, Inc.</t>
  </si>
  <si>
    <t>FTK</t>
  </si>
  <si>
    <t>Flotek Industries, Inc.</t>
  </si>
  <si>
    <t>FTNT</t>
  </si>
  <si>
    <t>Fortinet, Inc.</t>
  </si>
  <si>
    <t>Frontier Communications Company</t>
  </si>
  <si>
    <t>FTT</t>
  </si>
  <si>
    <t>Federated Enhanced Treasury Income Fund</t>
  </si>
  <si>
    <t>FUBC</t>
  </si>
  <si>
    <t>1st United Bancorp, Inc. (FL)</t>
  </si>
  <si>
    <t>FUL</t>
  </si>
  <si>
    <t>H. B. Fuller Company</t>
  </si>
  <si>
    <t>FULL</t>
  </si>
  <si>
    <t>Full Circle Capital Corporation</t>
  </si>
  <si>
    <t>FULT</t>
  </si>
  <si>
    <t>Fulton Financial Corporation</t>
  </si>
  <si>
    <t>FUN</t>
  </si>
  <si>
    <t>Cedar Fair, L.P.</t>
  </si>
  <si>
    <t>FUNC</t>
  </si>
  <si>
    <t>First United Corporation</t>
  </si>
  <si>
    <t>FUND</t>
  </si>
  <si>
    <t>Royce Focus Trust, Inc.</t>
  </si>
  <si>
    <t>FUR</t>
  </si>
  <si>
    <t>Winthrop Realty Trust</t>
  </si>
  <si>
    <t>FUR^D</t>
  </si>
  <si>
    <t>FURX</t>
  </si>
  <si>
    <t>Furiex Pharmaceuticals, Inc.</t>
  </si>
  <si>
    <t>FVE</t>
  </si>
  <si>
    <t>Five Star Quality Care, Inc.</t>
  </si>
  <si>
    <t>FWF/CL</t>
  </si>
  <si>
    <t>FWLT</t>
  </si>
  <si>
    <t>Foster Wheeler AG.</t>
  </si>
  <si>
    <t>FWRD</t>
  </si>
  <si>
    <t>Forward Air Corporation</t>
  </si>
  <si>
    <t>FWV</t>
  </si>
  <si>
    <t>First West Virginia Bancorp, Inc.</t>
  </si>
  <si>
    <t>FX</t>
  </si>
  <si>
    <t>FX Alliance Inc.</t>
  </si>
  <si>
    <t>FXCB</t>
  </si>
  <si>
    <t>Fox Chase Bancorp, Inc.</t>
  </si>
  <si>
    <t>FXCM</t>
  </si>
  <si>
    <t>FXCM Inc.</t>
  </si>
  <si>
    <t>FXEN</t>
  </si>
  <si>
    <t>FX Energy, Inc.</t>
  </si>
  <si>
    <t>G</t>
  </si>
  <si>
    <t>Genpact Limited</t>
  </si>
  <si>
    <t>GA</t>
  </si>
  <si>
    <t>Giant Interactive Group Inc</t>
  </si>
  <si>
    <t>GAB</t>
  </si>
  <si>
    <t>Gabelli Equity Trust, Inc. (The)</t>
  </si>
  <si>
    <t>GAB^D</t>
  </si>
  <si>
    <t>GAB^F</t>
  </si>
  <si>
    <t>GABC</t>
  </si>
  <si>
    <t>German American Bancorp, Inc.</t>
  </si>
  <si>
    <t>GAGA</t>
  </si>
  <si>
    <t>Le Gaga Holdings Limited</t>
  </si>
  <si>
    <t>GAI</t>
  </si>
  <si>
    <t>Global-Tech Advanced Innovations Inc.</t>
  </si>
  <si>
    <t>GAIA</t>
  </si>
  <si>
    <t>Gaiam, Inc.</t>
  </si>
  <si>
    <t>GAIN</t>
  </si>
  <si>
    <t>Gladstone Investment Corporation</t>
  </si>
  <si>
    <t>GAINP</t>
  </si>
  <si>
    <t>GALE</t>
  </si>
  <si>
    <t>Galena Biopharma, Inc.</t>
  </si>
  <si>
    <t>GALT</t>
  </si>
  <si>
    <t>Galectin Therapeutics Inc.</t>
  </si>
  <si>
    <t>GALTU</t>
  </si>
  <si>
    <t>GALTW</t>
  </si>
  <si>
    <t>GAM</t>
  </si>
  <si>
    <t>General American Investors, Inc.</t>
  </si>
  <si>
    <t>GAM^B</t>
  </si>
  <si>
    <t>GAME</t>
  </si>
  <si>
    <t>Shanda Games Limited</t>
  </si>
  <si>
    <t>GAR</t>
  </si>
  <si>
    <t>Georgia Power Company</t>
  </si>
  <si>
    <t>GAS</t>
  </si>
  <si>
    <t>AGL Resources, Inc.</t>
  </si>
  <si>
    <t>GASS</t>
  </si>
  <si>
    <t>StealthGas, Inc.</t>
  </si>
  <si>
    <t>GAT</t>
  </si>
  <si>
    <t>GB</t>
  </si>
  <si>
    <t>Greatbatch, Inc.</t>
  </si>
  <si>
    <t>GBAB</t>
  </si>
  <si>
    <t>Guggenheim Build America Bonds Managed Duration Trust</t>
  </si>
  <si>
    <t>GBCI</t>
  </si>
  <si>
    <t>Glacier Bancorp, Inc.</t>
  </si>
  <si>
    <t>GBDC</t>
  </si>
  <si>
    <t>Golub Capital BDC, Inc.</t>
  </si>
  <si>
    <t>GBG</t>
  </si>
  <si>
    <t>Great Basin Gold, Ltd.</t>
  </si>
  <si>
    <t>GBL</t>
  </si>
  <si>
    <t>Gamco Investors, Inc.</t>
  </si>
  <si>
    <t>GBLI</t>
  </si>
  <si>
    <t>Global Indemnity plc</t>
  </si>
  <si>
    <t>GBNK</t>
  </si>
  <si>
    <t>Guaranty Bancorp</t>
  </si>
  <si>
    <t>GBR</t>
  </si>
  <si>
    <t>New Concept Energy, Inc</t>
  </si>
  <si>
    <t>GBX</t>
  </si>
  <si>
    <t>Greenbrier Companies, Inc. (The)</t>
  </si>
  <si>
    <t>GCA</t>
  </si>
  <si>
    <t>Global Cash Access Holdings, Inc.</t>
  </si>
  <si>
    <t>GCAP</t>
  </si>
  <si>
    <t>GAIN Capital Holdings, Inc.</t>
  </si>
  <si>
    <t>GCBC</t>
  </si>
  <si>
    <t>Greene County Bancorp, Inc.</t>
  </si>
  <si>
    <t>GCF</t>
  </si>
  <si>
    <t>Global Income &amp; Currency Fund Inc.</t>
  </si>
  <si>
    <t>GCFB</t>
  </si>
  <si>
    <t>Granite City Food And Brewery Ltd.</t>
  </si>
  <si>
    <t>GCH</t>
  </si>
  <si>
    <t>Greater China Fund, Inc.</t>
  </si>
  <si>
    <t>GCI</t>
  </si>
  <si>
    <t>Gannett Co., Inc.</t>
  </si>
  <si>
    <t>GCO</t>
  </si>
  <si>
    <t>Genesco Inc.</t>
  </si>
  <si>
    <t>GCOM</t>
  </si>
  <si>
    <t>Globecomm Systems Inc.</t>
  </si>
  <si>
    <t>GCV</t>
  </si>
  <si>
    <t>Gabelli Convertible and Income Securities Fund, Inc. (The)</t>
  </si>
  <si>
    <t>GCV^B</t>
  </si>
  <si>
    <t>GCVRZ</t>
  </si>
  <si>
    <t>Sanofi</t>
  </si>
  <si>
    <t>General Dynamics Corporation</t>
  </si>
  <si>
    <t>GDF</t>
  </si>
  <si>
    <t>Western Asset Global Partners Income Fund, Inc.</t>
  </si>
  <si>
    <t>GDI</t>
  </si>
  <si>
    <t>Gardner Denver, Inc.</t>
  </si>
  <si>
    <t>GDL</t>
  </si>
  <si>
    <t>The GDL Fund</t>
  </si>
  <si>
    <t>GDL^B</t>
  </si>
  <si>
    <t>GDO</t>
  </si>
  <si>
    <t>Western Asset Global Corporate Defined Opportunity Fund Inc.</t>
  </si>
  <si>
    <t>GDOT</t>
  </si>
  <si>
    <t>Green Dot Corporation</t>
  </si>
  <si>
    <t>GDP</t>
  </si>
  <si>
    <t>Goodrich Petroleum Corporation</t>
  </si>
  <si>
    <t>GDV</t>
  </si>
  <si>
    <t>Gabelli Dividend</t>
  </si>
  <si>
    <t>GDV^A</t>
  </si>
  <si>
    <t>GDV^D</t>
  </si>
  <si>
    <t>GE^A</t>
  </si>
  <si>
    <t>GEA</t>
  </si>
  <si>
    <t>General Electric Capital Corporation</t>
  </si>
  <si>
    <t>GEC</t>
  </si>
  <si>
    <t>GED</t>
  </si>
  <si>
    <t>GEF</t>
  </si>
  <si>
    <t>Greif Bros. Corporation</t>
  </si>
  <si>
    <t>GEF/B</t>
  </si>
  <si>
    <t>GEG</t>
  </si>
  <si>
    <t>GEJ</t>
  </si>
  <si>
    <t>GEL</t>
  </si>
  <si>
    <t>Genesis Energy, L.P.</t>
  </si>
  <si>
    <t xml:space="preserve">GEN           </t>
  </si>
  <si>
    <t>GenOn Energy, Inc.</t>
  </si>
  <si>
    <t>GENC</t>
  </si>
  <si>
    <t>Gencor Industries Inc.</t>
  </si>
  <si>
    <t>GENE</t>
  </si>
  <si>
    <t>Genetic Technologies Ltd</t>
  </si>
  <si>
    <t>GENT</t>
  </si>
  <si>
    <t>Gentium SpA</t>
  </si>
  <si>
    <t>GEO</t>
  </si>
  <si>
    <t>Geo Group Inc (The)</t>
  </si>
  <si>
    <t>GEOI</t>
  </si>
  <si>
    <t>GeoResources, Inc.</t>
  </si>
  <si>
    <t>GEOY</t>
  </si>
  <si>
    <t>GeoEye, Inc.</t>
  </si>
  <si>
    <t>GEP</t>
  </si>
  <si>
    <t>GEQ</t>
  </si>
  <si>
    <t>Guggenheim Equal Weight Enhanced Equity Income Fund</t>
  </si>
  <si>
    <t>GER</t>
  </si>
  <si>
    <t>GERN</t>
  </si>
  <si>
    <t>Geron Corporation</t>
  </si>
  <si>
    <t>GES</t>
  </si>
  <si>
    <t>Guess?, Inc.</t>
  </si>
  <si>
    <t>GET</t>
  </si>
  <si>
    <t>Gaylord Entertainment Company</t>
  </si>
  <si>
    <t>GEVA</t>
  </si>
  <si>
    <t>Synageva BioPharma Corp.</t>
  </si>
  <si>
    <t>GEVO</t>
  </si>
  <si>
    <t>Gevo, Inc.</t>
  </si>
  <si>
    <t>GF</t>
  </si>
  <si>
    <t>New Germany Fund, Inc. (The)</t>
  </si>
  <si>
    <t>GFA</t>
  </si>
  <si>
    <t>Gafisa SA</t>
  </si>
  <si>
    <t>GFED</t>
  </si>
  <si>
    <t>Guaranty Federal Bancshares, Inc.</t>
  </si>
  <si>
    <t>GFF</t>
  </si>
  <si>
    <t>Griffon Corporation</t>
  </si>
  <si>
    <t>GFI</t>
  </si>
  <si>
    <t>Gold Fields Ltd.</t>
  </si>
  <si>
    <t>GFIG</t>
  </si>
  <si>
    <t>GFI Group Inc.</t>
  </si>
  <si>
    <t>GFN</t>
  </si>
  <si>
    <t>General Finance Corporation</t>
  </si>
  <si>
    <t>GFNCL</t>
  </si>
  <si>
    <t>GFNCZ</t>
  </si>
  <si>
    <t>GFW</t>
  </si>
  <si>
    <t>GFY</t>
  </si>
  <si>
    <t>Western Asset Variable Rate Strategic Fund Inc.</t>
  </si>
  <si>
    <t>GFZ</t>
  </si>
  <si>
    <t>GG</t>
  </si>
  <si>
    <t>Goldcorp Incorporated</t>
  </si>
  <si>
    <t>GGAL</t>
  </si>
  <si>
    <t>Grupo Financiero Galicia S.A.</t>
  </si>
  <si>
    <t>GGB</t>
  </si>
  <si>
    <t>Gerdau S.A.</t>
  </si>
  <si>
    <t>GGC</t>
  </si>
  <si>
    <t>Georgia Gulf Corporation</t>
  </si>
  <si>
    <t>GGE</t>
  </si>
  <si>
    <t>Guggenheim Enhanced Equity Strategy Fund</t>
  </si>
  <si>
    <t>GGG</t>
  </si>
  <si>
    <t>Graco Inc.</t>
  </si>
  <si>
    <t>GGN</t>
  </si>
  <si>
    <t>GAMCO Global Gold, Natural Reources &amp; Income Trust by Gabelli</t>
  </si>
  <si>
    <t>GGN^A</t>
  </si>
  <si>
    <t>General Growth Properties, Inc.</t>
  </si>
  <si>
    <t>GGR</t>
  </si>
  <si>
    <t>GeoGlobal Resources Inc.</t>
  </si>
  <si>
    <t>GGS</t>
  </si>
  <si>
    <t>Global Geophysical Services, Inc.</t>
  </si>
  <si>
    <t>GGT</t>
  </si>
  <si>
    <t>Gabelli Multi-Media Trust Inc. (The)</t>
  </si>
  <si>
    <t>GGT^B</t>
  </si>
  <si>
    <t>GHDX</t>
  </si>
  <si>
    <t>Genomic Health, Inc.</t>
  </si>
  <si>
    <t>GHI</t>
  </si>
  <si>
    <t>Global High Income Dollar Fund, Inc.</t>
  </si>
  <si>
    <t>GHL</t>
  </si>
  <si>
    <t>Greenhill</t>
  </si>
  <si>
    <t>GHM</t>
  </si>
  <si>
    <t>Graham Corporation</t>
  </si>
  <si>
    <t>GIB</t>
  </si>
  <si>
    <t>CGI Group, Inc.</t>
  </si>
  <si>
    <t>GIFI</t>
  </si>
  <si>
    <t>Gulf Island Fabrication, Inc.</t>
  </si>
  <si>
    <t>GIG</t>
  </si>
  <si>
    <t>GigOptix, Inc.</t>
  </si>
  <si>
    <t>GIGA</t>
  </si>
  <si>
    <t>Giga-tronics Incorporated</t>
  </si>
  <si>
    <t>GIGM</t>
  </si>
  <si>
    <t>GigaMedia Limited</t>
  </si>
  <si>
    <t>GIII</t>
  </si>
  <si>
    <t>G-III Apparel Group, LTD.</t>
  </si>
  <si>
    <t>GIL</t>
  </si>
  <si>
    <t>Gildan Activewear, Inc.</t>
  </si>
  <si>
    <t>Gilead Sciences, Inc.</t>
  </si>
  <si>
    <t>GILT</t>
  </si>
  <si>
    <t>Gilat Satellite Networks Ltd.</t>
  </si>
  <si>
    <t>GIM</t>
  </si>
  <si>
    <t>Templeton Global Income Fund, Inc.</t>
  </si>
  <si>
    <t>General Mills, Inc.</t>
  </si>
  <si>
    <t>GIVN</t>
  </si>
  <si>
    <t>Given Imaging Ltd.</t>
  </si>
  <si>
    <t>GJD</t>
  </si>
  <si>
    <t>SYNTHETIC FIXED INCOME SECURITIES INC</t>
  </si>
  <si>
    <t>GJH</t>
  </si>
  <si>
    <t>GJI</t>
  </si>
  <si>
    <t>GJJ</t>
  </si>
  <si>
    <t>GJK</t>
  </si>
  <si>
    <t>GJM</t>
  </si>
  <si>
    <t>GMAC LLC</t>
  </si>
  <si>
    <t>GJN</t>
  </si>
  <si>
    <t>GJO</t>
  </si>
  <si>
    <t>GJP</t>
  </si>
  <si>
    <t>Synthetic Fixed-Income Securities, Inc.</t>
  </si>
  <si>
    <t>GJR</t>
  </si>
  <si>
    <t>GJS</t>
  </si>
  <si>
    <t>GJT</t>
  </si>
  <si>
    <t>GJV</t>
  </si>
  <si>
    <t>GKK</t>
  </si>
  <si>
    <t>Gramercy Capital Corp</t>
  </si>
  <si>
    <t>GKK^A</t>
  </si>
  <si>
    <t>GKM</t>
  </si>
  <si>
    <t>GKNT</t>
  </si>
  <si>
    <t>Geeknet, Inc.</t>
  </si>
  <si>
    <t>GKSR</t>
  </si>
  <si>
    <t>G&amp;K Services, Inc.</t>
  </si>
  <si>
    <t>GLAD</t>
  </si>
  <si>
    <t>Gladstone Capital Corporation</t>
  </si>
  <si>
    <t>GLADP</t>
  </si>
  <si>
    <t>GLBS</t>
  </si>
  <si>
    <t>Globus Maritime Limited</t>
  </si>
  <si>
    <t>GLBZ</t>
  </si>
  <si>
    <t>Glen Burnie Bancorp</t>
  </si>
  <si>
    <t>GLCH</t>
  </si>
  <si>
    <t>Gleacher &amp; Company, Inc.</t>
  </si>
  <si>
    <t>GLDC</t>
  </si>
  <si>
    <t>Golden Enterprises, Inc.</t>
  </si>
  <si>
    <t>GLDD</t>
  </si>
  <si>
    <t>Great Lakes Dredge &amp; Dock Corporation</t>
  </si>
  <si>
    <t>GLF</t>
  </si>
  <si>
    <t>GulfMark Offshore, Inc.</t>
  </si>
  <si>
    <t>GLGL</t>
  </si>
  <si>
    <t>GLG Life Tech Corp</t>
  </si>
  <si>
    <t>GLNG</t>
  </si>
  <si>
    <t>Golar LNG Limited</t>
  </si>
  <si>
    <t>GLO</t>
  </si>
  <si>
    <t>Clough Global Opportunities Fund</t>
  </si>
  <si>
    <t>GLOG</t>
  </si>
  <si>
    <t>GasLog Ltd.</t>
  </si>
  <si>
    <t>GLOW</t>
  </si>
  <si>
    <t>Glowpoint, Inc.</t>
  </si>
  <si>
    <t>GLP</t>
  </si>
  <si>
    <t>Global Partners LP</t>
  </si>
  <si>
    <t>GLPW</t>
  </si>
  <si>
    <t>Global Power Equipment Group Inc</t>
  </si>
  <si>
    <t>GLQ</t>
  </si>
  <si>
    <t>Clough Global Equity Fund</t>
  </si>
  <si>
    <t>GLRE</t>
  </si>
  <si>
    <t>Greenlight Reinsurance, Ltd.</t>
  </si>
  <si>
    <t>GLT</t>
  </si>
  <si>
    <t>Glatfelter</t>
  </si>
  <si>
    <t>GLU</t>
  </si>
  <si>
    <t>Gabelli Global Utility</t>
  </si>
  <si>
    <t>GLUU</t>
  </si>
  <si>
    <t>Glu Mobile Inc.</t>
  </si>
  <si>
    <t>GLV</t>
  </si>
  <si>
    <t>Clough Global Allocation Fund</t>
  </si>
  <si>
    <t>Corning Incorporated</t>
  </si>
  <si>
    <t>General Motors Company</t>
  </si>
  <si>
    <t>GM/WS/A</t>
  </si>
  <si>
    <t>GM/WS/B</t>
  </si>
  <si>
    <t>GM^B</t>
  </si>
  <si>
    <t>GMA</t>
  </si>
  <si>
    <t>GMAN</t>
  </si>
  <si>
    <t>Gordmans Stores, Inc.</t>
  </si>
  <si>
    <t>GMCR</t>
  </si>
  <si>
    <t>Green Mountain Coffee Roasters, Inc.</t>
  </si>
  <si>
    <t>GME</t>
  </si>
  <si>
    <t>Gamestop Corporation</t>
  </si>
  <si>
    <t>GMET</t>
  </si>
  <si>
    <t>GeoMet, Inc.</t>
  </si>
  <si>
    <t>GMETP</t>
  </si>
  <si>
    <t>GMK</t>
  </si>
  <si>
    <t>GRUMA, S.A. de C.V.</t>
  </si>
  <si>
    <t>GMLP</t>
  </si>
  <si>
    <t>Golar LNG Partners LP</t>
  </si>
  <si>
    <t>GMO</t>
  </si>
  <si>
    <t>General Moly, Inc</t>
  </si>
  <si>
    <t>GMT</t>
  </si>
  <si>
    <t>GATX Corporation</t>
  </si>
  <si>
    <t>GMT^</t>
  </si>
  <si>
    <t>GMXR</t>
  </si>
  <si>
    <t>GMX Resources, Inc.</t>
  </si>
  <si>
    <t>GMXR^</t>
  </si>
  <si>
    <t>GNC</t>
  </si>
  <si>
    <t>GNC Holdings, Inc.</t>
  </si>
  <si>
    <t>GNCMA</t>
  </si>
  <si>
    <t>General Communication, Inc.</t>
  </si>
  <si>
    <t>GNE</t>
  </si>
  <si>
    <t>Genie Energy Ltd.</t>
  </si>
  <si>
    <t>GNI</t>
  </si>
  <si>
    <t>Great Northern Iron Ore Properties</t>
  </si>
  <si>
    <t>GNK</t>
  </si>
  <si>
    <t>Genco Shipping &amp; Trading Limited</t>
  </si>
  <si>
    <t>GNMA</t>
  </si>
  <si>
    <t>iShares Trust iShares Barclays GNMA Bond Fund</t>
  </si>
  <si>
    <t>GNMK</t>
  </si>
  <si>
    <t>GenMark Diagnostics, Inc.</t>
  </si>
  <si>
    <t>GNOM</t>
  </si>
  <si>
    <t>Complete Genomics, Inc.</t>
  </si>
  <si>
    <t>GNRC</t>
  </si>
  <si>
    <t>Generac Holdlings Inc.</t>
  </si>
  <si>
    <t>GNT</t>
  </si>
  <si>
    <t>GAMCO Natural Resources, Gold &amp; Income Tust by Gabelli</t>
  </si>
  <si>
    <t>GNTX</t>
  </si>
  <si>
    <t>Gentex Corporation</t>
  </si>
  <si>
    <t>GNVC</t>
  </si>
  <si>
    <t>GenVec, Inc.</t>
  </si>
  <si>
    <t>GNW</t>
  </si>
  <si>
    <t>Genworth Financial Inc</t>
  </si>
  <si>
    <t>GOF</t>
  </si>
  <si>
    <t>Guggenheim Strategic Opportunities Fund</t>
  </si>
  <si>
    <t>GOK</t>
  </si>
  <si>
    <t>Geokinetics, Inc.</t>
  </si>
  <si>
    <t>GOL</t>
  </si>
  <si>
    <t>Gol Linhas Aereas Inteligentes S.A.</t>
  </si>
  <si>
    <t>GOLD</t>
  </si>
  <si>
    <t>Randgold Resources Limited</t>
  </si>
  <si>
    <t>GOLF</t>
  </si>
  <si>
    <t>Golfsmith International Holdings, Inc.</t>
  </si>
  <si>
    <t>GOM</t>
  </si>
  <si>
    <t>GOOD</t>
  </si>
  <si>
    <t>Gladstone Commercial Corporation</t>
  </si>
  <si>
    <t>GOODN</t>
  </si>
  <si>
    <t>GOODO</t>
  </si>
  <si>
    <t>GOODP</t>
  </si>
  <si>
    <t>GOOG</t>
  </si>
  <si>
    <t>Google Inc.</t>
  </si>
  <si>
    <t>GORO</t>
  </si>
  <si>
    <t>Gold Resource Corporation</t>
  </si>
  <si>
    <t>GOV</t>
  </si>
  <si>
    <t>Government Properties Income Trust</t>
  </si>
  <si>
    <t>Genuine Parts Company</t>
  </si>
  <si>
    <t>GPE^A</t>
  </si>
  <si>
    <t>GPI</t>
  </si>
  <si>
    <t>Group 1 Automotive, Inc.</t>
  </si>
  <si>
    <t>GPIC</t>
  </si>
  <si>
    <t>Gaming Partners International Corporation</t>
  </si>
  <si>
    <t>GPK</t>
  </si>
  <si>
    <t>Graphic Packaging Holding Company</t>
  </si>
  <si>
    <t>GPL</t>
  </si>
  <si>
    <t>Great Panther Silver Limited</t>
  </si>
  <si>
    <t>GPM</t>
  </si>
  <si>
    <t>Guggenheim Enhanced Equity Income Fund</t>
  </si>
  <si>
    <t>Global Payments Inc.</t>
  </si>
  <si>
    <t>GPOR</t>
  </si>
  <si>
    <t>Gulfport Energy Corporation</t>
  </si>
  <si>
    <t>GPR</t>
  </si>
  <si>
    <t>GeoPetro Resources Co</t>
  </si>
  <si>
    <t>GPRC</t>
  </si>
  <si>
    <t>Guanwei Recycling Corp.</t>
  </si>
  <si>
    <t>GPRE</t>
  </si>
  <si>
    <t>Green Plains Renewable Energy, Inc.</t>
  </si>
  <si>
    <t>GPRO</t>
  </si>
  <si>
    <t>Gen-Probe Incorporated</t>
  </si>
  <si>
    <t>Gap, Inc. (The)</t>
  </si>
  <si>
    <t>GPX</t>
  </si>
  <si>
    <t>GP Strategies Corporation</t>
  </si>
  <si>
    <t>GR</t>
  </si>
  <si>
    <t>Goodrich Corporation (The)</t>
  </si>
  <si>
    <t>GRA</t>
  </si>
  <si>
    <t>W.R. Grace &amp; Co.</t>
  </si>
  <si>
    <t>GRC</t>
  </si>
  <si>
    <t>Gorman-Rupp Company (The)</t>
  </si>
  <si>
    <t>GRF</t>
  </si>
  <si>
    <t>Eagle Capital Growth Fund, Inc.</t>
  </si>
  <si>
    <t>GRFS</t>
  </si>
  <si>
    <t>Grifols, S.A.</t>
  </si>
  <si>
    <t>GRH</t>
  </si>
  <si>
    <t>GreenHunter Energy Inc</t>
  </si>
  <si>
    <t>GRID</t>
  </si>
  <si>
    <t xml:space="preserve">First Trust NASDAQ Clean Edge Smart Grid Infrastructure Index </t>
  </si>
  <si>
    <t>GRIF</t>
  </si>
  <si>
    <t>Griffin Land &amp; Nurseries, Inc.</t>
  </si>
  <si>
    <t>GRMH</t>
  </si>
  <si>
    <t>GrayMark Healthcare, Inc.</t>
  </si>
  <si>
    <t>Garmin Ltd.</t>
  </si>
  <si>
    <t>GRNB</t>
  </si>
  <si>
    <t>Green Bankshares, Inc.</t>
  </si>
  <si>
    <t>GRO</t>
  </si>
  <si>
    <t>Agria Corporation</t>
  </si>
  <si>
    <t>GROW</t>
  </si>
  <si>
    <t>U.S. Global Investors, Inc.</t>
  </si>
  <si>
    <t>GRPN</t>
  </si>
  <si>
    <t>Groupon, Inc.</t>
  </si>
  <si>
    <t>GRR</t>
  </si>
  <si>
    <t>Asia Tigers Fund, Inc. (The)</t>
  </si>
  <si>
    <t>GRT</t>
  </si>
  <si>
    <t>Glimcher Realty Trust</t>
  </si>
  <si>
    <t>GRT^F</t>
  </si>
  <si>
    <t>GRT^G</t>
  </si>
  <si>
    <t>GRVY</t>
  </si>
  <si>
    <t>GRAVITY Co., Ltd.</t>
  </si>
  <si>
    <t>GRX</t>
  </si>
  <si>
    <t>The Gabelli Healthcare &amp; Wellness Trust</t>
  </si>
  <si>
    <t>GRX^A</t>
  </si>
  <si>
    <t>GRZ</t>
  </si>
  <si>
    <t>Gold Reserve Inc</t>
  </si>
  <si>
    <t>GS</t>
  </si>
  <si>
    <t>Goldman Sachs Group, Inc. (The)</t>
  </si>
  <si>
    <t>GS^A</t>
  </si>
  <si>
    <t>GS^B</t>
  </si>
  <si>
    <t>GS^C</t>
  </si>
  <si>
    <t>GS^D</t>
  </si>
  <si>
    <t>GSAT</t>
  </si>
  <si>
    <t>Globalstar, Inc.</t>
  </si>
  <si>
    <t>GSB</t>
  </si>
  <si>
    <t>GlobalSCAPE, Inc.</t>
  </si>
  <si>
    <t>GSBC</t>
  </si>
  <si>
    <t>Great Southern Bancorp, Inc.</t>
  </si>
  <si>
    <t>GSE</t>
  </si>
  <si>
    <t>GSE Holding, Inc.</t>
  </si>
  <si>
    <t>GSF</t>
  </si>
  <si>
    <t>GSH</t>
  </si>
  <si>
    <t>Guangshen Railway Company Limited</t>
  </si>
  <si>
    <t>GSI</t>
  </si>
  <si>
    <t>General Steel Holdings, Inc.</t>
  </si>
  <si>
    <t>GSIG</t>
  </si>
  <si>
    <t>GSI Group, Inc.</t>
  </si>
  <si>
    <t>GSIT</t>
  </si>
  <si>
    <t>GSI Technology, Inc.</t>
  </si>
  <si>
    <t>GSJ</t>
  </si>
  <si>
    <t>GSJK</t>
  </si>
  <si>
    <t>Compressco Partners, L.P.</t>
  </si>
  <si>
    <t>GSK</t>
  </si>
  <si>
    <t>GlaxoSmithKline PLC</t>
  </si>
  <si>
    <t>GSL</t>
  </si>
  <si>
    <t>Global Ship Lease, Inc.</t>
  </si>
  <si>
    <t>GSM</t>
  </si>
  <si>
    <t>Globe Specialty Metals Inc.</t>
  </si>
  <si>
    <t>GSOL</t>
  </si>
  <si>
    <t>Global Sources Ltd.</t>
  </si>
  <si>
    <t>GSS</t>
  </si>
  <si>
    <t>Golden Star Resources, Ltd</t>
  </si>
  <si>
    <t>GST</t>
  </si>
  <si>
    <t>Gastar Exploration</t>
  </si>
  <si>
    <t>GST^A</t>
  </si>
  <si>
    <t>GSVC</t>
  </si>
  <si>
    <t>GSV Capital Corp</t>
  </si>
  <si>
    <t>GSX</t>
  </si>
  <si>
    <t>GASCO ENERGY INC</t>
  </si>
  <si>
    <t>Goodyear Tire &amp; Rubber Company (The)</t>
  </si>
  <si>
    <t>GT^A</t>
  </si>
  <si>
    <t>GTAT</t>
  </si>
  <si>
    <t>GT Advanced Technologies, Inc.</t>
  </si>
  <si>
    <t>GTE</t>
  </si>
  <si>
    <t>Gran Tierra Energy Inc.</t>
  </si>
  <si>
    <t>GTI</t>
  </si>
  <si>
    <t>GrafTech International Ltd</t>
  </si>
  <si>
    <t>GTIM</t>
  </si>
  <si>
    <t>Good Times Restaurants Inc.</t>
  </si>
  <si>
    <t>GTIV</t>
  </si>
  <si>
    <t>Gentiva Health Services, Inc.</t>
  </si>
  <si>
    <t>GTLS</t>
  </si>
  <si>
    <t>Chart Industries, Inc.</t>
  </si>
  <si>
    <t>GTN</t>
  </si>
  <si>
    <t>Gray Television, Inc.</t>
  </si>
  <si>
    <t>GTN/A</t>
  </si>
  <si>
    <t>GTS</t>
  </si>
  <si>
    <t>Triple-S Management Corporation</t>
  </si>
  <si>
    <t>GTSI</t>
  </si>
  <si>
    <t>GTSI Corp.</t>
  </si>
  <si>
    <t>GTU</t>
  </si>
  <si>
    <t>Central Gold Trust</t>
  </si>
  <si>
    <t>GTXI</t>
  </si>
  <si>
    <t>GTx, Inc.</t>
  </si>
  <si>
    <t>GTY</t>
  </si>
  <si>
    <t>Getty Realty Corporation</t>
  </si>
  <si>
    <t>GU</t>
  </si>
  <si>
    <t>Gushan Environmental Energy Limited</t>
  </si>
  <si>
    <t>GUA</t>
  </si>
  <si>
    <t>Gulf Power Company</t>
  </si>
  <si>
    <t>GUID</t>
  </si>
  <si>
    <t>Guidance Software, Inc.</t>
  </si>
  <si>
    <t>GUL</t>
  </si>
  <si>
    <t>GULF</t>
  </si>
  <si>
    <t>WisdomTree Middle East Dividend Fund</t>
  </si>
  <si>
    <t>GURE</t>
  </si>
  <si>
    <t>Gulf Resources, Inc.</t>
  </si>
  <si>
    <t>GUT</t>
  </si>
  <si>
    <t>Gabelli Utility Trust (The)</t>
  </si>
  <si>
    <t>GUT^A</t>
  </si>
  <si>
    <t>GV</t>
  </si>
  <si>
    <t>Goldfield Corporation (The)</t>
  </si>
  <si>
    <t>GVA</t>
  </si>
  <si>
    <t>Granite Construction Incorporated</t>
  </si>
  <si>
    <t>GVP</t>
  </si>
  <si>
    <t>GSE Systems, Inc.</t>
  </si>
  <si>
    <t>GWAY</t>
  </si>
  <si>
    <t>Greenway Medical Technologies, Inc.</t>
  </si>
  <si>
    <t>GWF</t>
  </si>
  <si>
    <t>GWR</t>
  </si>
  <si>
    <t>Genesee &amp; Wyoming, Inc.</t>
  </si>
  <si>
    <t>GWRE</t>
  </si>
  <si>
    <t>Guidewire Software, Inc.</t>
  </si>
  <si>
    <t>W.W. Grainger, Inc.</t>
  </si>
  <si>
    <t>GXP</t>
  </si>
  <si>
    <t>Great Plains Energy Inc</t>
  </si>
  <si>
    <t>GXP^A</t>
  </si>
  <si>
    <t>GXP^D</t>
  </si>
  <si>
    <t>GXP^E</t>
  </si>
  <si>
    <t>GXP^F</t>
  </si>
  <si>
    <t>GY</t>
  </si>
  <si>
    <t>GenCorp Inc.</t>
  </si>
  <si>
    <t>GYA</t>
  </si>
  <si>
    <t>Corporate Asset Backed Corp CABCO</t>
  </si>
  <si>
    <t>GYB</t>
  </si>
  <si>
    <t>CABCO Series 2004-101 Trust</t>
  </si>
  <si>
    <t>GYC</t>
  </si>
  <si>
    <t>GYRO</t>
  </si>
  <si>
    <t>Gyrodyne Company of America, Inc.</t>
  </si>
  <si>
    <t>GZT</t>
  </si>
  <si>
    <t>Gazit-Globe Ltd.</t>
  </si>
  <si>
    <t>H</t>
  </si>
  <si>
    <t>Hyatt Hotels Corporation</t>
  </si>
  <si>
    <t>HA</t>
  </si>
  <si>
    <t>Hawaiian Holdings, Inc.</t>
  </si>
  <si>
    <t>HAE</t>
  </si>
  <si>
    <t>Haemonetics Corporation</t>
  </si>
  <si>
    <t>HAFC</t>
  </si>
  <si>
    <t>Hanmi Financial Corporation</t>
  </si>
  <si>
    <t>HAIN</t>
  </si>
  <si>
    <t>The Hain Celestial Group, Inc.</t>
  </si>
  <si>
    <t>Halliburton Company</t>
  </si>
  <si>
    <t>HALL</t>
  </si>
  <si>
    <t>Hallmark Financial Services, Inc.</t>
  </si>
  <si>
    <t>HALO</t>
  </si>
  <si>
    <t>Halozyme Therapeutics, Inc.</t>
  </si>
  <si>
    <t>Harman International Industries, Incorporated</t>
  </si>
  <si>
    <t>HARL</t>
  </si>
  <si>
    <t>Harleysville Savings Bank</t>
  </si>
  <si>
    <t>Hasbro, Inc.</t>
  </si>
  <si>
    <t>HAST</t>
  </si>
  <si>
    <t>Hastings Entertainment, Inc.</t>
  </si>
  <si>
    <t>HAUP</t>
  </si>
  <si>
    <t>Hauppauge Digital, Inc.</t>
  </si>
  <si>
    <t>HAV</t>
  </si>
  <si>
    <t>Helios Advantage Income Fund, Inc.</t>
  </si>
  <si>
    <t>HAVNP</t>
  </si>
  <si>
    <t>New York Community Bancorp, Inc.</t>
  </si>
  <si>
    <t>HAYN</t>
  </si>
  <si>
    <t>Haynes International, Inc.</t>
  </si>
  <si>
    <t>HBA^D</t>
  </si>
  <si>
    <t>HSBC USA, Inc.</t>
  </si>
  <si>
    <t>HBA^F</t>
  </si>
  <si>
    <t>HBA^G</t>
  </si>
  <si>
    <t>HBA^H</t>
  </si>
  <si>
    <t>HBA^Z</t>
  </si>
  <si>
    <t>Huntington Bancshares Incorporated</t>
  </si>
  <si>
    <t>HBANP</t>
  </si>
  <si>
    <t>HBC</t>
  </si>
  <si>
    <t>HSBC Holdings plc</t>
  </si>
  <si>
    <t>HBC^</t>
  </si>
  <si>
    <t>HBC^A</t>
  </si>
  <si>
    <t>HBCP</t>
  </si>
  <si>
    <t>Home Bancorp, Inc.</t>
  </si>
  <si>
    <t>HBHC</t>
  </si>
  <si>
    <t>Hancock Holding Company</t>
  </si>
  <si>
    <t>Hanesbrands Inc.</t>
  </si>
  <si>
    <t>HBIO</t>
  </si>
  <si>
    <t>Harvard Bioscience, Inc.</t>
  </si>
  <si>
    <t>HBM</t>
  </si>
  <si>
    <t>HudBay Minerals Inc</t>
  </si>
  <si>
    <t>HBNC</t>
  </si>
  <si>
    <t>Horizon Bancorp (IN)</t>
  </si>
  <si>
    <t>HBNK</t>
  </si>
  <si>
    <t>Hampden Bancorp, Inc.</t>
  </si>
  <si>
    <t>HBOS</t>
  </si>
  <si>
    <t>Heritage Financial Group</t>
  </si>
  <si>
    <t>HBP</t>
  </si>
  <si>
    <t>Helix Biopherma Cp</t>
  </si>
  <si>
    <t>HCA Holdings, Inc.</t>
  </si>
  <si>
    <t>HCBK</t>
  </si>
  <si>
    <t>Hudson City Bancorp, Inc.</t>
  </si>
  <si>
    <t>HCC</t>
  </si>
  <si>
    <t>HCC Insurance Holdings, Inc.</t>
  </si>
  <si>
    <t>HCCI</t>
  </si>
  <si>
    <t>Heritage-Crystal Clean, Inc.</t>
  </si>
  <si>
    <t>HCF</t>
  </si>
  <si>
    <t>Pyxis Credit Stategies Fund</t>
  </si>
  <si>
    <t>HCII</t>
  </si>
  <si>
    <t>Homeowners Choice, Inc.</t>
  </si>
  <si>
    <t>HCIIP</t>
  </si>
  <si>
    <t>HCIIW</t>
  </si>
  <si>
    <t>HCKT</t>
  </si>
  <si>
    <t>The Hackett Group, Inc.</t>
  </si>
  <si>
    <t>Health Care REIT, Inc.</t>
  </si>
  <si>
    <t>HCN^I</t>
  </si>
  <si>
    <t>HCN^J</t>
  </si>
  <si>
    <t>HCOM</t>
  </si>
  <si>
    <t>Hawaiian Telcom Holdco, Inc.</t>
  </si>
  <si>
    <t>HCP, Inc.</t>
  </si>
  <si>
    <t>HCS</t>
  </si>
  <si>
    <t>HCS^B</t>
  </si>
  <si>
    <t>HCSG</t>
  </si>
  <si>
    <t>Healthcare Services Group, Inc.</t>
  </si>
  <si>
    <t>Home Depot, Inc. (The)</t>
  </si>
  <si>
    <t>HDB</t>
  </si>
  <si>
    <t>HDFC Bank Limited</t>
  </si>
  <si>
    <t>HDNG</t>
  </si>
  <si>
    <t>Hardinge, Inc.</t>
  </si>
  <si>
    <t>HDSN</t>
  </si>
  <si>
    <t>Hudson Technologies, Inc.</t>
  </si>
  <si>
    <t>HDY</t>
  </si>
  <si>
    <t>HyperDynamics Corporation</t>
  </si>
  <si>
    <t>HE</t>
  </si>
  <si>
    <t>Hawaiian Electric Industries, Inc.</t>
  </si>
  <si>
    <t>HE^U</t>
  </si>
  <si>
    <t>HEAT</t>
  </si>
  <si>
    <t>SmartHeat Inc.</t>
  </si>
  <si>
    <t>HEB</t>
  </si>
  <si>
    <t>Hemispherx BioPharma, Inc.</t>
  </si>
  <si>
    <t>HEES</t>
  </si>
  <si>
    <t>H&amp;E Equipment Services, Inc.</t>
  </si>
  <si>
    <t>HEI</t>
  </si>
  <si>
    <t>Heico Corporation</t>
  </si>
  <si>
    <t>HEI/A</t>
  </si>
  <si>
    <t>HEK</t>
  </si>
  <si>
    <t>Heckmann Corporation</t>
  </si>
  <si>
    <t>HELE</t>
  </si>
  <si>
    <t>Helen of Troy Limited</t>
  </si>
  <si>
    <t>HEOP</t>
  </si>
  <si>
    <t>Heritage Oaks Bancorp</t>
  </si>
  <si>
    <t>HEP</t>
  </si>
  <si>
    <t>Holly Energy Partners, L.P.</t>
  </si>
  <si>
    <t>HEQ</t>
  </si>
  <si>
    <t>John Hancock Hedged Equity &amp; Income Fund</t>
  </si>
  <si>
    <t>HERO</t>
  </si>
  <si>
    <t>Hercules Offshore, Inc.</t>
  </si>
  <si>
    <t>Hess Corporation</t>
  </si>
  <si>
    <t>HF</t>
  </si>
  <si>
    <t>HFF, Inc.</t>
  </si>
  <si>
    <t>HFBC</t>
  </si>
  <si>
    <t>HopFed Bancorp, Inc.</t>
  </si>
  <si>
    <t>HFBL</t>
  </si>
  <si>
    <t>Home Federal Bancorp, Inc. of Louisiana</t>
  </si>
  <si>
    <t>HFC</t>
  </si>
  <si>
    <t>HollyFrontier Corporation</t>
  </si>
  <si>
    <t>HFFC</t>
  </si>
  <si>
    <t>HF Financial Corp.</t>
  </si>
  <si>
    <t>HFWA</t>
  </si>
  <si>
    <t>Heritage Financial Corporation</t>
  </si>
  <si>
    <t>HGG</t>
  </si>
  <si>
    <t>HHGregg, Inc.</t>
  </si>
  <si>
    <t>HGH</t>
  </si>
  <si>
    <t>Hartford Financial Services Group, Inc. (The)</t>
  </si>
  <si>
    <t>HGR</t>
  </si>
  <si>
    <t>Hanger Orthopedic Group, Inc.</t>
  </si>
  <si>
    <t>HGSH</t>
  </si>
  <si>
    <t>China HGS Real Estate, Inc.</t>
  </si>
  <si>
    <t>HGSI</t>
  </si>
  <si>
    <t>Human Genome Sciences, Inc.</t>
  </si>
  <si>
    <t>HGT</t>
  </si>
  <si>
    <t>Hugoton Royalty Trust</t>
  </si>
  <si>
    <t>HH</t>
  </si>
  <si>
    <t>Hooper Holmes, Inc.</t>
  </si>
  <si>
    <t>HHC</t>
  </si>
  <si>
    <t>Howard Hughes Corporation (The)</t>
  </si>
  <si>
    <t>HHS</t>
  </si>
  <si>
    <t>Harte-Hanks, Inc.</t>
  </si>
  <si>
    <t>HHY</t>
  </si>
  <si>
    <t>Helios High Yield Fund</t>
  </si>
  <si>
    <t>HI</t>
  </si>
  <si>
    <t>Hillenbrand Inc</t>
  </si>
  <si>
    <t>HIBB</t>
  </si>
  <si>
    <t>Hibbett Sports, Inc.</t>
  </si>
  <si>
    <t>HIF</t>
  </si>
  <si>
    <t>Western Asset High Income Fund Inc.</t>
  </si>
  <si>
    <t>HIFS</t>
  </si>
  <si>
    <t>Hingham Institution for Savings</t>
  </si>
  <si>
    <t>HIG/WS</t>
  </si>
  <si>
    <t>HIG^A</t>
  </si>
  <si>
    <t>HIH</t>
  </si>
  <si>
    <t>Helios High Income Fund, Inc</t>
  </si>
  <si>
    <t>HIHO</t>
  </si>
  <si>
    <t>Highway Holdings Limited</t>
  </si>
  <si>
    <t>HII</t>
  </si>
  <si>
    <t>Huntington Ingalls Industries, Inc.</t>
  </si>
  <si>
    <t>HIL</t>
  </si>
  <si>
    <t>Hill International, Inc.</t>
  </si>
  <si>
    <t>HILL</t>
  </si>
  <si>
    <t>Dot Hill Systems Corporation</t>
  </si>
  <si>
    <t>HIMX</t>
  </si>
  <si>
    <t>Himax Technologies, Inc.</t>
  </si>
  <si>
    <t>HIO</t>
  </si>
  <si>
    <t>Western Asset High Income Opportunity Fund, Inc.</t>
  </si>
  <si>
    <t>HIS</t>
  </si>
  <si>
    <t>CIGNA High Income Shares</t>
  </si>
  <si>
    <t>HITK</t>
  </si>
  <si>
    <t>Hi-Tech Pharmacal Co., Inc.</t>
  </si>
  <si>
    <t>HITT</t>
  </si>
  <si>
    <t>Hittite Microwave Corporation</t>
  </si>
  <si>
    <t>HIW</t>
  </si>
  <si>
    <t>Highwoods Properties, Inc.</t>
  </si>
  <si>
    <t>HIX</t>
  </si>
  <si>
    <t>Western Asset High Income Fund II Inc.</t>
  </si>
  <si>
    <t>HJA</t>
  </si>
  <si>
    <t>HJG</t>
  </si>
  <si>
    <t>HJJ</t>
  </si>
  <si>
    <t>MS Structured Asset Corp SATURNS Goldman Sachs</t>
  </si>
  <si>
    <t>HJL</t>
  </si>
  <si>
    <t>HJN</t>
  </si>
  <si>
    <t>HJO</t>
  </si>
  <si>
    <t>HJR</t>
  </si>
  <si>
    <t>MS Structured Asset Corp.</t>
  </si>
  <si>
    <t>HJT</t>
  </si>
  <si>
    <t>HJV</t>
  </si>
  <si>
    <t>HK</t>
  </si>
  <si>
    <t>Halcon Resources Corporation</t>
  </si>
  <si>
    <t>HKAC</t>
  </si>
  <si>
    <t>Hicks Acquisition Company II, Inc.</t>
  </si>
  <si>
    <t>HKACU</t>
  </si>
  <si>
    <t>HKACW</t>
  </si>
  <si>
    <t>HKN</t>
  </si>
  <si>
    <t>HKN, Inc.</t>
  </si>
  <si>
    <t>HL</t>
  </si>
  <si>
    <t>Hecla Mining Company</t>
  </si>
  <si>
    <t>HL^B</t>
  </si>
  <si>
    <t>HLF</t>
  </si>
  <si>
    <t>Herbalife LTD.</t>
  </si>
  <si>
    <t>HLIT</t>
  </si>
  <si>
    <t>Harmonic Inc.</t>
  </si>
  <si>
    <t>HLM^</t>
  </si>
  <si>
    <t>Hillman Group Capital Trust</t>
  </si>
  <si>
    <t>HLS</t>
  </si>
  <si>
    <t>HealthSouth Corporation</t>
  </si>
  <si>
    <t>HLSS</t>
  </si>
  <si>
    <t>Home Loan Servicing Solutions, Ltd.</t>
  </si>
  <si>
    <t>HLX</t>
  </si>
  <si>
    <t>Helix Energy Solutions Group, Inc.</t>
  </si>
  <si>
    <t>HLYS</t>
  </si>
  <si>
    <t>Heelys, Inc.</t>
  </si>
  <si>
    <t>HMA</t>
  </si>
  <si>
    <t>Health Management Associates, Inc.</t>
  </si>
  <si>
    <t>HMC</t>
  </si>
  <si>
    <t>Honda Motor Company, Ltd.</t>
  </si>
  <si>
    <t>HME</t>
  </si>
  <si>
    <t>Home Properties, Inc.</t>
  </si>
  <si>
    <t>HMG</t>
  </si>
  <si>
    <t>HMG/Courtland Properties, Inc.</t>
  </si>
  <si>
    <t>HMH</t>
  </si>
  <si>
    <t>Helios Multi-Sector High Income Fund, Inc.</t>
  </si>
  <si>
    <t>HMIN</t>
  </si>
  <si>
    <t>Home Inns &amp; Hotels Management Inc.</t>
  </si>
  <si>
    <t>HMN</t>
  </si>
  <si>
    <t>Horace Mann Educators Corporation</t>
  </si>
  <si>
    <t>HMNF</t>
  </si>
  <si>
    <t>HMN Financial, Inc.</t>
  </si>
  <si>
    <t>HMNY</t>
  </si>
  <si>
    <t>Helios &amp; Matheson Information Technology Inc</t>
  </si>
  <si>
    <t>HMPR</t>
  </si>
  <si>
    <t>Hampton Roads Bankshares Inc</t>
  </si>
  <si>
    <t>HMST</t>
  </si>
  <si>
    <t>HomeStreet, Inc.</t>
  </si>
  <si>
    <t>HMSY</t>
  </si>
  <si>
    <t>HMS Holdings Corp</t>
  </si>
  <si>
    <t>HMY</t>
  </si>
  <si>
    <t>Harmony Gold Mining Co. Ltd.</t>
  </si>
  <si>
    <t>HNH</t>
  </si>
  <si>
    <t>Handy &amp; Harman Ltd.</t>
  </si>
  <si>
    <t>HNI</t>
  </si>
  <si>
    <t>HON INDUSTRIES Inc.</t>
  </si>
  <si>
    <t>HNP</t>
  </si>
  <si>
    <t>Huaneng Power Intl</t>
  </si>
  <si>
    <t>HNR</t>
  </si>
  <si>
    <t>Harvest Natural Resources Inc</t>
  </si>
  <si>
    <t>HNRG</t>
  </si>
  <si>
    <t>Hallador Energy Company</t>
  </si>
  <si>
    <t>HNSN</t>
  </si>
  <si>
    <t>Hansen Medical, Inc.</t>
  </si>
  <si>
    <t>HNT</t>
  </si>
  <si>
    <t>Health Net Inc.</t>
  </si>
  <si>
    <t>HNW</t>
  </si>
  <si>
    <t>Pioneer Diversified High Income Trust</t>
  </si>
  <si>
    <t>HNZ</t>
  </si>
  <si>
    <t>H.J. Heinz Company</t>
  </si>
  <si>
    <t>HNZ^</t>
  </si>
  <si>
    <t>HOFT</t>
  </si>
  <si>
    <t>Hooker Furniture Corporation</t>
  </si>
  <si>
    <t>Harley-Davidson, Inc.</t>
  </si>
  <si>
    <t>HOGS</t>
  </si>
  <si>
    <t>Zhongpin Inc.</t>
  </si>
  <si>
    <t>HOKU</t>
  </si>
  <si>
    <t>Hoku Corporation</t>
  </si>
  <si>
    <t>HOLI</t>
  </si>
  <si>
    <t>Hollysys Automation Technologies, Ltd.</t>
  </si>
  <si>
    <t>HOLL</t>
  </si>
  <si>
    <t>Hollywood Media Corp.</t>
  </si>
  <si>
    <t>Hologic, Inc.</t>
  </si>
  <si>
    <t>HOMB</t>
  </si>
  <si>
    <t>Home BancShares, Inc.</t>
  </si>
  <si>
    <t>HOME</t>
  </si>
  <si>
    <t>Home Federal Bancorp, Inc.</t>
  </si>
  <si>
    <t>Honeywell International Inc.</t>
  </si>
  <si>
    <t>HOS</t>
  </si>
  <si>
    <t>Hornbeck Offshore Services</t>
  </si>
  <si>
    <t>HOT</t>
  </si>
  <si>
    <t>Starwood Hotels &amp; Resorts Worldwide, Inc.</t>
  </si>
  <si>
    <t>HOTT</t>
  </si>
  <si>
    <t>Hot Topic, Inc.</t>
  </si>
  <si>
    <t>HOV</t>
  </si>
  <si>
    <t>Hovnanian Enterprises Inc</t>
  </si>
  <si>
    <t>HOVNP</t>
  </si>
  <si>
    <t>HOVU</t>
  </si>
  <si>
    <t>Helmerich &amp; Payne, Inc.</t>
  </si>
  <si>
    <t>HPCCP</t>
  </si>
  <si>
    <t>Huntington Preferred Capital, Inc.</t>
  </si>
  <si>
    <t>HPF</t>
  </si>
  <si>
    <t>John Hancock Pfd Income Fund II</t>
  </si>
  <si>
    <t>HPI</t>
  </si>
  <si>
    <t>John Hancock Preferred Income Fund</t>
  </si>
  <si>
    <t>HPJ</t>
  </si>
  <si>
    <t>Hong Kong Highpower Technology</t>
  </si>
  <si>
    <t>HPOL</t>
  </si>
  <si>
    <t>Harris Interactive, Inc.</t>
  </si>
  <si>
    <t>HPP</t>
  </si>
  <si>
    <t>Hudson Pacific Properties, Inc.</t>
  </si>
  <si>
    <t>HPP^B</t>
  </si>
  <si>
    <t>Hewlett-Packard Company</t>
  </si>
  <si>
    <t>HPS</t>
  </si>
  <si>
    <t>John Hancock Preferred Income Fund III</t>
  </si>
  <si>
    <t>HPT</t>
  </si>
  <si>
    <t>Hospitality Properites Trust</t>
  </si>
  <si>
    <t>HPT^C</t>
  </si>
  <si>
    <t>HPT^D</t>
  </si>
  <si>
    <t>HPY</t>
  </si>
  <si>
    <t>Heartland Payment Systems, Inc.</t>
  </si>
  <si>
    <t>HQH</t>
  </si>
  <si>
    <t>H&amp;Q Healthcare Investors</t>
  </si>
  <si>
    <t>HQL</t>
  </si>
  <si>
    <t>H&amp;Q Life Sciences Investors</t>
  </si>
  <si>
    <t>HR</t>
  </si>
  <si>
    <t>Healthcare Realty Trust Incorporated</t>
  </si>
  <si>
    <t>H&amp;R Block, Inc.</t>
  </si>
  <si>
    <t>HRC</t>
  </si>
  <si>
    <t>Hill-Rom Holdings Inc</t>
  </si>
  <si>
    <t>HRG</t>
  </si>
  <si>
    <t>Harbinger Group Inc</t>
  </si>
  <si>
    <t>Hormel Foods Corporation</t>
  </si>
  <si>
    <t>Harris Corporation</t>
  </si>
  <si>
    <t>HRT</t>
  </si>
  <si>
    <t>Arrhythmia Research Technology Inc.</t>
  </si>
  <si>
    <t>HRZN</t>
  </si>
  <si>
    <t>Horizon Technology Finance Corporation</t>
  </si>
  <si>
    <t>HSA</t>
  </si>
  <si>
    <t>Helios Strategic Income Fd, Inc</t>
  </si>
  <si>
    <t>HSBC^B</t>
  </si>
  <si>
    <t>Household Finance Corp</t>
  </si>
  <si>
    <t>HSC</t>
  </si>
  <si>
    <t>Harsco Corporation</t>
  </si>
  <si>
    <t>HSFT</t>
  </si>
  <si>
    <t>HiSoft Technology International Limited</t>
  </si>
  <si>
    <t>Henry Schein, Inc.</t>
  </si>
  <si>
    <t>HSII</t>
  </si>
  <si>
    <t>Heidrick &amp; Struggles International, Inc.</t>
  </si>
  <si>
    <t>HSKA</t>
  </si>
  <si>
    <t>Heska Corporation</t>
  </si>
  <si>
    <t>HSNI</t>
  </si>
  <si>
    <t>HSN, Inc.</t>
  </si>
  <si>
    <t>HSOL</t>
  </si>
  <si>
    <t>Hanwha SolarOne Co., Ltd.</t>
  </si>
  <si>
    <t>HSON</t>
  </si>
  <si>
    <t>Hudson Global, Inc.</t>
  </si>
  <si>
    <t>HSP</t>
  </si>
  <si>
    <t>Hospira Inc</t>
  </si>
  <si>
    <t>Host Marriott Financial Trust</t>
  </si>
  <si>
    <t>HSTM</t>
  </si>
  <si>
    <t>HealthStream, Inc.</t>
  </si>
  <si>
    <t>Hershey Company (The)</t>
  </si>
  <si>
    <t>HT</t>
  </si>
  <si>
    <t>Hersha Hospitality Trust</t>
  </si>
  <si>
    <t>HT^A</t>
  </si>
  <si>
    <t>HT^B</t>
  </si>
  <si>
    <t>HTBK</t>
  </si>
  <si>
    <t>Heritage Commerce Corp</t>
  </si>
  <si>
    <t>HTCH</t>
  </si>
  <si>
    <t>Hutchinson Technology Incorporated</t>
  </si>
  <si>
    <t>HTCO</t>
  </si>
  <si>
    <t>Hickory Tech Corporation</t>
  </si>
  <si>
    <t>HTD</t>
  </si>
  <si>
    <t>John Hancock Tax Advantaged Dividend Income Fund</t>
  </si>
  <si>
    <t>HTF</t>
  </si>
  <si>
    <t>HTGC</t>
  </si>
  <si>
    <t>Hercules Technology Growth Capital, Inc.</t>
  </si>
  <si>
    <t>HTGZ</t>
  </si>
  <si>
    <t>HTH</t>
  </si>
  <si>
    <t>Hilltop Holdings Inc.</t>
  </si>
  <si>
    <t>HTHT</t>
  </si>
  <si>
    <t>China Lodging Group, Limited</t>
  </si>
  <si>
    <t>HTLD</t>
  </si>
  <si>
    <t>Heartland Express, Inc.</t>
  </si>
  <si>
    <t>HTLF</t>
  </si>
  <si>
    <t>Heartland Financial USA, Inc.</t>
  </si>
  <si>
    <t>HTM</t>
  </si>
  <si>
    <t>U.S. Geothermal Inc.</t>
  </si>
  <si>
    <t>HTR</t>
  </si>
  <si>
    <t>Hyperion Brookfield Total Return Fund, Inc.</t>
  </si>
  <si>
    <t>HTS</t>
  </si>
  <si>
    <t>Hatteras Financial Corp</t>
  </si>
  <si>
    <t>HTSI</t>
  </si>
  <si>
    <t>Harris Teeter Supermarkets, Inc.</t>
  </si>
  <si>
    <t>HTWR</t>
  </si>
  <si>
    <t>Heartware International, Inc.</t>
  </si>
  <si>
    <t>HTY</t>
  </si>
  <si>
    <t>John Hancock Tax-Advantaged Global Shareholder Yield Fund</t>
  </si>
  <si>
    <t>HTZ</t>
  </si>
  <si>
    <t>Hertz Global Holdings, Inc</t>
  </si>
  <si>
    <t>HUB/A</t>
  </si>
  <si>
    <t>Hubbell Inc A</t>
  </si>
  <si>
    <t>HUB/B</t>
  </si>
  <si>
    <t>HUBG</t>
  </si>
  <si>
    <t>Hub Group, Inc.</t>
  </si>
  <si>
    <t>Humana Inc.</t>
  </si>
  <si>
    <t>HUN</t>
  </si>
  <si>
    <t>Huntsman Corporation</t>
  </si>
  <si>
    <t>HURC</t>
  </si>
  <si>
    <t>Hurco Companies, Inc.</t>
  </si>
  <si>
    <t>HURN</t>
  </si>
  <si>
    <t>Huron Consulting Group Inc.</t>
  </si>
  <si>
    <t>HUSA</t>
  </si>
  <si>
    <t>Houston American Energy Corporation</t>
  </si>
  <si>
    <t>HVB</t>
  </si>
  <si>
    <t>Hudson Valley Holding Corp.</t>
  </si>
  <si>
    <t>HVT</t>
  </si>
  <si>
    <t>Haverty Furniture Companies, Inc.</t>
  </si>
  <si>
    <t>HVT/A</t>
  </si>
  <si>
    <t>HW</t>
  </si>
  <si>
    <t>Headwaters Incorporated</t>
  </si>
  <si>
    <t>HWAY</t>
  </si>
  <si>
    <t>Healthways, Inc.</t>
  </si>
  <si>
    <t>HWBK</t>
  </si>
  <si>
    <t>Hawthorn Bancshares, Inc.</t>
  </si>
  <si>
    <t>HWCC</t>
  </si>
  <si>
    <t>Houston Wire &amp; Cable Company</t>
  </si>
  <si>
    <t>HWD</t>
  </si>
  <si>
    <t>Harry Winston Diamond Corporation</t>
  </si>
  <si>
    <t>HWG</t>
  </si>
  <si>
    <t>Hallwood Group Incorporated</t>
  </si>
  <si>
    <t>HWKN</t>
  </si>
  <si>
    <t>Hawkins, Inc.</t>
  </si>
  <si>
    <t>HXL</t>
  </si>
  <si>
    <t>Hexcel Corporation</t>
  </si>
  <si>
    <t>HXM</t>
  </si>
  <si>
    <t>Desarrolladora Homex</t>
  </si>
  <si>
    <t>HYB</t>
  </si>
  <si>
    <t>New America High Income Fund, Inc. (The)</t>
  </si>
  <si>
    <t>HYF</t>
  </si>
  <si>
    <t>Managed High Yield Plus Fund, Inc.</t>
  </si>
  <si>
    <t>HYGS</t>
  </si>
  <si>
    <t>Hydrogenics Corporation</t>
  </si>
  <si>
    <t>HYH</t>
  </si>
  <si>
    <t>HYI</t>
  </si>
  <si>
    <t>Western Asset High Yield Defined Opportunity Fund Inc.</t>
  </si>
  <si>
    <t>HYK</t>
  </si>
  <si>
    <t>HYL</t>
  </si>
  <si>
    <t>HYT</t>
  </si>
  <si>
    <t>Blackrock Corporate High Yield Fund VI Inc</t>
  </si>
  <si>
    <t>HYV</t>
  </si>
  <si>
    <t>Blackrock Corporate High Yield Fund V Inc</t>
  </si>
  <si>
    <t>HYY</t>
  </si>
  <si>
    <t>Structured Products Corp 6.25 Verizon Gbl</t>
  </si>
  <si>
    <t>HZD</t>
  </si>
  <si>
    <t>Zion Oil &amp; Gas Inc</t>
  </si>
  <si>
    <t>HZK</t>
  </si>
  <si>
    <t>HZNP</t>
  </si>
  <si>
    <t>Horizon Pharma, Inc.</t>
  </si>
  <si>
    <t>HZO</t>
  </si>
  <si>
    <t>MarineMax, Inc.</t>
  </si>
  <si>
    <t>IACI</t>
  </si>
  <si>
    <t>IAC/InterActiveCorp</t>
  </si>
  <si>
    <t>IAE</t>
  </si>
  <si>
    <t>ING Asia Pacific High Dividend Equity Income Fund</t>
  </si>
  <si>
    <t>IAF</t>
  </si>
  <si>
    <t>Aberdeen Australia Equity Fund Inc</t>
  </si>
  <si>
    <t>IAG</t>
  </si>
  <si>
    <t>Iamgold Corporation</t>
  </si>
  <si>
    <t>IART</t>
  </si>
  <si>
    <t>Integra LifeSciences Holdings Corporation</t>
  </si>
  <si>
    <t>IBA</t>
  </si>
  <si>
    <t>Industrias Bachoco, S.A. de C.V.</t>
  </si>
  <si>
    <t>IBB</t>
  </si>
  <si>
    <t>iShares NASDAQ Biotechnology Index Fund</t>
  </si>
  <si>
    <t>IBCA</t>
  </si>
  <si>
    <t>Intervest Bancshares Corp.</t>
  </si>
  <si>
    <t>IBCP</t>
  </si>
  <si>
    <t>Independent Bank Corporation</t>
  </si>
  <si>
    <t>IBCPO</t>
  </si>
  <si>
    <t>IBI</t>
  </si>
  <si>
    <t>Interline Brands, Inc.</t>
  </si>
  <si>
    <t>IBIO</t>
  </si>
  <si>
    <t>iBio, Inc.</t>
  </si>
  <si>
    <t>IBKC</t>
  </si>
  <si>
    <t>IBERIABANK Corporation</t>
  </si>
  <si>
    <t>IBKR</t>
  </si>
  <si>
    <t>Interactive Brokers Group, Inc.</t>
  </si>
  <si>
    <t>International Business Machines Corporation</t>
  </si>
  <si>
    <t>IBN</t>
  </si>
  <si>
    <t>ICICI Bank Limited</t>
  </si>
  <si>
    <t>IBO</t>
  </si>
  <si>
    <t>IBO (Listing Market - NYSE Amex Network B F)</t>
  </si>
  <si>
    <t>IBOC</t>
  </si>
  <si>
    <t>International Bancshares Corporation</t>
  </si>
  <si>
    <t>ICA</t>
  </si>
  <si>
    <t>Empresas Ica Soc Contrladora</t>
  </si>
  <si>
    <t>ICAD</t>
  </si>
  <si>
    <t>icad inc.</t>
  </si>
  <si>
    <t>ICB</t>
  </si>
  <si>
    <t>MS Income Securities, Inc.</t>
  </si>
  <si>
    <t>ICCC</t>
  </si>
  <si>
    <t>ImmuCell Corporation</t>
  </si>
  <si>
    <t>ICE</t>
  </si>
  <si>
    <t>IntercontinentalExchange, Inc.</t>
  </si>
  <si>
    <t>ICFI</t>
  </si>
  <si>
    <t>ICF International, Inc.</t>
  </si>
  <si>
    <t>ICGE</t>
  </si>
  <si>
    <t>ICG Group, Inc.</t>
  </si>
  <si>
    <t>ICH</t>
  </si>
  <si>
    <t>Investors Capital Holdings, Ltd.</t>
  </si>
  <si>
    <t>ICLN</t>
  </si>
  <si>
    <t>iShares S&amp;P Global Clean Energy Index Fund</t>
  </si>
  <si>
    <t>ICLR</t>
  </si>
  <si>
    <t>ICON plc</t>
  </si>
  <si>
    <t>ICON</t>
  </si>
  <si>
    <t>Iconix Brand Group, Inc.</t>
  </si>
  <si>
    <t>ICS</t>
  </si>
  <si>
    <t>Invesco California Municipal Securities</t>
  </si>
  <si>
    <t>ICUI</t>
  </si>
  <si>
    <t>ICU Medical, Inc.</t>
  </si>
  <si>
    <t>IDA</t>
  </si>
  <si>
    <t>IDACORP, Inc.</t>
  </si>
  <si>
    <t>IDCC</t>
  </si>
  <si>
    <t>InterDigital, Inc.</t>
  </si>
  <si>
    <t>IDE</t>
  </si>
  <si>
    <t>ING Infrastructure Industrial and Material Fund</t>
  </si>
  <si>
    <t>IDG</t>
  </si>
  <si>
    <t>ING Group, N.V.</t>
  </si>
  <si>
    <t>IDI</t>
  </si>
  <si>
    <t>SearchMedia Holdings Limited</t>
  </si>
  <si>
    <t>IDI/U</t>
  </si>
  <si>
    <t>IDI/WS</t>
  </si>
  <si>
    <t>IDIX</t>
  </si>
  <si>
    <t>Idenix Pharmaceuticals, Inc.</t>
  </si>
  <si>
    <t>IDN</t>
  </si>
  <si>
    <t>Intellicheck Mobilisia, Inc.</t>
  </si>
  <si>
    <t>IDRA</t>
  </si>
  <si>
    <t>Idera Pharmaceuticals, Inc.</t>
  </si>
  <si>
    <t>IDSA</t>
  </si>
  <si>
    <t>Industrial Services of America, Inc.</t>
  </si>
  <si>
    <t>IDSY</t>
  </si>
  <si>
    <t>I.D. Systems, Inc.</t>
  </si>
  <si>
    <t>IDT</t>
  </si>
  <si>
    <t>IDT Corporation</t>
  </si>
  <si>
    <t>IDTI</t>
  </si>
  <si>
    <t>Integrated Device Technology, Inc.</t>
  </si>
  <si>
    <t>IDEXX Laboratories, Inc.</t>
  </si>
  <si>
    <t>IEC</t>
  </si>
  <si>
    <t>IEC Electronics Corp.</t>
  </si>
  <si>
    <t>IEP</t>
  </si>
  <si>
    <t>Icahn Enterprises L.P.</t>
  </si>
  <si>
    <t>IESC</t>
  </si>
  <si>
    <t>Integrated Electrical Services, Inc.</t>
  </si>
  <si>
    <t>IEX</t>
  </si>
  <si>
    <t>IDEX Corporation</t>
  </si>
  <si>
    <t>IF</t>
  </si>
  <si>
    <t>Aberdeen Indonesia Fund, Inc.</t>
  </si>
  <si>
    <t>IFAS</t>
  </si>
  <si>
    <t>iShares FTSE EPRA/NAREIT Asia Index Fund</t>
  </si>
  <si>
    <t>IFEU</t>
  </si>
  <si>
    <t>iShares FTSE EPRA/NAREIT Europe Index Fund</t>
  </si>
  <si>
    <t>Internationa Flavors &amp; Fragrances, Inc.</t>
  </si>
  <si>
    <t>IFGL</t>
  </si>
  <si>
    <t>iShares FTSE EPRA/NAREIT Global Real Estate ex-U.S. Index Fund</t>
  </si>
  <si>
    <t>IFMI</t>
  </si>
  <si>
    <t>Institutional Financial Markets, Inc.</t>
  </si>
  <si>
    <t>IFN</t>
  </si>
  <si>
    <t>India Fund, Inc. (The)</t>
  </si>
  <si>
    <t>IFNA</t>
  </si>
  <si>
    <t>iShares FTSE EPRA/NAREIT North America Index Fund</t>
  </si>
  <si>
    <t>IFON</t>
  </si>
  <si>
    <t>InfoSonics Corp</t>
  </si>
  <si>
    <t>IFSIA</t>
  </si>
  <si>
    <t>Interface, Inc.</t>
  </si>
  <si>
    <t>IFSM</t>
  </si>
  <si>
    <t>iShares FTSE Developed Small Cap ex-North America Index Fund</t>
  </si>
  <si>
    <t>IFT</t>
  </si>
  <si>
    <t>Imperial Holdings, Inc.</t>
  </si>
  <si>
    <t>IG</t>
  </si>
  <si>
    <t>IGI Laboratories, Inc.</t>
  </si>
  <si>
    <t>IGA</t>
  </si>
  <si>
    <t>ING Global Advantage and Premium Opportunity Fund</t>
  </si>
  <si>
    <t>IGC</t>
  </si>
  <si>
    <t>India Globalization Capital Inc.</t>
  </si>
  <si>
    <t>IGC/U</t>
  </si>
  <si>
    <t>IGC/WS</t>
  </si>
  <si>
    <t>IGD</t>
  </si>
  <si>
    <t>ING Global Equity Dividend and Premium Opportunity Fund</t>
  </si>
  <si>
    <t>IGI</t>
  </si>
  <si>
    <t>Western Asset Investment Grade Defined Opportunity Trust Inc.</t>
  </si>
  <si>
    <t>IGK</t>
  </si>
  <si>
    <t>IGLD</t>
  </si>
  <si>
    <t>Internet Gold Golden Lines Ltd.</t>
  </si>
  <si>
    <t>IGOI</t>
  </si>
  <si>
    <t>iGo, Inc</t>
  </si>
  <si>
    <t>IGOV</t>
  </si>
  <si>
    <t>iShares S&amp;P/Citigroup International Treasury Bond Fund</t>
  </si>
  <si>
    <t>IGR</t>
  </si>
  <si>
    <t>CBRE Clarion Global Real Estate Income Fund</t>
  </si>
  <si>
    <t>IGT</t>
  </si>
  <si>
    <t>International Game Technology</t>
  </si>
  <si>
    <t>IGTE</t>
  </si>
  <si>
    <t>iGATE Corporation</t>
  </si>
  <si>
    <t>IHC</t>
  </si>
  <si>
    <t>Independence Holding Company</t>
  </si>
  <si>
    <t>IHD</t>
  </si>
  <si>
    <t>ING Emerging Markets High Dividend Equity Fund</t>
  </si>
  <si>
    <t>IHG</t>
  </si>
  <si>
    <t>Intercontinental Hotels Group</t>
  </si>
  <si>
    <t>IHS</t>
  </si>
  <si>
    <t>IHS Inc.</t>
  </si>
  <si>
    <t>IHT</t>
  </si>
  <si>
    <t>InnSuites Hospitality Trust</t>
  </si>
  <si>
    <t>IIC</t>
  </si>
  <si>
    <t>Invesco California Municipal Income Trust</t>
  </si>
  <si>
    <t>IID</t>
  </si>
  <si>
    <t>ING International High Dividend Equity Income Fund</t>
  </si>
  <si>
    <t>IIF</t>
  </si>
  <si>
    <t>Morgan Stanley India Investment Fund, Inc.</t>
  </si>
  <si>
    <t>III</t>
  </si>
  <si>
    <t>Information Services Group, Inc.</t>
  </si>
  <si>
    <t>IIIN</t>
  </si>
  <si>
    <t>Insteel Industries, Inc.</t>
  </si>
  <si>
    <t>IIJI</t>
  </si>
  <si>
    <t>Internet Initiative Japan, Inc.</t>
  </si>
  <si>
    <t>IILG</t>
  </si>
  <si>
    <t>Interval Leisure Group, Inc.</t>
  </si>
  <si>
    <t>IIM</t>
  </si>
  <si>
    <t>Invesco Value Municipal Income Trust</t>
  </si>
  <si>
    <t>IIN</t>
  </si>
  <si>
    <t>IntriCon Corporation</t>
  </si>
  <si>
    <t>IIT</t>
  </si>
  <si>
    <t>PT Indosat Tbk</t>
  </si>
  <si>
    <t>IIVI</t>
  </si>
  <si>
    <t>II-VI Incorporated</t>
  </si>
  <si>
    <t>IIZ^K</t>
  </si>
  <si>
    <t>SiM Internal Test 5</t>
  </si>
  <si>
    <t>IKAN</t>
  </si>
  <si>
    <t>Ikanos Communications, Inc.</t>
  </si>
  <si>
    <t>IKJ</t>
  </si>
  <si>
    <t>IKL</t>
  </si>
  <si>
    <t>IKM</t>
  </si>
  <si>
    <t>IKNX</t>
  </si>
  <si>
    <t>Ikonics Corporation</t>
  </si>
  <si>
    <t>IKR</t>
  </si>
  <si>
    <t>IL</t>
  </si>
  <si>
    <t>IntraLinks Holdings, Inc.</t>
  </si>
  <si>
    <t>Illumina, Inc.</t>
  </si>
  <si>
    <t>IM</t>
  </si>
  <si>
    <t>Ingram Micro Inc.</t>
  </si>
  <si>
    <t>IMAX</t>
  </si>
  <si>
    <t>Imax Corporation</t>
  </si>
  <si>
    <t>IMC</t>
  </si>
  <si>
    <t>Invesco Value Municipal Bond Trust</t>
  </si>
  <si>
    <t>IMF</t>
  </si>
  <si>
    <t>Western Asset Inflation Management Fund Inc</t>
  </si>
  <si>
    <t>IMGN</t>
  </si>
  <si>
    <t>ImmunoGen, Inc.</t>
  </si>
  <si>
    <t>IMH</t>
  </si>
  <si>
    <t>Impac Mortgage Holdings, Inc.</t>
  </si>
  <si>
    <t>IMI</t>
  </si>
  <si>
    <t>Intermolecular, Inc.</t>
  </si>
  <si>
    <t>IMKTA</t>
  </si>
  <si>
    <t>Ingles Markets, Incorporated</t>
  </si>
  <si>
    <t>IMMR</t>
  </si>
  <si>
    <t>Immersion Corporation</t>
  </si>
  <si>
    <t>IMMU</t>
  </si>
  <si>
    <t>Immunomedics, Inc.</t>
  </si>
  <si>
    <t>IMN</t>
  </si>
  <si>
    <t>Imation Corporation</t>
  </si>
  <si>
    <t>IMO</t>
  </si>
  <si>
    <t>Imperial Oil Limited</t>
  </si>
  <si>
    <t>IMOS</t>
  </si>
  <si>
    <t>ChipMOS TECHNOLOGIES (Bermuda) LTD.</t>
  </si>
  <si>
    <t>IMPV</t>
  </si>
  <si>
    <t>Imperva, Inc.</t>
  </si>
  <si>
    <t>IMRS</t>
  </si>
  <si>
    <t>Imris Inc</t>
  </si>
  <si>
    <t>IMS</t>
  </si>
  <si>
    <t>Invesco Value Municipal Securities</t>
  </si>
  <si>
    <t>IMT</t>
  </si>
  <si>
    <t>Invesco Value Municipal Trust</t>
  </si>
  <si>
    <t>IN</t>
  </si>
  <si>
    <t>UNOVA, Inc.</t>
  </si>
  <si>
    <t>INAP</t>
  </si>
  <si>
    <t>Internap Network Services Corporation</t>
  </si>
  <si>
    <t>INB</t>
  </si>
  <si>
    <t>Cohen &amp; Steers Global Income Builder, Inc.</t>
  </si>
  <si>
    <t>INCB</t>
  </si>
  <si>
    <t>Indiana Community Bancorp</t>
  </si>
  <si>
    <t>INCY</t>
  </si>
  <si>
    <t>Incyte Corporation</t>
  </si>
  <si>
    <t>IND</t>
  </si>
  <si>
    <t>INDB</t>
  </si>
  <si>
    <t>Independent Bank Corp.</t>
  </si>
  <si>
    <t>INDY</t>
  </si>
  <si>
    <t>iShares S&amp;P India Nifty 50 Index Fund</t>
  </si>
  <si>
    <t>INF</t>
  </si>
  <si>
    <t>Brookfield Global Listed Infrastructure Income Fund</t>
  </si>
  <si>
    <t>INFA</t>
  </si>
  <si>
    <t>Informatica Corporation</t>
  </si>
  <si>
    <t>INFI</t>
  </si>
  <si>
    <t>Infinity Pharmaceuticals, Inc.</t>
  </si>
  <si>
    <t>INFN</t>
  </si>
  <si>
    <t>Infinera Corporation</t>
  </si>
  <si>
    <t>INFU</t>
  </si>
  <si>
    <t>InfuSystems Holdings, Inc.</t>
  </si>
  <si>
    <t>INFY</t>
  </si>
  <si>
    <t>Infosys Limited</t>
  </si>
  <si>
    <t>ING</t>
  </si>
  <si>
    <t>ININ</t>
  </si>
  <si>
    <t>Interactive Intelligence Group, Inc.</t>
  </si>
  <si>
    <t>INMD</t>
  </si>
  <si>
    <t>IntegraMed America, Inc.</t>
  </si>
  <si>
    <t>INN</t>
  </si>
  <si>
    <t>Summit Hotel Properties, Inc.</t>
  </si>
  <si>
    <t>INN^A</t>
  </si>
  <si>
    <t>INO</t>
  </si>
  <si>
    <t>Inovio Pharmaceuticals, Inc.</t>
  </si>
  <si>
    <t>INOC</t>
  </si>
  <si>
    <t>Innotrac Corporation</t>
  </si>
  <si>
    <t>INOD</t>
  </si>
  <si>
    <t>Innodata Isogen Inc</t>
  </si>
  <si>
    <t>INPH</t>
  </si>
  <si>
    <t>Interphase Corporation</t>
  </si>
  <si>
    <t>INS</t>
  </si>
  <si>
    <t>Intelligent Systems Corporation</t>
  </si>
  <si>
    <t>INSM</t>
  </si>
  <si>
    <t>Insmed, Inc.</t>
  </si>
  <si>
    <t>INSP</t>
  </si>
  <si>
    <t>InfoSpace, Inc.</t>
  </si>
  <si>
    <t>INT</t>
  </si>
  <si>
    <t>World Fuel Services Corporation</t>
  </si>
  <si>
    <t>Intel Corporation</t>
  </si>
  <si>
    <t>INTG</t>
  </si>
  <si>
    <t>The Intergroup Corporation</t>
  </si>
  <si>
    <t>INTL</t>
  </si>
  <si>
    <t>INTL FCStone Inc.</t>
  </si>
  <si>
    <t>INTT</t>
  </si>
  <si>
    <t>inTest Corporation</t>
  </si>
  <si>
    <t>Intuit Inc.</t>
  </si>
  <si>
    <t>INTX</t>
  </si>
  <si>
    <t>Intersections, Inc.</t>
  </si>
  <si>
    <t>INUV</t>
  </si>
  <si>
    <t>Inuvo, Inc</t>
  </si>
  <si>
    <t>INV</t>
  </si>
  <si>
    <t>Innovaro Inc</t>
  </si>
  <si>
    <t>INVE</t>
  </si>
  <si>
    <t>Identive Group, Inc.</t>
  </si>
  <si>
    <t>INVN</t>
  </si>
  <si>
    <t>InvenSense, Inc.</t>
  </si>
  <si>
    <t>INWK</t>
  </si>
  <si>
    <t>InnerWorkings, Inc.</t>
  </si>
  <si>
    <t>INXN</t>
  </si>
  <si>
    <t>InterXion Holding N.V.</t>
  </si>
  <si>
    <t>INZ</t>
  </si>
  <si>
    <t>IO</t>
  </si>
  <si>
    <t>Ion Geophysical Corporation</t>
  </si>
  <si>
    <t>IOC</t>
  </si>
  <si>
    <t>InterOil Corporation</t>
  </si>
  <si>
    <t>IOSP</t>
  </si>
  <si>
    <t>Innospec Inc.</t>
  </si>
  <si>
    <t>IOT</t>
  </si>
  <si>
    <t>Income Opportunity Realty Trust</t>
  </si>
  <si>
    <t>International Paper Company</t>
  </si>
  <si>
    <t>IPAR</t>
  </si>
  <si>
    <t>Inter Parfums, Inc.</t>
  </si>
  <si>
    <t>IPAS</t>
  </si>
  <si>
    <t>iPass Inc.</t>
  </si>
  <si>
    <t>IPB</t>
  </si>
  <si>
    <t>Merrill Lynch &amp; Co., Inc.</t>
  </si>
  <si>
    <t>IPCC</t>
  </si>
  <si>
    <t>Infinity Property and Casualty Corporation</t>
  </si>
  <si>
    <t>IPCI</t>
  </si>
  <si>
    <t>Intellipharmaceutics International Inc.</t>
  </si>
  <si>
    <t>IPCM</t>
  </si>
  <si>
    <t>IPC The Hospitalist Company, Inc.</t>
  </si>
  <si>
    <t>Interpublic Group of Companies, Inc. (The)</t>
  </si>
  <si>
    <t>IPGP</t>
  </si>
  <si>
    <t>IPG Photonics Corporation</t>
  </si>
  <si>
    <t>IPHI</t>
  </si>
  <si>
    <t>Inphi Corporation</t>
  </si>
  <si>
    <t>IPHS</t>
  </si>
  <si>
    <t>Innophos Holdings, Inc.</t>
  </si>
  <si>
    <t>IPI</t>
  </si>
  <si>
    <t>Intrepid Potash, Inc</t>
  </si>
  <si>
    <t>IPL^B</t>
  </si>
  <si>
    <t>Interstate Power and Light Company</t>
  </si>
  <si>
    <t>IPSU</t>
  </si>
  <si>
    <t>Imperial Sugar Company</t>
  </si>
  <si>
    <t>IPT</t>
  </si>
  <si>
    <t>iParty Corporation</t>
  </si>
  <si>
    <t>IPXL</t>
  </si>
  <si>
    <t>Impax Laboratories, Inc.</t>
  </si>
  <si>
    <t>IQC</t>
  </si>
  <si>
    <t>IQI</t>
  </si>
  <si>
    <t>Invesco Quality Municipal Income Trust</t>
  </si>
  <si>
    <t>IQM</t>
  </si>
  <si>
    <t>Invesco Quality Municipal Securities</t>
  </si>
  <si>
    <t>IQN</t>
  </si>
  <si>
    <t>Invesco New York Quality Municipal Securities</t>
  </si>
  <si>
    <t>IQNT</t>
  </si>
  <si>
    <t>Neutral Tandem, Inc.</t>
  </si>
  <si>
    <t>IQT</t>
  </si>
  <si>
    <t>Invesco Quality Municipal Investment Trust</t>
  </si>
  <si>
    <t>IR</t>
  </si>
  <si>
    <t>Ingersoll-Rand plc (Ireland)</t>
  </si>
  <si>
    <t>IRBT</t>
  </si>
  <si>
    <t>iRobot Corporation</t>
  </si>
  <si>
    <t>IRC</t>
  </si>
  <si>
    <t>Inland Real Estate Corporation</t>
  </si>
  <si>
    <t>IRC^A</t>
  </si>
  <si>
    <t>IRDM</t>
  </si>
  <si>
    <t>Iridium Communications Inc</t>
  </si>
  <si>
    <t>IRDMU</t>
  </si>
  <si>
    <t>IRDMW</t>
  </si>
  <si>
    <t>IRDMZ</t>
  </si>
  <si>
    <t>IRE</t>
  </si>
  <si>
    <t>Governor and Company of the Bank of Ireland (The)</t>
  </si>
  <si>
    <t>IRET</t>
  </si>
  <si>
    <t>Investors Real Estate Trust</t>
  </si>
  <si>
    <t>IRETP</t>
  </si>
  <si>
    <t>IRF</t>
  </si>
  <si>
    <t>International Rectifier Corporation</t>
  </si>
  <si>
    <t>IRIS</t>
  </si>
  <si>
    <t>IRIS International, Inc.</t>
  </si>
  <si>
    <t>IRIX</t>
  </si>
  <si>
    <t>IRIDEX Corporation</t>
  </si>
  <si>
    <t>IRL</t>
  </si>
  <si>
    <t>New Ireland Fund, Inc. (The)</t>
  </si>
  <si>
    <t>Iron Mountain Incorporated</t>
  </si>
  <si>
    <t>IROQ</t>
  </si>
  <si>
    <t>IF Bancorp, Inc.</t>
  </si>
  <si>
    <t>IRR</t>
  </si>
  <si>
    <t>ING Risk Managed Natural Resources Fund</t>
  </si>
  <si>
    <t>IRS</t>
  </si>
  <si>
    <t>IRSA Inversiones Y Representaciones S.A.</t>
  </si>
  <si>
    <t>IRWD</t>
  </si>
  <si>
    <t>Ironwood Pharmaceuticals, Inc.</t>
  </si>
  <si>
    <t>ISBC</t>
  </si>
  <si>
    <t>Investors Bancorp, Inc.</t>
  </si>
  <si>
    <t>ISCA</t>
  </si>
  <si>
    <t>International Speedway Corporation</t>
  </si>
  <si>
    <t>ISD</t>
  </si>
  <si>
    <t>Prudential Short Duration High Yield Fund, Inc.</t>
  </si>
  <si>
    <t>ISF</t>
  </si>
  <si>
    <t>ISG</t>
  </si>
  <si>
    <t>ISH</t>
  </si>
  <si>
    <t>International Shipholding Corporation</t>
  </si>
  <si>
    <t>ISHG</t>
  </si>
  <si>
    <t>iShares S&amp;P/Citigroup 1-3 Year International Treasury Bond Fun</t>
  </si>
  <si>
    <t>ISIG</t>
  </si>
  <si>
    <t>Insignia Systems, Inc.</t>
  </si>
  <si>
    <t>ISIL</t>
  </si>
  <si>
    <t>Intersil Corporation</t>
  </si>
  <si>
    <t>ISIS</t>
  </si>
  <si>
    <t>Isis Pharmaceuticals, Inc.</t>
  </si>
  <si>
    <t>ISL</t>
  </si>
  <si>
    <t>Aberdeen Israel Fund, Inc.</t>
  </si>
  <si>
    <t>ISLE</t>
  </si>
  <si>
    <t>Isle of Capri Casinos, Inc.</t>
  </si>
  <si>
    <t>ISM</t>
  </si>
  <si>
    <t>SLM Corporation</t>
  </si>
  <si>
    <t>ISNS</t>
  </si>
  <si>
    <t>Image Sensing Systems, Inc.</t>
  </si>
  <si>
    <t>ISP</t>
  </si>
  <si>
    <t>ISR</t>
  </si>
  <si>
    <t>IsoRay, Inc.</t>
  </si>
  <si>
    <t>Intuitive Surgical, Inc.</t>
  </si>
  <si>
    <t>ISRL</t>
  </si>
  <si>
    <t>Isramco, Inc.</t>
  </si>
  <si>
    <t>ISS</t>
  </si>
  <si>
    <t>iSoftStone Holdings Limited</t>
  </si>
  <si>
    <t>ISSC</t>
  </si>
  <si>
    <t>Innovative Solutions and Support, Inc.</t>
  </si>
  <si>
    <t>ISSI</t>
  </si>
  <si>
    <t>Integrated Silicon Solution, Inc.</t>
  </si>
  <si>
    <t>ISTA</t>
  </si>
  <si>
    <t>ISTA Pharmaceuticals, Inc.</t>
  </si>
  <si>
    <t>IT</t>
  </si>
  <si>
    <t>Gartner, Inc.</t>
  </si>
  <si>
    <t>ITC</t>
  </si>
  <si>
    <t>ITC Holdings Corp.</t>
  </si>
  <si>
    <t>ITG</t>
  </si>
  <si>
    <t>Investment Technology Group, Inc.</t>
  </si>
  <si>
    <t>ITI</t>
  </si>
  <si>
    <t>Iteris, Inc.</t>
  </si>
  <si>
    <t>ITIC</t>
  </si>
  <si>
    <t>Investors Title Company</t>
  </si>
  <si>
    <t>ITMN</t>
  </si>
  <si>
    <t>InterMune, Inc.</t>
  </si>
  <si>
    <t>ITRI</t>
  </si>
  <si>
    <t>Itron, Inc.</t>
  </si>
  <si>
    <t>ITRN</t>
  </si>
  <si>
    <t>Ituran Location and Control Ltd.</t>
  </si>
  <si>
    <t>ITT</t>
  </si>
  <si>
    <t>ITT Corporation</t>
  </si>
  <si>
    <t>ITUB</t>
  </si>
  <si>
    <t>Itau Unibanco Banco Holding SA</t>
  </si>
  <si>
    <t>Illinois Tool Works Inc.</t>
  </si>
  <si>
    <t>IVAC</t>
  </si>
  <si>
    <t>Intevac, Inc.</t>
  </si>
  <si>
    <t>IVAN</t>
  </si>
  <si>
    <t>Ivanhoe Energy, Inc.</t>
  </si>
  <si>
    <t>IVC</t>
  </si>
  <si>
    <t>Invacare Corporation</t>
  </si>
  <si>
    <t>IVD</t>
  </si>
  <si>
    <t>IVAX Diagnostics, Inc.</t>
  </si>
  <si>
    <t>IVN</t>
  </si>
  <si>
    <t>Ivanhoe Mines Ltd</t>
  </si>
  <si>
    <t>IVR</t>
  </si>
  <si>
    <t>INVESCO MORTGAGE CAPITAL INC</t>
  </si>
  <si>
    <t>Invesco Plc</t>
  </si>
  <si>
    <t>IX</t>
  </si>
  <si>
    <t>Orix Corp Ads</t>
  </si>
  <si>
    <t>IXYS</t>
  </si>
  <si>
    <t>IXYS Corporation</t>
  </si>
  <si>
    <t>JACK</t>
  </si>
  <si>
    <t>Jack In The Box Inc.</t>
  </si>
  <si>
    <t>JADE</t>
  </si>
  <si>
    <t>LJ International, Inc.</t>
  </si>
  <si>
    <t>JAG</t>
  </si>
  <si>
    <t>Jaguar Mining Inc</t>
  </si>
  <si>
    <t>JAH</t>
  </si>
  <si>
    <t>Jarden Corporation</t>
  </si>
  <si>
    <t>JAKK</t>
  </si>
  <si>
    <t>JAKKS Pacific, Inc.</t>
  </si>
  <si>
    <t>JASO</t>
  </si>
  <si>
    <t>JA Solar Holdings, Co., Ltd.</t>
  </si>
  <si>
    <t>JAX</t>
  </si>
  <si>
    <t>J. Alexander&amp;#39;s Corporation</t>
  </si>
  <si>
    <t>JAXB</t>
  </si>
  <si>
    <t>Jacksonville Bancorp, Inc.</t>
  </si>
  <si>
    <t>JAZZ</t>
  </si>
  <si>
    <t>Jazz Pharmaceuticals plc</t>
  </si>
  <si>
    <t>J.B. Hunt Transport Services, Inc.</t>
  </si>
  <si>
    <t>JBI</t>
  </si>
  <si>
    <t>Lehman ABS Cp 7.857%</t>
  </si>
  <si>
    <t>JBJ</t>
  </si>
  <si>
    <t>JBK</t>
  </si>
  <si>
    <t>JBL</t>
  </si>
  <si>
    <t>Jabil Circuit, Inc.</t>
  </si>
  <si>
    <t>JBLU</t>
  </si>
  <si>
    <t>JetBlue Airways Corporation</t>
  </si>
  <si>
    <t>JBN</t>
  </si>
  <si>
    <t>Select Asset Inc.</t>
  </si>
  <si>
    <t>JBO</t>
  </si>
  <si>
    <t>JBR</t>
  </si>
  <si>
    <t>JBSS</t>
  </si>
  <si>
    <t>John B. Sanfilippo &amp; Son, Inc.</t>
  </si>
  <si>
    <t>JBT</t>
  </si>
  <si>
    <t>John Bean Technologies Corporation</t>
  </si>
  <si>
    <t>JCDA</t>
  </si>
  <si>
    <t>Jacada Ltd.</t>
  </si>
  <si>
    <t>JCE</t>
  </si>
  <si>
    <t>Nuveen Core Equity Alpha Fund</t>
  </si>
  <si>
    <t>JCI</t>
  </si>
  <si>
    <t>Johnson Controls, Inc.</t>
  </si>
  <si>
    <t>JCOM</t>
  </si>
  <si>
    <t>j2 Global, Inc.</t>
  </si>
  <si>
    <t>JCP</t>
  </si>
  <si>
    <t>J.C. Penney Company, Inc. Holding Company</t>
  </si>
  <si>
    <t>JCS</t>
  </si>
  <si>
    <t>Communications Systems, Inc.</t>
  </si>
  <si>
    <t>JCTCF</t>
  </si>
  <si>
    <t>Jewett-Cameron Trading Company</t>
  </si>
  <si>
    <t>JDAS</t>
  </si>
  <si>
    <t>JDA Software Group, Inc.</t>
  </si>
  <si>
    <t>JDD</t>
  </si>
  <si>
    <t>Nuveen Diversified Dividend and Income Fund</t>
  </si>
  <si>
    <t>JDSU</t>
  </si>
  <si>
    <t>JDS Uniphase Corporation</t>
  </si>
  <si>
    <t>JE</t>
  </si>
  <si>
    <t>Just Energy Group, Inc.</t>
  </si>
  <si>
    <t>Jacobs Engineering Group Inc.</t>
  </si>
  <si>
    <t>JEF</t>
  </si>
  <si>
    <t>Jefferies Group, Inc.</t>
  </si>
  <si>
    <t>JEQ</t>
  </si>
  <si>
    <t>Japan Equity Fund, Inc. (The)</t>
  </si>
  <si>
    <t>JFBC</t>
  </si>
  <si>
    <t>Jeffersonville Bancorp</t>
  </si>
  <si>
    <t>JFBI</t>
  </si>
  <si>
    <t>Jefferson Bancshares, Inc.</t>
  </si>
  <si>
    <t>JFC</t>
  </si>
  <si>
    <t>JF China Region  Fund, Inc.</t>
  </si>
  <si>
    <t>JFP</t>
  </si>
  <si>
    <t>Nuveen Tax-Advantaged Floating Rate Fund</t>
  </si>
  <si>
    <t>JFR</t>
  </si>
  <si>
    <t>Nuveen Floating Rate Income Fund</t>
  </si>
  <si>
    <t>JGG</t>
  </si>
  <si>
    <t>Nuveen Global Government Enhanced Income Fund</t>
  </si>
  <si>
    <t>JGT</t>
  </si>
  <si>
    <t>Nuveen Multi-Currency Short-Term Government Income Fund</t>
  </si>
  <si>
    <t>JGV</t>
  </si>
  <si>
    <t>Nuveen Global Value Opportunities Fund</t>
  </si>
  <si>
    <t>JHI</t>
  </si>
  <si>
    <t>John Hancock Investors Trust</t>
  </si>
  <si>
    <t>JHP</t>
  </si>
  <si>
    <t>Nuveen Quality Preferred Income Fund 3</t>
  </si>
  <si>
    <t>JHS</t>
  </si>
  <si>
    <t>John Hancock Income Securities Trust</t>
  </si>
  <si>
    <t>JHX</t>
  </si>
  <si>
    <t>James Hardie Industries SE</t>
  </si>
  <si>
    <t>JIVE</t>
  </si>
  <si>
    <t>Jive Software, Inc.</t>
  </si>
  <si>
    <t>JJSF</t>
  </si>
  <si>
    <t>J &amp; J Snack Foods Corp.</t>
  </si>
  <si>
    <t>JKHY</t>
  </si>
  <si>
    <t>Jack Henry &amp; Associates, Inc.</t>
  </si>
  <si>
    <t>JKS</t>
  </si>
  <si>
    <t>JinkoSolar Holding Company Limited</t>
  </si>
  <si>
    <t>JLA</t>
  </si>
  <si>
    <t>Nuveen Equity Premium Advantage Fund</t>
  </si>
  <si>
    <t>JLL</t>
  </si>
  <si>
    <t>Jones Lang LaSalle Incorporated</t>
  </si>
  <si>
    <t>JLS</t>
  </si>
  <si>
    <t>Nuveen Mortgage Opportunity Term Fund</t>
  </si>
  <si>
    <t>JMBA</t>
  </si>
  <si>
    <t>Jamba, Inc.</t>
  </si>
  <si>
    <t>JMF</t>
  </si>
  <si>
    <t>Nuveen Energy MLP Total Return Fund</t>
  </si>
  <si>
    <t>JMP</t>
  </si>
  <si>
    <t>JMP Group Inc</t>
  </si>
  <si>
    <t>JMT</t>
  </si>
  <si>
    <t>Nuven Mortgage Opportunity Term Fund 2</t>
  </si>
  <si>
    <t>JNJ</t>
  </si>
  <si>
    <t>Johnson &amp; Johnson</t>
  </si>
  <si>
    <t>Juniper Networks, Inc.</t>
  </si>
  <si>
    <t>JNS</t>
  </si>
  <si>
    <t>Janus Capital Group, Inc</t>
  </si>
  <si>
    <t>JNY</t>
  </si>
  <si>
    <t>Jones Group, Inc. (The)</t>
  </si>
  <si>
    <t>JOB</t>
  </si>
  <si>
    <t>General Employment Enterprises, Inc.</t>
  </si>
  <si>
    <t>JOBS</t>
  </si>
  <si>
    <t>51job, Inc.</t>
  </si>
  <si>
    <t>JOE</t>
  </si>
  <si>
    <t>St. Joe Company (The)</t>
  </si>
  <si>
    <t>JOEZ</t>
  </si>
  <si>
    <t>Joe&amp;#39;s Jeans Inc.</t>
  </si>
  <si>
    <t>JOF</t>
  </si>
  <si>
    <t>Japan Smaller Capitalization Fund Inc</t>
  </si>
  <si>
    <t>JOSB</t>
  </si>
  <si>
    <t>Jos. A. Bank Clothiers, Inc.</t>
  </si>
  <si>
    <t>JOUT</t>
  </si>
  <si>
    <t>Johnson Outdoors Inc.</t>
  </si>
  <si>
    <t>JOY</t>
  </si>
  <si>
    <t>Joy Global Inc.</t>
  </si>
  <si>
    <t>JPC</t>
  </si>
  <si>
    <t>Nuveen Preferred Income Opportunites Fund</t>
  </si>
  <si>
    <t>JPG</t>
  </si>
  <si>
    <t>Nuveen Equity Premium and Growth Fund</t>
  </si>
  <si>
    <t>J P Morgan Chase &amp; Co</t>
  </si>
  <si>
    <t>JPM/WS</t>
  </si>
  <si>
    <t>JPM^B</t>
  </si>
  <si>
    <t>JPM^C</t>
  </si>
  <si>
    <t>JPM^I</t>
  </si>
  <si>
    <t>JPM^J</t>
  </si>
  <si>
    <t>JPM^K</t>
  </si>
  <si>
    <t>JPM^O</t>
  </si>
  <si>
    <t>JPM^P</t>
  </si>
  <si>
    <t>JPM^S</t>
  </si>
  <si>
    <t>JPM^W</t>
  </si>
  <si>
    <t>JPM^X</t>
  </si>
  <si>
    <t>JPM^Y</t>
  </si>
  <si>
    <t>JPM^Z</t>
  </si>
  <si>
    <t>JPS</t>
  </si>
  <si>
    <t>Nuveen Quality Preferred Income Fund 2</t>
  </si>
  <si>
    <t>JPZ</t>
  </si>
  <si>
    <t>Nuveen Equity Premium Income Fund</t>
  </si>
  <si>
    <t>JQC</t>
  </si>
  <si>
    <t>Nuveen Credit Strategies Income Fund</t>
  </si>
  <si>
    <t>JRCC</t>
  </si>
  <si>
    <t>James River Coal Company</t>
  </si>
  <si>
    <t>JRI</t>
  </si>
  <si>
    <t>Nuveen Real Asset Income and Growth Fund</t>
  </si>
  <si>
    <t>JRJC</t>
  </si>
  <si>
    <t>China Finance Online Co. Limited</t>
  </si>
  <si>
    <t>JRN</t>
  </si>
  <si>
    <t>Journal Communications, Inc.</t>
  </si>
  <si>
    <t>JRO</t>
  </si>
  <si>
    <t>Nuveen Floating Rate Income Opportuntiy Fund</t>
  </si>
  <si>
    <t>JRS</t>
  </si>
  <si>
    <t>Nuveen Real Estate Fund</t>
  </si>
  <si>
    <t>JSD</t>
  </si>
  <si>
    <t>Nuveen Short Duration Credit Opportunities Fund</t>
  </si>
  <si>
    <t>JSDA</t>
  </si>
  <si>
    <t>Jones Soda Co.</t>
  </si>
  <si>
    <t>JSM</t>
  </si>
  <si>
    <t>JSN</t>
  </si>
  <si>
    <t>Nuveen Equity Premium Opportunity Fund</t>
  </si>
  <si>
    <t>JST</t>
  </si>
  <si>
    <t>Jinpan International Limited</t>
  </si>
  <si>
    <t>JTA</t>
  </si>
  <si>
    <t>Nuveen Tax-Advantaged Total Return Strategy Fund</t>
  </si>
  <si>
    <t>JTD</t>
  </si>
  <si>
    <t>Nuveen Tax-Advantaged Dividend Growth Fund</t>
  </si>
  <si>
    <t>JTP</t>
  </si>
  <si>
    <t>Nuveen Quality Preferred Income Fund</t>
  </si>
  <si>
    <t>JVA</t>
  </si>
  <si>
    <t>Coffee Holding Co., Inc.</t>
  </si>
  <si>
    <t>JW/A</t>
  </si>
  <si>
    <t>John Wiley &amp; Sons, Inc.</t>
  </si>
  <si>
    <t>JW/B</t>
  </si>
  <si>
    <t>JWF</t>
  </si>
  <si>
    <t>Nordstrom, Inc.</t>
  </si>
  <si>
    <t>JXSB</t>
  </si>
  <si>
    <t>Jacksonville Bancorp Inc.</t>
  </si>
  <si>
    <t>JZC</t>
  </si>
  <si>
    <t>JZH</t>
  </si>
  <si>
    <t>JZJ</t>
  </si>
  <si>
    <t>JZK</t>
  </si>
  <si>
    <t>JZL</t>
  </si>
  <si>
    <t>JZS</t>
  </si>
  <si>
    <t>JZT</t>
  </si>
  <si>
    <t>Lehman ABS Corp</t>
  </si>
  <si>
    <t>JZV</t>
  </si>
  <si>
    <t>Kellogg Company</t>
  </si>
  <si>
    <t>KAI</t>
  </si>
  <si>
    <t>Kadant Inc</t>
  </si>
  <si>
    <t>KALU</t>
  </si>
  <si>
    <t>Kaiser Aluminum Corporation</t>
  </si>
  <si>
    <t>KAMN</t>
  </si>
  <si>
    <t>Kaman Corporation</t>
  </si>
  <si>
    <t>KAR</t>
  </si>
  <si>
    <t>KAR Auction Services, Inc</t>
  </si>
  <si>
    <t>KB</t>
  </si>
  <si>
    <t>KB Financial Group Inc</t>
  </si>
  <si>
    <t>KBALB</t>
  </si>
  <si>
    <t>Kimball International, Inc.</t>
  </si>
  <si>
    <t>KBH</t>
  </si>
  <si>
    <t>KB Home</t>
  </si>
  <si>
    <t>KBR</t>
  </si>
  <si>
    <t>KBR, Inc.</t>
  </si>
  <si>
    <t>KBW</t>
  </si>
  <si>
    <t>KBW Inc</t>
  </si>
  <si>
    <t>KBX</t>
  </si>
  <si>
    <t>Kimber Resources Inc</t>
  </si>
  <si>
    <t>KCAP</t>
  </si>
  <si>
    <t>Kohlberg Capital Corporation</t>
  </si>
  <si>
    <t>KCC</t>
  </si>
  <si>
    <t>KCG</t>
  </si>
  <si>
    <t>Knight Capital Group, Inc.</t>
  </si>
  <si>
    <t>KCLI</t>
  </si>
  <si>
    <t>Kansas City Life Insurance Company</t>
  </si>
  <si>
    <t>KCP</t>
  </si>
  <si>
    <t>Kenneth Cole Productions, Inc.</t>
  </si>
  <si>
    <t>KCW</t>
  </si>
  <si>
    <t>KDN</t>
  </si>
  <si>
    <t>Kaydon Corporation</t>
  </si>
  <si>
    <t>KED</t>
  </si>
  <si>
    <t>Kayne Anderson Energy Development Company</t>
  </si>
  <si>
    <t>KEF</t>
  </si>
  <si>
    <t>Korea Equity Fund, Inc.</t>
  </si>
  <si>
    <t>KEG</t>
  </si>
  <si>
    <t>Key Energy Services, Inc.</t>
  </si>
  <si>
    <t>KELYA</t>
  </si>
  <si>
    <t>Kelly Services, Inc.</t>
  </si>
  <si>
    <t>KELYB</t>
  </si>
  <si>
    <t>KEM</t>
  </si>
  <si>
    <t>Kemet Corporation</t>
  </si>
  <si>
    <t>KEP</t>
  </si>
  <si>
    <t>Korea Electric Power Corporation</t>
  </si>
  <si>
    <t>KEQU</t>
  </si>
  <si>
    <t>Kewaunee Scientific Corporation</t>
  </si>
  <si>
    <t>KERX</t>
  </si>
  <si>
    <t>Keryx Biopharmaceuticals, Inc.</t>
  </si>
  <si>
    <t>KEX</t>
  </si>
  <si>
    <t>Kirby Corporation</t>
  </si>
  <si>
    <t>KeyCorp</t>
  </si>
  <si>
    <t>KEY^F</t>
  </si>
  <si>
    <t>KEY^G</t>
  </si>
  <si>
    <t>KEYN</t>
  </si>
  <si>
    <t>Keynote Systems, Inc.</t>
  </si>
  <si>
    <t>KEYW</t>
  </si>
  <si>
    <t>The KEYW Holding Corporation</t>
  </si>
  <si>
    <t>KF</t>
  </si>
  <si>
    <t>Korea Fund, Inc. (The)</t>
  </si>
  <si>
    <t>KFFB</t>
  </si>
  <si>
    <t>Kentucky First Federal Bancorp</t>
  </si>
  <si>
    <t>KFFG</t>
  </si>
  <si>
    <t>Kaiser Federal Financial Group, Inc.</t>
  </si>
  <si>
    <t>KFH</t>
  </si>
  <si>
    <t>KKR Financial Holdings LLC</t>
  </si>
  <si>
    <t>KFI</t>
  </si>
  <si>
    <t>KFN</t>
  </si>
  <si>
    <t>KFRC</t>
  </si>
  <si>
    <t>Kforce, Inc.</t>
  </si>
  <si>
    <t>KFS</t>
  </si>
  <si>
    <t>Kingsway Financial Services, Inc.</t>
  </si>
  <si>
    <t>KFT</t>
  </si>
  <si>
    <t>Kraft Foods Inc.</t>
  </si>
  <si>
    <t>KFY</t>
  </si>
  <si>
    <t>Korn/Ferry International</t>
  </si>
  <si>
    <t>KGC</t>
  </si>
  <si>
    <t>Kinross Gold Corporation</t>
  </si>
  <si>
    <t>KGJI</t>
  </si>
  <si>
    <t>Kingold Jewelry Inc.</t>
  </si>
  <si>
    <t>KGN</t>
  </si>
  <si>
    <t>Keegan Resources Inc</t>
  </si>
  <si>
    <t>KH</t>
  </si>
  <si>
    <t>China Kanghui Holdings</t>
  </si>
  <si>
    <t>KHI</t>
  </si>
  <si>
    <t>Scudder High Income Trust</t>
  </si>
  <si>
    <t>KID</t>
  </si>
  <si>
    <t>Kid Brands, Inc.</t>
  </si>
  <si>
    <t>Kimco Realty Corporation</t>
  </si>
  <si>
    <t>KIM^F</t>
  </si>
  <si>
    <t>KIM^G</t>
  </si>
  <si>
    <t>KIM^H</t>
  </si>
  <si>
    <t>KIM^I</t>
  </si>
  <si>
    <t>KINS</t>
  </si>
  <si>
    <t>Kingstone Companies, Inc</t>
  </si>
  <si>
    <t>KIOR</t>
  </si>
  <si>
    <t>KiOR, Inc.</t>
  </si>
  <si>
    <t>KIPO</t>
  </si>
  <si>
    <t>Keating Capital, Inc.</t>
  </si>
  <si>
    <t>KIPS</t>
  </si>
  <si>
    <t>Kips Bay Medical, Inc.</t>
  </si>
  <si>
    <t>KIRK</t>
  </si>
  <si>
    <t>Kirkland&amp;#39;s, Inc.</t>
  </si>
  <si>
    <t>KITD</t>
  </si>
  <si>
    <t>KIT digital, Inc.</t>
  </si>
  <si>
    <t>KKD</t>
  </si>
  <si>
    <t>Krispy Kreme Doughnuts, Inc.</t>
  </si>
  <si>
    <t>KKR</t>
  </si>
  <si>
    <t>KKR &amp; Co. L.P.</t>
  </si>
  <si>
    <t>KLA-Tencor Corporation</t>
  </si>
  <si>
    <t>KLIC</t>
  </si>
  <si>
    <t>Kulicke and Soffa Industries, Inc.</t>
  </si>
  <si>
    <t>Kimberly-Clark Corporation</t>
  </si>
  <si>
    <t>KMF</t>
  </si>
  <si>
    <t>Kayne Anderson Midstream Energy Fund, Inc</t>
  </si>
  <si>
    <t>KMGB</t>
  </si>
  <si>
    <t>KMG Chemicals, Inc.</t>
  </si>
  <si>
    <t>Kinder Morgan, Inc.</t>
  </si>
  <si>
    <t>KMM</t>
  </si>
  <si>
    <t>Scudder Multi-Market Income Trust</t>
  </si>
  <si>
    <t>KMP</t>
  </si>
  <si>
    <t>Kinder Morgan Energy Partners, L.P.</t>
  </si>
  <si>
    <t>KMPR</t>
  </si>
  <si>
    <t>Kemper Corporation</t>
  </si>
  <si>
    <t>KMR</t>
  </si>
  <si>
    <t>Kinder Morgan Management, LLC</t>
  </si>
  <si>
    <t>KMT</t>
  </si>
  <si>
    <t>Kennametal Inc.</t>
  </si>
  <si>
    <t>CarMax Inc</t>
  </si>
  <si>
    <t>KND</t>
  </si>
  <si>
    <t>Kindred Healthcare, Inc.</t>
  </si>
  <si>
    <t>KNDI</t>
  </si>
  <si>
    <t>Kandi Technolgies, Corp.</t>
  </si>
  <si>
    <t>KNL</t>
  </si>
  <si>
    <t>Knoll, Inc.</t>
  </si>
  <si>
    <t>KNM</t>
  </si>
  <si>
    <t>Konami Corporation</t>
  </si>
  <si>
    <t>KNO</t>
  </si>
  <si>
    <t>KNOL</t>
  </si>
  <si>
    <t>Knology, Inc.</t>
  </si>
  <si>
    <t>KNR</t>
  </si>
  <si>
    <t>KNSY</t>
  </si>
  <si>
    <t>Kensey Nash Corporation</t>
  </si>
  <si>
    <t>KNX</t>
  </si>
  <si>
    <t>Knight Transportation, Inc.</t>
  </si>
  <si>
    <t>KNXA</t>
  </si>
  <si>
    <t>Kenexa Corporation</t>
  </si>
  <si>
    <t>Coca-Cola Company (The)</t>
  </si>
  <si>
    <t>KOF</t>
  </si>
  <si>
    <t>Coca Cola Femsa S.A.B. de C.V.</t>
  </si>
  <si>
    <t>KOG</t>
  </si>
  <si>
    <t>Kodiak Oil</t>
  </si>
  <si>
    <t>KONA</t>
  </si>
  <si>
    <t>Kona Grill, Inc.</t>
  </si>
  <si>
    <t>KONE</t>
  </si>
  <si>
    <t>Kingtone Wirelessinfo Solution Holding Ltd</t>
  </si>
  <si>
    <t>KONG</t>
  </si>
  <si>
    <t>KongZhong Corporation</t>
  </si>
  <si>
    <t>KOOL</t>
  </si>
  <si>
    <t>THERMOGENESIS Corp.</t>
  </si>
  <si>
    <t>KOP</t>
  </si>
  <si>
    <t>Koppers Holdings Inc.</t>
  </si>
  <si>
    <t>KOPN</t>
  </si>
  <si>
    <t>Kopin Corporation</t>
  </si>
  <si>
    <t>Michael Kors Holdings Limited</t>
  </si>
  <si>
    <t>KOS</t>
  </si>
  <si>
    <t>Kosmos Energy Ltd.</t>
  </si>
  <si>
    <t>KOSS</t>
  </si>
  <si>
    <t>Koss Corporation</t>
  </si>
  <si>
    <t>Kroger Company (The)</t>
  </si>
  <si>
    <t>KRA</t>
  </si>
  <si>
    <t>Kraton Performance Polymers, Inc</t>
  </si>
  <si>
    <t>KRB^D</t>
  </si>
  <si>
    <t>MBNA Corporation</t>
  </si>
  <si>
    <t>KRB^E</t>
  </si>
  <si>
    <t>KRC</t>
  </si>
  <si>
    <t>Kilroy Realty Corporation</t>
  </si>
  <si>
    <t>KRC^G</t>
  </si>
  <si>
    <t>KRG</t>
  </si>
  <si>
    <t>Kite Realty Group Trust</t>
  </si>
  <si>
    <t>KRG^A</t>
  </si>
  <si>
    <t>KRJ</t>
  </si>
  <si>
    <t>KRNY</t>
  </si>
  <si>
    <t>Kearny Financial</t>
  </si>
  <si>
    <t>KRO</t>
  </si>
  <si>
    <t>Kronos Worldwide Inc</t>
  </si>
  <si>
    <t>KS</t>
  </si>
  <si>
    <t>KapStone Paper and Packaging Corporation</t>
  </si>
  <si>
    <t>KSA</t>
  </si>
  <si>
    <t>KSK</t>
  </si>
  <si>
    <t>KSM</t>
  </si>
  <si>
    <t>Scudder Strategic Municiple Income Trust</t>
  </si>
  <si>
    <t>Kohl&amp;#39;s Corporation</t>
  </si>
  <si>
    <t>KST</t>
  </si>
  <si>
    <t>Scudder Strategic Income Trust</t>
  </si>
  <si>
    <t>Kansas City Southern</t>
  </si>
  <si>
    <t>KSU^</t>
  </si>
  <si>
    <t>KSW</t>
  </si>
  <si>
    <t>KSW Inc</t>
  </si>
  <si>
    <t>KSWS</t>
  </si>
  <si>
    <t>K-Swiss Inc.</t>
  </si>
  <si>
    <t>KT</t>
  </si>
  <si>
    <t>Korea Telecom Corporation</t>
  </si>
  <si>
    <t>KTCC</t>
  </si>
  <si>
    <t>Key Tronic Corporation</t>
  </si>
  <si>
    <t>KTEC</t>
  </si>
  <si>
    <t>Key Technology, Inc.</t>
  </si>
  <si>
    <t>KTF</t>
  </si>
  <si>
    <t>Scudder Municiple Income Trust</t>
  </si>
  <si>
    <t>KTH</t>
  </si>
  <si>
    <t>KTN</t>
  </si>
  <si>
    <t>KTOS</t>
  </si>
  <si>
    <t>Kratos Defense &amp; Security Solutions, Inc.</t>
  </si>
  <si>
    <t>KTP</t>
  </si>
  <si>
    <t>KUB</t>
  </si>
  <si>
    <t>Kubota Corporation</t>
  </si>
  <si>
    <t>KUN</t>
  </si>
  <si>
    <t>China Shenghuo Pharmaceutical Holdings, Inc</t>
  </si>
  <si>
    <t>KUTV</t>
  </si>
  <si>
    <t>Ku6 Media Co., Ltd.</t>
  </si>
  <si>
    <t>KV/A</t>
  </si>
  <si>
    <t>K-V Pharmaceutical Company</t>
  </si>
  <si>
    <t>KV/B</t>
  </si>
  <si>
    <t>KVHI</t>
  </si>
  <si>
    <t>KVH Industries, Inc.</t>
  </si>
  <si>
    <t>KW</t>
  </si>
  <si>
    <t>Kennedy-Wilson Holdings Inc.</t>
  </si>
  <si>
    <t>KWK</t>
  </si>
  <si>
    <t>Quicksilver Resources Inc.</t>
  </si>
  <si>
    <t>KWR</t>
  </si>
  <si>
    <t>Quaker Chemical Corporation</t>
  </si>
  <si>
    <t>KXM</t>
  </si>
  <si>
    <t>Kobex Minerals Inc.</t>
  </si>
  <si>
    <t>KYE</t>
  </si>
  <si>
    <t>Kayne Anderson Energy Total Return Fund, Inc.</t>
  </si>
  <si>
    <t>KYN</t>
  </si>
  <si>
    <t>Kayne Anderson MLP Investment Company</t>
  </si>
  <si>
    <t>KYN^D</t>
  </si>
  <si>
    <t>KYN^E</t>
  </si>
  <si>
    <t>KYO</t>
  </si>
  <si>
    <t>Kyocera Corporation</t>
  </si>
  <si>
    <t>L</t>
  </si>
  <si>
    <t>Loews Corporation</t>
  </si>
  <si>
    <t>LABC</t>
  </si>
  <si>
    <t>Louisiana Bancorp, Inc.</t>
  </si>
  <si>
    <t>LABL</t>
  </si>
  <si>
    <t>Multi-Color Corporation</t>
  </si>
  <si>
    <t>LACO</t>
  </si>
  <si>
    <t>Lakes Entertainment, Inc.</t>
  </si>
  <si>
    <t>LAD</t>
  </si>
  <si>
    <t>Lithia Motors, Inc.</t>
  </si>
  <si>
    <t>LAKE</t>
  </si>
  <si>
    <t>Lakeland Industries, Inc.</t>
  </si>
  <si>
    <t>LAMR</t>
  </si>
  <si>
    <t>Lamar Advertising Company</t>
  </si>
  <si>
    <t>LANC</t>
  </si>
  <si>
    <t>Lancaster Colony Corporation</t>
  </si>
  <si>
    <t>LAQ</t>
  </si>
  <si>
    <t>Latin America Equity Fund, Inc. (The)</t>
  </si>
  <si>
    <t>LARK</t>
  </si>
  <si>
    <t>Landmark Bancorp Inc.</t>
  </si>
  <si>
    <t>LAS</t>
  </si>
  <si>
    <t>Lentuo International Inc.</t>
  </si>
  <si>
    <t>LAWS</t>
  </si>
  <si>
    <t>Lawson Products, Inc.</t>
  </si>
  <si>
    <t>LAYN</t>
  </si>
  <si>
    <t>Layne Christensen Company</t>
  </si>
  <si>
    <t>LAZ</t>
  </si>
  <si>
    <t>Lazard Ltd.</t>
  </si>
  <si>
    <t>LBAI</t>
  </si>
  <si>
    <t>Lakeland Bancorp, Inc.</t>
  </si>
  <si>
    <t>LBF</t>
  </si>
  <si>
    <t>Scudder Global High Income Fund, Inc.</t>
  </si>
  <si>
    <t>LBIX</t>
  </si>
  <si>
    <t>Leading Brands Inc</t>
  </si>
  <si>
    <t>LBTYA</t>
  </si>
  <si>
    <t>Liberty Global, Inc.</t>
  </si>
  <si>
    <t>LBTYB</t>
  </si>
  <si>
    <t>LBTYK</t>
  </si>
  <si>
    <t>LBY</t>
  </si>
  <si>
    <t>Libbey, Inc.</t>
  </si>
  <si>
    <t>LCAV</t>
  </si>
  <si>
    <t>LCA-Vision Inc.</t>
  </si>
  <si>
    <t>LCC</t>
  </si>
  <si>
    <t>US Airways Group, Inc. New</t>
  </si>
  <si>
    <t>LCI</t>
  </si>
  <si>
    <t>Lannett Co Inc</t>
  </si>
  <si>
    <t>LCM</t>
  </si>
  <si>
    <t>Advent/Claymore Enhanced Growth &amp; Income Fund</t>
  </si>
  <si>
    <t>LCNB</t>
  </si>
  <si>
    <t>LCNB Corporation</t>
  </si>
  <si>
    <t>LCRY</t>
  </si>
  <si>
    <t>LeCroy Corporation</t>
  </si>
  <si>
    <t>LCUT</t>
  </si>
  <si>
    <t>Lifetime Brands, Inc.</t>
  </si>
  <si>
    <t>LDF</t>
  </si>
  <si>
    <t>Latin American Discovery Fund, Inc. (The)</t>
  </si>
  <si>
    <t>LDK</t>
  </si>
  <si>
    <t>LDK Solar Co. Ltd.</t>
  </si>
  <si>
    <t>LDL</t>
  </si>
  <si>
    <t>Lydall, Inc.</t>
  </si>
  <si>
    <t>LDR</t>
  </si>
  <si>
    <t>Landauer, Inc.</t>
  </si>
  <si>
    <t>LEA</t>
  </si>
  <si>
    <t>Lear Corporation</t>
  </si>
  <si>
    <t>LEAP</t>
  </si>
  <si>
    <t>Leap Wireless International, Inc.</t>
  </si>
  <si>
    <t>LECO</t>
  </si>
  <si>
    <t>Lincoln Electric Holdings, Inc.</t>
  </si>
  <si>
    <t>LEDR</t>
  </si>
  <si>
    <t>Market Leader, Inc</t>
  </si>
  <si>
    <t>LEDS</t>
  </si>
  <si>
    <t>SemiLEDS Corporation</t>
  </si>
  <si>
    <t>LEE</t>
  </si>
  <si>
    <t>Lee Enterprises, Incorporated</t>
  </si>
  <si>
    <t>Leggett &amp; Platt, Incorporated</t>
  </si>
  <si>
    <t>LEI</t>
  </si>
  <si>
    <t>Lucas Energy, Inc.</t>
  </si>
  <si>
    <t>Lennar Corporation</t>
  </si>
  <si>
    <t>LEN/B</t>
  </si>
  <si>
    <t>LEO</t>
  </si>
  <si>
    <t>Dreyfus Strategic Municipals, Inc.</t>
  </si>
  <si>
    <t>LF</t>
  </si>
  <si>
    <t>Leapfrog Enterprises Inc</t>
  </si>
  <si>
    <t>LFC</t>
  </si>
  <si>
    <t>China Life Insurance Company Limited</t>
  </si>
  <si>
    <t>LFL</t>
  </si>
  <si>
    <t>Lan Chile S.A.</t>
  </si>
  <si>
    <t>LFUS</t>
  </si>
  <si>
    <t>Littelfuse, Inc.</t>
  </si>
  <si>
    <t>LG</t>
  </si>
  <si>
    <t>Laclede Group, Inc.</t>
  </si>
  <si>
    <t>LGCY</t>
  </si>
  <si>
    <t>Legacy Reserves LP</t>
  </si>
  <si>
    <t>LGF</t>
  </si>
  <si>
    <t>Lions Gate Entertainment Corporation</t>
  </si>
  <si>
    <t>LGI</t>
  </si>
  <si>
    <t>Lazard Global Total Return and Income Fund</t>
  </si>
  <si>
    <t>LGL</t>
  </si>
  <si>
    <t>LGL Group, Inc. (The)</t>
  </si>
  <si>
    <t>LGND</t>
  </si>
  <si>
    <t>Ligand Pharmaceuticals Incorporated</t>
  </si>
  <si>
    <t>Laboratory Corporation of America Holdings</t>
  </si>
  <si>
    <t>LHCG</t>
  </si>
  <si>
    <t>LHC Group</t>
  </si>
  <si>
    <t>LHO</t>
  </si>
  <si>
    <t>LaSalle Hotel Properties</t>
  </si>
  <si>
    <t>LHO^D/CL</t>
  </si>
  <si>
    <t>LHO^E/CL</t>
  </si>
  <si>
    <t>LHO^G</t>
  </si>
  <si>
    <t>LHO^H</t>
  </si>
  <si>
    <t>LIFE</t>
  </si>
  <si>
    <t>Life Technologies Corporation</t>
  </si>
  <si>
    <t>LII</t>
  </si>
  <si>
    <t>Lennox International, Inc.</t>
  </si>
  <si>
    <t>LIME</t>
  </si>
  <si>
    <t>Lime Energy Co.</t>
  </si>
  <si>
    <t>LINC</t>
  </si>
  <si>
    <t>Lincoln Educational Services Corporation</t>
  </si>
  <si>
    <t>LINE</t>
  </si>
  <si>
    <t>Linn Energy, LLC</t>
  </si>
  <si>
    <t>LINTA</t>
  </si>
  <si>
    <t>Liberty Interactive Corporation</t>
  </si>
  <si>
    <t>LINTB</t>
  </si>
  <si>
    <t>LION</t>
  </si>
  <si>
    <t>Fidelity Southern Corporation</t>
  </si>
  <si>
    <t>LIOX</t>
  </si>
  <si>
    <t>Lionbridge Technologies, Inc.</t>
  </si>
  <si>
    <t>LIVE</t>
  </si>
  <si>
    <t>LiveDeal, Inc.</t>
  </si>
  <si>
    <t>LIWA</t>
  </si>
  <si>
    <t>Lihua International, Inc.</t>
  </si>
  <si>
    <t>LIZ</t>
  </si>
  <si>
    <t>Liz Claiborne, Inc.</t>
  </si>
  <si>
    <t>LKFN</t>
  </si>
  <si>
    <t>Lakeland Financial Corporation</t>
  </si>
  <si>
    <t>LKQX</t>
  </si>
  <si>
    <t>LKQ Corporation</t>
  </si>
  <si>
    <t>LL</t>
  </si>
  <si>
    <t>Lumber Liquidators Holdings, Inc</t>
  </si>
  <si>
    <t>LLEN</t>
  </si>
  <si>
    <t>L&amp;L Energy, Inc.</t>
  </si>
  <si>
    <t>L-3 Communications Holdings, Inc.</t>
  </si>
  <si>
    <t>LLNW</t>
  </si>
  <si>
    <t>Limelight Networks, Inc.</t>
  </si>
  <si>
    <t>Linear Technology Corporation</t>
  </si>
  <si>
    <t>Eli Lilly and Company</t>
  </si>
  <si>
    <t>LM</t>
  </si>
  <si>
    <t>Legg Mason, Inc.</t>
  </si>
  <si>
    <t>LMAT</t>
  </si>
  <si>
    <t>LeMaitre Vascular, Inc.</t>
  </si>
  <si>
    <t>LMCA</t>
  </si>
  <si>
    <t>Liberty Media Corporation</t>
  </si>
  <si>
    <t>LMCB</t>
  </si>
  <si>
    <t>LMIA</t>
  </si>
  <si>
    <t>LMI Aerospace, Inc.</t>
  </si>
  <si>
    <t>LMLP</t>
  </si>
  <si>
    <t>LML Payment Systems, Inc.</t>
  </si>
  <si>
    <t>LMNR</t>
  </si>
  <si>
    <t>Limoneira Co</t>
  </si>
  <si>
    <t>LMNX</t>
  </si>
  <si>
    <t>Luminex Corporation</t>
  </si>
  <si>
    <t>LMOS</t>
  </si>
  <si>
    <t>Lumos Networks Corp.</t>
  </si>
  <si>
    <t>Lockheed Martin Corporation</t>
  </si>
  <si>
    <t>LNBB</t>
  </si>
  <si>
    <t>LNB Bancorp, Inc.</t>
  </si>
  <si>
    <t>LNC</t>
  </si>
  <si>
    <t>Lincoln National Corporation</t>
  </si>
  <si>
    <t>LNC/WS</t>
  </si>
  <si>
    <t>LNC^</t>
  </si>
  <si>
    <t>LNCE</t>
  </si>
  <si>
    <t>Snyder&amp;#39;s-Lance, Inc.</t>
  </si>
  <si>
    <t>LNCR</t>
  </si>
  <si>
    <t>Lincare Holdings Inc.</t>
  </si>
  <si>
    <t>LNDC</t>
  </si>
  <si>
    <t>Landec Corporation</t>
  </si>
  <si>
    <t>LNET</t>
  </si>
  <si>
    <t>LodgeNet Interactive Corporation</t>
  </si>
  <si>
    <t>LNG</t>
  </si>
  <si>
    <t>Cheniere Energy, Inc.</t>
  </si>
  <si>
    <t>LNKD</t>
  </si>
  <si>
    <t>LinkedIn Corporation</t>
  </si>
  <si>
    <t>LNN</t>
  </si>
  <si>
    <t>Lindsay Corporation</t>
  </si>
  <si>
    <t>Alliant Energy Corporation</t>
  </si>
  <si>
    <t>LO</t>
  </si>
  <si>
    <t>Lorillard, Inc</t>
  </si>
  <si>
    <t>LOAN</t>
  </si>
  <si>
    <t>Manhattan Bridge Capital, Inc</t>
  </si>
  <si>
    <t>LOCM</t>
  </si>
  <si>
    <t>Local.com Corporation</t>
  </si>
  <si>
    <t>LODE</t>
  </si>
  <si>
    <t>Comstock Mining, Inc.</t>
  </si>
  <si>
    <t>LOGI</t>
  </si>
  <si>
    <t>Logitech International S.A.</t>
  </si>
  <si>
    <t>LOGM</t>
  </si>
  <si>
    <t>LogMein, Inc.</t>
  </si>
  <si>
    <t>LOJN</t>
  </si>
  <si>
    <t>LoJack Corporation</t>
  </si>
  <si>
    <t>LON</t>
  </si>
  <si>
    <t>Loncor Resources Inc.</t>
  </si>
  <si>
    <t>LONG</t>
  </si>
  <si>
    <t>eLong, Inc.</t>
  </si>
  <si>
    <t>LOOK</t>
  </si>
  <si>
    <t>LookSmart, Ltd.</t>
  </si>
  <si>
    <t>LOPE</t>
  </si>
  <si>
    <t>Grand Canyon Education, Inc.</t>
  </si>
  <si>
    <t>LOR</t>
  </si>
  <si>
    <t>Lazard World Dividend &amp; Income Fund, Inc.</t>
  </si>
  <si>
    <t>LORL</t>
  </si>
  <si>
    <t>Loral Space and Communications, Inc.</t>
  </si>
  <si>
    <t>LOV</t>
  </si>
  <si>
    <t>Spark Networks, Inc.</t>
  </si>
  <si>
    <t>Lowe&amp;#39;s Companies, Inc.</t>
  </si>
  <si>
    <t>LPH</t>
  </si>
  <si>
    <t>Longwei Petroleum Investment Holding Limited</t>
  </si>
  <si>
    <t>LPHI</t>
  </si>
  <si>
    <t>Life Partners Holdings Inc</t>
  </si>
  <si>
    <t>LPI</t>
  </si>
  <si>
    <t>Laredo Petroleum Holdings, Inc.</t>
  </si>
  <si>
    <t>LPL</t>
  </si>
  <si>
    <t>LG Display Co., Limited American Depositary Shares</t>
  </si>
  <si>
    <t>LPLA</t>
  </si>
  <si>
    <t>LPL Investment Holdings Inc.</t>
  </si>
  <si>
    <t>LPNT</t>
  </si>
  <si>
    <t>LifePoint Hospitals, Inc.</t>
  </si>
  <si>
    <t>LPR</t>
  </si>
  <si>
    <t>Lone Pine Resources Inc.</t>
  </si>
  <si>
    <t>LPS</t>
  </si>
  <si>
    <t>Lender Processing Services, Inc</t>
  </si>
  <si>
    <t>LPSB</t>
  </si>
  <si>
    <t>LaPorte Bancorp, Inc.</t>
  </si>
  <si>
    <t>LPSN</t>
  </si>
  <si>
    <t>LivePerson, Inc.</t>
  </si>
  <si>
    <t>LPTH</t>
  </si>
  <si>
    <t>LightPath Technologies, Inc.</t>
  </si>
  <si>
    <t>LPX</t>
  </si>
  <si>
    <t>Louisiana-Pacific Corporation</t>
  </si>
  <si>
    <t>LQDT</t>
  </si>
  <si>
    <t>Liquidity Services, Inc.</t>
  </si>
  <si>
    <t>LRAD</t>
  </si>
  <si>
    <t>LRAD Corporation</t>
  </si>
  <si>
    <t>Lam Research Corporation</t>
  </si>
  <si>
    <t>LRE</t>
  </si>
  <si>
    <t>LRR Energy, L.P.</t>
  </si>
  <si>
    <t>LRN</t>
  </si>
  <si>
    <t>K12 Inc</t>
  </si>
  <si>
    <t>LRY</t>
  </si>
  <si>
    <t>Liberty Property Trust</t>
  </si>
  <si>
    <t>LSBI</t>
  </si>
  <si>
    <t>LSB Financial Corp.</t>
  </si>
  <si>
    <t>LSBK</t>
  </si>
  <si>
    <t>Lake Shore Bancorp, Inc.</t>
  </si>
  <si>
    <t>LSCC</t>
  </si>
  <si>
    <t>Lattice Semiconductor Corporation</t>
  </si>
  <si>
    <t>LSE</t>
  </si>
  <si>
    <t>Caplease Funding Inc</t>
  </si>
  <si>
    <t>LSE^A</t>
  </si>
  <si>
    <t>LSE^B</t>
  </si>
  <si>
    <t>LSG</t>
  </si>
  <si>
    <t>Lake Shore Gold Corp</t>
  </si>
  <si>
    <t>LSI</t>
  </si>
  <si>
    <t>LSI Logic Corporation</t>
  </si>
  <si>
    <t>LSTR</t>
  </si>
  <si>
    <t>Landstar System, Inc.</t>
  </si>
  <si>
    <t>LTBR</t>
  </si>
  <si>
    <t>Lightbridge Corporation</t>
  </si>
  <si>
    <t>LTC</t>
  </si>
  <si>
    <t>LTC Properties, Inc.</t>
  </si>
  <si>
    <t>LTD</t>
  </si>
  <si>
    <t>Limited Brands, Inc.</t>
  </si>
  <si>
    <t>LTM</t>
  </si>
  <si>
    <t>Life Time Fitness</t>
  </si>
  <si>
    <t>LTON</t>
  </si>
  <si>
    <t>Linktone Ltd.</t>
  </si>
  <si>
    <t>LTRE</t>
  </si>
  <si>
    <t>Learning Tree International, Inc.</t>
  </si>
  <si>
    <t>LTRX</t>
  </si>
  <si>
    <t>Lantronix, Inc.</t>
  </si>
  <si>
    <t>LTS</t>
  </si>
  <si>
    <t>Ladenburg Thalmann Financial Services Inc</t>
  </si>
  <si>
    <t>LTXC</t>
  </si>
  <si>
    <t>LTX-Credence Corporation</t>
  </si>
  <si>
    <t>LUB</t>
  </si>
  <si>
    <t>Luby&amp;#39;s, Inc.</t>
  </si>
  <si>
    <t>LUCA</t>
  </si>
  <si>
    <t>Luca Technologies Inc.</t>
  </si>
  <si>
    <t>LUFK</t>
  </si>
  <si>
    <t>Lufkin Industries, Inc.</t>
  </si>
  <si>
    <t>Leucadia National Corporation</t>
  </si>
  <si>
    <t>LULU</t>
  </si>
  <si>
    <t>lululemon athletica inc.</t>
  </si>
  <si>
    <t>LUNA</t>
  </si>
  <si>
    <t>Luna Innovations Incorporated</t>
  </si>
  <si>
    <t>Southwest Airlines Company</t>
  </si>
  <si>
    <t>LUX</t>
  </si>
  <si>
    <t>Luxottica Group, S.p.A.</t>
  </si>
  <si>
    <t>LVB</t>
  </si>
  <si>
    <t>Steinway Musical Instruments, Inc.</t>
  </si>
  <si>
    <t>Level 3 Communications, Inc.</t>
  </si>
  <si>
    <t>LVS</t>
  </si>
  <si>
    <t>Las Vegas Sands Corp.</t>
  </si>
  <si>
    <t>LWAY</t>
  </si>
  <si>
    <t>Lifeway Foods, Inc.</t>
  </si>
  <si>
    <t>LXK</t>
  </si>
  <si>
    <t>Lexmark International, Inc.</t>
  </si>
  <si>
    <t>LXP</t>
  </si>
  <si>
    <t>Lexington Realty Trust</t>
  </si>
  <si>
    <t>LXP^B/CL</t>
  </si>
  <si>
    <t>LXP^C</t>
  </si>
  <si>
    <t>LXP^D</t>
  </si>
  <si>
    <t>LXRX</t>
  </si>
  <si>
    <t>Lexicon Pharmaceuticals, Inc.</t>
  </si>
  <si>
    <t>LXU</t>
  </si>
  <si>
    <t>Lsb Industries Inc.</t>
  </si>
  <si>
    <t>LyondellBasell Industries NV</t>
  </si>
  <si>
    <t>LYG</t>
  </si>
  <si>
    <t>Lloyds Banking Group Plc</t>
  </si>
  <si>
    <t>LYG^A</t>
  </si>
  <si>
    <t>LYTS</t>
  </si>
  <si>
    <t>LSI Industries Inc.</t>
  </si>
  <si>
    <t>LYV</t>
  </si>
  <si>
    <t>Live Nation Entertainment, Inc.</t>
  </si>
  <si>
    <t>LZB</t>
  </si>
  <si>
    <t>La-Z-Boy Incorporated</t>
  </si>
  <si>
    <t>LZEN</t>
  </si>
  <si>
    <t>Lizhan Environmental Corporation</t>
  </si>
  <si>
    <t>Macy&amp;#39;s Inc</t>
  </si>
  <si>
    <t>Mastercard Incorporated</t>
  </si>
  <si>
    <t>Mid-America Apartment Communities, Inc.</t>
  </si>
  <si>
    <t>MAB</t>
  </si>
  <si>
    <t>Eaton Vance Massachusetts Municipal Bond Fund</t>
  </si>
  <si>
    <t>Macerich Company (The)</t>
  </si>
  <si>
    <t>MACK</t>
  </si>
  <si>
    <t>Merrimack Pharmaceuticals, Inc.</t>
  </si>
  <si>
    <t>MAG</t>
  </si>
  <si>
    <t>Magnetek, Inc.</t>
  </si>
  <si>
    <t>MAGS</t>
  </si>
  <si>
    <t>Magal Security Systems Ltd.</t>
  </si>
  <si>
    <t>MAIN</t>
  </si>
  <si>
    <t>Main Street Capital Corporation</t>
  </si>
  <si>
    <t>MAKO</t>
  </si>
  <si>
    <t>MAKO Surgical Corp.</t>
  </si>
  <si>
    <t>MALL</t>
  </si>
  <si>
    <t>PC Mall, Inc.</t>
  </si>
  <si>
    <t>MAN</t>
  </si>
  <si>
    <t>ManpowerGroup</t>
  </si>
  <si>
    <t>MANH</t>
  </si>
  <si>
    <t>Manhattan Associates, Inc.</t>
  </si>
  <si>
    <t>MANT</t>
  </si>
  <si>
    <t>ManTech International Corporation</t>
  </si>
  <si>
    <t>MAPP</t>
  </si>
  <si>
    <t>MAP Pharmaceuticals, Inc.</t>
  </si>
  <si>
    <t>Marriot International</t>
  </si>
  <si>
    <t>MARK</t>
  </si>
  <si>
    <t>Remark Media, Inc.</t>
  </si>
  <si>
    <t>MARPS</t>
  </si>
  <si>
    <t>Marine Petroleum Trust</t>
  </si>
  <si>
    <t>Masco Corporation</t>
  </si>
  <si>
    <t>MASC</t>
  </si>
  <si>
    <t>Material Sciences Corporation</t>
  </si>
  <si>
    <t>MASI</t>
  </si>
  <si>
    <t>Masimo Corporation</t>
  </si>
  <si>
    <t>Mattel, Inc.</t>
  </si>
  <si>
    <t>MATR</t>
  </si>
  <si>
    <t>Mattersight Corporation</t>
  </si>
  <si>
    <t>MATW</t>
  </si>
  <si>
    <t>Matthews International Corporation</t>
  </si>
  <si>
    <t>MAV</t>
  </si>
  <si>
    <t>Pioneer Municipal High Income Advantage Trust</t>
  </si>
  <si>
    <t>MAXY</t>
  </si>
  <si>
    <t>Maxygen, Inc.</t>
  </si>
  <si>
    <t>MAY</t>
  </si>
  <si>
    <t>Malaysia Fund, Inc (The)</t>
  </si>
  <si>
    <t>MAYS</t>
  </si>
  <si>
    <t>J. W. Mays, Inc.</t>
  </si>
  <si>
    <t>MBA</t>
  </si>
  <si>
    <t>CIBT Education Group Inc.</t>
  </si>
  <si>
    <t>MBFI</t>
  </si>
  <si>
    <t>MB Financial Inc.</t>
  </si>
  <si>
    <t>MBI</t>
  </si>
  <si>
    <t>MBIA, Inc.</t>
  </si>
  <si>
    <t>MBLX</t>
  </si>
  <si>
    <t>Metabolix, Inc.</t>
  </si>
  <si>
    <t>MBND</t>
  </si>
  <si>
    <t>Multiband Corporation</t>
  </si>
  <si>
    <t>MBRG</t>
  </si>
  <si>
    <t>Middleburg Financial Corporation</t>
  </si>
  <si>
    <t>MBT</t>
  </si>
  <si>
    <t>Mobile TeleSystems</t>
  </si>
  <si>
    <t>MBTF</t>
  </si>
  <si>
    <t>M B T Financial Corp</t>
  </si>
  <si>
    <t>MBVT</t>
  </si>
  <si>
    <t>Merchants Bancshares, Inc.</t>
  </si>
  <si>
    <t>MBWM</t>
  </si>
  <si>
    <t>Mercantile Bank Corporation</t>
  </si>
  <si>
    <t>MCA</t>
  </si>
  <si>
    <t>Blackrock MuniYield California Insured Fund, Inc.</t>
  </si>
  <si>
    <t>MCBC</t>
  </si>
  <si>
    <t>Macatawa Bank Corporation</t>
  </si>
  <si>
    <t>MCBF</t>
  </si>
  <si>
    <t>Monarch Community Bancorp, Inc.</t>
  </si>
  <si>
    <t>MCBI</t>
  </si>
  <si>
    <t>MetroCorp Bancshares, Inc.</t>
  </si>
  <si>
    <t>MCC</t>
  </si>
  <si>
    <t>Medley Capital Corporation</t>
  </si>
  <si>
    <t>McDonald&amp;#39;s Corporation</t>
  </si>
  <si>
    <t>MCEP</t>
  </si>
  <si>
    <t>Mid-Con Energy Partners, LP</t>
  </si>
  <si>
    <t>MCF</t>
  </si>
  <si>
    <t>Contango Oil &amp; Gas Company</t>
  </si>
  <si>
    <t>MCGC</t>
  </si>
  <si>
    <t>MCG Capital Corporation</t>
  </si>
  <si>
    <t>Microchip Technology Incorporated</t>
  </si>
  <si>
    <t>MCHX</t>
  </si>
  <si>
    <t>Marchex, Inc.</t>
  </si>
  <si>
    <t>MCI</t>
  </si>
  <si>
    <t>Babson Capital Corporate Investors</t>
  </si>
  <si>
    <t>McKesson Corporation</t>
  </si>
  <si>
    <t>MCN</t>
  </si>
  <si>
    <t>Madison/Claymore Covered Call &amp; Equity Strategy Fund</t>
  </si>
  <si>
    <t>Moody&amp;#39;s Corporation</t>
  </si>
  <si>
    <t>MCOX</t>
  </si>
  <si>
    <t>Mecox Lane Limited</t>
  </si>
  <si>
    <t>MCP</t>
  </si>
  <si>
    <t>Molycorp, Inc</t>
  </si>
  <si>
    <t>MCP^A</t>
  </si>
  <si>
    <t>MCQ</t>
  </si>
  <si>
    <t>MCR</t>
  </si>
  <si>
    <t>MFS Charter Income Trust</t>
  </si>
  <si>
    <t>MCRI</t>
  </si>
  <si>
    <t>Monarch Casino &amp; Resort, Inc.</t>
  </si>
  <si>
    <t>MCRL</t>
  </si>
  <si>
    <t>Micrel, Incorporated</t>
  </si>
  <si>
    <t>MCRS</t>
  </si>
  <si>
    <t>MICROS Systems, Inc.</t>
  </si>
  <si>
    <t>MCS</t>
  </si>
  <si>
    <t>Marcus Corporation (The)</t>
  </si>
  <si>
    <t>MCY</t>
  </si>
  <si>
    <t>Mercury General Corporation</t>
  </si>
  <si>
    <t>MCZ</t>
  </si>
  <si>
    <t>Mad Catz Interactive Inc</t>
  </si>
  <si>
    <t>MD</t>
  </si>
  <si>
    <t>Mednax, Inc</t>
  </si>
  <si>
    <t>MDAS</t>
  </si>
  <si>
    <t>MedAssets, Inc.</t>
  </si>
  <si>
    <t>MDC</t>
  </si>
  <si>
    <t>M.D.C. Holdings, Inc.</t>
  </si>
  <si>
    <t>MDCA</t>
  </si>
  <si>
    <t>MDC Partners Inc.</t>
  </si>
  <si>
    <t>MDCI</t>
  </si>
  <si>
    <t>Medical Action Industries Inc.</t>
  </si>
  <si>
    <t>MDCO</t>
  </si>
  <si>
    <t>The Medicines Company</t>
  </si>
  <si>
    <t>MDF</t>
  </si>
  <si>
    <t>Metropolitan Health Networks, Inc.</t>
  </si>
  <si>
    <t>MDGN</t>
  </si>
  <si>
    <t>Medgenics, Inc.</t>
  </si>
  <si>
    <t>MDGN/WS</t>
  </si>
  <si>
    <t>MDH</t>
  </si>
  <si>
    <t>MHI Hospitality Corporation</t>
  </si>
  <si>
    <t>MDM</t>
  </si>
  <si>
    <t>Mountain Province Diamonds Inc.</t>
  </si>
  <si>
    <t>MDP</t>
  </si>
  <si>
    <t>Meredith Corporation</t>
  </si>
  <si>
    <t>MDR</t>
  </si>
  <si>
    <t>McDermott International, Inc.</t>
  </si>
  <si>
    <t>MDRX</t>
  </si>
  <si>
    <t>Allscripts Healthcare Solutions, Inc.</t>
  </si>
  <si>
    <t>MDSO</t>
  </si>
  <si>
    <t>Medidata Solutions, Inc.</t>
  </si>
  <si>
    <t>MDT</t>
  </si>
  <si>
    <t>Medtronic, Inc.</t>
  </si>
  <si>
    <t>MDTH</t>
  </si>
  <si>
    <t>MedCath Corporation</t>
  </si>
  <si>
    <t>MDU</t>
  </si>
  <si>
    <t>Mdu Res Group Inc</t>
  </si>
  <si>
    <t>MDVN</t>
  </si>
  <si>
    <t>Medivation, Inc.</t>
  </si>
  <si>
    <t>MDW</t>
  </si>
  <si>
    <t>Midway Gold Corporation</t>
  </si>
  <si>
    <t>MEA</t>
  </si>
  <si>
    <t>Metalico Inc</t>
  </si>
  <si>
    <t>MEAD</t>
  </si>
  <si>
    <t>Meade Instruments Corp.</t>
  </si>
  <si>
    <t>MEAS</t>
  </si>
  <si>
    <t>Measurement Specialties, Inc.</t>
  </si>
  <si>
    <t>MED</t>
  </si>
  <si>
    <t>MEDIFAST INC</t>
  </si>
  <si>
    <t>MEDW</t>
  </si>
  <si>
    <t>MEDIWARE Information Systems, Inc.</t>
  </si>
  <si>
    <t>MEG</t>
  </si>
  <si>
    <t>Media General, Inc.</t>
  </si>
  <si>
    <t>MEI</t>
  </si>
  <si>
    <t>Methode Electronics, Inc.</t>
  </si>
  <si>
    <t>MELA</t>
  </si>
  <si>
    <t>MELA Sciences, Inc</t>
  </si>
  <si>
    <t>MELI</t>
  </si>
  <si>
    <t>MercadoLibre, Inc.</t>
  </si>
  <si>
    <t>MEMP</t>
  </si>
  <si>
    <t>Memorial Production Partners LP</t>
  </si>
  <si>
    <t>MEMS</t>
  </si>
  <si>
    <t>MEMSIC, Inc.</t>
  </si>
  <si>
    <t>MEN</t>
  </si>
  <si>
    <t>Blackrock MuniEnhanced Fund, Inc.</t>
  </si>
  <si>
    <t>MENT</t>
  </si>
  <si>
    <t>Mentor Graphics Corporation</t>
  </si>
  <si>
    <t>MEOH</t>
  </si>
  <si>
    <t>Methanex Corporation</t>
  </si>
  <si>
    <t>MER^D</t>
  </si>
  <si>
    <t>MER^E</t>
  </si>
  <si>
    <t>MER^F</t>
  </si>
  <si>
    <t>MER^K</t>
  </si>
  <si>
    <t>MER^M</t>
  </si>
  <si>
    <t>MER^P</t>
  </si>
  <si>
    <t>MERC</t>
  </si>
  <si>
    <t>Mercer International Inc.</t>
  </si>
  <si>
    <t>MERU</t>
  </si>
  <si>
    <t>Meru Networks, Inc.</t>
  </si>
  <si>
    <t>MetLife, Inc.</t>
  </si>
  <si>
    <t>MET^A</t>
  </si>
  <si>
    <t>MET^B</t>
  </si>
  <si>
    <t>METR</t>
  </si>
  <si>
    <t>Metro Bancorp, Inc</t>
  </si>
  <si>
    <t>MFA</t>
  </si>
  <si>
    <t>America First Mortgage Investments, Inc.</t>
  </si>
  <si>
    <t>MFA^A</t>
  </si>
  <si>
    <t>MFB</t>
  </si>
  <si>
    <t>Maidenform Brands, Inc.</t>
  </si>
  <si>
    <t>MFC</t>
  </si>
  <si>
    <t>Manulife Financial Corp</t>
  </si>
  <si>
    <t>MFD</t>
  </si>
  <si>
    <t>Macquarie/First Trust Global</t>
  </si>
  <si>
    <t>MFG</t>
  </si>
  <si>
    <t>Mizuho Financial Group, Inc.</t>
  </si>
  <si>
    <t>MFI</t>
  </si>
  <si>
    <t>MicroFinancial Incorporated</t>
  </si>
  <si>
    <t>MFL</t>
  </si>
  <si>
    <t>Blackrock MuniHoldings Investment Quality Fund</t>
  </si>
  <si>
    <t>MFLR</t>
  </si>
  <si>
    <t>Mayflower Bancorp, Inc.</t>
  </si>
  <si>
    <t>MFLX</t>
  </si>
  <si>
    <t>Multi-Fineline Electronix, Inc.</t>
  </si>
  <si>
    <t>MFM</t>
  </si>
  <si>
    <t>MFS Municipal Income Trust</t>
  </si>
  <si>
    <t>MFNC</t>
  </si>
  <si>
    <t>Mackinac Financial Corporation</t>
  </si>
  <si>
    <t>MFO</t>
  </si>
  <si>
    <t>MFRI</t>
  </si>
  <si>
    <t>MFRI, Inc.</t>
  </si>
  <si>
    <t>MFRM</t>
  </si>
  <si>
    <t>Mattress Firm Holding Corp.</t>
  </si>
  <si>
    <t>MFSF</t>
  </si>
  <si>
    <t>MutualFirst Financial Inc.</t>
  </si>
  <si>
    <t>MFT</t>
  </si>
  <si>
    <t>Blackrock MuniYield Investment QualityFund</t>
  </si>
  <si>
    <t>MFV</t>
  </si>
  <si>
    <t>MFS Special Value Trust</t>
  </si>
  <si>
    <t>MG</t>
  </si>
  <si>
    <t>Mistras Group Inc</t>
  </si>
  <si>
    <t>MGA</t>
  </si>
  <si>
    <t>Magna International, Inc.</t>
  </si>
  <si>
    <t>MGAM</t>
  </si>
  <si>
    <t>Multimedia Games Holding Company, Inc.</t>
  </si>
  <si>
    <t>MGEE</t>
  </si>
  <si>
    <t>MGE Energy Inc.</t>
  </si>
  <si>
    <t>MGF</t>
  </si>
  <si>
    <t>MFS Government Markets Income Trust</t>
  </si>
  <si>
    <t>MGH</t>
  </si>
  <si>
    <t>Minco Gold Corporation</t>
  </si>
  <si>
    <t>MGI</t>
  </si>
  <si>
    <t>Moneygram International, Inc.</t>
  </si>
  <si>
    <t>MGIC</t>
  </si>
  <si>
    <t>Magic Software Enterprises Ltd.</t>
  </si>
  <si>
    <t>MGLN</t>
  </si>
  <si>
    <t>Magellan Health Services, Inc.</t>
  </si>
  <si>
    <t>MGM</t>
  </si>
  <si>
    <t>MGM Resorts International</t>
  </si>
  <si>
    <t>MGN</t>
  </si>
  <si>
    <t>Mines Management, Inc.</t>
  </si>
  <si>
    <t>MGPI</t>
  </si>
  <si>
    <t>MGP Ingredients, Inc.</t>
  </si>
  <si>
    <t>MGRC</t>
  </si>
  <si>
    <t>McGrath RentCorp</t>
  </si>
  <si>
    <t>MGT</t>
  </si>
  <si>
    <t>MGT Capital Investments Inc</t>
  </si>
  <si>
    <t>MGU</t>
  </si>
  <si>
    <t>Macquarie Global Infrastructure Total Return Fund Inc.</t>
  </si>
  <si>
    <t>MGYR</t>
  </si>
  <si>
    <t>Magyar Bancorp, Inc.</t>
  </si>
  <si>
    <t>MHD</t>
  </si>
  <si>
    <t>Blackrock MuniHoldings Fund, Inc.</t>
  </si>
  <si>
    <t>MHE</t>
  </si>
  <si>
    <t>Massachusetts Health and Education Tax-Exempt Trust</t>
  </si>
  <si>
    <t>MHF</t>
  </si>
  <si>
    <t>Western Asset Municipal High Income Fund, Inc.</t>
  </si>
  <si>
    <t>MHGC</t>
  </si>
  <si>
    <t>Morgans Hotel Group Co.</t>
  </si>
  <si>
    <t>MHH</t>
  </si>
  <si>
    <t>Mastech Holdings, Inc</t>
  </si>
  <si>
    <t>MHI</t>
  </si>
  <si>
    <t>Pioneer Municipal High Income Trust</t>
  </si>
  <si>
    <t>Mohawk Industries, Inc.</t>
  </si>
  <si>
    <t>MHLD</t>
  </si>
  <si>
    <t>Maiden Holdings, Ltd.</t>
  </si>
  <si>
    <t>MHN</t>
  </si>
  <si>
    <t>Blackrock MuniHoldings New York Quality Fund, Inc.</t>
  </si>
  <si>
    <t>MHNA</t>
  </si>
  <si>
    <t>MHNB</t>
  </si>
  <si>
    <t>MHO</t>
  </si>
  <si>
    <t>M/I Homes, Inc.</t>
  </si>
  <si>
    <t>MHO^A</t>
  </si>
  <si>
    <t>MHP</t>
  </si>
  <si>
    <t>McGraw-Hill Companies, Inc. (The)</t>
  </si>
  <si>
    <t>MHR</t>
  </si>
  <si>
    <t>Magnum Hunter Resources Corporation</t>
  </si>
  <si>
    <t>MHR^C</t>
  </si>
  <si>
    <t>MHR^D</t>
  </si>
  <si>
    <t>MHY</t>
  </si>
  <si>
    <t>Western Asset Managed High Income Fund, Inc.</t>
  </si>
  <si>
    <t>MIC</t>
  </si>
  <si>
    <t>Macquarie Infrastructure Company LLC</t>
  </si>
  <si>
    <t>MIDD</t>
  </si>
  <si>
    <t>The Middleby Corporation</t>
  </si>
  <si>
    <t>MIG</t>
  </si>
  <si>
    <t>Meadowbrook Insurance Group, Inc.</t>
  </si>
  <si>
    <t>MIL</t>
  </si>
  <si>
    <t>MFC Industrial Ltd.</t>
  </si>
  <si>
    <t>MILL</t>
  </si>
  <si>
    <t>Miller Energy Resources, Inc.</t>
  </si>
  <si>
    <t>MIM</t>
  </si>
  <si>
    <t>MI Developments Inc</t>
  </si>
  <si>
    <t>MFS Intermediate Income Trust</t>
  </si>
  <si>
    <t>MIND</t>
  </si>
  <si>
    <t>Mitcham Industries, Inc.</t>
  </si>
  <si>
    <t>MINI</t>
  </si>
  <si>
    <t>Mobile Mini, Inc.</t>
  </si>
  <si>
    <t>MIPS</t>
  </si>
  <si>
    <t>MIPS Technologies, Inc.</t>
  </si>
  <si>
    <t>MITK</t>
  </si>
  <si>
    <t>Mitek Systems, Inc.</t>
  </si>
  <si>
    <t>MITL</t>
  </si>
  <si>
    <t>Mitel Networks Corporation</t>
  </si>
  <si>
    <t>MITT</t>
  </si>
  <si>
    <t>AG Mortgage Investment Trust, Inc.</t>
  </si>
  <si>
    <t>MIW</t>
  </si>
  <si>
    <t>Eaton Vance Michigan Municipal Bond Fund</t>
  </si>
  <si>
    <t>MIY</t>
  </si>
  <si>
    <t>Blackrock MuniYield Michigan Quality Fund, Inc.</t>
  </si>
  <si>
    <t>MJH</t>
  </si>
  <si>
    <t>MJI</t>
  </si>
  <si>
    <t>Blackrock MuniYield New Jersey Quality Fund, Inc.</t>
  </si>
  <si>
    <t>Mead Johnson Nutrition Company</t>
  </si>
  <si>
    <t>McCormick &amp; Company, Incorporated</t>
  </si>
  <si>
    <t>MKC/V</t>
  </si>
  <si>
    <t>MKL</t>
  </si>
  <si>
    <t>Markel Corporation</t>
  </si>
  <si>
    <t>MKS</t>
  </si>
  <si>
    <t>MKSI</t>
  </si>
  <si>
    <t>MKS Instruments, Inc.</t>
  </si>
  <si>
    <t>MKTAY</t>
  </si>
  <si>
    <t>Makita Corp.</t>
  </si>
  <si>
    <t>MKTG</t>
  </si>
  <si>
    <t>Responsys, Inc.</t>
  </si>
  <si>
    <t>MKTX</t>
  </si>
  <si>
    <t>MarketAxess Holdings, Inc.</t>
  </si>
  <si>
    <t>MKV</t>
  </si>
  <si>
    <t>MLAB</t>
  </si>
  <si>
    <t>Mesa Laboratories, Inc.</t>
  </si>
  <si>
    <t>MLG</t>
  </si>
  <si>
    <t>MLHR</t>
  </si>
  <si>
    <t>Herman Miller, Inc.</t>
  </si>
  <si>
    <t>MLI</t>
  </si>
  <si>
    <t>Mueller Industries, Inc.</t>
  </si>
  <si>
    <t>Martin Marietta Materials, Inc.</t>
  </si>
  <si>
    <t>MLNK</t>
  </si>
  <si>
    <t>ModusLink Global Solutions, Inc</t>
  </si>
  <si>
    <t>MLNX</t>
  </si>
  <si>
    <t>Mellanox Technologies, Ltd.</t>
  </si>
  <si>
    <t>MLP</t>
  </si>
  <si>
    <t>Maui Land &amp; Pineapple Company, Inc.</t>
  </si>
  <si>
    <t>MLR</t>
  </si>
  <si>
    <t>Miller Industries, Inc.</t>
  </si>
  <si>
    <t>MLU</t>
  </si>
  <si>
    <t>MLVF</t>
  </si>
  <si>
    <t>Malvern Federal Bancorp, Inc.</t>
  </si>
  <si>
    <t>MM</t>
  </si>
  <si>
    <t>Millennial Media, Inc.</t>
  </si>
  <si>
    <t>Marsh &amp; McLennan Companies, Inc.</t>
  </si>
  <si>
    <t>MMI</t>
  </si>
  <si>
    <t>Motorola, Inc.</t>
  </si>
  <si>
    <t>MMLP</t>
  </si>
  <si>
    <t>Martin Midstream Partners L.P.</t>
  </si>
  <si>
    <t>3M Company</t>
  </si>
  <si>
    <t>MMP</t>
  </si>
  <si>
    <t>Magellan Midstream Partners L.P.</t>
  </si>
  <si>
    <t>MMR</t>
  </si>
  <si>
    <t>McMoRan Exploration Company</t>
  </si>
  <si>
    <t>MMS</t>
  </si>
  <si>
    <t>Maximus, Inc.</t>
  </si>
  <si>
    <t>MMSI</t>
  </si>
  <si>
    <t>Merit Medical Systems, Inc.</t>
  </si>
  <si>
    <t>MMT</t>
  </si>
  <si>
    <t>MFS Multimarket Income Trust</t>
  </si>
  <si>
    <t>MMU</t>
  </si>
  <si>
    <t>Western Asset Managed Municipals Fund, Inc.</t>
  </si>
  <si>
    <t>MMUS</t>
  </si>
  <si>
    <t>MakeMusic, Inc.</t>
  </si>
  <si>
    <t>MMV</t>
  </si>
  <si>
    <t>Eaton Vance Massachusetts Municipal Income Trust</t>
  </si>
  <si>
    <t>MMYT</t>
  </si>
  <si>
    <t>MakeMyTrip Limited</t>
  </si>
  <si>
    <t>MMZ^K</t>
  </si>
  <si>
    <t>SiM Internal Test 6</t>
  </si>
  <si>
    <t>MN</t>
  </si>
  <si>
    <t>Manning &amp; Napier, Inc.</t>
  </si>
  <si>
    <t>MNDO</t>
  </si>
  <si>
    <t>MIND C.T.I. Ltd.</t>
  </si>
  <si>
    <t>MNE</t>
  </si>
  <si>
    <t>Blackrock Muni New York Intermediate Duration Fund Inc</t>
  </si>
  <si>
    <t>MNGL</t>
  </si>
  <si>
    <t>Blue Wolf Mongolia Holdings Corp.</t>
  </si>
  <si>
    <t>MNGLU</t>
  </si>
  <si>
    <t>MNGLW</t>
  </si>
  <si>
    <t>MNI</t>
  </si>
  <si>
    <t>McClatchy Company (The)</t>
  </si>
  <si>
    <t>MNKD</t>
  </si>
  <si>
    <t>MannKind Corporation</t>
  </si>
  <si>
    <t>MNOV</t>
  </si>
  <si>
    <t>MediciNova, Inc.</t>
  </si>
  <si>
    <t>MNP</t>
  </si>
  <si>
    <t>Western Asset Municipal Partners Fund, Inc.</t>
  </si>
  <si>
    <t>MNR</t>
  </si>
  <si>
    <t>Monmouth Real Estate Investment Corporation</t>
  </si>
  <si>
    <t>MNR^A</t>
  </si>
  <si>
    <t>MNRK</t>
  </si>
  <si>
    <t>Monarch Financial Holdings, Inc.</t>
  </si>
  <si>
    <t>MNRKP</t>
  </si>
  <si>
    <t>MNRO</t>
  </si>
  <si>
    <t>Monro Muffler Brake, Inc.</t>
  </si>
  <si>
    <t>Monster Beverage Corporation</t>
  </si>
  <si>
    <t>MNTA</t>
  </si>
  <si>
    <t>Momenta Pharmaceuticals, Inc.</t>
  </si>
  <si>
    <t>MNTG</t>
  </si>
  <si>
    <t>MTR Gaming Group, Inc.</t>
  </si>
  <si>
    <t>MNTX</t>
  </si>
  <si>
    <t>Manitex International, Inc.</t>
  </si>
  <si>
    <t>Altria Group</t>
  </si>
  <si>
    <t>MOBI</t>
  </si>
  <si>
    <t>Sky-mobi Limited</t>
  </si>
  <si>
    <t>MOC</t>
  </si>
  <si>
    <t>Command Security Corporation</t>
  </si>
  <si>
    <t>MOCO</t>
  </si>
  <si>
    <t>MOCON, Inc.</t>
  </si>
  <si>
    <t>MOD</t>
  </si>
  <si>
    <t>Modine Manufacturing Company</t>
  </si>
  <si>
    <t>MODL</t>
  </si>
  <si>
    <t>MModal Inc.</t>
  </si>
  <si>
    <t>MOFG</t>
  </si>
  <si>
    <t>MidWestOne Financial Group, Inc.</t>
  </si>
  <si>
    <t>MOG/A</t>
  </si>
  <si>
    <t>Moog Inc.</t>
  </si>
  <si>
    <t>MOG/B</t>
  </si>
  <si>
    <t>MOH</t>
  </si>
  <si>
    <t>Molina Healthcare Inc</t>
  </si>
  <si>
    <t>MOLX</t>
  </si>
  <si>
    <t>Molex Incorporated</t>
  </si>
  <si>
    <t>MOLXA</t>
  </si>
  <si>
    <t>Monsanto Company</t>
  </si>
  <si>
    <t>MORN</t>
  </si>
  <si>
    <t>Morningstar, Inc.</t>
  </si>
  <si>
    <t>Mosaic Company (The)</t>
  </si>
  <si>
    <t>MOSY</t>
  </si>
  <si>
    <t>MoSys, Inc.</t>
  </si>
  <si>
    <t>MOTR</t>
  </si>
  <si>
    <t>Motricity, Inc.</t>
  </si>
  <si>
    <t>MOV</t>
  </si>
  <si>
    <t>Movado Group Inc.</t>
  </si>
  <si>
    <t>MOVE</t>
  </si>
  <si>
    <t>Move, Inc.</t>
  </si>
  <si>
    <t>MP^D</t>
  </si>
  <si>
    <t>Mississippi Power Company</t>
  </si>
  <si>
    <t>MPA</t>
  </si>
  <si>
    <t>Blackrock MuniYield Pennsylvania Quality Fund</t>
  </si>
  <si>
    <t>MPAA</t>
  </si>
  <si>
    <t>Motorcar Parts of America, Inc.</t>
  </si>
  <si>
    <t>MPAC</t>
  </si>
  <si>
    <t>MOD-PAC CORP.</t>
  </si>
  <si>
    <t>MPB</t>
  </si>
  <si>
    <t>Mid Penn Bancorp</t>
  </si>
  <si>
    <t>Marathon Petroleum Corporation</t>
  </si>
  <si>
    <t>MPEL</t>
  </si>
  <si>
    <t>Melco Crown Entertainment Limited</t>
  </si>
  <si>
    <t>MPET</t>
  </si>
  <si>
    <t>Magellan Petroleum Corporation</t>
  </si>
  <si>
    <t>MPG</t>
  </si>
  <si>
    <t>MPG Office Trust, Inc.</t>
  </si>
  <si>
    <t>MPG^A</t>
  </si>
  <si>
    <t>MPJ</t>
  </si>
  <si>
    <t>MPO</t>
  </si>
  <si>
    <t>Midstates Petroleum Company, Inc.</t>
  </si>
  <si>
    <t>MPR</t>
  </si>
  <si>
    <t>Met-Pro Corporation</t>
  </si>
  <si>
    <t>MPV</t>
  </si>
  <si>
    <t>Babson Capital Participation Investors</t>
  </si>
  <si>
    <t>MPW</t>
  </si>
  <si>
    <t>Medical Properties Trust, Inc.</t>
  </si>
  <si>
    <t>MPWR</t>
  </si>
  <si>
    <t>Monolithic Power Systems, Inc.</t>
  </si>
  <si>
    <t>MPX</t>
  </si>
  <si>
    <t>Marine Products Corporation</t>
  </si>
  <si>
    <t>MQT</t>
  </si>
  <si>
    <t>Blackrock MuniYield Quality Fund II, Inc.</t>
  </si>
  <si>
    <t>MQY</t>
  </si>
  <si>
    <t>Blackrock MuniYield Quality Fund, Inc.</t>
  </si>
  <si>
    <t>MR</t>
  </si>
  <si>
    <t>Mindray Medical International Limited</t>
  </si>
  <si>
    <t>MRC</t>
  </si>
  <si>
    <t>MRC Global Inc.</t>
  </si>
  <si>
    <t>MRCY</t>
  </si>
  <si>
    <t>Mercury Computer Systems</t>
  </si>
  <si>
    <t>MRF</t>
  </si>
  <si>
    <t>American Income Fund, Inc.</t>
  </si>
  <si>
    <t>MRGE</t>
  </si>
  <si>
    <t>Merge Healthcare Incorporated.</t>
  </si>
  <si>
    <t>MRH</t>
  </si>
  <si>
    <t>Montpelier Re Holdings Ltd.</t>
  </si>
  <si>
    <t>MRH^A</t>
  </si>
  <si>
    <t>Merck &amp; Company, Inc.</t>
  </si>
  <si>
    <t>MRLN</t>
  </si>
  <si>
    <t>Marlin Business Services Corp.</t>
  </si>
  <si>
    <t>Marathon Oil Corporation</t>
  </si>
  <si>
    <t>MRTN</t>
  </si>
  <si>
    <t>Marten Transport, Ltd.</t>
  </si>
  <si>
    <t>MRVL</t>
  </si>
  <si>
    <t>Marvell Technology Group Ltd.</t>
  </si>
  <si>
    <t>MRX</t>
  </si>
  <si>
    <t>Medicis Pharmaceutical Corporation</t>
  </si>
  <si>
    <t>MS</t>
  </si>
  <si>
    <t>Morgan Stanley</t>
  </si>
  <si>
    <t>MS^A</t>
  </si>
  <si>
    <t>MSA</t>
  </si>
  <si>
    <t>Mine Safety Appliances Company</t>
  </si>
  <si>
    <t>MSB</t>
  </si>
  <si>
    <t>Mesabi Trust</t>
  </si>
  <si>
    <t>MSBF</t>
  </si>
  <si>
    <t>MSB Financial Corp.</t>
  </si>
  <si>
    <t>MSCC</t>
  </si>
  <si>
    <t>Microsemi Corporation</t>
  </si>
  <si>
    <t>MSCI</t>
  </si>
  <si>
    <t>MSCI Inc</t>
  </si>
  <si>
    <t>MSD</t>
  </si>
  <si>
    <t>Morgan Stanley Emerging Markets Debt Fund, Inc.</t>
  </si>
  <si>
    <t>MSEX</t>
  </si>
  <si>
    <t>Middlesex Water Company</t>
  </si>
  <si>
    <t>MSF</t>
  </si>
  <si>
    <t>Morgan Stanley Emerging Markets Fund, Inc.</t>
  </si>
  <si>
    <t>MSFG</t>
  </si>
  <si>
    <t>MainSource Financial Group, Inc.</t>
  </si>
  <si>
    <t>Microsoft Corporation</t>
  </si>
  <si>
    <t>MSG</t>
  </si>
  <si>
    <t>The Madison Square Garden Company</t>
  </si>
  <si>
    <t>MSHL</t>
  </si>
  <si>
    <t>Marshall Edwards, Inc.</t>
  </si>
  <si>
    <t>MSI</t>
  </si>
  <si>
    <t>MSJ</t>
  </si>
  <si>
    <t>MSK</t>
  </si>
  <si>
    <t>MSL</t>
  </si>
  <si>
    <t>MidSouth Bancorp</t>
  </si>
  <si>
    <t>MSLI</t>
  </si>
  <si>
    <t>Merus Labs International Inc.</t>
  </si>
  <si>
    <t>MSM</t>
  </si>
  <si>
    <t>MSC Industrial Direct Company, Inc.</t>
  </si>
  <si>
    <t>MSN</t>
  </si>
  <si>
    <t>Emerson Radio Corporation</t>
  </si>
  <si>
    <t>MSO</t>
  </si>
  <si>
    <t>Martha Stewart Living Omnimedia, Inc.</t>
  </si>
  <si>
    <t>MSON</t>
  </si>
  <si>
    <t>MISONIX, Inc.</t>
  </si>
  <si>
    <t>MSP</t>
  </si>
  <si>
    <t>Madison Strategic Sector Premium Fund</t>
  </si>
  <si>
    <t>MSPD</t>
  </si>
  <si>
    <t>Mindspeed Technologies, Inc.</t>
  </si>
  <si>
    <t>MSTR</t>
  </si>
  <si>
    <t>MicroStrategy Incorporated</t>
  </si>
  <si>
    <t>MSW</t>
  </si>
  <si>
    <t>Mission West Properties, Inc.</t>
  </si>
  <si>
    <t>MSY</t>
  </si>
  <si>
    <t>Invesco High Yield Investments Fund</t>
  </si>
  <si>
    <t>MSZ</t>
  </si>
  <si>
    <t>MT</t>
  </si>
  <si>
    <t>ArcelorMittal</t>
  </si>
  <si>
    <t>M&amp;T Bank Corporation</t>
  </si>
  <si>
    <t>MTB^A</t>
  </si>
  <si>
    <t>Mettler-Toledo International, Inc.</t>
  </si>
  <si>
    <t>MTDR</t>
  </si>
  <si>
    <t>Matador Resources Company</t>
  </si>
  <si>
    <t>MTE</t>
  </si>
  <si>
    <t>Mahanagar Telephone Nigam Ltd</t>
  </si>
  <si>
    <t>MTEX</t>
  </si>
  <si>
    <t>Mannatech, Incorporated</t>
  </si>
  <si>
    <t>MTG</t>
  </si>
  <si>
    <t>MGIC Investment Corporation</t>
  </si>
  <si>
    <t>MTGE</t>
  </si>
  <si>
    <t>American Capital Mortgage Investment Corp.</t>
  </si>
  <si>
    <t>MTH</t>
  </si>
  <si>
    <t>Meritage Corporation</t>
  </si>
  <si>
    <t>MTL</t>
  </si>
  <si>
    <t>Mechel Steel Group OAO</t>
  </si>
  <si>
    <t>MTL^</t>
  </si>
  <si>
    <t>MTN</t>
  </si>
  <si>
    <t>Vail Resorts, Inc.</t>
  </si>
  <si>
    <t>MTOR</t>
  </si>
  <si>
    <t>Meritor, Inc.</t>
  </si>
  <si>
    <t>MTOX</t>
  </si>
  <si>
    <t>Medtox Scientific, Inc.</t>
  </si>
  <si>
    <t>MTP</t>
  </si>
  <si>
    <t>MLP &amp; Strategic Equity Fund Inc.</t>
  </si>
  <si>
    <t>MTR</t>
  </si>
  <si>
    <t>Mesa Royalty Trust</t>
  </si>
  <si>
    <t>MTRN</t>
  </si>
  <si>
    <t>Materion Corporation</t>
  </si>
  <si>
    <t>MTRX</t>
  </si>
  <si>
    <t>Matrix Service Company</t>
  </si>
  <si>
    <t>MTS</t>
  </si>
  <si>
    <t>Montgomery Street Income Securities, Inc.</t>
  </si>
  <si>
    <t>MTSC</t>
  </si>
  <si>
    <t>MTS Systems Corporation</t>
  </si>
  <si>
    <t>MTSI</t>
  </si>
  <si>
    <t>M/A-COM Technology Solutions Holdings, Inc.</t>
  </si>
  <si>
    <t>MTSL</t>
  </si>
  <si>
    <t>MER Telemanagement Solutions Ltd.</t>
  </si>
  <si>
    <t>MTSN</t>
  </si>
  <si>
    <t>Mattson Technology, Inc.</t>
  </si>
  <si>
    <t>MTT</t>
  </si>
  <si>
    <t>Western Asset Municipal Defined Opportunity Trust Inc</t>
  </si>
  <si>
    <t>MTU</t>
  </si>
  <si>
    <t>Mitsubishi UFJ Financial Group Inc</t>
  </si>
  <si>
    <t>MTW</t>
  </si>
  <si>
    <t>Manitowoc Company, Inc. (The)</t>
  </si>
  <si>
    <t>MTX</t>
  </si>
  <si>
    <t>Minerals Technologies Inc.</t>
  </si>
  <si>
    <t>MTZ</t>
  </si>
  <si>
    <t>MasTec, Inc.</t>
  </si>
  <si>
    <t>Micron Technology, Inc.</t>
  </si>
  <si>
    <t>MUA</t>
  </si>
  <si>
    <t>Blackrock MuniAssets Fund, Inc.</t>
  </si>
  <si>
    <t>MUC</t>
  </si>
  <si>
    <t>Blackrock MuniHoldings California Quality Fund,  Inc.</t>
  </si>
  <si>
    <t>MUE</t>
  </si>
  <si>
    <t>Blackrock MuniHoldings Quality Fund II, Inc.</t>
  </si>
  <si>
    <t>MUH</t>
  </si>
  <si>
    <t>Blackrock MuniHoldings Fund II, Inc.</t>
  </si>
  <si>
    <t>MUI</t>
  </si>
  <si>
    <t>Blackrock Muni Intermediate Duration Fund Inc</t>
  </si>
  <si>
    <t>MUJ</t>
  </si>
  <si>
    <t>Blackrock MuniHoldings New Jersey Insured Fund, Inc.</t>
  </si>
  <si>
    <t>Murphy Oil Corporation</t>
  </si>
  <si>
    <t>MUS</t>
  </si>
  <si>
    <t>Blackrock MuniHoldings Quality Fund, Inc.</t>
  </si>
  <si>
    <t>MUSA</t>
  </si>
  <si>
    <t>Metals USA Holdings Corp.</t>
  </si>
  <si>
    <t>MUX</t>
  </si>
  <si>
    <t>McEwen Mining Inc.</t>
  </si>
  <si>
    <t>MVC</t>
  </si>
  <si>
    <t>MVC Capital</t>
  </si>
  <si>
    <t>MVF</t>
  </si>
  <si>
    <t>MuniVest Fund, Inc.</t>
  </si>
  <si>
    <t>MVG</t>
  </si>
  <si>
    <t>Mag Silver Corporation</t>
  </si>
  <si>
    <t>MVIS</t>
  </si>
  <si>
    <t>Microvision, Inc.</t>
  </si>
  <si>
    <t>MVISW</t>
  </si>
  <si>
    <t>MVO</t>
  </si>
  <si>
    <t>MV Oil Trust</t>
  </si>
  <si>
    <t>MVT</t>
  </si>
  <si>
    <t>Blackrock MuniVest Fund II, Inc.</t>
  </si>
  <si>
    <t>MW</t>
  </si>
  <si>
    <t>Men&amp;#39;s Wearhouse, Inc. (The)</t>
  </si>
  <si>
    <t>MWA</t>
  </si>
  <si>
    <t>MUELLER WATER PRODUCTS</t>
  </si>
  <si>
    <t>MWE</t>
  </si>
  <si>
    <t>MarkWest Energy Partners, LP</t>
  </si>
  <si>
    <t>MWG</t>
  </si>
  <si>
    <t>MWIV</t>
  </si>
  <si>
    <t>MWI Veterinary Supply, Inc.</t>
  </si>
  <si>
    <t>MWO</t>
  </si>
  <si>
    <t>MWR</t>
  </si>
  <si>
    <t>MWV</t>
  </si>
  <si>
    <t>Meadwestvaco Corporation</t>
  </si>
  <si>
    <t>MWW</t>
  </si>
  <si>
    <t>Monster Worldwide, Inc.</t>
  </si>
  <si>
    <t>MX</t>
  </si>
  <si>
    <t>MagnaChip Semiconductor Corporation</t>
  </si>
  <si>
    <t>MXA</t>
  </si>
  <si>
    <t>Minnesota Municipal Income Portfolio Inc.</t>
  </si>
  <si>
    <t>MXC</t>
  </si>
  <si>
    <t>Mexco Energy Corporation</t>
  </si>
  <si>
    <t>MXE</t>
  </si>
  <si>
    <t>Mexico Equity and Income Fund, Inc. (The)</t>
  </si>
  <si>
    <t>MXE^</t>
  </si>
  <si>
    <t>MXF</t>
  </si>
  <si>
    <t>Mexico Fund, Inc. (The)</t>
  </si>
  <si>
    <t>MXIM</t>
  </si>
  <si>
    <t>Maxim Integrated Products, Inc.</t>
  </si>
  <si>
    <t>MXL</t>
  </si>
  <si>
    <t>MaxLinear, Inc</t>
  </si>
  <si>
    <t>MXN</t>
  </si>
  <si>
    <t>First American Minnesota Municipal Income Fund II, Inc.</t>
  </si>
  <si>
    <t>MXT</t>
  </si>
  <si>
    <t>Maxcom Telecomunicaciones SAB de CV</t>
  </si>
  <si>
    <t>MXWL</t>
  </si>
  <si>
    <t>Maxwell Technologies, Inc.</t>
  </si>
  <si>
    <t>MY</t>
  </si>
  <si>
    <t>China Ming Yang Wind Power Group Limited</t>
  </si>
  <si>
    <t>MYC</t>
  </si>
  <si>
    <t>Blackrock MuniYield California Fund, Inc.</t>
  </si>
  <si>
    <t>MYD</t>
  </si>
  <si>
    <t>Blackrock MuniYield Fund, Inc.</t>
  </si>
  <si>
    <t>MYE</t>
  </si>
  <si>
    <t>Myers Industries, Inc.</t>
  </si>
  <si>
    <t>MYF</t>
  </si>
  <si>
    <t>Blackrock MuniYield Investment Fund</t>
  </si>
  <si>
    <t>MYGN</t>
  </si>
  <si>
    <t>Myriad Genetics, Inc.</t>
  </si>
  <si>
    <t>MYI</t>
  </si>
  <si>
    <t>Blackrock MuniYield Quality Fund III, Inc.</t>
  </si>
  <si>
    <t>MYJ</t>
  </si>
  <si>
    <t>Blackrock MuniYield New Jersey Fund, Inc.</t>
  </si>
  <si>
    <t>Mylan Inc.</t>
  </si>
  <si>
    <t>MYM</t>
  </si>
  <si>
    <t>Blackrock MuniYield Michigan Quality Fund II, Inc.</t>
  </si>
  <si>
    <t>MYN</t>
  </si>
  <si>
    <t>Blackrock MuniYield New York Quality Fund, Inc.</t>
  </si>
  <si>
    <t>MYRG</t>
  </si>
  <si>
    <t>MYR Group, Inc.</t>
  </si>
  <si>
    <t>MYRX</t>
  </si>
  <si>
    <t>Myrexis, Inc</t>
  </si>
  <si>
    <t>MZA</t>
  </si>
  <si>
    <t>MuniYield Arizona Fund, Inc.</t>
  </si>
  <si>
    <t>MZF</t>
  </si>
  <si>
    <t>Managed Duration Investment Grade Municipal Fund</t>
  </si>
  <si>
    <t>N</t>
  </si>
  <si>
    <t>Netsuite Inc</t>
  </si>
  <si>
    <t>NABI</t>
  </si>
  <si>
    <t>Nabi Biopharmaceuticals</t>
  </si>
  <si>
    <t>NAC</t>
  </si>
  <si>
    <t>Nuveen California Dividend Advantage Municipal Fund</t>
  </si>
  <si>
    <t>NAD</t>
  </si>
  <si>
    <t>Nuveen Dividend Advantage Municipal Fund</t>
  </si>
  <si>
    <t>NAD^C</t>
  </si>
  <si>
    <t>NAFC</t>
  </si>
  <si>
    <t>Nash-Finch Company</t>
  </si>
  <si>
    <t>NAI</t>
  </si>
  <si>
    <t>AGIC International &amp; Premium Strategy Fund</t>
  </si>
  <si>
    <t>NAII</t>
  </si>
  <si>
    <t>Natural Alternatives International, Inc.</t>
  </si>
  <si>
    <t>NAK</t>
  </si>
  <si>
    <t>Northern Dynasty Minerals, Ltd.</t>
  </si>
  <si>
    <t>NAN</t>
  </si>
  <si>
    <t>Nuveen New York Dividend Advantage Municipal Fund</t>
  </si>
  <si>
    <t>NAN^C</t>
  </si>
  <si>
    <t>NAN^D</t>
  </si>
  <si>
    <t>NANO</t>
  </si>
  <si>
    <t>Nanometrics Incorporated</t>
  </si>
  <si>
    <t>NASB</t>
  </si>
  <si>
    <t>NASB Financial Inc.</t>
  </si>
  <si>
    <t>NAT</t>
  </si>
  <si>
    <t>Nordic American Tankers Limited</t>
  </si>
  <si>
    <t>NATH</t>
  </si>
  <si>
    <t>Nathan&amp;#39;s Famous, Inc.</t>
  </si>
  <si>
    <t>NATI</t>
  </si>
  <si>
    <t>National Instruments Corporation</t>
  </si>
  <si>
    <t>NATL</t>
  </si>
  <si>
    <t>National Interstate Corporation</t>
  </si>
  <si>
    <t>NATR</t>
  </si>
  <si>
    <t>Nature&amp;#39;s Sunshine Products, Inc.</t>
  </si>
  <si>
    <t>NAUH</t>
  </si>
  <si>
    <t>National American University Holdings, Inc.</t>
  </si>
  <si>
    <t>NAV</t>
  </si>
  <si>
    <t>Navistar International Corporation</t>
  </si>
  <si>
    <t>NAV^D</t>
  </si>
  <si>
    <t>NAVB</t>
  </si>
  <si>
    <t>Navidea Biopharmaceuticals, Inc.</t>
  </si>
  <si>
    <t>NAVG</t>
  </si>
  <si>
    <t>The Navigators Group, Inc.</t>
  </si>
  <si>
    <t>NAVR</t>
  </si>
  <si>
    <t>Navarre Corporation</t>
  </si>
  <si>
    <t>NAZ</t>
  </si>
  <si>
    <t>Nuveen Arizona Premium Income Municipal Fund, Inc.</t>
  </si>
  <si>
    <t>NBB</t>
  </si>
  <si>
    <t>Nuveen Build America Bond Fund</t>
  </si>
  <si>
    <t>NBBC</t>
  </si>
  <si>
    <t>NewBridge Bancorp</t>
  </si>
  <si>
    <t>NBD</t>
  </si>
  <si>
    <t>Nuveen Build America Bond Opportunity Fund</t>
  </si>
  <si>
    <t>NBG</t>
  </si>
  <si>
    <t>National Bank of Greece SA</t>
  </si>
  <si>
    <t>NBG^A</t>
  </si>
  <si>
    <t>NBH</t>
  </si>
  <si>
    <t>Neuberger Berman Intermediate Municipal Fund Inc.</t>
  </si>
  <si>
    <t>NBIX</t>
  </si>
  <si>
    <t>Neurocrine Biosciences, Inc.</t>
  </si>
  <si>
    <t>NBJ</t>
  </si>
  <si>
    <t>Nuveen Ohio Dividend Advantage Municipal Fund 2</t>
  </si>
  <si>
    <t>NBJ^A</t>
  </si>
  <si>
    <t>Noble Energy Inc.</t>
  </si>
  <si>
    <t>NBN</t>
  </si>
  <si>
    <t>Northeast Bancorp</t>
  </si>
  <si>
    <t>NBO</t>
  </si>
  <si>
    <t>Neuberger Berman New York Intermediate Municipal Fund Inc.</t>
  </si>
  <si>
    <t>NBR</t>
  </si>
  <si>
    <t>Nabors Industries Ltd.</t>
  </si>
  <si>
    <t>NBS</t>
  </si>
  <si>
    <t>Neostem, Inc.</t>
  </si>
  <si>
    <t>NBS/WS</t>
  </si>
  <si>
    <t>NBTB</t>
  </si>
  <si>
    <t>NBT Bancorp Inc.</t>
  </si>
  <si>
    <t>NBTF</t>
  </si>
  <si>
    <t>NB&amp;T FINANCIAL GROUP INC</t>
  </si>
  <si>
    <t>NBW</t>
  </si>
  <si>
    <t>Neuberger Berman California Intermediate Municipal Fund Inc.</t>
  </si>
  <si>
    <t>NBY</t>
  </si>
  <si>
    <t>NovaBay Pharmaceuticals, Inc.</t>
  </si>
  <si>
    <t>NC</t>
  </si>
  <si>
    <t>NACCO Industries, Inc.</t>
  </si>
  <si>
    <t>NCA</t>
  </si>
  <si>
    <t>Nuveen California Municipal Value Fund, Inc.</t>
  </si>
  <si>
    <t>NCB</t>
  </si>
  <si>
    <t>Nuveen California Municipal Value Fund 2</t>
  </si>
  <si>
    <t>NCBC</t>
  </si>
  <si>
    <t>New Century Bancorp, Inc. (NC)</t>
  </si>
  <si>
    <t>NCC^B/CL</t>
  </si>
  <si>
    <t>National City Corporation</t>
  </si>
  <si>
    <t>NCC^C</t>
  </si>
  <si>
    <t>NCI</t>
  </si>
  <si>
    <t>Navigant Consulting, Inc.</t>
  </si>
  <si>
    <t>NCIT</t>
  </si>
  <si>
    <t>NCI, Inc.</t>
  </si>
  <si>
    <t>NCL</t>
  </si>
  <si>
    <t>Nuveen Insured California Premium Income Municipal Fund II, In</t>
  </si>
  <si>
    <t>NCMI</t>
  </si>
  <si>
    <t>National CineMedia, Inc.</t>
  </si>
  <si>
    <t>NCO</t>
  </si>
  <si>
    <t>Nuveen California Municipal Market Opportunity Fund, Inc.</t>
  </si>
  <si>
    <t>NCP</t>
  </si>
  <si>
    <t>Nuveen California Performance Plus Municipal Fund, Inc.</t>
  </si>
  <si>
    <t>NCQ</t>
  </si>
  <si>
    <t>NovaCopper Inc.</t>
  </si>
  <si>
    <t>NCR</t>
  </si>
  <si>
    <t>NCR Corporation</t>
  </si>
  <si>
    <t>NCS</t>
  </si>
  <si>
    <t>NCI Building Systems, Inc.</t>
  </si>
  <si>
    <t>NCT</t>
  </si>
  <si>
    <t>Newcastle Investment Corporation</t>
  </si>
  <si>
    <t>NCT^B</t>
  </si>
  <si>
    <t>NCT^C</t>
  </si>
  <si>
    <t>NCT^D</t>
  </si>
  <si>
    <t>NCTY</t>
  </si>
  <si>
    <t>The9 Limited</t>
  </si>
  <si>
    <t>NCU</t>
  </si>
  <si>
    <t>Nuveen California Premium Income Municipal Fund</t>
  </si>
  <si>
    <t>NCU^C</t>
  </si>
  <si>
    <t>NCV</t>
  </si>
  <si>
    <t>AGIC Convertible &amp; Income Fund</t>
  </si>
  <si>
    <t>NCZ</t>
  </si>
  <si>
    <t>AGIC Convertible &amp; Income Fund II</t>
  </si>
  <si>
    <t>The NASDAQ OMX Group, Inc.</t>
  </si>
  <si>
    <t>NDRO</t>
  </si>
  <si>
    <t>Enduro Royalty Trust</t>
  </si>
  <si>
    <t>NDSN</t>
  </si>
  <si>
    <t>Nordson Corporation</t>
  </si>
  <si>
    <t>NDZ</t>
  </si>
  <si>
    <t>Nordion Inc.</t>
  </si>
  <si>
    <t>NE</t>
  </si>
  <si>
    <t>Noble Corporation</t>
  </si>
  <si>
    <t>NEA</t>
  </si>
  <si>
    <t>Nuveen AMT-Free Municipal Income Fund</t>
  </si>
  <si>
    <t>NEA^C</t>
  </si>
  <si>
    <t>NEBS</t>
  </si>
  <si>
    <t>New England Bancshares, Inc.</t>
  </si>
  <si>
    <t>NECB</t>
  </si>
  <si>
    <t>Northeast Community Bancorp, Inc.</t>
  </si>
  <si>
    <t>NED</t>
  </si>
  <si>
    <t>Noah Education Holdings Ltd.</t>
  </si>
  <si>
    <t>NextEra Energy, Inc.</t>
  </si>
  <si>
    <t>NEE^C</t>
  </si>
  <si>
    <t>NEE^F</t>
  </si>
  <si>
    <t>NEE^G</t>
  </si>
  <si>
    <t>NEI</t>
  </si>
  <si>
    <t>Network Engines, Inc</t>
  </si>
  <si>
    <t>Newmont Mining Corporation (Holding Company)</t>
  </si>
  <si>
    <t>NEN</t>
  </si>
  <si>
    <t>New England Realty Associates Limited Partnership</t>
  </si>
  <si>
    <t>NEOG</t>
  </si>
  <si>
    <t>Neogen Corporation</t>
  </si>
  <si>
    <t>NEON</t>
  </si>
  <si>
    <t>Neonode Inc.</t>
  </si>
  <si>
    <t>NEP</t>
  </si>
  <si>
    <t>China North East Petroleum Holdings Limited</t>
  </si>
  <si>
    <t>NEPT</t>
  </si>
  <si>
    <t>Neptune Technologies &amp; Bioresources Inc</t>
  </si>
  <si>
    <t>NETC</t>
  </si>
  <si>
    <t>NET Servicos de Comunicacao S.A.</t>
  </si>
  <si>
    <t>NEU</t>
  </si>
  <si>
    <t>NewMarket Corporation</t>
  </si>
  <si>
    <t>NEV</t>
  </si>
  <si>
    <t>Nuveen Enhanced Municipal Value Fund</t>
  </si>
  <si>
    <t>NEWL</t>
  </si>
  <si>
    <t>NewLead Holdings Ltd.</t>
  </si>
  <si>
    <t>NEWN</t>
  </si>
  <si>
    <t>New Energy Systems Group.</t>
  </si>
  <si>
    <t>NEWP</t>
  </si>
  <si>
    <t>Newport Corporation</t>
  </si>
  <si>
    <t>NEWS</t>
  </si>
  <si>
    <t>NewStar Financial, Inc.</t>
  </si>
  <si>
    <t>NEWT</t>
  </si>
  <si>
    <t>Newtek Business Services Inc.</t>
  </si>
  <si>
    <t>NEXS</t>
  </si>
  <si>
    <t>Nexxus Lighting, Inc.</t>
  </si>
  <si>
    <t>NFBK</t>
  </si>
  <si>
    <t>Northfield Bancorp, Inc.</t>
  </si>
  <si>
    <t>NFC</t>
  </si>
  <si>
    <t>Nuveen Connecticut Dividend Advantage Municipal Fund</t>
  </si>
  <si>
    <t>NFC^C</t>
  </si>
  <si>
    <t>NFEC</t>
  </si>
  <si>
    <t>NF Energy Saving Corporation</t>
  </si>
  <si>
    <t>NFG</t>
  </si>
  <si>
    <t>National Fuel Gas Company</t>
  </si>
  <si>
    <t>NFJ</t>
  </si>
  <si>
    <t>NFJ Dividend, Interest &amp; Premium Strategy Fund</t>
  </si>
  <si>
    <t>Netflix, Inc.</t>
  </si>
  <si>
    <t>NFM</t>
  </si>
  <si>
    <t>Nuveen Maryland Dividend Advantage Municipal Fund</t>
  </si>
  <si>
    <t>NFM^C</t>
  </si>
  <si>
    <t>NFP</t>
  </si>
  <si>
    <t>National Financial Partners Corporation</t>
  </si>
  <si>
    <t>NFSB</t>
  </si>
  <si>
    <t>Newport Bancorp, Inc.</t>
  </si>
  <si>
    <t>Newfield Exploration Company</t>
  </si>
  <si>
    <t>NFZ</t>
  </si>
  <si>
    <t>Nuveen Arizona Dividend Advantage Municipal Fund</t>
  </si>
  <si>
    <t>NFZ^C</t>
  </si>
  <si>
    <t>NG</t>
  </si>
  <si>
    <t>Novagold Resources Inc New</t>
  </si>
  <si>
    <t>NGB</t>
  </si>
  <si>
    <t>Nuveen Virginia Dividend Advantage Municipal Fund</t>
  </si>
  <si>
    <t>NGB^C</t>
  </si>
  <si>
    <t>NGD</t>
  </si>
  <si>
    <t>NEW GOLD INC.</t>
  </si>
  <si>
    <t>NGG</t>
  </si>
  <si>
    <t>National Grid Transco, PLC</t>
  </si>
  <si>
    <t>NGK</t>
  </si>
  <si>
    <t>Nuveen Connecticut Dividend Advantage Municipal Fund 2</t>
  </si>
  <si>
    <t>NGK^C</t>
  </si>
  <si>
    <t>NGL</t>
  </si>
  <si>
    <t>NGL ENERGY PARTNERS LP</t>
  </si>
  <si>
    <t>NGLS</t>
  </si>
  <si>
    <t>Targa Resources Partners LP</t>
  </si>
  <si>
    <t>NGO</t>
  </si>
  <si>
    <t>Nuveen Connecticut Dividend Advantage Municipal Fund 3</t>
  </si>
  <si>
    <t>NGO^C</t>
  </si>
  <si>
    <t>NGPC</t>
  </si>
  <si>
    <t>NGP Capital Resources Company</t>
  </si>
  <si>
    <t>NGS</t>
  </si>
  <si>
    <t>Natural Gas Services Group, Inc.</t>
  </si>
  <si>
    <t>NGSX</t>
  </si>
  <si>
    <t>NeurogesX, Inc.</t>
  </si>
  <si>
    <t>NGT</t>
  </si>
  <si>
    <t>Eastern American Natural Gas Trust</t>
  </si>
  <si>
    <t>NGX</t>
  </si>
  <si>
    <t>Nuveen Insured Massachusetts Tax-Free Advantage Municipal Fund</t>
  </si>
  <si>
    <t>NGX^C</t>
  </si>
  <si>
    <t>NGZ</t>
  </si>
  <si>
    <t>AGIC Global Equity &amp; Convertible Income Fund</t>
  </si>
  <si>
    <t>NHC</t>
  </si>
  <si>
    <t>National HealthCare Corporation</t>
  </si>
  <si>
    <t>NHC^A</t>
  </si>
  <si>
    <t>NHI</t>
  </si>
  <si>
    <t>National Health Investors, Inc.</t>
  </si>
  <si>
    <t>NHS</t>
  </si>
  <si>
    <t>Neuberger Berman High Yield Strategies Fund</t>
  </si>
  <si>
    <t>NHTB</t>
  </si>
  <si>
    <t>New Hampshire Thrift Bancshares, Inc.</t>
  </si>
  <si>
    <t>NI</t>
  </si>
  <si>
    <t>NiSource, Inc</t>
  </si>
  <si>
    <t>NICE</t>
  </si>
  <si>
    <t>NICE-Systems Limited</t>
  </si>
  <si>
    <t>NICK</t>
  </si>
  <si>
    <t>Nicholas Financial, Inc.</t>
  </si>
  <si>
    <t>NIE</t>
  </si>
  <si>
    <t>AGIC Equity &amp; Convertible Income Fund</t>
  </si>
  <si>
    <t>NIF</t>
  </si>
  <si>
    <t>Nuveen Premier Municipal Opportunity Fund, Inc.</t>
  </si>
  <si>
    <t>NIHD</t>
  </si>
  <si>
    <t>NII Holdings, Inc.</t>
  </si>
  <si>
    <t>NII</t>
  </si>
  <si>
    <t>Nuveen North Carolina Dividend Advantage Municipal Fund 3</t>
  </si>
  <si>
    <t>NII^C</t>
  </si>
  <si>
    <t>NILE</t>
  </si>
  <si>
    <t>Blue Nile, Inc.</t>
  </si>
  <si>
    <t>NIM</t>
  </si>
  <si>
    <t>Nuveen Select Maturities Municipal Fund</t>
  </si>
  <si>
    <t>NINE</t>
  </si>
  <si>
    <t>Ninetowns Internet Technology Group Company Limited</t>
  </si>
  <si>
    <t>NIO</t>
  </si>
  <si>
    <t>Nuveen Municipal Opportunity Fund, Inc.</t>
  </si>
  <si>
    <t>NJ</t>
  </si>
  <si>
    <t>Nidec Corporation (Nihon Densan Kabushiki Kaisha)</t>
  </si>
  <si>
    <t>NJR</t>
  </si>
  <si>
    <t>NewJersey Resources Corporation</t>
  </si>
  <si>
    <t>NJV</t>
  </si>
  <si>
    <t>Nuveen New Jersey Municipal Value Fund</t>
  </si>
  <si>
    <t>NKA</t>
  </si>
  <si>
    <t>Niska Gas Storage Partners LLC</t>
  </si>
  <si>
    <t>NKBP</t>
  </si>
  <si>
    <t>China Nuokang Bio-Pharmaceutical Inc.</t>
  </si>
  <si>
    <t>Nike, Inc.</t>
  </si>
  <si>
    <t>NKG</t>
  </si>
  <si>
    <t>Nuveen Georgia Dividend Advantage Municipal Fund 2</t>
  </si>
  <si>
    <t>NKG^C</t>
  </si>
  <si>
    <t>NKL</t>
  </si>
  <si>
    <t>Nuveen Insured California Dividend Advantage Municipal Fund</t>
  </si>
  <si>
    <t>NKO</t>
  </si>
  <si>
    <t>Nuveen New York Dividend Advantage Municipal Income Fund</t>
  </si>
  <si>
    <t>NKR</t>
  </si>
  <si>
    <t>Nuveen Arizona Dividend Advantage Municipal Fund 2</t>
  </si>
  <si>
    <t>NKR^C</t>
  </si>
  <si>
    <t>NKSH</t>
  </si>
  <si>
    <t>National Bankshares, Inc.</t>
  </si>
  <si>
    <t>NKTR</t>
  </si>
  <si>
    <t>Nektar Therapeutics</t>
  </si>
  <si>
    <t>NKX</t>
  </si>
  <si>
    <t>Nuveen Insured California Tax-Free Advantage Municipal Fund</t>
  </si>
  <si>
    <t>NL</t>
  </si>
  <si>
    <t>NL Industries, Inc.</t>
  </si>
  <si>
    <t>NLNK</t>
  </si>
  <si>
    <t>NewLink Genetics Corporation</t>
  </si>
  <si>
    <t>NLP</t>
  </si>
  <si>
    <t>NTS Realty Holdings Limited Partnership</t>
  </si>
  <si>
    <t>NLS</t>
  </si>
  <si>
    <t>Nautilus Group, Inc. (The)</t>
  </si>
  <si>
    <t>Nielsen Holdings N.V.</t>
  </si>
  <si>
    <t>NLST</t>
  </si>
  <si>
    <t>Netlist, Inc.</t>
  </si>
  <si>
    <t>NLY</t>
  </si>
  <si>
    <t>Annaly Capital Management Inc</t>
  </si>
  <si>
    <t>NLY^A</t>
  </si>
  <si>
    <t>NM</t>
  </si>
  <si>
    <t>Navios Maritime Holdings Inc.</t>
  </si>
  <si>
    <t>NMA</t>
  </si>
  <si>
    <t>Nuveen Municipal Advantage Fund, Inc.</t>
  </si>
  <si>
    <t>NMAR</t>
  </si>
  <si>
    <t>Nautilus Marine Acquisition Corp.</t>
  </si>
  <si>
    <t>NMARW</t>
  </si>
  <si>
    <t>NMB</t>
  </si>
  <si>
    <t>Nuveen Massachusetts Dividend Advantage Municipal Fund</t>
  </si>
  <si>
    <t>NMB^C</t>
  </si>
  <si>
    <t>NMD</t>
  </si>
  <si>
    <t>Nuveen Municipal High Income Opportunity Fund</t>
  </si>
  <si>
    <t>NMFC</t>
  </si>
  <si>
    <t>New Mountain Finance Corporation</t>
  </si>
  <si>
    <t>NMI</t>
  </si>
  <si>
    <t>Nuveen Municipal Income Fund, Inc.</t>
  </si>
  <si>
    <t>NMK^B</t>
  </si>
  <si>
    <t>Niagara Mohawk Holdings, Inc.</t>
  </si>
  <si>
    <t>NMK^C</t>
  </si>
  <si>
    <t>NMM</t>
  </si>
  <si>
    <t>Navios Maritime Partners LP</t>
  </si>
  <si>
    <t>NMO</t>
  </si>
  <si>
    <t>Nuveen Municipal Market Opportunity Fund, Inc.</t>
  </si>
  <si>
    <t>NMP</t>
  </si>
  <si>
    <t>Nuveen Michigan Premium Income Municipal Fund, Inc.</t>
  </si>
  <si>
    <t>NMR</t>
  </si>
  <si>
    <t>Nomura Holdings Inc ADR</t>
  </si>
  <si>
    <t>NMRX</t>
  </si>
  <si>
    <t>Numerex Corp.</t>
  </si>
  <si>
    <t>NMT</t>
  </si>
  <si>
    <t>Nuveen Massachusetts Premium Income Municipal Fund</t>
  </si>
  <si>
    <t>NMT^C</t>
  </si>
  <si>
    <t>NMT^D</t>
  </si>
  <si>
    <t>NMY</t>
  </si>
  <si>
    <t>Nuveen Maryland Premium Income Municipal Fund</t>
  </si>
  <si>
    <t>NMY^C</t>
  </si>
  <si>
    <t>NMY^D</t>
  </si>
  <si>
    <t>NMZ</t>
  </si>
  <si>
    <t>NNA</t>
  </si>
  <si>
    <t>Navios Maritime Acquisition Corporation</t>
  </si>
  <si>
    <t>NNA/U</t>
  </si>
  <si>
    <t>NNA/WS</t>
  </si>
  <si>
    <t>NNB</t>
  </si>
  <si>
    <t>Nuveen Virginia Dividend Advantage Municipal Fund 2</t>
  </si>
  <si>
    <t>NNB^C</t>
  </si>
  <si>
    <t>NNBR</t>
  </si>
  <si>
    <t>NN, Inc.</t>
  </si>
  <si>
    <t>NNC</t>
  </si>
  <si>
    <t>Nuveen North Carolina Premium Income Municipal Fund</t>
  </si>
  <si>
    <t>NNC^C</t>
  </si>
  <si>
    <t>NNC^D</t>
  </si>
  <si>
    <t>NNF</t>
  </si>
  <si>
    <t>Nuveen New York Premium Income Municipal Fund, Inc.</t>
  </si>
  <si>
    <t>NNI</t>
  </si>
  <si>
    <t>Nelnet, Inc.</t>
  </si>
  <si>
    <t>NNJ</t>
  </si>
  <si>
    <t>Nuveen New Jersey Premium Income Municipal Fund, Inc.</t>
  </si>
  <si>
    <t>NNN</t>
  </si>
  <si>
    <t>National Retail Properties</t>
  </si>
  <si>
    <t>NNN^D</t>
  </si>
  <si>
    <t>NNO</t>
  </si>
  <si>
    <t>Nuveen North Carolina Dividend Advantage Municipal Fund 2</t>
  </si>
  <si>
    <t>NNO^C</t>
  </si>
  <si>
    <t>NNP</t>
  </si>
  <si>
    <t>Nuveen New York Performance Plus Municipal Fund, Inc.</t>
  </si>
  <si>
    <t>NNY</t>
  </si>
  <si>
    <t>Nuveen New York Municipal Value Fund, Inc.</t>
  </si>
  <si>
    <t>NOA</t>
  </si>
  <si>
    <t>North American Energy Partners, Inc.</t>
  </si>
  <si>
    <t>NOAH</t>
  </si>
  <si>
    <t>Noah Holdings Ltd.</t>
  </si>
  <si>
    <t>NOBH</t>
  </si>
  <si>
    <t>Nobility Homes, Inc.</t>
  </si>
  <si>
    <t>NOC</t>
  </si>
  <si>
    <t>Northrop Grumman Corporation</t>
  </si>
  <si>
    <t>NOG</t>
  </si>
  <si>
    <t>Northern Oil and Gas, Inc.</t>
  </si>
  <si>
    <t>NOIZ</t>
  </si>
  <si>
    <t>Micronetics, Inc.</t>
  </si>
  <si>
    <t>NOK</t>
  </si>
  <si>
    <t>Nokia Corporation</t>
  </si>
  <si>
    <t>NOM</t>
  </si>
  <si>
    <t>Nuveen Missouri Premium Income Municipal Fund</t>
  </si>
  <si>
    <t>NOM^C</t>
  </si>
  <si>
    <t>NOOF</t>
  </si>
  <si>
    <t>New Frontier Media, Inc.</t>
  </si>
  <si>
    <t>NOR</t>
  </si>
  <si>
    <t>Noranda Aluminum Holding Corporation</t>
  </si>
  <si>
    <t>National-Oilwell, Inc.</t>
  </si>
  <si>
    <t>NOVB</t>
  </si>
  <si>
    <t>North Valley Bancorp</t>
  </si>
  <si>
    <t>NP</t>
  </si>
  <si>
    <t>Neenah Paper, Inc.</t>
  </si>
  <si>
    <t>NPBC</t>
  </si>
  <si>
    <t>National Penn Bancshares, Inc.</t>
  </si>
  <si>
    <t>NPBCO</t>
  </si>
  <si>
    <t>NPC</t>
  </si>
  <si>
    <t>Nuveen Insured California Premium Income Fund, Inc.</t>
  </si>
  <si>
    <t>NPD</t>
  </si>
  <si>
    <t>China Nepstar Chain Drugstore Ltd</t>
  </si>
  <si>
    <t>NPF</t>
  </si>
  <si>
    <t>Nuveen Premier Municipal Income Fund, Inc.</t>
  </si>
  <si>
    <t>NPG</t>
  </si>
  <si>
    <t>Nuveen Georgia Premium Income Municipal Fund</t>
  </si>
  <si>
    <t>NPG^C</t>
  </si>
  <si>
    <t>NPI</t>
  </si>
  <si>
    <t>Nuveen Premium Income Municipal Fund, Inc.</t>
  </si>
  <si>
    <t>NPK</t>
  </si>
  <si>
    <t>National Presto Industries, Inc.</t>
  </si>
  <si>
    <t>NPM</t>
  </si>
  <si>
    <t>Nuveen Premium Income Municipal Fund II, Inc.</t>
  </si>
  <si>
    <t>NPN</t>
  </si>
  <si>
    <t>Nuveen Pennsylvania Municipal Value Fund</t>
  </si>
  <si>
    <t>NPO</t>
  </si>
  <si>
    <t>Enpro Industries</t>
  </si>
  <si>
    <t>NPP</t>
  </si>
  <si>
    <t>Nuveen Performance Plus Municipal Fund, Inc.</t>
  </si>
  <si>
    <t>NPSP</t>
  </si>
  <si>
    <t>NPS Pharmaceuticals, Inc.</t>
  </si>
  <si>
    <t>NPT</t>
  </si>
  <si>
    <t>Nuveen Premium Income Municipal Fund IV, Inc.</t>
  </si>
  <si>
    <t>NPTN</t>
  </si>
  <si>
    <t>NeoPhotonics Corporation</t>
  </si>
  <si>
    <t>NPV</t>
  </si>
  <si>
    <t>Nuveen Virginia Premium Income Municipal Fund</t>
  </si>
  <si>
    <t>NPV^A</t>
  </si>
  <si>
    <t>NPV^C</t>
  </si>
  <si>
    <t>NPX</t>
  </si>
  <si>
    <t>Nuveen Premium Income Municipal Opportunity Fund</t>
  </si>
  <si>
    <t>NPY</t>
  </si>
  <si>
    <t>Nuveen Pennsylvania Premium Income Municipal Fund II</t>
  </si>
  <si>
    <t>NQ</t>
  </si>
  <si>
    <t>NQ Mobile Inc.</t>
  </si>
  <si>
    <t>NQC</t>
  </si>
  <si>
    <t>Nuveen California Investment Quality Municipal Fund, Inc.</t>
  </si>
  <si>
    <t>NQI</t>
  </si>
  <si>
    <t>Nuveen Quality Municipal Fund, Inc.</t>
  </si>
  <si>
    <t>NQJ</t>
  </si>
  <si>
    <t>Nuveen New Jersey Investment Quality Municipal Fund, Inc.</t>
  </si>
  <si>
    <t>NQM</t>
  </si>
  <si>
    <t>Nuveen Investment Quality Municipal Fund, Inc.</t>
  </si>
  <si>
    <t>NQN</t>
  </si>
  <si>
    <t>Nuveen New York Investment Quality Municipal Fund, Inc.</t>
  </si>
  <si>
    <t>NQP</t>
  </si>
  <si>
    <t>Nuveen Pennsylvania Investment Quality Municipal Fund, Inc.</t>
  </si>
  <si>
    <t>NQS</t>
  </si>
  <si>
    <t>Nuveen Select Quality Municipal Fund, Inc.</t>
  </si>
  <si>
    <t>NQU</t>
  </si>
  <si>
    <t>Nuveen Quality Income Municipal Fund, Inc.</t>
  </si>
  <si>
    <t>NR</t>
  </si>
  <si>
    <t>Newpark Resources, Inc.</t>
  </si>
  <si>
    <t>NRB</t>
  </si>
  <si>
    <t>Nuveen North Carolina Dividend Advantage Municipal Fund</t>
  </si>
  <si>
    <t>NRB^C</t>
  </si>
  <si>
    <t>NRC</t>
  </si>
  <si>
    <t>National Rural Utilities Cooperative Finance Corp</t>
  </si>
  <si>
    <t>NRCI</t>
  </si>
  <si>
    <t>National Research Corporation</t>
  </si>
  <si>
    <t>NRF</t>
  </si>
  <si>
    <t>Northstar Realty Finance Corp.</t>
  </si>
  <si>
    <t>NRF^A</t>
  </si>
  <si>
    <t>NRF^B</t>
  </si>
  <si>
    <t>NRG</t>
  </si>
  <si>
    <t>NRG Energy, Inc.</t>
  </si>
  <si>
    <t>NRGM</t>
  </si>
  <si>
    <t>Inergy Midstream, L.P.</t>
  </si>
  <si>
    <t>NRGY</t>
  </si>
  <si>
    <t>Inergy, L.P.</t>
  </si>
  <si>
    <t>NRIM</t>
  </si>
  <si>
    <t>Northrim BanCorp Inc</t>
  </si>
  <si>
    <t>NRK</t>
  </si>
  <si>
    <t>Nuveen New York AMT-Free Municipal Income Fund</t>
  </si>
  <si>
    <t>NRK^C</t>
  </si>
  <si>
    <t>NRKM</t>
  </si>
  <si>
    <t>Enerkem Inc.</t>
  </si>
  <si>
    <t>NRO</t>
  </si>
  <si>
    <t>Neuberger Berman Real Estate Securities Income Fund, Inc.</t>
  </si>
  <si>
    <t>NRP</t>
  </si>
  <si>
    <t>Natural Resource Partners LP</t>
  </si>
  <si>
    <t>NRT</t>
  </si>
  <si>
    <t>North European Oil Royality Trust</t>
  </si>
  <si>
    <t>NRU</t>
  </si>
  <si>
    <t>NS</t>
  </si>
  <si>
    <t>Nustar Energy L.P.</t>
  </si>
  <si>
    <t>Norfolk Souther Corporation</t>
  </si>
  <si>
    <t>NSEC</t>
  </si>
  <si>
    <t>National Security Group, Inc.</t>
  </si>
  <si>
    <t>NSH</t>
  </si>
  <si>
    <t>Nustar GP Holdings, LLC</t>
  </si>
  <si>
    <t>NSIT</t>
  </si>
  <si>
    <t>Insight Enterprises, Inc.</t>
  </si>
  <si>
    <t>NSL</t>
  </si>
  <si>
    <t>Nuveen Senior Income Fund</t>
  </si>
  <si>
    <t>NSM</t>
  </si>
  <si>
    <t>Nationstar Mortgage Holdings Inc.</t>
  </si>
  <si>
    <t>NSP</t>
  </si>
  <si>
    <t>Insperity, Inc.</t>
  </si>
  <si>
    <t>NSPH</t>
  </si>
  <si>
    <t>Nanosphere, Inc.</t>
  </si>
  <si>
    <t>NSR</t>
  </si>
  <si>
    <t>Neustar, Inc.</t>
  </si>
  <si>
    <t>NSSC</t>
  </si>
  <si>
    <t>NAPCO Security Technologies, Inc.</t>
  </si>
  <si>
    <t>NSU</t>
  </si>
  <si>
    <t>Nevsun Resources Ltd</t>
  </si>
  <si>
    <t>NSYS</t>
  </si>
  <si>
    <t>Nortech Systems Incorporated</t>
  </si>
  <si>
    <t>NetApp, Inc.</t>
  </si>
  <si>
    <t>NTC</t>
  </si>
  <si>
    <t>Nuveen Connecticut Premium Income Municipal Fund</t>
  </si>
  <si>
    <t>NTC^C</t>
  </si>
  <si>
    <t>NTC^D</t>
  </si>
  <si>
    <t>NTCT</t>
  </si>
  <si>
    <t>NetScout Systems, Inc.</t>
  </si>
  <si>
    <t>NTE</t>
  </si>
  <si>
    <t>Nam Tai Electronics, Inc.</t>
  </si>
  <si>
    <t>NTES</t>
  </si>
  <si>
    <t>NetEase, Inc.</t>
  </si>
  <si>
    <t>NTG</t>
  </si>
  <si>
    <t>Tortoise MLP Fund, Inc.</t>
  </si>
  <si>
    <t>NTGR</t>
  </si>
  <si>
    <t>NETGEAR, Inc.</t>
  </si>
  <si>
    <t>NTIC</t>
  </si>
  <si>
    <t>Northern Technologies International Corporation</t>
  </si>
  <si>
    <t>NTK</t>
  </si>
  <si>
    <t>Nortek Inc.</t>
  </si>
  <si>
    <t>NTL</t>
  </si>
  <si>
    <t>Nortel Inversora SA, ADR</t>
  </si>
  <si>
    <t>NTLS</t>
  </si>
  <si>
    <t>NTELOS Holdings Corp.</t>
  </si>
  <si>
    <t>NTN</t>
  </si>
  <si>
    <t>NTN Buzztime, Inc.</t>
  </si>
  <si>
    <t>NTRI</t>
  </si>
  <si>
    <t>NutriSystem Inc</t>
  </si>
  <si>
    <t>NTRS</t>
  </si>
  <si>
    <t>Northern Trust Corporation</t>
  </si>
  <si>
    <t>NTS</t>
  </si>
  <si>
    <t>NTS, Inc.</t>
  </si>
  <si>
    <t>NTSC</t>
  </si>
  <si>
    <t>National Technical Systems, Inc.</t>
  </si>
  <si>
    <t>NTSP</t>
  </si>
  <si>
    <t>NetSpend Holdings, Inc.</t>
  </si>
  <si>
    <t>NTT</t>
  </si>
  <si>
    <t>Nippon Telegraph and Telephone Corporation</t>
  </si>
  <si>
    <t>NTWK</t>
  </si>
  <si>
    <t>NetSol Technologies Inc.</t>
  </si>
  <si>
    <t>NTX</t>
  </si>
  <si>
    <t>Nuveen Texas Quality Income Municipal Fund</t>
  </si>
  <si>
    <t>NTX^C</t>
  </si>
  <si>
    <t>NTZ</t>
  </si>
  <si>
    <t>Natuzzi, S.p.A.</t>
  </si>
  <si>
    <t>NU</t>
  </si>
  <si>
    <t>Northeast Utilities</t>
  </si>
  <si>
    <t>NUAN</t>
  </si>
  <si>
    <t>Nuance Communications, Inc.</t>
  </si>
  <si>
    <t>NUC</t>
  </si>
  <si>
    <t>Nuveen California Quality Income Municipal Fund, Inc.</t>
  </si>
  <si>
    <t>NUCL</t>
  </si>
  <si>
    <t>iShares S&amp;P Global Nuclear Index Fund</t>
  </si>
  <si>
    <t>Nucor Corporation</t>
  </si>
  <si>
    <t>NUJ</t>
  </si>
  <si>
    <t>Nuveen New Jersey Dividend Advantage Municipal Fund 2</t>
  </si>
  <si>
    <t>NUJ^C</t>
  </si>
  <si>
    <t>NUM</t>
  </si>
  <si>
    <t>Nuveen Michigan Quality Income Municipal Fund, Inc.</t>
  </si>
  <si>
    <t>NUN</t>
  </si>
  <si>
    <t>Nuveen New York Quality Income Municipal Fund, Inc.</t>
  </si>
  <si>
    <t>NUO</t>
  </si>
  <si>
    <t>Nuveen Ohio Quality Income Municipal Fund, Inc.</t>
  </si>
  <si>
    <t>NURO</t>
  </si>
  <si>
    <t>NeuroMetrix, Inc.</t>
  </si>
  <si>
    <t>NUS</t>
  </si>
  <si>
    <t>Nu Skin Enterprises, Inc.</t>
  </si>
  <si>
    <t>NUTR</t>
  </si>
  <si>
    <t>Nutraceutical International Corporation</t>
  </si>
  <si>
    <t>NUV</t>
  </si>
  <si>
    <t>Nuveen Municipal Value Fund, Inc.</t>
  </si>
  <si>
    <t>NUVA</t>
  </si>
  <si>
    <t>NuVasive, Inc.</t>
  </si>
  <si>
    <t>NUW</t>
  </si>
  <si>
    <t>NVAX</t>
  </si>
  <si>
    <t>Novavax, Inc.</t>
  </si>
  <si>
    <t>NVC</t>
  </si>
  <si>
    <t>Nuveen California Select Quality Municipal Fund, Inc.</t>
  </si>
  <si>
    <t>NVIDIA Corporation</t>
  </si>
  <si>
    <t>NVDQ</t>
  </si>
  <si>
    <t>Novadaq Technologies Inc</t>
  </si>
  <si>
    <t>NVE</t>
  </si>
  <si>
    <t>NV Energy, Inc</t>
  </si>
  <si>
    <t>NVEC</t>
  </si>
  <si>
    <t>NVE Corporation</t>
  </si>
  <si>
    <t>NVG</t>
  </si>
  <si>
    <t>Nuveen Dividend Advantage Municipal Income Fund</t>
  </si>
  <si>
    <t>NVG^C</t>
  </si>
  <si>
    <t>NVGN</t>
  </si>
  <si>
    <t>Novogen Limited</t>
  </si>
  <si>
    <t>NVJ</t>
  </si>
  <si>
    <t>Nuveen Ohio Dividend Advantage Municipal Fund 3</t>
  </si>
  <si>
    <t>NVJ^A</t>
  </si>
  <si>
    <t>NVLS</t>
  </si>
  <si>
    <t>Novellus Systems, Inc.</t>
  </si>
  <si>
    <t>NVMI</t>
  </si>
  <si>
    <t>Nova Measuring Instruments Ltd.</t>
  </si>
  <si>
    <t>NVN</t>
  </si>
  <si>
    <t>Nuveen New York Select Quality Municipal Fund, Inc.</t>
  </si>
  <si>
    <t>NVO</t>
  </si>
  <si>
    <t>Novo Nordisk A/S</t>
  </si>
  <si>
    <t>NVR</t>
  </si>
  <si>
    <t>NVR, Inc.</t>
  </si>
  <si>
    <t>NVS</t>
  </si>
  <si>
    <t>Novartis AG</t>
  </si>
  <si>
    <t>NVSL</t>
  </si>
  <si>
    <t>Naugatuck Valley Financial Corporation</t>
  </si>
  <si>
    <t>NVTL</t>
  </si>
  <si>
    <t>Novatel Wireless, Inc.</t>
  </si>
  <si>
    <t>NVX</t>
  </si>
  <si>
    <t>Nuveen California Dividend Advantage Municipal Fund 2</t>
  </si>
  <si>
    <t>NVX^A</t>
  </si>
  <si>
    <t>NVX^C</t>
  </si>
  <si>
    <t>NVY</t>
  </si>
  <si>
    <t>Nuveen Pennsylvania Dividend Advantage Municipal Fund 2</t>
  </si>
  <si>
    <t>NVY^C</t>
  </si>
  <si>
    <t>NW^C</t>
  </si>
  <si>
    <t>Natl Westminster Pfd</t>
  </si>
  <si>
    <t>NWBI</t>
  </si>
  <si>
    <t>Northwest Bancshares, Inc.</t>
  </si>
  <si>
    <t>NWE</t>
  </si>
  <si>
    <t>NorthWestern Corporation</t>
  </si>
  <si>
    <t>NWFL</t>
  </si>
  <si>
    <t>Norwood Financial Corp.</t>
  </si>
  <si>
    <t>NWI</t>
  </si>
  <si>
    <t>Nuveen Maryland Dividend Advantage Municipal Fund 3</t>
  </si>
  <si>
    <t>NWI^C</t>
  </si>
  <si>
    <t>NWI^D</t>
  </si>
  <si>
    <t>NWK</t>
  </si>
  <si>
    <t>Network Equipment Technologies, Inc.</t>
  </si>
  <si>
    <t>Newell Rubbermaid Inc.</t>
  </si>
  <si>
    <t>NWLI</t>
  </si>
  <si>
    <t>National Western Life Insurance Company</t>
  </si>
  <si>
    <t>NWN</t>
  </si>
  <si>
    <t>Northwest Natural Gas Company</t>
  </si>
  <si>
    <t>NWPX</t>
  </si>
  <si>
    <t>Northwest Pipe Company</t>
  </si>
  <si>
    <t>NWS</t>
  </si>
  <si>
    <t>News Corporation</t>
  </si>
  <si>
    <t>NWSA</t>
  </si>
  <si>
    <t>NWY</t>
  </si>
  <si>
    <t>New York &amp; Company, Inc.</t>
  </si>
  <si>
    <t>NX</t>
  </si>
  <si>
    <t>Quanex Building Products Corporation</t>
  </si>
  <si>
    <t>NXC</t>
  </si>
  <si>
    <t>Nuveen Insured California Select Tax-Free Income Portfolio</t>
  </si>
  <si>
    <t>NXE</t>
  </si>
  <si>
    <t>Nuveen Arizona Dividend Advantage Municipal Fund 3</t>
  </si>
  <si>
    <t>NXE^C</t>
  </si>
  <si>
    <t>NXI</t>
  </si>
  <si>
    <t>Nuveen Ohio Dividend Advantage Municipal Fund</t>
  </si>
  <si>
    <t>NXI^C</t>
  </si>
  <si>
    <t>NXI^D</t>
  </si>
  <si>
    <t>NXJ</t>
  </si>
  <si>
    <t>Nuveen New Jersey Dividend Advantage Municipal Fund</t>
  </si>
  <si>
    <t>NXJ^A</t>
  </si>
  <si>
    <t>NXK</t>
  </si>
  <si>
    <t>Nuveen New York Dividend Advantage Municipal Fund 2</t>
  </si>
  <si>
    <t>NXK^C</t>
  </si>
  <si>
    <t>NXM</t>
  </si>
  <si>
    <t>Nuveen Pennsylvania Dividend Advantage Municipal Fund</t>
  </si>
  <si>
    <t>NXM^C</t>
  </si>
  <si>
    <t>NXN</t>
  </si>
  <si>
    <t>Nuveen Insured New York Select Tax-Free Income Portfolio</t>
  </si>
  <si>
    <t>NXP</t>
  </si>
  <si>
    <t>Nuveen Select Tax Free Income Portfolio</t>
  </si>
  <si>
    <t>NXPI</t>
  </si>
  <si>
    <t>NXP Semiconductors N.V.</t>
  </si>
  <si>
    <t>NXQ</t>
  </si>
  <si>
    <t>Nuveen Select Tax Free Income Portfolio II</t>
  </si>
  <si>
    <t>NXR</t>
  </si>
  <si>
    <t>Nuveen Select Tax Free Income Portfolio III</t>
  </si>
  <si>
    <t>NXST</t>
  </si>
  <si>
    <t>Nexstar Broadcasting Group, Inc.</t>
  </si>
  <si>
    <t>NXTM</t>
  </si>
  <si>
    <t>NxStage Medical, Inc.</t>
  </si>
  <si>
    <t>NXY</t>
  </si>
  <si>
    <t>Nexen, Inc.</t>
  </si>
  <si>
    <t>NXY^B</t>
  </si>
  <si>
    <t>NXZ</t>
  </si>
  <si>
    <t>Nuveen Dividend Advantage Municipal Fund 2</t>
  </si>
  <si>
    <t>NYB</t>
  </si>
  <si>
    <t>NYB^U</t>
  </si>
  <si>
    <t>NYH</t>
  </si>
  <si>
    <t>Eaton Vance New York Municipal Bond Fund II</t>
  </si>
  <si>
    <t>NYMT</t>
  </si>
  <si>
    <t>New York Mortgage Trust, Inc.</t>
  </si>
  <si>
    <t>NYMX</t>
  </si>
  <si>
    <t>Nymox Pharmaceutical Corporation</t>
  </si>
  <si>
    <t>NYNY</t>
  </si>
  <si>
    <t>Empire Resorts, Inc.</t>
  </si>
  <si>
    <t>NYT</t>
  </si>
  <si>
    <t>New York Times Company (The)</t>
  </si>
  <si>
    <t>NYV</t>
  </si>
  <si>
    <t>Nuveen New York Municipal Value Fund 2</t>
  </si>
  <si>
    <t>NYX</t>
  </si>
  <si>
    <t>NYSE Euronext, Inc.</t>
  </si>
  <si>
    <t>NZF</t>
  </si>
  <si>
    <t>Nuveen Dividend Advantage Municipal Fund 3</t>
  </si>
  <si>
    <t>NZF^C</t>
  </si>
  <si>
    <t>NZH</t>
  </si>
  <si>
    <t>Nuveen California Dividend Advantage Municipal Fund 3</t>
  </si>
  <si>
    <t>NZH^A</t>
  </si>
  <si>
    <t>NZH^B</t>
  </si>
  <si>
    <t>NZH^C</t>
  </si>
  <si>
    <t>NZR</t>
  </si>
  <si>
    <t>Nuveen Maryland Dividend Advantage Municipal Fund 2</t>
  </si>
  <si>
    <t>NZR^C</t>
  </si>
  <si>
    <t>NZT</t>
  </si>
  <si>
    <t>Telecom Corporation of New Zealand Limited</t>
  </si>
  <si>
    <t>NZW</t>
  </si>
  <si>
    <t>Nuveen Michigan Dividend Advantage Municipal Fund</t>
  </si>
  <si>
    <t>NZW^C</t>
  </si>
  <si>
    <t>NZX</t>
  </si>
  <si>
    <t>Nuveen Georgia Dividend Advantage Municipal Fund</t>
  </si>
  <si>
    <t>NZX^C</t>
  </si>
  <si>
    <t>Realty Income Corporation</t>
  </si>
  <si>
    <t>O^E</t>
  </si>
  <si>
    <t>O^F</t>
  </si>
  <si>
    <t>OABC</t>
  </si>
  <si>
    <t>OmniAmerican Bancorp, Inc.</t>
  </si>
  <si>
    <t>OAK</t>
  </si>
  <si>
    <t>Oaktree Capital Group, LLC</t>
  </si>
  <si>
    <t>OAS</t>
  </si>
  <si>
    <t>Oasis Petroleum Inc.</t>
  </si>
  <si>
    <t>OB</t>
  </si>
  <si>
    <t>OneBeacon Insurance Group, Ltd.</t>
  </si>
  <si>
    <t>OBAF</t>
  </si>
  <si>
    <t>OBA Financial Services, Inc.</t>
  </si>
  <si>
    <t>OBAS</t>
  </si>
  <si>
    <t>Optibase Ltd.</t>
  </si>
  <si>
    <t>OBCI</t>
  </si>
  <si>
    <t>Ocean Bio-Chem, Inc.</t>
  </si>
  <si>
    <t>OBT</t>
  </si>
  <si>
    <t>Orbital Corporation Limited</t>
  </si>
  <si>
    <t>OC</t>
  </si>
  <si>
    <t>Owens Corning Inc</t>
  </si>
  <si>
    <t>OC/WS/B</t>
  </si>
  <si>
    <t>OCC</t>
  </si>
  <si>
    <t>Optical Cable Corporation</t>
  </si>
  <si>
    <t>OCFC</t>
  </si>
  <si>
    <t>OceanFirst Financial Corp.</t>
  </si>
  <si>
    <t>OCLR</t>
  </si>
  <si>
    <t>Oclaro, Inc.</t>
  </si>
  <si>
    <t>OCLS</t>
  </si>
  <si>
    <t>Oculus Innovative Sciences, Inc.</t>
  </si>
  <si>
    <t>OCN</t>
  </si>
  <si>
    <t>Ocwen Financial Corporation</t>
  </si>
  <si>
    <t>OCR</t>
  </si>
  <si>
    <t>Omnicare, Inc.</t>
  </si>
  <si>
    <t>OCR^A</t>
  </si>
  <si>
    <t>OCR^B</t>
  </si>
  <si>
    <t>OCZ</t>
  </si>
  <si>
    <t>OCZ Technology Group Inc</t>
  </si>
  <si>
    <t>ODC</t>
  </si>
  <si>
    <t>Oil-Dri Corporation Of America</t>
  </si>
  <si>
    <t>ODFL</t>
  </si>
  <si>
    <t>Old Dominion Freight Line, Inc.</t>
  </si>
  <si>
    <t>ODP</t>
  </si>
  <si>
    <t>Office Depot, Inc.</t>
  </si>
  <si>
    <t>OEH</t>
  </si>
  <si>
    <t>Orient-Express Hotels Ltd.</t>
  </si>
  <si>
    <t>OESX</t>
  </si>
  <si>
    <t>Orion Energy Systems, Inc.</t>
  </si>
  <si>
    <t>OFC</t>
  </si>
  <si>
    <t>Corporate Office Properties Trust</t>
  </si>
  <si>
    <t>OFC^G</t>
  </si>
  <si>
    <t>OFC^H</t>
  </si>
  <si>
    <t>OFC^J</t>
  </si>
  <si>
    <t>OFED</t>
  </si>
  <si>
    <t>Oconee Federal Financial Corp.</t>
  </si>
  <si>
    <t>OFG</t>
  </si>
  <si>
    <t>Oriental Financial Group, Inc.</t>
  </si>
  <si>
    <t>OFG^A</t>
  </si>
  <si>
    <t>OFG^B</t>
  </si>
  <si>
    <t>OFI</t>
  </si>
  <si>
    <t>Overhill Farms, Inc.</t>
  </si>
  <si>
    <t>OFIX</t>
  </si>
  <si>
    <t>Orthofix International N.V.</t>
  </si>
  <si>
    <t>OFLX</t>
  </si>
  <si>
    <t>Omega Flex, Inc.</t>
  </si>
  <si>
    <t>OGE</t>
  </si>
  <si>
    <t>OGE Energy Corporation</t>
  </si>
  <si>
    <t>OGXI</t>
  </si>
  <si>
    <t>OncoGenex Pharmaceuticals Inc.</t>
  </si>
  <si>
    <t>OHI</t>
  </si>
  <si>
    <t>Omega Healthcare Investors, Inc.</t>
  </si>
  <si>
    <t>OI</t>
  </si>
  <si>
    <t>Owens-Illinois, Inc.</t>
  </si>
  <si>
    <t>OIA</t>
  </si>
  <si>
    <t>Invesco Municipal Income Opportunities Trust</t>
  </si>
  <si>
    <t>OIB</t>
  </si>
  <si>
    <t>Invesco Municipal Income Opportunities Trust II</t>
  </si>
  <si>
    <t>OIBR</t>
  </si>
  <si>
    <t>Oi S.A.</t>
  </si>
  <si>
    <t>OIBR/C</t>
  </si>
  <si>
    <t>OIC</t>
  </si>
  <si>
    <t>Invesco Municipal Income Opportunities Trust III</t>
  </si>
  <si>
    <t>OII</t>
  </si>
  <si>
    <t>Oceaneering International, Inc.</t>
  </si>
  <si>
    <t>OIIM</t>
  </si>
  <si>
    <t>O2Micro International Limited</t>
  </si>
  <si>
    <t>OILT</t>
  </si>
  <si>
    <t>Oiltanking Partners, L.P.</t>
  </si>
  <si>
    <t>OINK</t>
  </si>
  <si>
    <t>Tianli Agritech, Inc.</t>
  </si>
  <si>
    <t>OIS</t>
  </si>
  <si>
    <t>Oil States International, Inc.</t>
  </si>
  <si>
    <t>ONEOK, Inc.</t>
  </si>
  <si>
    <t>OKS</t>
  </si>
  <si>
    <t>ONEOK Partners, L.P.</t>
  </si>
  <si>
    <t>OKSB</t>
  </si>
  <si>
    <t>Southwest Bancorp, Inc.</t>
  </si>
  <si>
    <t>OKSBP</t>
  </si>
  <si>
    <t>OLBK</t>
  </si>
  <si>
    <t>Old Line Bancshares, Inc.</t>
  </si>
  <si>
    <t>OLCB</t>
  </si>
  <si>
    <t>Ohio Legacy Corporation</t>
  </si>
  <si>
    <t>OLN</t>
  </si>
  <si>
    <t>Olin Corporation</t>
  </si>
  <si>
    <t>OLP</t>
  </si>
  <si>
    <t>One Liberty Properties, Inc.</t>
  </si>
  <si>
    <t>OMAB</t>
  </si>
  <si>
    <t>Grupo Aeroportuario del Centro Norte S.A.B. de C.V.</t>
  </si>
  <si>
    <t>Omnicom Group Inc.</t>
  </si>
  <si>
    <t>OMCL</t>
  </si>
  <si>
    <t>Omnicell, Inc.</t>
  </si>
  <si>
    <t>OME</t>
  </si>
  <si>
    <t>Omega Protein Corporation</t>
  </si>
  <si>
    <t>OMER</t>
  </si>
  <si>
    <t>Omeros Corporation</t>
  </si>
  <si>
    <t>OMEX</t>
  </si>
  <si>
    <t>Odyssey Marine Exploration, Inc.</t>
  </si>
  <si>
    <t>OMG</t>
  </si>
  <si>
    <t>OM Group, Inc.</t>
  </si>
  <si>
    <t>OMI</t>
  </si>
  <si>
    <t>Owens &amp; Minor, Inc.</t>
  </si>
  <si>
    <t>OMN</t>
  </si>
  <si>
    <t>OMNOVA Solutions Inc.</t>
  </si>
  <si>
    <t>OMPI</t>
  </si>
  <si>
    <t>Obagi Medical Products, Inc.</t>
  </si>
  <si>
    <t>OMX</t>
  </si>
  <si>
    <t>Officemax Incorporated</t>
  </si>
  <si>
    <t>ONB</t>
  </si>
  <si>
    <t>Old National Bancorp Capital Trust I</t>
  </si>
  <si>
    <t>ONCY</t>
  </si>
  <si>
    <t>Oncolytics Biotech, Inc.</t>
  </si>
  <si>
    <t xml:space="preserve">ONE           </t>
  </si>
  <si>
    <t>Higher One Holdings, Inc.</t>
  </si>
  <si>
    <t>ONEQ</t>
  </si>
  <si>
    <t>Fidelity Nasdaq Composite Index Tracking Stock</t>
  </si>
  <si>
    <t>ONFC</t>
  </si>
  <si>
    <t>Oneida Financial Corp.</t>
  </si>
  <si>
    <t>ONNN</t>
  </si>
  <si>
    <t>ON Semiconductor Corporation</t>
  </si>
  <si>
    <t>ONP</t>
  </si>
  <si>
    <t>Orient Paper, Inc.</t>
  </si>
  <si>
    <t>ONSM</t>
  </si>
  <si>
    <t>Onstream Media Corporation</t>
  </si>
  <si>
    <t>ONTY</t>
  </si>
  <si>
    <t>Oncothyreon Inc.</t>
  </si>
  <si>
    <t>ONVI</t>
  </si>
  <si>
    <t>Onvia, Inc.</t>
  </si>
  <si>
    <t>ONXX</t>
  </si>
  <si>
    <t>ONYX Pharmaceuticals, Inc.</t>
  </si>
  <si>
    <t>OOZ^K</t>
  </si>
  <si>
    <t>SiM Internal Test 7</t>
  </si>
  <si>
    <t>OPAY</t>
  </si>
  <si>
    <t>Official Payments Holdings, Inc.</t>
  </si>
  <si>
    <t>OPEN</t>
  </si>
  <si>
    <t>OpenTable, Inc.</t>
  </si>
  <si>
    <t>OPHC</t>
  </si>
  <si>
    <t>OptimumBank Holdings, Inc.</t>
  </si>
  <si>
    <t>OPK</t>
  </si>
  <si>
    <t>Opko Health Inc</t>
  </si>
  <si>
    <t>OPLK</t>
  </si>
  <si>
    <t>Oplink Communications, Inc.</t>
  </si>
  <si>
    <t>OPNT</t>
  </si>
  <si>
    <t>OPNET Technologies Inc.</t>
  </si>
  <si>
    <t>OPOF</t>
  </si>
  <si>
    <t>Old Point Financial Corporation</t>
  </si>
  <si>
    <t>OPTR</t>
  </si>
  <si>
    <t>Optimer Pharmaceuticals, Inc.</t>
  </si>
  <si>
    <t>OPTT</t>
  </si>
  <si>
    <t>Ocean Power Technologies, Inc.</t>
  </si>
  <si>
    <t>OPWV</t>
  </si>
  <si>
    <t>Openwave Systems Inc</t>
  </si>
  <si>
    <t>OPXA</t>
  </si>
  <si>
    <t>Opexa Therapeutics, Inc.</t>
  </si>
  <si>
    <t>OPXAW</t>
  </si>
  <si>
    <t>OPXT</t>
  </si>
  <si>
    <t>Opnext, Inc.</t>
  </si>
  <si>
    <t>OPY</t>
  </si>
  <si>
    <t>Oppenheimer Holdings, Inc.</t>
  </si>
  <si>
    <t>ORA</t>
  </si>
  <si>
    <t>Ormat Technologies, Inc.</t>
  </si>
  <si>
    <t>ORB</t>
  </si>
  <si>
    <t>Orbital Sciences Corporation</t>
  </si>
  <si>
    <t>ORBC</t>
  </si>
  <si>
    <t>ORBCOMM Inc.</t>
  </si>
  <si>
    <t>ORBK</t>
  </si>
  <si>
    <t>Orbotech Ltd.</t>
  </si>
  <si>
    <t>ORBT</t>
  </si>
  <si>
    <t>Orbit International Corporation</t>
  </si>
  <si>
    <t>ORCC</t>
  </si>
  <si>
    <t>Online Resources Corporation</t>
  </si>
  <si>
    <t>ORCL</t>
  </si>
  <si>
    <t>Oracle Corporation</t>
  </si>
  <si>
    <t>ORCT</t>
  </si>
  <si>
    <t>Orckit Communications, Limited</t>
  </si>
  <si>
    <t>OREX</t>
  </si>
  <si>
    <t>Orexigen Therapeutics, Inc.</t>
  </si>
  <si>
    <t>ORI</t>
  </si>
  <si>
    <t>Old Republic International Corporation</t>
  </si>
  <si>
    <t>ORIG</t>
  </si>
  <si>
    <t>Ocean Rig UDW Inc.</t>
  </si>
  <si>
    <t>ORIT</t>
  </si>
  <si>
    <t>Oritani Financial Corp.</t>
  </si>
  <si>
    <t>O&amp;#39;Reilly Automotive, Inc.</t>
  </si>
  <si>
    <t>ORN</t>
  </si>
  <si>
    <t>Orion Marine Group Inc</t>
  </si>
  <si>
    <t>ORRF</t>
  </si>
  <si>
    <t>Orrstown Financial Services Inc</t>
  </si>
  <si>
    <t>OSBC</t>
  </si>
  <si>
    <t>Old Second Bancorp, Inc.</t>
  </si>
  <si>
    <t>OSBCP</t>
  </si>
  <si>
    <t>OSG</t>
  </si>
  <si>
    <t>Overseas Shipholding Group, Inc.</t>
  </si>
  <si>
    <t>OSH</t>
  </si>
  <si>
    <t>Orchard Supply Hardware Stores Corporation</t>
  </si>
  <si>
    <t>OSHC</t>
  </si>
  <si>
    <t>Ocean Shore Holding Co.</t>
  </si>
  <si>
    <t>OSIR</t>
  </si>
  <si>
    <t>Osiris Therapeutics, Inc.</t>
  </si>
  <si>
    <t>OSIS</t>
  </si>
  <si>
    <t>OSI Systems, Inc.</t>
  </si>
  <si>
    <t>OSK</t>
  </si>
  <si>
    <t>Oshkosh Truck Corporation</t>
  </si>
  <si>
    <t>OSM</t>
  </si>
  <si>
    <t>OSN</t>
  </si>
  <si>
    <t>Ossen Innovation Co., Ltd.</t>
  </si>
  <si>
    <t>OSTK</t>
  </si>
  <si>
    <t>Overstock.com, Inc.</t>
  </si>
  <si>
    <t>OSUR</t>
  </si>
  <si>
    <t>OraSure Technologies, Inc.</t>
  </si>
  <si>
    <t>OTEX</t>
  </si>
  <si>
    <t>Open Text Corporation</t>
  </si>
  <si>
    <t>OTIV</t>
  </si>
  <si>
    <t>On Track Innovations Ltd</t>
  </si>
  <si>
    <t>OTT</t>
  </si>
  <si>
    <t>Otelco, Inc.</t>
  </si>
  <si>
    <t>OTTR</t>
  </si>
  <si>
    <t>Otter Tail Corporation</t>
  </si>
  <si>
    <t>OUTD</t>
  </si>
  <si>
    <t>Outdoor Channel Holdings, Inc.</t>
  </si>
  <si>
    <t>OVBC</t>
  </si>
  <si>
    <t>Ohio Valley Banc Corp.</t>
  </si>
  <si>
    <t>OVLY</t>
  </si>
  <si>
    <t>Oak Valley Bancorp (CA)</t>
  </si>
  <si>
    <t>OVRL</t>
  </si>
  <si>
    <t>Overland Storage, Inc.</t>
  </si>
  <si>
    <t>OVTI</t>
  </si>
  <si>
    <t>OmniVision Technologies, Inc.</t>
  </si>
  <si>
    <t>OWW</t>
  </si>
  <si>
    <t>Orbitz Worldwide, Inc.</t>
  </si>
  <si>
    <t>OXBT</t>
  </si>
  <si>
    <t>Oxygen Biotherapeutics, Inc.</t>
  </si>
  <si>
    <t>OXF</t>
  </si>
  <si>
    <t>Oxford Resource Partners, LP</t>
  </si>
  <si>
    <t>OXGN</t>
  </si>
  <si>
    <t>OXiGENE, Inc.</t>
  </si>
  <si>
    <t>OXLC</t>
  </si>
  <si>
    <t>Oxford Lane Capital Corp.</t>
  </si>
  <si>
    <t>OXM</t>
  </si>
  <si>
    <t>Oxford Industries, Inc.</t>
  </si>
  <si>
    <t>Occidental Petroleum Corporation</t>
  </si>
  <si>
    <t>OYOG</t>
  </si>
  <si>
    <t>OYO Geospace Corporation</t>
  </si>
  <si>
    <t>OZM</t>
  </si>
  <si>
    <t>Och-Ziff Capital Management Group LLC</t>
  </si>
  <si>
    <t>OZRK</t>
  </si>
  <si>
    <t>Bank of the Ozarks</t>
  </si>
  <si>
    <t>P</t>
  </si>
  <si>
    <t>Pandora Media, Inc.</t>
  </si>
  <si>
    <t>PAA</t>
  </si>
  <si>
    <t>Plains All American Pipeline, L.P.</t>
  </si>
  <si>
    <t>PAAS</t>
  </si>
  <si>
    <t>Pan American Silver Corp.</t>
  </si>
  <si>
    <t>PAC</t>
  </si>
  <si>
    <t>Grupo Aeroportuario Del Pacifico, S.A. de C.V.</t>
  </si>
  <si>
    <t>PACB</t>
  </si>
  <si>
    <t>Pacific Biosciences of California, Inc.</t>
  </si>
  <si>
    <t>PACD</t>
  </si>
  <si>
    <t>Pacific Drilling S.A.</t>
  </si>
  <si>
    <t>PACQ</t>
  </si>
  <si>
    <t>Prime Acquisition Corp.</t>
  </si>
  <si>
    <t>PACQU</t>
  </si>
  <si>
    <t>PACQW</t>
  </si>
  <si>
    <t>PACR</t>
  </si>
  <si>
    <t>Pacer International, Inc.</t>
  </si>
  <si>
    <t>PACW</t>
  </si>
  <si>
    <t>PacWest Bancorp</t>
  </si>
  <si>
    <t>PAG</t>
  </si>
  <si>
    <t>Penske Automotive Group, Inc.</t>
  </si>
  <si>
    <t>PAGG</t>
  </si>
  <si>
    <t>PowerShares Global Agriculture Portfolio</t>
  </si>
  <si>
    <t>PAI</t>
  </si>
  <si>
    <t>Pacific American Income Shares, Inc.</t>
  </si>
  <si>
    <t>PAL</t>
  </si>
  <si>
    <t>North American Palladium, Ltd.</t>
  </si>
  <si>
    <t>PAM</t>
  </si>
  <si>
    <t>Pampa Energia S.A.</t>
  </si>
  <si>
    <t>PAMT</t>
  </si>
  <si>
    <t>Parametric Sound Corp.</t>
  </si>
  <si>
    <t>PANL</t>
  </si>
  <si>
    <t>Universal Display Corporation</t>
  </si>
  <si>
    <t>PAR</t>
  </si>
  <si>
    <t>PAR Technology Corporation</t>
  </si>
  <si>
    <t>PATH</t>
  </si>
  <si>
    <t>NuPathe Inc.</t>
  </si>
  <si>
    <t>PATK</t>
  </si>
  <si>
    <t>Patrick Industries, Inc.</t>
  </si>
  <si>
    <t>PATR</t>
  </si>
  <si>
    <t>Patriot Transportation Holding, Inc.</t>
  </si>
  <si>
    <t>PAY</t>
  </si>
  <si>
    <t>Verifone Systems, Inc.</t>
  </si>
  <si>
    <t>PAYX</t>
  </si>
  <si>
    <t>Paychex, Inc.</t>
  </si>
  <si>
    <t>PB</t>
  </si>
  <si>
    <t>Prosperity Bancshares, Inc.</t>
  </si>
  <si>
    <t>PBA</t>
  </si>
  <si>
    <t>Pembina Pipeline Corp.</t>
  </si>
  <si>
    <t>People&amp;#39;s United Financial, Inc.</t>
  </si>
  <si>
    <t>PBH</t>
  </si>
  <si>
    <t>Prestige Brand Holdings, Inc.</t>
  </si>
  <si>
    <t>PBHC</t>
  </si>
  <si>
    <t>Pathfinder Bancorp, Inc.</t>
  </si>
  <si>
    <t>Pitney Bowes Inc</t>
  </si>
  <si>
    <t>PBI^</t>
  </si>
  <si>
    <t>PBIB</t>
  </si>
  <si>
    <t>Porter Bancorp, Inc.</t>
  </si>
  <si>
    <t>PBIP</t>
  </si>
  <si>
    <t>Prudential Bancorp, Inc. of Pennsylvania</t>
  </si>
  <si>
    <t>PBM</t>
  </si>
  <si>
    <t>Pacific Booker Minerals Inc</t>
  </si>
  <si>
    <t>PBMD</t>
  </si>
  <si>
    <t>Prima BioMed Ltd</t>
  </si>
  <si>
    <t>PBNY</t>
  </si>
  <si>
    <t>Provident New York Bancorp</t>
  </si>
  <si>
    <t>PBR</t>
  </si>
  <si>
    <t>Petroleo Brasileiro S.A.- Petrobras</t>
  </si>
  <si>
    <t>PBR/A</t>
  </si>
  <si>
    <t>PBSK</t>
  </si>
  <si>
    <t>Poage Bankshares, Inc.</t>
  </si>
  <si>
    <t>PBT</t>
  </si>
  <si>
    <t>Permian Basin Royalty Trust</t>
  </si>
  <si>
    <t>PBTH</t>
  </si>
  <si>
    <t>PROLOR Biotech, Inc.</t>
  </si>
  <si>
    <t>PBY</t>
  </si>
  <si>
    <t>Pep Boys-Manny, Moe &amp; Jack (The)</t>
  </si>
  <si>
    <t>PC</t>
  </si>
  <si>
    <t>Panasonic Corporation</t>
  </si>
  <si>
    <t>PACCAR Inc.</t>
  </si>
  <si>
    <t>PCBC</t>
  </si>
  <si>
    <t>Pacific Capital Bancorp</t>
  </si>
  <si>
    <t>PCBK</t>
  </si>
  <si>
    <t>Pacific Continental Corporation (Ore)</t>
  </si>
  <si>
    <t>PCC</t>
  </si>
  <si>
    <t>PMC Commercial Trust</t>
  </si>
  <si>
    <t>PCCC</t>
  </si>
  <si>
    <t>PC Connection, Inc.</t>
  </si>
  <si>
    <t>PCF</t>
  </si>
  <si>
    <t>Putnam High Income Bond Fund</t>
  </si>
  <si>
    <t>Pacific Gas &amp; Electric Co.</t>
  </si>
  <si>
    <t>PCG^A</t>
  </si>
  <si>
    <t>PCG^B</t>
  </si>
  <si>
    <t>PCG^C</t>
  </si>
  <si>
    <t>PCG^D</t>
  </si>
  <si>
    <t>PCG^E</t>
  </si>
  <si>
    <t>PCG^G</t>
  </si>
  <si>
    <t>PCG^H</t>
  </si>
  <si>
    <t>PCG^I</t>
  </si>
  <si>
    <t>PCH</t>
  </si>
  <si>
    <t>Potlatch Corporation</t>
  </si>
  <si>
    <t>PCK</t>
  </si>
  <si>
    <t>Pimco California Municipal Income Fund II</t>
  </si>
  <si>
    <t>PCL</t>
  </si>
  <si>
    <t>Plum Creek Timber Company, Inc.</t>
  </si>
  <si>
    <t>priceline.com Incorporated</t>
  </si>
  <si>
    <t>PCM</t>
  </si>
  <si>
    <t>PIMCO Commercial Mortgage Securities Trust, Inc.</t>
  </si>
  <si>
    <t>PCN</t>
  </si>
  <si>
    <t>Pimco Corporate &amp; Income Stategy Fund</t>
  </si>
  <si>
    <t>PCO</t>
  </si>
  <si>
    <t>Pendrell Corporation</t>
  </si>
  <si>
    <t>PCOM</t>
  </si>
  <si>
    <t>Points International, Ltd.</t>
  </si>
  <si>
    <t>PCP</t>
  </si>
  <si>
    <t>Precision Castparts Corporation</t>
  </si>
  <si>
    <t>PCQ</t>
  </si>
  <si>
    <t>PIMCO California Municipal Income Fund</t>
  </si>
  <si>
    <t>PCRX</t>
  </si>
  <si>
    <t>Pacira Pharmaceuticals, Inc.</t>
  </si>
  <si>
    <t>PCS</t>
  </si>
  <si>
    <t>MetroPCS Communications, Inc.</t>
  </si>
  <si>
    <t>PCTI</t>
  </si>
  <si>
    <t>PC-Tel, Inc.</t>
  </si>
  <si>
    <t>PCX</t>
  </si>
  <si>
    <t>Patriot Coal Corporation</t>
  </si>
  <si>
    <t>PCYC</t>
  </si>
  <si>
    <t>Pharmacyclics, Inc.</t>
  </si>
  <si>
    <t>PCYG</t>
  </si>
  <si>
    <t>Park City Group, Inc.</t>
  </si>
  <si>
    <t>PCYO</t>
  </si>
  <si>
    <t>Pure Cycle Corporation</t>
  </si>
  <si>
    <t>PDC</t>
  </si>
  <si>
    <t>Pioneer Drilling Co</t>
  </si>
  <si>
    <t>Patterson Companies, Inc.</t>
  </si>
  <si>
    <t>PDEX</t>
  </si>
  <si>
    <t>Pro-Dex, Inc.</t>
  </si>
  <si>
    <t>PDFS</t>
  </si>
  <si>
    <t>PDF Solutions, Inc.</t>
  </si>
  <si>
    <t>PDII</t>
  </si>
  <si>
    <t>PDI, Inc.</t>
  </si>
  <si>
    <t>PDLI</t>
  </si>
  <si>
    <t>PDL BioPharma, Inc.</t>
  </si>
  <si>
    <t>PDM</t>
  </si>
  <si>
    <t>Piedmont Office Realty Trust, Inc.</t>
  </si>
  <si>
    <t>PDO</t>
  </si>
  <si>
    <t>Pyramid Oil Co</t>
  </si>
  <si>
    <t>PDS</t>
  </si>
  <si>
    <t>Precision Drilling Corporation</t>
  </si>
  <si>
    <t>PDT</t>
  </si>
  <si>
    <t>John Hancock Premium Dividend Fund</t>
  </si>
  <si>
    <t>PE^A</t>
  </si>
  <si>
    <t>Peco Energy Company</t>
  </si>
  <si>
    <t>PE^B</t>
  </si>
  <si>
    <t>PE^C</t>
  </si>
  <si>
    <t>PE^D</t>
  </si>
  <si>
    <t>PEB</t>
  </si>
  <si>
    <t>Pebblebrook Hotel Trust</t>
  </si>
  <si>
    <t>PEB^A</t>
  </si>
  <si>
    <t>PEB^B</t>
  </si>
  <si>
    <t>PEBK</t>
  </si>
  <si>
    <t>Peoples Bancorp of North Carolina, Inc.</t>
  </si>
  <si>
    <t>PEBO</t>
  </si>
  <si>
    <t>Peoples Bancorp Inc.</t>
  </si>
  <si>
    <t>PEDH</t>
  </si>
  <si>
    <t>Peoples Educational Holdings, Inc.</t>
  </si>
  <si>
    <t>PEET</t>
  </si>
  <si>
    <t>Peet&amp;#39;s Coffee &amp; Tea, Inc.</t>
  </si>
  <si>
    <t>Public Service Enterprise Group Incorporated</t>
  </si>
  <si>
    <t>PEGA</t>
  </si>
  <si>
    <t>Pegasystems Inc.</t>
  </si>
  <si>
    <t>PEI</t>
  </si>
  <si>
    <t>Pennsylvania Real Estate Investment Trust</t>
  </si>
  <si>
    <t>PEI^A</t>
  </si>
  <si>
    <t>PEIX</t>
  </si>
  <si>
    <t>Pacific Ethanol, Inc.</t>
  </si>
  <si>
    <t>PENN</t>
  </si>
  <si>
    <t>Penn National Gaming, Inc.</t>
  </si>
  <si>
    <t>PENX</t>
  </si>
  <si>
    <t>Penford Corporation</t>
  </si>
  <si>
    <t>PEO</t>
  </si>
  <si>
    <t>Petroleum Resources Corporation</t>
  </si>
  <si>
    <t>PEOP</t>
  </si>
  <si>
    <t>Peoples Federal Bancshares, Inc.</t>
  </si>
  <si>
    <t>Pepsico, Inc.</t>
  </si>
  <si>
    <t>PER</t>
  </si>
  <si>
    <t>SandRidge Permian Trust</t>
  </si>
  <si>
    <t>PERF</t>
  </si>
  <si>
    <t>Perfumania Holdings, Inc</t>
  </si>
  <si>
    <t>PERI</t>
  </si>
  <si>
    <t>Perion Network Ltd</t>
  </si>
  <si>
    <t>PERY</t>
  </si>
  <si>
    <t>Perry Ellis International Inc.</t>
  </si>
  <si>
    <t>PESI</t>
  </si>
  <si>
    <t>Perma-Fix Environmental Services, Inc.</t>
  </si>
  <si>
    <t>PETD</t>
  </si>
  <si>
    <t>Petroleum Development Corporation</t>
  </si>
  <si>
    <t>PETM</t>
  </si>
  <si>
    <t>PetSmart, Inc</t>
  </si>
  <si>
    <t>PETS</t>
  </si>
  <si>
    <t>PetMed Express, Inc.</t>
  </si>
  <si>
    <t>PFBC</t>
  </si>
  <si>
    <t>Preferred Bank</t>
  </si>
  <si>
    <t>PFBI</t>
  </si>
  <si>
    <t>Premier Financial Bancorp, Inc.</t>
  </si>
  <si>
    <t>PFBX</t>
  </si>
  <si>
    <t>Peoples Financial Corporation</t>
  </si>
  <si>
    <t>PFCB</t>
  </si>
  <si>
    <t>P.F.Chang&amp;#39;s China Bistro, Inc.</t>
  </si>
  <si>
    <t>PFD</t>
  </si>
  <si>
    <t>Flaherty &amp; Crumrine Preferred Income Fund Incorporated</t>
  </si>
  <si>
    <t>Pfizer, Inc.</t>
  </si>
  <si>
    <t>Principal Financial Group Inc</t>
  </si>
  <si>
    <t>PFG^B</t>
  </si>
  <si>
    <t>PFH</t>
  </si>
  <si>
    <t>PFIN</t>
  </si>
  <si>
    <t>P &amp; F Industries, Inc.</t>
  </si>
  <si>
    <t>PFK</t>
  </si>
  <si>
    <t>Prudential Financial, Inc.</t>
  </si>
  <si>
    <t>PFL</t>
  </si>
  <si>
    <t>PIMCO Income Strategy Fund</t>
  </si>
  <si>
    <t>PFLT</t>
  </si>
  <si>
    <t>PennantPark Floating Rate Capital Ltd.</t>
  </si>
  <si>
    <t>PFN</t>
  </si>
  <si>
    <t>PIMCO Income Strategy Fund II</t>
  </si>
  <si>
    <t>PFO</t>
  </si>
  <si>
    <t>Flaherty &amp; Crumrine Preferred Income Opportunity Fund Inc</t>
  </si>
  <si>
    <t>PFPT</t>
  </si>
  <si>
    <t>Proofpoint, Inc.</t>
  </si>
  <si>
    <t>PFS</t>
  </si>
  <si>
    <t>Provident Financial Services, Inc</t>
  </si>
  <si>
    <t>PFSW</t>
  </si>
  <si>
    <t>PFSweb, Inc.</t>
  </si>
  <si>
    <t>PFX</t>
  </si>
  <si>
    <t>Phoenix Companies, Inc. (The)</t>
  </si>
  <si>
    <t>Procter &amp; Gamble Company (The)</t>
  </si>
  <si>
    <t>PGC</t>
  </si>
  <si>
    <t>Peapack-Gladstone Financial Corporation</t>
  </si>
  <si>
    <t>PGH</t>
  </si>
  <si>
    <t>Pengrowth Energy Corporation</t>
  </si>
  <si>
    <t>PGI</t>
  </si>
  <si>
    <t>PTEK Holdings, Inc.</t>
  </si>
  <si>
    <t>PGN</t>
  </si>
  <si>
    <t>PGNX</t>
  </si>
  <si>
    <t>Progenics Pharmaceuticals Inc.</t>
  </si>
  <si>
    <t>PGP</t>
  </si>
  <si>
    <t>Pimco Global Stocksplus &amp; Income Fund</t>
  </si>
  <si>
    <t>Progressive Corporation (The)</t>
  </si>
  <si>
    <t>PGTI</t>
  </si>
  <si>
    <t>PGT, Inc.</t>
  </si>
  <si>
    <t>Parker-Hannifin Corporation</t>
  </si>
  <si>
    <t>PHA</t>
  </si>
  <si>
    <t>PulteGroup, Inc.</t>
  </si>
  <si>
    <t>PHD</t>
  </si>
  <si>
    <t>Pioneer Floating Rate Trust</t>
  </si>
  <si>
    <t>PHF</t>
  </si>
  <si>
    <t>Pacholder High Yield Fund, Inc.</t>
  </si>
  <si>
    <t>PHG</t>
  </si>
  <si>
    <t>Koninklijke Philips Electronics, N.V.</t>
  </si>
  <si>
    <t>PHH</t>
  </si>
  <si>
    <t>PHH Corp</t>
  </si>
  <si>
    <t>PHI</t>
  </si>
  <si>
    <t>Philippine Long Distance Telephone Company</t>
  </si>
  <si>
    <t>PHII</t>
  </si>
  <si>
    <t>PHI, Inc.</t>
  </si>
  <si>
    <t>PHIIK</t>
  </si>
  <si>
    <t>PHK</t>
  </si>
  <si>
    <t>Pimco High Income Fund</t>
  </si>
  <si>
    <t>PHMD</t>
  </si>
  <si>
    <t>PhotoMedex, Inc.</t>
  </si>
  <si>
    <t>PHR</t>
  </si>
  <si>
    <t>PHT</t>
  </si>
  <si>
    <t>Pioneer High Income Trust</t>
  </si>
  <si>
    <t>PHX</t>
  </si>
  <si>
    <t>Panhandle Royalty Company</t>
  </si>
  <si>
    <t>PIA</t>
  </si>
  <si>
    <t>Invesco Municipal Premium Income Trust</t>
  </si>
  <si>
    <t>PICO</t>
  </si>
  <si>
    <t>PICO Holdings Inc.</t>
  </si>
  <si>
    <t>PII</t>
  </si>
  <si>
    <t>Polaris Industries Inc.</t>
  </si>
  <si>
    <t>PIJ</t>
  </si>
  <si>
    <t>PIKE</t>
  </si>
  <si>
    <t>Pike Electric Corp.</t>
  </si>
  <si>
    <t>PIM</t>
  </si>
  <si>
    <t>Putnam Master Intermediate Income Trust</t>
  </si>
  <si>
    <t>PIP</t>
  </si>
  <si>
    <t>PharmAthene, Inc</t>
  </si>
  <si>
    <t>PIR</t>
  </si>
  <si>
    <t>Pier 1 Imports, Inc.</t>
  </si>
  <si>
    <t>PIS</t>
  </si>
  <si>
    <t>PIY</t>
  </si>
  <si>
    <t>PJA</t>
  </si>
  <si>
    <t>Preferred Plus Trust Ser QWS 2 Tr Ctf</t>
  </si>
  <si>
    <t>PJC</t>
  </si>
  <si>
    <t>Piper Jaffray Companies</t>
  </si>
  <si>
    <t>PJI</t>
  </si>
  <si>
    <t>PPlus Trust</t>
  </si>
  <si>
    <t>PJL</t>
  </si>
  <si>
    <t>PJR</t>
  </si>
  <si>
    <t>PJS</t>
  </si>
  <si>
    <t>PKBK</t>
  </si>
  <si>
    <t>Parke Bancorp, Inc.</t>
  </si>
  <si>
    <t>PKD</t>
  </si>
  <si>
    <t>Parker Drilling Company</t>
  </si>
  <si>
    <t>PKE</t>
  </si>
  <si>
    <t>Park Electrochemical Corporation</t>
  </si>
  <si>
    <t>PKG</t>
  </si>
  <si>
    <t>Packaging Corporation of America</t>
  </si>
  <si>
    <t>PKH</t>
  </si>
  <si>
    <t>PerkinElmer, Inc.</t>
  </si>
  <si>
    <t>PKJ</t>
  </si>
  <si>
    <t>PKK</t>
  </si>
  <si>
    <t>PKO</t>
  </si>
  <si>
    <t>Pimco Income Opportunity Fund</t>
  </si>
  <si>
    <t>PKOH</t>
  </si>
  <si>
    <t>Park-Ohio Holdings Corp.</t>
  </si>
  <si>
    <t>PKOL</t>
  </si>
  <si>
    <t>PowerShares Global Coal Portfolio</t>
  </si>
  <si>
    <t>PKT</t>
  </si>
  <si>
    <t>Procera Networks, Inc.</t>
  </si>
  <si>
    <t>PKX</t>
  </si>
  <si>
    <t>POSCO</t>
  </si>
  <si>
    <t>PKY</t>
  </si>
  <si>
    <t>Parkway Properties, Inc.</t>
  </si>
  <si>
    <t>PKY^D</t>
  </si>
  <si>
    <t>PL</t>
  </si>
  <si>
    <t>Protective Life Corporation</t>
  </si>
  <si>
    <t>PL^A</t>
  </si>
  <si>
    <t>PL^B</t>
  </si>
  <si>
    <t>PL^D</t>
  </si>
  <si>
    <t>PL^S</t>
  </si>
  <si>
    <t>PLAB</t>
  </si>
  <si>
    <t>Photronics, Inc.</t>
  </si>
  <si>
    <t>PLBC</t>
  </si>
  <si>
    <t>Plumas Bancorp</t>
  </si>
  <si>
    <t>PLCC</t>
  </si>
  <si>
    <t>Paulson Capital Corp.</t>
  </si>
  <si>
    <t>PLCE</t>
  </si>
  <si>
    <t>The Children&amp;#39;s Place Retail Stores, Inc.</t>
  </si>
  <si>
    <t>PLCM</t>
  </si>
  <si>
    <t>Polycom, Inc.</t>
  </si>
  <si>
    <t>PLD</t>
  </si>
  <si>
    <t>AMB Property Corporation</t>
  </si>
  <si>
    <t>PLD^L</t>
  </si>
  <si>
    <t>PLD^M</t>
  </si>
  <si>
    <t>PLD^O</t>
  </si>
  <si>
    <t>PLD^P</t>
  </si>
  <si>
    <t>PLD^R</t>
  </si>
  <si>
    <t>PLD^S</t>
  </si>
  <si>
    <t>PLFE</t>
  </si>
  <si>
    <t>Presidential Life Corporation</t>
  </si>
  <si>
    <t>PLG</t>
  </si>
  <si>
    <t>Platinum Group Metals Ltd.</t>
  </si>
  <si>
    <t>PLL</t>
  </si>
  <si>
    <t>Pall Corporation</t>
  </si>
  <si>
    <t>PLM</t>
  </si>
  <si>
    <t>Polymet Mining Corp.</t>
  </si>
  <si>
    <t>PLMT</t>
  </si>
  <si>
    <t>Palmetto Bancshares, Inc. (SC)</t>
  </si>
  <si>
    <t>PLNR</t>
  </si>
  <si>
    <t>Planar Systems, Inc.</t>
  </si>
  <si>
    <t>PLOW</t>
  </si>
  <si>
    <t>Douglas Dynamics, Inc.</t>
  </si>
  <si>
    <t>PLP</t>
  </si>
  <si>
    <t>PLPC</t>
  </si>
  <si>
    <t>Preformed Line Products Company</t>
  </si>
  <si>
    <t>PLT</t>
  </si>
  <si>
    <t>Plantronics, Inc.</t>
  </si>
  <si>
    <t>PLTM</t>
  </si>
  <si>
    <t>First Trust Exchange-Traded Fund II First Trust ISE Global Pla</t>
  </si>
  <si>
    <t>PLUG</t>
  </si>
  <si>
    <t>Plug Power, Inc.</t>
  </si>
  <si>
    <t>PLUS</t>
  </si>
  <si>
    <t>Eplus Inc.</t>
  </si>
  <si>
    <t>PLV</t>
  </si>
  <si>
    <t>PPL Corporation</t>
  </si>
  <si>
    <t>PLX</t>
  </si>
  <si>
    <t>Protalix BioTherapeutics, Inc.</t>
  </si>
  <si>
    <t>PLXS</t>
  </si>
  <si>
    <t>Plexus Corp.</t>
  </si>
  <si>
    <t>PLXT</t>
  </si>
  <si>
    <t>PLX Technology, Inc.</t>
  </si>
  <si>
    <t>Philip Morris International Inc</t>
  </si>
  <si>
    <t>PMBC</t>
  </si>
  <si>
    <t>Pacific Mercantile Bancorp</t>
  </si>
  <si>
    <t>PMC</t>
  </si>
  <si>
    <t>Pharmerica Corporation</t>
  </si>
  <si>
    <t>PMCS</t>
  </si>
  <si>
    <t>PMC - Sierra, Inc.</t>
  </si>
  <si>
    <t>PMD</t>
  </si>
  <si>
    <t>Psychemedics Corporation</t>
  </si>
  <si>
    <t>PMF</t>
  </si>
  <si>
    <t>PIMCO Municipal Income Fund</t>
  </si>
  <si>
    <t>PMFG</t>
  </si>
  <si>
    <t>PMFG, Inc.</t>
  </si>
  <si>
    <t>PML</t>
  </si>
  <si>
    <t>Pimco Municipal Income Fund II</t>
  </si>
  <si>
    <t>PMM</t>
  </si>
  <si>
    <t>Putnam Managed Municipal Income Trust</t>
  </si>
  <si>
    <t>PMNA</t>
  </si>
  <si>
    <t>PowerShares MENA Frontier Countries Portfolio</t>
  </si>
  <si>
    <t>PMO</t>
  </si>
  <si>
    <t>Putnam Municipal Opportunities Trust</t>
  </si>
  <si>
    <t>PMT</t>
  </si>
  <si>
    <t>PennyMac Mortgage Investment Trust</t>
  </si>
  <si>
    <t>PMTC</t>
  </si>
  <si>
    <t>Parametric Technology Corporation</t>
  </si>
  <si>
    <t>PMTI</t>
  </si>
  <si>
    <t>Palomar Medical Technologies, Inc.</t>
  </si>
  <si>
    <t>PMX</t>
  </si>
  <si>
    <t>PIMCO Municipal Income Fund III</t>
  </si>
  <si>
    <t>PNBC</t>
  </si>
  <si>
    <t>Princeton National Bancorp, Inc.</t>
  </si>
  <si>
    <t>PNBK</t>
  </si>
  <si>
    <t>Patriot National Bancorp Inc.</t>
  </si>
  <si>
    <t>PNC Financial Services Group, Inc. (The)</t>
  </si>
  <si>
    <t>PNC/WS</t>
  </si>
  <si>
    <t>PNC^L</t>
  </si>
  <si>
    <t>PNC^P</t>
  </si>
  <si>
    <t>PNF</t>
  </si>
  <si>
    <t>PIMCO New York Municipal Income Fund</t>
  </si>
  <si>
    <t>PNFP</t>
  </si>
  <si>
    <t>Pinnacle Financial Partners, Inc.</t>
  </si>
  <si>
    <t>PNG</t>
  </si>
  <si>
    <t>PAA Natural Gas Storage, L.P.</t>
  </si>
  <si>
    <t>PNH</t>
  </si>
  <si>
    <t>PNC Cap Tr E</t>
  </si>
  <si>
    <t>PNI</t>
  </si>
  <si>
    <t>Pimco New York Municipal Income Fund II</t>
  </si>
  <si>
    <t>PNK</t>
  </si>
  <si>
    <t>Pinnacle Entertainment, Inc.</t>
  </si>
  <si>
    <t>PNM</t>
  </si>
  <si>
    <t>PNM Resources, Inc. (Holding Co.)</t>
  </si>
  <si>
    <t>PNNT</t>
  </si>
  <si>
    <t>PennantPark Investment Corporation</t>
  </si>
  <si>
    <t>PNQI</t>
  </si>
  <si>
    <t>PowerShares NASDAQ Internet Portfolio</t>
  </si>
  <si>
    <t>Pentair, Inc.</t>
  </si>
  <si>
    <t>PNRA</t>
  </si>
  <si>
    <t>Panera Bread Company</t>
  </si>
  <si>
    <t>PNRG</t>
  </si>
  <si>
    <t>PrimeEnergy Corporation</t>
  </si>
  <si>
    <t>PNSN</t>
  </si>
  <si>
    <t>Penson Worldwide, Inc.</t>
  </si>
  <si>
    <t>PNTR</t>
  </si>
  <si>
    <t>Pointer Telocation Ltd.</t>
  </si>
  <si>
    <t>Pinnacle West Capital Corporation</t>
  </si>
  <si>
    <t>PNX</t>
  </si>
  <si>
    <t>PNY</t>
  </si>
  <si>
    <t>Piedmont Natural Gas Company, Inc.</t>
  </si>
  <si>
    <t>PODD</t>
  </si>
  <si>
    <t>Insulet Corporation</t>
  </si>
  <si>
    <t>POL</t>
  </si>
  <si>
    <t>PolyOne Corporation</t>
  </si>
  <si>
    <t>POM</t>
  </si>
  <si>
    <t>Potomac Electric Power Company</t>
  </si>
  <si>
    <t>POOL</t>
  </si>
  <si>
    <t>Pool Corporation</t>
  </si>
  <si>
    <t>POPE</t>
  </si>
  <si>
    <t>Pope Resources</t>
  </si>
  <si>
    <t>POR</t>
  </si>
  <si>
    <t>Portland General Electric Company</t>
  </si>
  <si>
    <t>POST</t>
  </si>
  <si>
    <t>Post Holdings, Inc.</t>
  </si>
  <si>
    <t>POT</t>
  </si>
  <si>
    <t>Potash Corporation of Saskatchewan Inc.</t>
  </si>
  <si>
    <t>POWI</t>
  </si>
  <si>
    <t>Power Integrations, Inc.</t>
  </si>
  <si>
    <t>POWL</t>
  </si>
  <si>
    <t>Powell Industries, Inc.</t>
  </si>
  <si>
    <t>POWR</t>
  </si>
  <si>
    <t>PowerSecure International, Inc</t>
  </si>
  <si>
    <t>POZN</t>
  </si>
  <si>
    <t>Pozen, Inc.</t>
  </si>
  <si>
    <t>PPBI</t>
  </si>
  <si>
    <t>Pacific Premier Bancorp Inc</t>
  </si>
  <si>
    <t>PPC</t>
  </si>
  <si>
    <t>Pilgrim&amp;#39;s Pride Corporation</t>
  </si>
  <si>
    <t>PPG Industries, Inc.</t>
  </si>
  <si>
    <t>PPHM</t>
  </si>
  <si>
    <t>Peregrine Pharmaceuticals Inc.</t>
  </si>
  <si>
    <t>PPL^U</t>
  </si>
  <si>
    <t>PPL^W</t>
  </si>
  <si>
    <t>PPO</t>
  </si>
  <si>
    <t>Polypore International Inc</t>
  </si>
  <si>
    <t>PPP</t>
  </si>
  <si>
    <t>Primero Mining Corp</t>
  </si>
  <si>
    <t>PPR</t>
  </si>
  <si>
    <t>ING Prime Rate Trust</t>
  </si>
  <si>
    <t>PPS</t>
  </si>
  <si>
    <t>Post Properties, Inc.</t>
  </si>
  <si>
    <t>PPS^A</t>
  </si>
  <si>
    <t>PPT</t>
  </si>
  <si>
    <t>Putnam Premier Income Trust</t>
  </si>
  <si>
    <t>PPW^</t>
  </si>
  <si>
    <t>PacifiCorp</t>
  </si>
  <si>
    <t>PQ</t>
  </si>
  <si>
    <t>Petroquest Energy Inc</t>
  </si>
  <si>
    <t>PRA</t>
  </si>
  <si>
    <t>ProAssurance Corporation</t>
  </si>
  <si>
    <t>PRAA</t>
  </si>
  <si>
    <t>Portfolio Recovery Associates, Inc.</t>
  </si>
  <si>
    <t>PRAN</t>
  </si>
  <si>
    <t>Prana Biotechnology Ltd</t>
  </si>
  <si>
    <t>PRCP</t>
  </si>
  <si>
    <t>Perceptron, Inc.</t>
  </si>
  <si>
    <t>PRE</t>
  </si>
  <si>
    <t>PartnerRe Ltd.</t>
  </si>
  <si>
    <t>PRE^C</t>
  </si>
  <si>
    <t>PRE^D</t>
  </si>
  <si>
    <t>PRE^E</t>
  </si>
  <si>
    <t>PRFT</t>
  </si>
  <si>
    <t>Perficient, Inc.</t>
  </si>
  <si>
    <t>PRFZ</t>
  </si>
  <si>
    <t>PowerShares FTSE RAFI US 1500 Small-Mid Portfolio</t>
  </si>
  <si>
    <t>PRGN</t>
  </si>
  <si>
    <t>Paragon Shipping Inc.</t>
  </si>
  <si>
    <t>PRGO</t>
  </si>
  <si>
    <t>Perrigo Company</t>
  </si>
  <si>
    <t>PRGS</t>
  </si>
  <si>
    <t>Progress Software Corporation</t>
  </si>
  <si>
    <t>PRGX</t>
  </si>
  <si>
    <t>PRGX Global, Inc.</t>
  </si>
  <si>
    <t>PRI</t>
  </si>
  <si>
    <t>Primerica, Inc.</t>
  </si>
  <si>
    <t>PRIM</t>
  </si>
  <si>
    <t>Primoris Services Corporation</t>
  </si>
  <si>
    <t>PRIS</t>
  </si>
  <si>
    <t>Promotora De Informaciones SA</t>
  </si>
  <si>
    <t>PRIS/B</t>
  </si>
  <si>
    <t>PRK</t>
  </si>
  <si>
    <t>Park National Corporation</t>
  </si>
  <si>
    <t>PRKR</t>
  </si>
  <si>
    <t>ParkerVision, Inc.</t>
  </si>
  <si>
    <t>PRLB</t>
  </si>
  <si>
    <t>Proto Labs, Inc.</t>
  </si>
  <si>
    <t>PRLS</t>
  </si>
  <si>
    <t>Peerless Systems Corporation</t>
  </si>
  <si>
    <t>PRMW</t>
  </si>
  <si>
    <t>Primo Water Corporation</t>
  </si>
  <si>
    <t>PRO</t>
  </si>
  <si>
    <t>PROS Holdings, Inc.</t>
  </si>
  <si>
    <t>PROJ</t>
  </si>
  <si>
    <t>Deltek, Inc.</t>
  </si>
  <si>
    <t>PROV</t>
  </si>
  <si>
    <t>Provident Financial Holdings, Inc.</t>
  </si>
  <si>
    <t>PRPH</t>
  </si>
  <si>
    <t>ProPhase Labs, Inc.</t>
  </si>
  <si>
    <t>PRSC</t>
  </si>
  <si>
    <t>The Providence Service Corporation</t>
  </si>
  <si>
    <t>PRSS</t>
  </si>
  <si>
    <t>CafePress Inc.</t>
  </si>
  <si>
    <t>PRST</t>
  </si>
  <si>
    <t>Presstek, Inc.</t>
  </si>
  <si>
    <t>PRTS</t>
  </si>
  <si>
    <t>U.S. Auto Parts Network, Inc.</t>
  </si>
  <si>
    <t>PRWT</t>
  </si>
  <si>
    <t>Premier West Bancorp</t>
  </si>
  <si>
    <t>PRX</t>
  </si>
  <si>
    <t>Pharmaceutical Resources, Inc.</t>
  </si>
  <si>
    <t>PRXI</t>
  </si>
  <si>
    <t>Premier Exhibitions, Inc.</t>
  </si>
  <si>
    <t>PRXL</t>
  </si>
  <si>
    <t>PAREXEL International Corporation</t>
  </si>
  <si>
    <t>PSA</t>
  </si>
  <si>
    <t>Public Storage</t>
  </si>
  <si>
    <t>PSA^A</t>
  </si>
  <si>
    <t>PSA^C</t>
  </si>
  <si>
    <t>PSA^D</t>
  </si>
  <si>
    <t>PSA^F</t>
  </si>
  <si>
    <t>PSA^O</t>
  </si>
  <si>
    <t>PSA^P</t>
  </si>
  <si>
    <t>PSA^Q</t>
  </si>
  <si>
    <t>PSA^R</t>
  </si>
  <si>
    <t>PSA^S</t>
  </si>
  <si>
    <t>PSA^T</t>
  </si>
  <si>
    <t>PSA^W</t>
  </si>
  <si>
    <t>PSA^X</t>
  </si>
  <si>
    <t>PSA^Z</t>
  </si>
  <si>
    <t>PSAU</t>
  </si>
  <si>
    <t>PowerShares Global Gold &amp; Precious Metals Portfolio</t>
  </si>
  <si>
    <t>PSB</t>
  </si>
  <si>
    <t>PS Business Parks, Inc.</t>
  </si>
  <si>
    <t>PSB^H</t>
  </si>
  <si>
    <t>PSB^I</t>
  </si>
  <si>
    <t>PSB^P</t>
  </si>
  <si>
    <t>PSB^R</t>
  </si>
  <si>
    <t>PSB^S</t>
  </si>
  <si>
    <t>PSBH</t>
  </si>
  <si>
    <t>PSB Holdings, Inc.</t>
  </si>
  <si>
    <t>PSCC</t>
  </si>
  <si>
    <t>PowerShares Exchange-Traded Fund Trust II PowerShares S&amp;P Smal</t>
  </si>
  <si>
    <t>PSCD</t>
  </si>
  <si>
    <t>PSCE</t>
  </si>
  <si>
    <t>PSCF</t>
  </si>
  <si>
    <t>PSCH</t>
  </si>
  <si>
    <t>PSCI</t>
  </si>
  <si>
    <t>PSCM</t>
  </si>
  <si>
    <t>PSCT</t>
  </si>
  <si>
    <t>PSCU</t>
  </si>
  <si>
    <t>PSDV</t>
  </si>
  <si>
    <t>pSivida Corp.</t>
  </si>
  <si>
    <t>PSE</t>
  </si>
  <si>
    <t>Pioneer Southwest Energy Partners L.P.</t>
  </si>
  <si>
    <t>PSEC</t>
  </si>
  <si>
    <t>Prospect Capital Corporation</t>
  </si>
  <si>
    <t>PSEM</t>
  </si>
  <si>
    <t>Pericom Semiconductor Corporation</t>
  </si>
  <si>
    <t>PSF</t>
  </si>
  <si>
    <t>Cohen &amp; Steers Select Preferred and Income Fund, Inc.</t>
  </si>
  <si>
    <t>PSMT</t>
  </si>
  <si>
    <t>PriceSmart, Inc.</t>
  </si>
  <si>
    <t>PSO</t>
  </si>
  <si>
    <t>Pearson, Plc</t>
  </si>
  <si>
    <t>PSOF</t>
  </si>
  <si>
    <t>Pansoft Company Limited</t>
  </si>
  <si>
    <t>PSS</t>
  </si>
  <si>
    <t>Collective Brands, Inc.</t>
  </si>
  <si>
    <t>PSSI</t>
  </si>
  <si>
    <t>PSS World Medical Inc.</t>
  </si>
  <si>
    <t>PSTB</t>
  </si>
  <si>
    <t>Park Sterling Bank</t>
  </si>
  <si>
    <t>PSTI</t>
  </si>
  <si>
    <t>Pluristem Therapeutics, Inc.</t>
  </si>
  <si>
    <t>PSTL</t>
  </si>
  <si>
    <t>PowerShares Global Steel Portfolio</t>
  </si>
  <si>
    <t>PSTR</t>
  </si>
  <si>
    <t>PostRock Energy Corporation</t>
  </si>
  <si>
    <t>PSUN</t>
  </si>
  <si>
    <t>Pacific Sunwear of California, Inc.</t>
  </si>
  <si>
    <t>PSW</t>
  </si>
  <si>
    <t>Blackrock Preferred and Corporate Income Strategies Fund Inc</t>
  </si>
  <si>
    <t>Phillips 66</t>
  </si>
  <si>
    <t>PSY</t>
  </si>
  <si>
    <t>BlackRock Credit Allocation Income Trust I, Inc</t>
  </si>
  <si>
    <t>PT</t>
  </si>
  <si>
    <t>Portugal Telecom SGPS, S.A .</t>
  </si>
  <si>
    <t>PTEK</t>
  </si>
  <si>
    <t>PokerTek, Inc.</t>
  </si>
  <si>
    <t>PTEN</t>
  </si>
  <si>
    <t>Patterson-UTI Energy, Inc.</t>
  </si>
  <si>
    <t>PTGI</t>
  </si>
  <si>
    <t>Primus Telecommunications Group Inc.</t>
  </si>
  <si>
    <t>PTI</t>
  </si>
  <si>
    <t>Patni Computer Systems Limited</t>
  </si>
  <si>
    <t>PTIE</t>
  </si>
  <si>
    <t>Pain Therapeutics</t>
  </si>
  <si>
    <t>PTIX</t>
  </si>
  <si>
    <t>Performance Technologies, Incorporated</t>
  </si>
  <si>
    <t>PTN</t>
  </si>
  <si>
    <t>Palatin Technologies, Inc.</t>
  </si>
  <si>
    <t>PTNR</t>
  </si>
  <si>
    <t>Partner Communications Company Ltd.</t>
  </si>
  <si>
    <t>PTNT</t>
  </si>
  <si>
    <t>Internet Patents Corporation</t>
  </si>
  <si>
    <t>PTP</t>
  </si>
  <si>
    <t>Platinum Underwriters Holdings, Ltd</t>
  </si>
  <si>
    <t>PTR</t>
  </si>
  <si>
    <t>PetroChina Company Limited</t>
  </si>
  <si>
    <t>PTRY</t>
  </si>
  <si>
    <t>The Pantry, Inc.</t>
  </si>
  <si>
    <t>PTSI</t>
  </si>
  <si>
    <t>P.A.M. Transportation Services, Inc.</t>
  </si>
  <si>
    <t>PTSX</t>
  </si>
  <si>
    <t>Point.360</t>
  </si>
  <si>
    <t>PTX</t>
  </si>
  <si>
    <t>Pernix Therapeutics Holdings, Inc.</t>
  </si>
  <si>
    <t>PTY</t>
  </si>
  <si>
    <t>Pimco Corporate &amp; Income Opportunity Fund</t>
  </si>
  <si>
    <t>PUK</t>
  </si>
  <si>
    <t>Prudential Public Limited Company</t>
  </si>
  <si>
    <t>PUK^</t>
  </si>
  <si>
    <t>PUK^A</t>
  </si>
  <si>
    <t>PULB</t>
  </si>
  <si>
    <t>Pulaski Financial Corp.</t>
  </si>
  <si>
    <t>PULS</t>
  </si>
  <si>
    <t>Pulse Electronics Corporation</t>
  </si>
  <si>
    <t>PURE</t>
  </si>
  <si>
    <t>PURE Bioscience, Inc.</t>
  </si>
  <si>
    <t>PVA</t>
  </si>
  <si>
    <t>Penn Virginia Corporation</t>
  </si>
  <si>
    <t>PVD</t>
  </si>
  <si>
    <t>Administradora de Fondos de Pensiones-Provida, S.A.</t>
  </si>
  <si>
    <t>PVFC</t>
  </si>
  <si>
    <t>PVF Capital Corp.</t>
  </si>
  <si>
    <t>PVG</t>
  </si>
  <si>
    <t>Pretium Resources, Inc.</t>
  </si>
  <si>
    <t>PVH Corp.</t>
  </si>
  <si>
    <t>PVR</t>
  </si>
  <si>
    <t>Penn Virginia Resource Partners LP</t>
  </si>
  <si>
    <t>PVSW</t>
  </si>
  <si>
    <t>Pervasive Software Inc.</t>
  </si>
  <si>
    <t>PVTB</t>
  </si>
  <si>
    <t>PrivateBancorp, Inc.</t>
  </si>
  <si>
    <t>PVTBP</t>
  </si>
  <si>
    <t>PW</t>
  </si>
  <si>
    <t>Power REIT</t>
  </si>
  <si>
    <t>PWAV</t>
  </si>
  <si>
    <t>Powerwave Technologies, Inc.</t>
  </si>
  <si>
    <t>PWE</t>
  </si>
  <si>
    <t>Penn West Petroleum Ltd</t>
  </si>
  <si>
    <t>PWER</t>
  </si>
  <si>
    <t>Power-One, Inc.</t>
  </si>
  <si>
    <t>PWND</t>
  </si>
  <si>
    <t>PowerShares Global Wind Energy Portfolio</t>
  </si>
  <si>
    <t>PWOD</t>
  </si>
  <si>
    <t>Penns Woods Bancorp, Inc.</t>
  </si>
  <si>
    <t>Quanta Services, Inc.</t>
  </si>
  <si>
    <t>PWRD</t>
  </si>
  <si>
    <t>Perfect World Co., Ltd.</t>
  </si>
  <si>
    <t>PWX</t>
  </si>
  <si>
    <t>Providence and Worcester Railroad Company</t>
  </si>
  <si>
    <t>Praxair, Inc.</t>
  </si>
  <si>
    <t>PXD</t>
  </si>
  <si>
    <t>Pioneer Natural Resources Company</t>
  </si>
  <si>
    <t>PXLW</t>
  </si>
  <si>
    <t>Pixelworks, Inc.</t>
  </si>
  <si>
    <t>PXP</t>
  </si>
  <si>
    <t>Plains Exploration &amp; Production Company</t>
  </si>
  <si>
    <t>PYA</t>
  </si>
  <si>
    <t>PYB</t>
  </si>
  <si>
    <t>PYC</t>
  </si>
  <si>
    <t>PYG</t>
  </si>
  <si>
    <t>PYJ</t>
  </si>
  <si>
    <t>PYK</t>
  </si>
  <si>
    <t>PYL</t>
  </si>
  <si>
    <t>PYN</t>
  </si>
  <si>
    <t>PIMCO New York Municipal Income Fund III</t>
  </si>
  <si>
    <t>PYS</t>
  </si>
  <si>
    <t>PYT</t>
  </si>
  <si>
    <t>PYV</t>
  </si>
  <si>
    <t>PYY</t>
  </si>
  <si>
    <t>PZB</t>
  </si>
  <si>
    <t>PZC</t>
  </si>
  <si>
    <t>PIMCO California Municipal Income Fund III</t>
  </si>
  <si>
    <t>PZE</t>
  </si>
  <si>
    <t>Petrobras Argentina S.A.</t>
  </si>
  <si>
    <t>PZG</t>
  </si>
  <si>
    <t>Paramount Gold and Silver Corp.</t>
  </si>
  <si>
    <t>PZN</t>
  </si>
  <si>
    <t>Pzena Investment Management Inc</t>
  </si>
  <si>
    <t>PZZA</t>
  </si>
  <si>
    <t>Papa John&amp;#39;S International, Inc.</t>
  </si>
  <si>
    <t>PZZI</t>
  </si>
  <si>
    <t>Pizza Inn Holdings, Inc.</t>
  </si>
  <si>
    <t>QABA</t>
  </si>
  <si>
    <t>First Trust NASDAQ ABA Community Bank Index Fund</t>
  </si>
  <si>
    <t>QADA</t>
  </si>
  <si>
    <t>QAD Inc.</t>
  </si>
  <si>
    <t>QADB</t>
  </si>
  <si>
    <t>QBAK</t>
  </si>
  <si>
    <t>Qualstar Corporation</t>
  </si>
  <si>
    <t>QBC</t>
  </si>
  <si>
    <t>Cubic Energy Inc</t>
  </si>
  <si>
    <t>QCCO</t>
  </si>
  <si>
    <t>QC Holdings, Inc.</t>
  </si>
  <si>
    <t>QCLN</t>
  </si>
  <si>
    <t>First Trust NASDAQ Clean Edge U.S. Liquid Series Index Fund</t>
  </si>
  <si>
    <t>QUALCOMM Incorporated</t>
  </si>
  <si>
    <t>QCOR</t>
  </si>
  <si>
    <t>Questcor Pharmaceuticals, Inc.</t>
  </si>
  <si>
    <t>QCRH</t>
  </si>
  <si>
    <t>QCR Holdings, Inc.</t>
  </si>
  <si>
    <t>QDEL</t>
  </si>
  <si>
    <t>Quidel Corporation</t>
  </si>
  <si>
    <t>QEP</t>
  </si>
  <si>
    <t>QEP Resources, Inc.</t>
  </si>
  <si>
    <t>QGEN</t>
  </si>
  <si>
    <t>Qiagen N.V.</t>
  </si>
  <si>
    <t>QIHU</t>
  </si>
  <si>
    <t>Qihoo 360 Technology Co. Ltd.</t>
  </si>
  <si>
    <t>QKLS</t>
  </si>
  <si>
    <t>QKL Stores, Inc.</t>
  </si>
  <si>
    <t>QLGC</t>
  </si>
  <si>
    <t>QLogic Corporation</t>
  </si>
  <si>
    <t>QLIK</t>
  </si>
  <si>
    <t>Qlik Technologies Inc.</t>
  </si>
  <si>
    <t>QLTI</t>
  </si>
  <si>
    <t>QLT Inc.</t>
  </si>
  <si>
    <t>QLTY</t>
  </si>
  <si>
    <t>Quality Distribution, Inc.</t>
  </si>
  <si>
    <t>QMM</t>
  </si>
  <si>
    <t>Quaterra Resources Inc</t>
  </si>
  <si>
    <t>QNST</t>
  </si>
  <si>
    <t>QuinStreet, Inc.</t>
  </si>
  <si>
    <t>QPSA</t>
  </si>
  <si>
    <t>Quepasa Corporation</t>
  </si>
  <si>
    <t>QQEW</t>
  </si>
  <si>
    <t>First Trust NASDAQ-100 Equal Weighted Index Fund</t>
  </si>
  <si>
    <t>QQQ</t>
  </si>
  <si>
    <t>PowerShares QQQ Trust, Series 1</t>
  </si>
  <si>
    <t>QQQC</t>
  </si>
  <si>
    <t>Global X NASDAQ China Technology ETF</t>
  </si>
  <si>
    <t>QQQM</t>
  </si>
  <si>
    <t>Global X Funds Global X NASDAQ 400 Mid Cap ETF</t>
  </si>
  <si>
    <t>QQQV</t>
  </si>
  <si>
    <t>Global X Funds Global X NASDAQ 500 ETF</t>
  </si>
  <si>
    <t>QQQX</t>
  </si>
  <si>
    <t>NASDAQ Premium Income and Growth Fund Inc.</t>
  </si>
  <si>
    <t>QQXT</t>
  </si>
  <si>
    <t>First Trust NASDAQ-100 Ex-Technology Sector Index Fund</t>
  </si>
  <si>
    <t>QQZ^K</t>
  </si>
  <si>
    <t>SiM Internal Test 8</t>
  </si>
  <si>
    <t>QRE</t>
  </si>
  <si>
    <t>QR Energy, LP</t>
  </si>
  <si>
    <t>Qorvo Inc</t>
  </si>
  <si>
    <t>QRM</t>
  </si>
  <si>
    <t>Quest Rare Minerals Ltd</t>
  </si>
  <si>
    <t>QSFT</t>
  </si>
  <si>
    <t>Quest Software, Inc.</t>
  </si>
  <si>
    <t>QSII</t>
  </si>
  <si>
    <t>Quality Systems, Inc.</t>
  </si>
  <si>
    <t>QTEC</t>
  </si>
  <si>
    <t>First Trust NASDAQ-100-Technology Sector Index Fund</t>
  </si>
  <si>
    <t>QTM</t>
  </si>
  <si>
    <t>Quantum Corporation</t>
  </si>
  <si>
    <t>QTWW</t>
  </si>
  <si>
    <t>Quantum Fuel Systems Technologies Worldwide, Inc.</t>
  </si>
  <si>
    <t>QUAD</t>
  </si>
  <si>
    <t>Quad Graphics, Inc</t>
  </si>
  <si>
    <t>QUIK</t>
  </si>
  <si>
    <t>QuickLogic Corporation</t>
  </si>
  <si>
    <t>QXM</t>
  </si>
  <si>
    <t>Qiao Xing Mobile Communication Co., Ltd.</t>
  </si>
  <si>
    <t>Ryder System, Inc.</t>
  </si>
  <si>
    <t>RA</t>
  </si>
  <si>
    <t>RailAmerica, Inc.</t>
  </si>
  <si>
    <t>RAD</t>
  </si>
  <si>
    <t>Rite Aid Corporation</t>
  </si>
  <si>
    <t>RADA</t>
  </si>
  <si>
    <t>Rada Electronics Industries Limited</t>
  </si>
  <si>
    <t>RAH</t>
  </si>
  <si>
    <t>Ralcorp Holdings, Inc.</t>
  </si>
  <si>
    <t>RAI</t>
  </si>
  <si>
    <t>Reynolds American Inc</t>
  </si>
  <si>
    <t>RAIL</t>
  </si>
  <si>
    <t>Freightcar America, Inc.</t>
  </si>
  <si>
    <t>RAND</t>
  </si>
  <si>
    <t>Rand Capital Corporation</t>
  </si>
  <si>
    <t>RAS</t>
  </si>
  <si>
    <t>RAIT Financial Trust</t>
  </si>
  <si>
    <t>RAS^A</t>
  </si>
  <si>
    <t>RAS^B</t>
  </si>
  <si>
    <t>RAS^C</t>
  </si>
  <si>
    <t>RATE</t>
  </si>
  <si>
    <t>Bankrate, Inc.</t>
  </si>
  <si>
    <t>RAVN</t>
  </si>
  <si>
    <t>Raven Industries, Inc.</t>
  </si>
  <si>
    <t>RAX</t>
  </si>
  <si>
    <t>Rackspace Hosting, Inc</t>
  </si>
  <si>
    <t>RBA</t>
  </si>
  <si>
    <t>Ritchie Bros. Auctioneers Incorporated</t>
  </si>
  <si>
    <t>RBC</t>
  </si>
  <si>
    <t>Regal Beloit Corporation</t>
  </si>
  <si>
    <t>RBCAA</t>
  </si>
  <si>
    <t>Republic Bancorp, Inc.</t>
  </si>
  <si>
    <t>RBCN</t>
  </si>
  <si>
    <t>Rubicon Technology, Inc.</t>
  </si>
  <si>
    <t>RBN</t>
  </si>
  <si>
    <t>Robbins &amp; Myers, Inc.</t>
  </si>
  <si>
    <t>RBNF</t>
  </si>
  <si>
    <t>Rurban Financial Corp</t>
  </si>
  <si>
    <t>RBPAA</t>
  </si>
  <si>
    <t>Royal Bancshares of Pennsylvania, Inc.</t>
  </si>
  <si>
    <t>RBS</t>
  </si>
  <si>
    <t>Royal Bank Scotland Group Plc</t>
  </si>
  <si>
    <t>RBS^E</t>
  </si>
  <si>
    <t>RBS^F</t>
  </si>
  <si>
    <t>RBS^G</t>
  </si>
  <si>
    <t>RBS^H</t>
  </si>
  <si>
    <t>RBS^I</t>
  </si>
  <si>
    <t>RBS^L</t>
  </si>
  <si>
    <t>RBS^M</t>
  </si>
  <si>
    <t>RBS^N</t>
  </si>
  <si>
    <t>RBS^P</t>
  </si>
  <si>
    <t>RBS^Q</t>
  </si>
  <si>
    <t>RBS^R</t>
  </si>
  <si>
    <t>RBS^S</t>
  </si>
  <si>
    <t>RBS^T</t>
  </si>
  <si>
    <t>RBY</t>
  </si>
  <si>
    <t>Rubicon Minerals Corp</t>
  </si>
  <si>
    <t>RC</t>
  </si>
  <si>
    <t>Grupo Radio Centro, S.A. de C.V.</t>
  </si>
  <si>
    <t>RCG</t>
  </si>
  <si>
    <t>Renaissance Capital Growth &amp; Income Fund III, Inc.</t>
  </si>
  <si>
    <t>RCI</t>
  </si>
  <si>
    <t>Rogers Communication, Inc.</t>
  </si>
  <si>
    <t>RCII</t>
  </si>
  <si>
    <t>Rent-A-Center Inc.</t>
  </si>
  <si>
    <t>RCKB</t>
  </si>
  <si>
    <t>Rockville Financial, Inc.</t>
  </si>
  <si>
    <t>RCKY</t>
  </si>
  <si>
    <t>Rocky Brands, Inc.</t>
  </si>
  <si>
    <t>Royal Caribbean Cruises Ltd.</t>
  </si>
  <si>
    <t>RCMT</t>
  </si>
  <si>
    <t>RCM Technologies, Inc.</t>
  </si>
  <si>
    <t>RCON</t>
  </si>
  <si>
    <t>Recon Technology, Ltd.</t>
  </si>
  <si>
    <t>RCS</t>
  </si>
  <si>
    <t>RCM Strategic Global Government Fund, Inc.</t>
  </si>
  <si>
    <t>RDA</t>
  </si>
  <si>
    <t>RDA Microelectronics, Inc.</t>
  </si>
  <si>
    <t>RDC</t>
  </si>
  <si>
    <t>Rowan Companies plc</t>
  </si>
  <si>
    <t>RDCM</t>
  </si>
  <si>
    <t>Radcom Ltd.</t>
  </si>
  <si>
    <t>RDEA</t>
  </si>
  <si>
    <t>Ardea Biosciences, Inc.</t>
  </si>
  <si>
    <t>RDEN</t>
  </si>
  <si>
    <t>Elizabeth Arden, Inc.</t>
  </si>
  <si>
    <t>RDI</t>
  </si>
  <si>
    <t>Reading International Inc</t>
  </si>
  <si>
    <t>RDIB</t>
  </si>
  <si>
    <t>RDN</t>
  </si>
  <si>
    <t>Radian Group Inc.</t>
  </si>
  <si>
    <t>RDNT</t>
  </si>
  <si>
    <t>RadNet, Inc.</t>
  </si>
  <si>
    <t>RDS/A</t>
  </si>
  <si>
    <t>Royal Dutch Shell PLC</t>
  </si>
  <si>
    <t>RDS/B</t>
  </si>
  <si>
    <t>RDWR</t>
  </si>
  <si>
    <t>Radware Ltd.</t>
  </si>
  <si>
    <t>RDY</t>
  </si>
  <si>
    <t>Dr. Reddy&amp;#39;s Laboratories Ltd</t>
  </si>
  <si>
    <t>RE</t>
  </si>
  <si>
    <t>Everest Re Group, Ltd.</t>
  </si>
  <si>
    <t>RE^B</t>
  </si>
  <si>
    <t>RECN</t>
  </si>
  <si>
    <t>Resources Connection, Inc.</t>
  </si>
  <si>
    <t>RECV</t>
  </si>
  <si>
    <t>Recovery Energy, Inc.</t>
  </si>
  <si>
    <t>REDF</t>
  </si>
  <si>
    <t>Rediff.com India Limited</t>
  </si>
  <si>
    <t>REE</t>
  </si>
  <si>
    <t>Rare Element Resources Ltd.</t>
  </si>
  <si>
    <t>REED</t>
  </si>
  <si>
    <t>Reeds, Inc.</t>
  </si>
  <si>
    <t>REFR</t>
  </si>
  <si>
    <t>Research Frontiers Incorporated</t>
  </si>
  <si>
    <t>REG</t>
  </si>
  <si>
    <t>Regency Centers Corporation</t>
  </si>
  <si>
    <t>REG^E</t>
  </si>
  <si>
    <t>REG^F</t>
  </si>
  <si>
    <t>REGI</t>
  </si>
  <si>
    <t>Renewable Energy Group, Inc.</t>
  </si>
  <si>
    <t>Regeneron Pharmaceuticals, Inc.</t>
  </si>
  <si>
    <t>REIS</t>
  </si>
  <si>
    <t>Reis, Inc</t>
  </si>
  <si>
    <t>RELL</t>
  </si>
  <si>
    <t>Richardson Electronics, Ltd.</t>
  </si>
  <si>
    <t>RELV</t>
  </si>
  <si>
    <t>Reliv&amp;#39; International, Inc.</t>
  </si>
  <si>
    <t xml:space="preserve">REN           </t>
  </si>
  <si>
    <t>Resolute Energy Corporation</t>
  </si>
  <si>
    <t>REN/WS</t>
  </si>
  <si>
    <t>RENN</t>
  </si>
  <si>
    <t>Renren Inc.</t>
  </si>
  <si>
    <t>RENT</t>
  </si>
  <si>
    <t>Rentrak Corporation</t>
  </si>
  <si>
    <t>RES</t>
  </si>
  <si>
    <t>RPC, Inc.</t>
  </si>
  <si>
    <t>REV</t>
  </si>
  <si>
    <t>Revlon, Inc.</t>
  </si>
  <si>
    <t>REX</t>
  </si>
  <si>
    <t>REX American Resources Corporation</t>
  </si>
  <si>
    <t>REXI</t>
  </si>
  <si>
    <t>Resource America, Inc.</t>
  </si>
  <si>
    <t>REXX</t>
  </si>
  <si>
    <t>Rex Energy Corporation</t>
  </si>
  <si>
    <t>RF</t>
  </si>
  <si>
    <t>Regions Financial Corporation</t>
  </si>
  <si>
    <t>RF^Z</t>
  </si>
  <si>
    <t>RFA</t>
  </si>
  <si>
    <t>BlackRock Florida Investment Quality Municipal Trust Inc. (The</t>
  </si>
  <si>
    <t>RFI</t>
  </si>
  <si>
    <t>Cohen &amp; Steers Total Return Realty Fund, Inc.</t>
  </si>
  <si>
    <t>RFIL</t>
  </si>
  <si>
    <t>RF Industries, Ltd.</t>
  </si>
  <si>
    <t>RFMD</t>
  </si>
  <si>
    <t>RF Micro Devices, Inc.</t>
  </si>
  <si>
    <t>RFMI</t>
  </si>
  <si>
    <t>RF Monolithics, Inc.</t>
  </si>
  <si>
    <t>RFO^A</t>
  </si>
  <si>
    <t>RGA</t>
  </si>
  <si>
    <t>Reinsurance Group of America, Incorporated</t>
  </si>
  <si>
    <t>RGC</t>
  </si>
  <si>
    <t>Regal Entertainment Group</t>
  </si>
  <si>
    <t>RGCO</t>
  </si>
  <si>
    <t>RGC Resources Inc.</t>
  </si>
  <si>
    <t>RGDX</t>
  </si>
  <si>
    <t>Response Genetics, Inc.</t>
  </si>
  <si>
    <t>RGEN</t>
  </si>
  <si>
    <t>Repligen Corporation</t>
  </si>
  <si>
    <t>RGLD</t>
  </si>
  <si>
    <t>Royal Gold, Inc.</t>
  </si>
  <si>
    <t>RGP</t>
  </si>
  <si>
    <t>Regency Energy Partners LP</t>
  </si>
  <si>
    <t>RGR</t>
  </si>
  <si>
    <t>Sturm, Ruger &amp; Company, Inc.</t>
  </si>
  <si>
    <t>RGS</t>
  </si>
  <si>
    <t>Regis Corporation</t>
  </si>
  <si>
    <t>Robert Half International Inc.</t>
  </si>
  <si>
    <t>Red Hat, Inc.</t>
  </si>
  <si>
    <t>RIC</t>
  </si>
  <si>
    <t>Richmont Mines, Inc.</t>
  </si>
  <si>
    <t>RICK</t>
  </si>
  <si>
    <t>Rick&amp;#39;s Cabaret International, Inc.</t>
  </si>
  <si>
    <t>RIF</t>
  </si>
  <si>
    <t>RMR Real Estate Income Fund.</t>
  </si>
  <si>
    <t>RIG</t>
  </si>
  <si>
    <t>Transocean Inc.</t>
  </si>
  <si>
    <t>RIGL</t>
  </si>
  <si>
    <t>Rigel Pharmaceuticals, Inc.</t>
  </si>
  <si>
    <t>RIMG</t>
  </si>
  <si>
    <t>Rimage Corporation</t>
  </si>
  <si>
    <t>RIMM</t>
  </si>
  <si>
    <t>Research in Motion Limited</t>
  </si>
  <si>
    <t>RIO</t>
  </si>
  <si>
    <t>Rio Tinto Plc</t>
  </si>
  <si>
    <t>RIT</t>
  </si>
  <si>
    <t>LMP Real Estate Income Fund Inc</t>
  </si>
  <si>
    <t>RITT</t>
  </si>
  <si>
    <t>RIT Technologies Ltd.</t>
  </si>
  <si>
    <t>RIVR</t>
  </si>
  <si>
    <t>River Valley Bancorp.</t>
  </si>
  <si>
    <t>RJD</t>
  </si>
  <si>
    <t>Raymond James Financial, Inc.</t>
  </si>
  <si>
    <t>RJET</t>
  </si>
  <si>
    <t>Republic Airways Holdings, Inc.</t>
  </si>
  <si>
    <t>RJF</t>
  </si>
  <si>
    <t>RKT</t>
  </si>
  <si>
    <t>Rock-Tenn Company</t>
  </si>
  <si>
    <t>Ralph Lauren Corporation</t>
  </si>
  <si>
    <t>RLD</t>
  </si>
  <si>
    <t>RealD Inc</t>
  </si>
  <si>
    <t>RLGT</t>
  </si>
  <si>
    <t>Radiant Logistics, Inc.</t>
  </si>
  <si>
    <t>RLH</t>
  </si>
  <si>
    <t>Red Lion Hotels Corporation</t>
  </si>
  <si>
    <t>RLH^A</t>
  </si>
  <si>
    <t>RLI</t>
  </si>
  <si>
    <t>RLI Corp.</t>
  </si>
  <si>
    <t>RLJ</t>
  </si>
  <si>
    <t>RLJ Lodging Trust</t>
  </si>
  <si>
    <t>RLOC</t>
  </si>
  <si>
    <t>ReachLocal, Inc.</t>
  </si>
  <si>
    <t>RLOG</t>
  </si>
  <si>
    <t>Rand Logistics, Inc.</t>
  </si>
  <si>
    <t>RM</t>
  </si>
  <si>
    <t>Regional Management Corp.</t>
  </si>
  <si>
    <t>RMBS</t>
  </si>
  <si>
    <t>Rambus, Inc.</t>
  </si>
  <si>
    <t>RMCF</t>
  </si>
  <si>
    <t>Rocky Mountain Chocolate Factory, Inc.</t>
  </si>
  <si>
    <t>RMD</t>
  </si>
  <si>
    <t>ResMed Inc.</t>
  </si>
  <si>
    <t>RMKR</t>
  </si>
  <si>
    <t>Rainmaker Systems, Inc.</t>
  </si>
  <si>
    <t>RMT</t>
  </si>
  <si>
    <t>Royce Micro-Cap Trust, Inc.</t>
  </si>
  <si>
    <t>RMT^A</t>
  </si>
  <si>
    <t>RMTI</t>
  </si>
  <si>
    <t>Rockwell Medical Technologies, Inc.</t>
  </si>
  <si>
    <t>RMTR</t>
  </si>
  <si>
    <t>Ramtron International Corporation</t>
  </si>
  <si>
    <t>RNDY</t>
  </si>
  <si>
    <t>Roundy&amp;#39;s, Inc.</t>
  </si>
  <si>
    <t>RNE</t>
  </si>
  <si>
    <t>Morgan Stanley Eastern Europe Fund, Inc.</t>
  </si>
  <si>
    <t>RNET</t>
  </si>
  <si>
    <t>RigNet, Inc.</t>
  </si>
  <si>
    <t>RNF</t>
  </si>
  <si>
    <t>Rentech Nitrogen Partners, L.P.</t>
  </si>
  <si>
    <t>RNIN</t>
  </si>
  <si>
    <t>Wireless Ronin Technologies, Inc.</t>
  </si>
  <si>
    <t>RNJ</t>
  </si>
  <si>
    <t>BlackRock New Jersey Investment Quality Municipal Trust Inc.</t>
  </si>
  <si>
    <t>RNN</t>
  </si>
  <si>
    <t>Rexahn Pharmaceuticals, Inc.</t>
  </si>
  <si>
    <t>RNO</t>
  </si>
  <si>
    <t>Rhino Resource Partners LP</t>
  </si>
  <si>
    <t>RNP</t>
  </si>
  <si>
    <t>Cohen &amp; Steers Reit and Preferred Income Fund Inc</t>
  </si>
  <si>
    <t>RNR</t>
  </si>
  <si>
    <t>RenaissanceRe Holdings Ltd.</t>
  </si>
  <si>
    <t>RNR^C</t>
  </si>
  <si>
    <t>RNR^D</t>
  </si>
  <si>
    <t>RNST</t>
  </si>
  <si>
    <t>Renasant Corporation</t>
  </si>
  <si>
    <t>RNWK</t>
  </si>
  <si>
    <t>RealNetworks, Inc.</t>
  </si>
  <si>
    <t>RNY</t>
  </si>
  <si>
    <t>ROC</t>
  </si>
  <si>
    <t>Rockwood Holdings, Inc.</t>
  </si>
  <si>
    <t>ROCK</t>
  </si>
  <si>
    <t>Gibraltar Industries, Inc.</t>
  </si>
  <si>
    <t>ROCM</t>
  </si>
  <si>
    <t>Rochester Medical Corporation</t>
  </si>
  <si>
    <t>RODM</t>
  </si>
  <si>
    <t>Rodman &amp; Renshaw Capital Group, Inc.</t>
  </si>
  <si>
    <t>ROG</t>
  </si>
  <si>
    <t>Rogers Corporation</t>
  </si>
  <si>
    <t>ROIA</t>
  </si>
  <si>
    <t>Radio One, Inc.</t>
  </si>
  <si>
    <t>ROIAK</t>
  </si>
  <si>
    <t>ROIC</t>
  </si>
  <si>
    <t>Retail Opportunity Investments Corp.</t>
  </si>
  <si>
    <t>ROICU</t>
  </si>
  <si>
    <t>ROICW</t>
  </si>
  <si>
    <t>ROIQ</t>
  </si>
  <si>
    <t>ROI Acquisition Corp.</t>
  </si>
  <si>
    <t>ROIQU</t>
  </si>
  <si>
    <t>ROIQW</t>
  </si>
  <si>
    <t>Rockwell Automation, Inc.</t>
  </si>
  <si>
    <t>ROL</t>
  </si>
  <si>
    <t>Rollins, Inc.</t>
  </si>
  <si>
    <t>ROLL</t>
  </si>
  <si>
    <t>RBC Bearings Incorporated</t>
  </si>
  <si>
    <t>ROMA</t>
  </si>
  <si>
    <t>Roma Financial Corporation</t>
  </si>
  <si>
    <t>Roper Industries, Inc.</t>
  </si>
  <si>
    <t>ROSE</t>
  </si>
  <si>
    <t>Rosetta Resources Inc.</t>
  </si>
  <si>
    <t>ROSG</t>
  </si>
  <si>
    <t>Rosetta Genomics Ltd.</t>
  </si>
  <si>
    <t>Ross Stores, Inc.</t>
  </si>
  <si>
    <t>ROVI</t>
  </si>
  <si>
    <t>Rovi Corporation</t>
  </si>
  <si>
    <t>ROX</t>
  </si>
  <si>
    <t>Castle Brands, Inc.</t>
  </si>
  <si>
    <t>ROYL</t>
  </si>
  <si>
    <t>Royale Energy, Inc.</t>
  </si>
  <si>
    <t>ROYT</t>
  </si>
  <si>
    <t>Pacific Coast Oil Trust</t>
  </si>
  <si>
    <t>RP</t>
  </si>
  <si>
    <t>RealPage, Inc.</t>
  </si>
  <si>
    <t>RPAI</t>
  </si>
  <si>
    <t>Retail Properties of America, Inc.</t>
  </si>
  <si>
    <t>RPI</t>
  </si>
  <si>
    <t>Roberts Realty Investors, Inc.</t>
  </si>
  <si>
    <t>RPM</t>
  </si>
  <si>
    <t>RPM International Inc.</t>
  </si>
  <si>
    <t>RPRX</t>
  </si>
  <si>
    <t>Repros Therapeutics Inc.</t>
  </si>
  <si>
    <t>RPRXW</t>
  </si>
  <si>
    <t>RPRXZ</t>
  </si>
  <si>
    <t>RPT</t>
  </si>
  <si>
    <t>Ramco-Gershenson Properties Trust</t>
  </si>
  <si>
    <t>RPT^D</t>
  </si>
  <si>
    <t>RPTP</t>
  </si>
  <si>
    <t>Raptor Pharmaceutical Corp.</t>
  </si>
  <si>
    <t>RPXC</t>
  </si>
  <si>
    <t>RPX Corporation</t>
  </si>
  <si>
    <t>RQI</t>
  </si>
  <si>
    <t>Cohen &amp; Steers Quality Income Realty Fund Inc</t>
  </si>
  <si>
    <t>Range Resources Corporation</t>
  </si>
  <si>
    <t>RRD</t>
  </si>
  <si>
    <t>R.R. Donnelley &amp; Sons Company</t>
  </si>
  <si>
    <t>RRGB</t>
  </si>
  <si>
    <t>Red Robin Gourmet Burgers, Inc.</t>
  </si>
  <si>
    <t>RRMS</t>
  </si>
  <si>
    <t>Rose Rock Midstream, L.P.</t>
  </si>
  <si>
    <t>RRST</t>
  </si>
  <si>
    <t>RRSat Global Communications Network Ltd.</t>
  </si>
  <si>
    <t>RRTS</t>
  </si>
  <si>
    <t>Roadrunner Transportation Systems, Inc</t>
  </si>
  <si>
    <t>RS</t>
  </si>
  <si>
    <t>Reliance Steel &amp; Aluminum Co.</t>
  </si>
  <si>
    <t>RSE</t>
  </si>
  <si>
    <t>Rouse Properties, Inc.</t>
  </si>
  <si>
    <t>Republic Services, Inc.</t>
  </si>
  <si>
    <t>RSH</t>
  </si>
  <si>
    <t>Radioshack Corporation</t>
  </si>
  <si>
    <t>RSO</t>
  </si>
  <si>
    <t>Resource Capital Corp.</t>
  </si>
  <si>
    <t>RSOL</t>
  </si>
  <si>
    <t>Real Goods Solar, Inc.</t>
  </si>
  <si>
    <t>RST</t>
  </si>
  <si>
    <t>Rosetta Stone</t>
  </si>
  <si>
    <t>RSTI</t>
  </si>
  <si>
    <t>Rofin-Sinar Technologies, Inc.</t>
  </si>
  <si>
    <t>RSYS</t>
  </si>
  <si>
    <t>RadiSys Corporation</t>
  </si>
  <si>
    <t>RT</t>
  </si>
  <si>
    <t>Ruby Tuesday, Inc.</t>
  </si>
  <si>
    <t>RTEC</t>
  </si>
  <si>
    <t>Rudolph Technologies, Inc.</t>
  </si>
  <si>
    <t>RTI</t>
  </si>
  <si>
    <t>RTI International Metals, Inc.</t>
  </si>
  <si>
    <t>RTIX</t>
  </si>
  <si>
    <t>RTI Biologics, Inc.</t>
  </si>
  <si>
    <t>RTK</t>
  </si>
  <si>
    <t>Rentech, Inc.</t>
  </si>
  <si>
    <t>RTLX</t>
  </si>
  <si>
    <t>Retalix Ltd.</t>
  </si>
  <si>
    <t>RTN</t>
  </si>
  <si>
    <t>Raytheon Company</t>
  </si>
  <si>
    <t>RUE</t>
  </si>
  <si>
    <t>rue21, inc.</t>
  </si>
  <si>
    <t>RUK</t>
  </si>
  <si>
    <t>Reed Elsevier PLC</t>
  </si>
  <si>
    <t>RUSHA</t>
  </si>
  <si>
    <t>Rush Enterprises, Inc.</t>
  </si>
  <si>
    <t>RUSHB</t>
  </si>
  <si>
    <t>RUTH</t>
  </si>
  <si>
    <t>Ruth&amp;#39;s Hospitality Group, Inc.</t>
  </si>
  <si>
    <t>RVBD</t>
  </si>
  <si>
    <t>Riverbed Technology, Inc.</t>
  </si>
  <si>
    <t>RVM</t>
  </si>
  <si>
    <t>Revett Minerals Inc.</t>
  </si>
  <si>
    <t>RVP</t>
  </si>
  <si>
    <t>Retractable Technologies, Inc.</t>
  </si>
  <si>
    <t>RVR</t>
  </si>
  <si>
    <t>White River Capital, Inc.</t>
  </si>
  <si>
    <t>RVSB</t>
  </si>
  <si>
    <t>Riverview Bancorp Inc</t>
  </si>
  <si>
    <t>RVSN</t>
  </si>
  <si>
    <t>RADVision Ltd.</t>
  </si>
  <si>
    <t>RVT</t>
  </si>
  <si>
    <t>Royce Value Trust, Inc.</t>
  </si>
  <si>
    <t>RVT^B</t>
  </si>
  <si>
    <t>RWC</t>
  </si>
  <si>
    <t>RELM Wireless Corporation</t>
  </si>
  <si>
    <t>RWT</t>
  </si>
  <si>
    <t>Redwood Trust, Inc.</t>
  </si>
  <si>
    <t>RXN</t>
  </si>
  <si>
    <t>Rexnord Corporation</t>
  </si>
  <si>
    <t>RY</t>
  </si>
  <si>
    <t>Royal Bank Of Canada</t>
  </si>
  <si>
    <t>RYAAY</t>
  </si>
  <si>
    <t>Ryanair Holdings plc</t>
  </si>
  <si>
    <t>RYL</t>
  </si>
  <si>
    <t>Ryland Group, Inc. (The)</t>
  </si>
  <si>
    <t>RYN</t>
  </si>
  <si>
    <t>Rayonier Inc. REIT</t>
  </si>
  <si>
    <t>S</t>
  </si>
  <si>
    <t>Sprint  Nextel Corporation</t>
  </si>
  <si>
    <t>SA</t>
  </si>
  <si>
    <t>Seabridge Gold, Inc.</t>
  </si>
  <si>
    <t>SAAS</t>
  </si>
  <si>
    <t>inContact, Inc.</t>
  </si>
  <si>
    <t>SAB</t>
  </si>
  <si>
    <t>Grupo Casa Saba, S.A. de C.V.</t>
  </si>
  <si>
    <t>SABA</t>
  </si>
  <si>
    <t>Saba Software, Inc.</t>
  </si>
  <si>
    <t>SAFM</t>
  </si>
  <si>
    <t>Sanderson Farms, Inc.</t>
  </si>
  <si>
    <t>SAFT</t>
  </si>
  <si>
    <t>Safety Insurance Group, Inc.</t>
  </si>
  <si>
    <t>SAH</t>
  </si>
  <si>
    <t>Sonic Automotive, Inc.</t>
  </si>
  <si>
    <t>SAI</t>
  </si>
  <si>
    <t>SAIC Inc</t>
  </si>
  <si>
    <t>SAIA</t>
  </si>
  <si>
    <t>Saia, Inc.</t>
  </si>
  <si>
    <t>SAL</t>
  </si>
  <si>
    <t>Salisbury Bancorp, Inc.</t>
  </si>
  <si>
    <t>SALM</t>
  </si>
  <si>
    <t>Salem Communications Corporation</t>
  </si>
  <si>
    <t>SAM</t>
  </si>
  <si>
    <t>Boston Beer Company, Inc. (The)</t>
  </si>
  <si>
    <t>SANM</t>
  </si>
  <si>
    <t>Sanmina-SCI Corporation</t>
  </si>
  <si>
    <t>SANW</t>
  </si>
  <si>
    <t>S&amp;W Seed Company</t>
  </si>
  <si>
    <t>SANWW</t>
  </si>
  <si>
    <t>SANWZ</t>
  </si>
  <si>
    <t>SAP</t>
  </si>
  <si>
    <t>SAP AG</t>
  </si>
  <si>
    <t>SAPE</t>
  </si>
  <si>
    <t>Sapient Corporation</t>
  </si>
  <si>
    <t>SAPX</t>
  </si>
  <si>
    <t>Seven Arts Entertainment, Inc.</t>
  </si>
  <si>
    <t>SAR</t>
  </si>
  <si>
    <t>Saratoga Investment Corp</t>
  </si>
  <si>
    <t>SARA</t>
  </si>
  <si>
    <t>Saratoga Resources Inc</t>
  </si>
  <si>
    <t>SASR</t>
  </si>
  <si>
    <t>Sandy Spring Bancorp, Inc.</t>
  </si>
  <si>
    <t>SATC</t>
  </si>
  <si>
    <t>SatCon Technology Corporation</t>
  </si>
  <si>
    <t>SATS</t>
  </si>
  <si>
    <t>EchoStar Corporation</t>
  </si>
  <si>
    <t>SAVB</t>
  </si>
  <si>
    <t>The Savannah Bancorp, Inc.</t>
  </si>
  <si>
    <t>SAVE</t>
  </si>
  <si>
    <t>Spirit Airlines, Inc.</t>
  </si>
  <si>
    <t>SB</t>
  </si>
  <si>
    <t>Safe Bulkers, Inc</t>
  </si>
  <si>
    <t>SBAC</t>
  </si>
  <si>
    <t>SBA Communications Corporation</t>
  </si>
  <si>
    <t>SBBX</t>
  </si>
  <si>
    <t>Sussex Bancorp</t>
  </si>
  <si>
    <t>SBCF</t>
  </si>
  <si>
    <t>Seacoast Banking Corporation of Florida</t>
  </si>
  <si>
    <t>SBGI</t>
  </si>
  <si>
    <t>Sinclair Broadcast Group, Inc.</t>
  </si>
  <si>
    <t>SBH</t>
  </si>
  <si>
    <t>Sally Beauty Holdings, Inc.</t>
  </si>
  <si>
    <t>SBI</t>
  </si>
  <si>
    <t>Western Asset Intermediate Muni Fund Inc</t>
  </si>
  <si>
    <t>SBLK</t>
  </si>
  <si>
    <t>Star Bulk Carriers Corp.</t>
  </si>
  <si>
    <t>SBNY</t>
  </si>
  <si>
    <t>Signature Bank</t>
  </si>
  <si>
    <t>SBNYW</t>
  </si>
  <si>
    <t>SBR</t>
  </si>
  <si>
    <t>Sabine Royalty Trust</t>
  </si>
  <si>
    <t>SBRA</t>
  </si>
  <si>
    <t>Sabra Healthcare REIT, Inc.</t>
  </si>
  <si>
    <t>SBS</t>
  </si>
  <si>
    <t>Companhia de saneamento Basico Do Estado De Sao Paulo - Sabesp</t>
  </si>
  <si>
    <t>SBSA</t>
  </si>
  <si>
    <t>Spanish Broadcasting System, Inc.</t>
  </si>
  <si>
    <t>SBSI</t>
  </si>
  <si>
    <t>Southside Bancshares, Inc.</t>
  </si>
  <si>
    <t>Starbucks Corporation</t>
  </si>
  <si>
    <t>SBW</t>
  </si>
  <si>
    <t>Western Asset Worldwide Income Fund Inc.</t>
  </si>
  <si>
    <t>SBX</t>
  </si>
  <si>
    <t>SeaBright Holdings, Inc.</t>
  </si>
  <si>
    <t>SCBT</t>
  </si>
  <si>
    <t>SCBT Financial Corporation</t>
  </si>
  <si>
    <t>SCCO</t>
  </si>
  <si>
    <t>Southern Copper Corporation</t>
  </si>
  <si>
    <t>SCD</t>
  </si>
  <si>
    <t>LMP Capital and Income Fund Inc.</t>
  </si>
  <si>
    <t>SCE^B</t>
  </si>
  <si>
    <t>Southern California Edison Company</t>
  </si>
  <si>
    <t>SCE^C</t>
  </si>
  <si>
    <t>SCE^D</t>
  </si>
  <si>
    <t>SCE^E</t>
  </si>
  <si>
    <t>SCEI</t>
  </si>
  <si>
    <t>Sino Clean Energy Inc.</t>
  </si>
  <si>
    <t>Scana Corporation</t>
  </si>
  <si>
    <t>SCGQ</t>
  </si>
  <si>
    <t>SCG Financial Acquistion Corp</t>
  </si>
  <si>
    <t>SCHL</t>
  </si>
  <si>
    <t>Scholastic Corporation</t>
  </si>
  <si>
    <t>SCHN</t>
  </si>
  <si>
    <t>Schnitzer Steel Industries, Inc.</t>
  </si>
  <si>
    <t>SCHS</t>
  </si>
  <si>
    <t>School Specialty, Inc.</t>
  </si>
  <si>
    <t>SCHW</t>
  </si>
  <si>
    <t>The Charles Schwab Corporation</t>
  </si>
  <si>
    <t>SCI</t>
  </si>
  <si>
    <t>Service Corporation International</t>
  </si>
  <si>
    <t>SCIL</t>
  </si>
  <si>
    <t>Scientific Learning Corporation</t>
  </si>
  <si>
    <t>SCKT</t>
  </si>
  <si>
    <t>Socket Mobile, Inc.</t>
  </si>
  <si>
    <t>SCL</t>
  </si>
  <si>
    <t>Stepan Company</t>
  </si>
  <si>
    <t>SCL^</t>
  </si>
  <si>
    <t>SCLN</t>
  </si>
  <si>
    <t>SciClone Pharmaceuticals, Inc.</t>
  </si>
  <si>
    <t>SCLP</t>
  </si>
  <si>
    <t xml:space="preserve">Russell Exchange Traded Funds Trust Russell Small Cap Low P/E </t>
  </si>
  <si>
    <t>SCMF</t>
  </si>
  <si>
    <t>Southern Community Financial Corporation</t>
  </si>
  <si>
    <t>SCMFO</t>
  </si>
  <si>
    <t>SCMP</t>
  </si>
  <si>
    <t>Sucampo Pharmaceuticals, Inc.</t>
  </si>
  <si>
    <t>SCMR</t>
  </si>
  <si>
    <t>Sycamore Networks, Inc.</t>
  </si>
  <si>
    <t>SCOG</t>
  </si>
  <si>
    <t>Russell Exchange Traded Funds Trust Russell Small Cap Consiste</t>
  </si>
  <si>
    <t>SCOK</t>
  </si>
  <si>
    <t>SinoCoking Coal and Coke Chemical Industries, Inc</t>
  </si>
  <si>
    <t>SCON</t>
  </si>
  <si>
    <t>Superconductor Technologies Inc.</t>
  </si>
  <si>
    <t>SCOR</t>
  </si>
  <si>
    <t>comScore, Inc.</t>
  </si>
  <si>
    <t>SCR</t>
  </si>
  <si>
    <t>Simcere Pharmaceutical Group</t>
  </si>
  <si>
    <t>SCS</t>
  </si>
  <si>
    <t>Steelcase Inc.</t>
  </si>
  <si>
    <t>SCSC</t>
  </si>
  <si>
    <t>ScanSource, Inc.</t>
  </si>
  <si>
    <t>SCSS</t>
  </si>
  <si>
    <t>Select Comfort Corporation</t>
  </si>
  <si>
    <t>SCTR</t>
  </si>
  <si>
    <t>Russell Exchange Traded Funds Trust Russell Small Cap Contrari</t>
  </si>
  <si>
    <t>SCU</t>
  </si>
  <si>
    <t>SCVL</t>
  </si>
  <si>
    <t>Shoe Carnival, Inc.</t>
  </si>
  <si>
    <t>SCX</t>
  </si>
  <si>
    <t>L.S. Starrett Company (The)</t>
  </si>
  <si>
    <t>SD</t>
  </si>
  <si>
    <t>Sandridge Energy Inc.</t>
  </si>
  <si>
    <t>SDBT</t>
  </si>
  <si>
    <t>SoundBite Communications, Inc.</t>
  </si>
  <si>
    <t>SDIX</t>
  </si>
  <si>
    <t>Strategic Diagnostics Inc.</t>
  </si>
  <si>
    <t>SDO^A</t>
  </si>
  <si>
    <t>San Diego Gas &amp; Electric Company</t>
  </si>
  <si>
    <t>SDO^B</t>
  </si>
  <si>
    <t>SDO^C</t>
  </si>
  <si>
    <t>SDO^H</t>
  </si>
  <si>
    <t>SDR</t>
  </si>
  <si>
    <t>SandRidge Mississippian Trust II</t>
  </si>
  <si>
    <t>SDRL</t>
  </si>
  <si>
    <t>Seadrill Limited</t>
  </si>
  <si>
    <t>SDT</t>
  </si>
  <si>
    <t>SandRidge Mississippian Trust I</t>
  </si>
  <si>
    <t>Spectra Energy Corp</t>
  </si>
  <si>
    <t>SEAC</t>
  </si>
  <si>
    <t>SeaChange International, Inc.</t>
  </si>
  <si>
    <t>SEB</t>
  </si>
  <si>
    <t>Seaboard Corporation</t>
  </si>
  <si>
    <t>SED</t>
  </si>
  <si>
    <t>SED International Holdings Inc</t>
  </si>
  <si>
    <t>Sealed Air Corporation</t>
  </si>
  <si>
    <t>SEED</t>
  </si>
  <si>
    <t>Origin Agritech Limited</t>
  </si>
  <si>
    <t>SEH</t>
  </si>
  <si>
    <t>Spartech Corporation</t>
  </si>
  <si>
    <t>SEIC</t>
  </si>
  <si>
    <t>SEI Investments Company</t>
  </si>
  <si>
    <t>SEM</t>
  </si>
  <si>
    <t>Select Medical Holdings Corporation</t>
  </si>
  <si>
    <t>SEMG</t>
  </si>
  <si>
    <t>Semgroup Corporation</t>
  </si>
  <si>
    <t>SEMG/WS</t>
  </si>
  <si>
    <t>SENEA</t>
  </si>
  <si>
    <t>Seneca Foods Corp.</t>
  </si>
  <si>
    <t>SENEB</t>
  </si>
  <si>
    <t>SEP</t>
  </si>
  <si>
    <t>Spectra Energy Partners, LP</t>
  </si>
  <si>
    <t>SEV</t>
  </si>
  <si>
    <t>Sevcon, Inc.</t>
  </si>
  <si>
    <t>SF</t>
  </si>
  <si>
    <t>Stifel Financial Corporation</t>
  </si>
  <si>
    <t>SFB</t>
  </si>
  <si>
    <t>SFD</t>
  </si>
  <si>
    <t>Smithfield Foods, Inc.</t>
  </si>
  <si>
    <t>SFE</t>
  </si>
  <si>
    <t>Safeguard Scientifics, Inc.</t>
  </si>
  <si>
    <t>SFG</t>
  </si>
  <si>
    <t>StanCorp Financial Group, Inc.</t>
  </si>
  <si>
    <t>SFI</t>
  </si>
  <si>
    <t>iStar Financial Inc.</t>
  </si>
  <si>
    <t>SFI^D</t>
  </si>
  <si>
    <t>SFI^E</t>
  </si>
  <si>
    <t>SFI^F</t>
  </si>
  <si>
    <t>SFI^G</t>
  </si>
  <si>
    <t>SFI^I</t>
  </si>
  <si>
    <t>SFL</t>
  </si>
  <si>
    <t>Ship Finance International Limited</t>
  </si>
  <si>
    <t>SFLY</t>
  </si>
  <si>
    <t>Shutterfly, Inc.</t>
  </si>
  <si>
    <t>SFNC</t>
  </si>
  <si>
    <t>Simmons First National Corporation</t>
  </si>
  <si>
    <t>SFST</t>
  </si>
  <si>
    <t>Southern First Bancshares, Inc.</t>
  </si>
  <si>
    <t>SFUN</t>
  </si>
  <si>
    <t>SouFun Holdings Limited</t>
  </si>
  <si>
    <t>SFY</t>
  </si>
  <si>
    <t>Swift Energy Company</t>
  </si>
  <si>
    <t>SGA</t>
  </si>
  <si>
    <t>Saga Communications, Inc.</t>
  </si>
  <si>
    <t>SGB</t>
  </si>
  <si>
    <t>Southwest Georgia Financial Corporation</t>
  </si>
  <si>
    <t>SGC</t>
  </si>
  <si>
    <t>Superior Uniform Group, Inc.</t>
  </si>
  <si>
    <t>SGEN</t>
  </si>
  <si>
    <t>Seattle Genetics, Inc.</t>
  </si>
  <si>
    <t>SGF</t>
  </si>
  <si>
    <t>Singapore Fund, Inc. (The)</t>
  </si>
  <si>
    <t>SGGG</t>
  </si>
  <si>
    <t>Russell Exchange Traded Funds Trust Russell Small Cap Aggressi</t>
  </si>
  <si>
    <t>SGI</t>
  </si>
  <si>
    <t>Silicon Graphics International Corp</t>
  </si>
  <si>
    <t>SGK</t>
  </si>
  <si>
    <t>Schawk, Inc.</t>
  </si>
  <si>
    <t>SGL</t>
  </si>
  <si>
    <t>Strategic Global Income Fund, Inc.</t>
  </si>
  <si>
    <t>SGMA</t>
  </si>
  <si>
    <t>SigmaTron International, Inc.</t>
  </si>
  <si>
    <t>SGMO</t>
  </si>
  <si>
    <t>Sangamo BioSciences, Inc.</t>
  </si>
  <si>
    <t>SGMS</t>
  </si>
  <si>
    <t>Scientific Games Corp</t>
  </si>
  <si>
    <t>SGNT</t>
  </si>
  <si>
    <t>Sagent Pharmaceuticals, Inc.</t>
  </si>
  <si>
    <t>SGOC</t>
  </si>
  <si>
    <t>SGOCO Group, Ltd</t>
  </si>
  <si>
    <t>SGRP</t>
  </si>
  <si>
    <t>SPAR Group, Inc.</t>
  </si>
  <si>
    <t>SGU</t>
  </si>
  <si>
    <t>Star Gas Partners, L.P.</t>
  </si>
  <si>
    <t>SGY</t>
  </si>
  <si>
    <t>Stone Energy Corporation</t>
  </si>
  <si>
    <t>SGYP</t>
  </si>
  <si>
    <t>Synergy Pharmaceuticals, Inc.</t>
  </si>
  <si>
    <t>SGYPU</t>
  </si>
  <si>
    <t>SGYPW</t>
  </si>
  <si>
    <t>SGZ</t>
  </si>
  <si>
    <t>Selective Insurance Group, Inc.</t>
  </si>
  <si>
    <t>SHAW</t>
  </si>
  <si>
    <t>Shaw Group Inc. (The)</t>
  </si>
  <si>
    <t>SHBI</t>
  </si>
  <si>
    <t>Shore Bancshares Inc</t>
  </si>
  <si>
    <t>SHEN</t>
  </si>
  <si>
    <t>Shenandoah Telecommunications Co</t>
  </si>
  <si>
    <t>SHFL</t>
  </si>
  <si>
    <t>Shuffle Master, Inc.</t>
  </si>
  <si>
    <t>SHG</t>
  </si>
  <si>
    <t>Shinhan Financial Group Co Ltd</t>
  </si>
  <si>
    <t>SHI</t>
  </si>
  <si>
    <t>SINOPEC Shangai Petrochemical Company, Ltd.</t>
  </si>
  <si>
    <t>SHIP</t>
  </si>
  <si>
    <t>Seanergy Maritime Holdings Corp</t>
  </si>
  <si>
    <t>SHLD</t>
  </si>
  <si>
    <t>Sears Holdings Corporation</t>
  </si>
  <si>
    <t>SHLM</t>
  </si>
  <si>
    <t>A. Schulman, Inc.</t>
  </si>
  <si>
    <t>SHLO</t>
  </si>
  <si>
    <t>Shiloh Industries, Inc.</t>
  </si>
  <si>
    <t>SHO</t>
  </si>
  <si>
    <t>Sunstone Hotel Investors, Inc.</t>
  </si>
  <si>
    <t>SHO^A</t>
  </si>
  <si>
    <t>SHO^D</t>
  </si>
  <si>
    <t>SHOO</t>
  </si>
  <si>
    <t>Steven Madden, Ltd.</t>
  </si>
  <si>
    <t>SHOR</t>
  </si>
  <si>
    <t>ShoreTel, Inc.</t>
  </si>
  <si>
    <t>SHP</t>
  </si>
  <si>
    <t>ShangPharma Corporation</t>
  </si>
  <si>
    <t>SHPGY</t>
  </si>
  <si>
    <t>Shire plc</t>
  </si>
  <si>
    <t>SHS</t>
  </si>
  <si>
    <t>Sauer-Danfoss Inc.</t>
  </si>
  <si>
    <t>Sherwin-Williams Company (The)</t>
  </si>
  <si>
    <t>SHZ</t>
  </si>
  <si>
    <t>China Shen Zhou Mining &amp; Resources, Inc.</t>
  </si>
  <si>
    <t>SI</t>
  </si>
  <si>
    <t>Siemens AG</t>
  </si>
  <si>
    <t>SIAL</t>
  </si>
  <si>
    <t>Sigma-Aldrich Corporation</t>
  </si>
  <si>
    <t>SIBC</t>
  </si>
  <si>
    <t>State Investors Bancorp, Inc.</t>
  </si>
  <si>
    <t>SID</t>
  </si>
  <si>
    <t>National Steel Company</t>
  </si>
  <si>
    <t>SIEB</t>
  </si>
  <si>
    <t>Siebert Financial Corp.</t>
  </si>
  <si>
    <t>SIF</t>
  </si>
  <si>
    <t>SIFCO Industries, Inc.</t>
  </si>
  <si>
    <t>SIFI</t>
  </si>
  <si>
    <t>SI Financial Group, Inc.</t>
  </si>
  <si>
    <t>SIFY</t>
  </si>
  <si>
    <t>Sify Technologies Limited</t>
  </si>
  <si>
    <t>Signet Jewelers Limited</t>
  </si>
  <si>
    <t>SIGA</t>
  </si>
  <si>
    <t>SIGA Technologies Inc.</t>
  </si>
  <si>
    <t>SIGI</t>
  </si>
  <si>
    <t>SIGM</t>
  </si>
  <si>
    <t>Sigma Designs, Inc.</t>
  </si>
  <si>
    <t>SIHI</t>
  </si>
  <si>
    <t>SinoHub, Inc</t>
  </si>
  <si>
    <t>SILC</t>
  </si>
  <si>
    <t>Silicom Ltd</t>
  </si>
  <si>
    <t>SILU</t>
  </si>
  <si>
    <t>Sprott Resource Lending Corp.</t>
  </si>
  <si>
    <t>SIM</t>
  </si>
  <si>
    <t>Grupo Simec, S.A. de C.V.</t>
  </si>
  <si>
    <t>SIMG</t>
  </si>
  <si>
    <t>Silicon Image, Inc.</t>
  </si>
  <si>
    <t>SIMO</t>
  </si>
  <si>
    <t>Silicon Motion Technology Corporation</t>
  </si>
  <si>
    <t>SINA</t>
  </si>
  <si>
    <t>Sina Corporation</t>
  </si>
  <si>
    <t>SINO</t>
  </si>
  <si>
    <t>Sino-Global Shipping America, Ltd.</t>
  </si>
  <si>
    <t>SIR</t>
  </si>
  <si>
    <t>Select Income REIT</t>
  </si>
  <si>
    <t>SIRI</t>
  </si>
  <si>
    <t>Sirius XM Radio Inc.</t>
  </si>
  <si>
    <t>SIRO</t>
  </si>
  <si>
    <t>Sirona Dental Systems, Inc.</t>
  </si>
  <si>
    <t>SIVB</t>
  </si>
  <si>
    <t>SVB Financial Group</t>
  </si>
  <si>
    <t>SIVBO</t>
  </si>
  <si>
    <t>SIX</t>
  </si>
  <si>
    <t>Six Flags Entertainment Corporation New</t>
  </si>
  <si>
    <t>SJI</t>
  </si>
  <si>
    <t>South Jersey Industries, Inc.</t>
  </si>
  <si>
    <t>J.M. Smucker Company (The)</t>
  </si>
  <si>
    <t>SJR</t>
  </si>
  <si>
    <t>Shaw Communications Inc.</t>
  </si>
  <si>
    <t>SJT</t>
  </si>
  <si>
    <t>San Juan Basin Royalty Trust</t>
  </si>
  <si>
    <t>SJW</t>
  </si>
  <si>
    <t>SJW Corporation</t>
  </si>
  <si>
    <t>SKBI</t>
  </si>
  <si>
    <t>Skystar Bio-Pharmaceutical Company</t>
  </si>
  <si>
    <t>SKH</t>
  </si>
  <si>
    <t>Skilled Healthcare Group, Inc.</t>
  </si>
  <si>
    <t>SKM</t>
  </si>
  <si>
    <t>SK Telecom Corporation, Ltd.</t>
  </si>
  <si>
    <t>SKS</t>
  </si>
  <si>
    <t>Saks Incorporated</t>
  </si>
  <si>
    <t>SKT</t>
  </si>
  <si>
    <t>Tanger Factory Outlet Centers, Inc.</t>
  </si>
  <si>
    <t>SKUL</t>
  </si>
  <si>
    <t>Skullcandy, Inc.</t>
  </si>
  <si>
    <t>SKX</t>
  </si>
  <si>
    <t>Skechers U.S.A., Inc.</t>
  </si>
  <si>
    <t>SKY</t>
  </si>
  <si>
    <t>Skyline Corporation</t>
  </si>
  <si>
    <t>SKYW</t>
  </si>
  <si>
    <t>SkyWest, Inc.</t>
  </si>
  <si>
    <t>SKYY</t>
  </si>
  <si>
    <t>First Trust Exchange-Traded Fund II First Trust ISE Cloud Comp</t>
  </si>
  <si>
    <t>SLA</t>
  </si>
  <si>
    <t>American Select Portfolio, Inc.</t>
  </si>
  <si>
    <t>SLAB</t>
  </si>
  <si>
    <t>Silicon Laboratories, Inc.</t>
  </si>
  <si>
    <t>SLB</t>
  </si>
  <si>
    <t>Schlumberger N.V.</t>
  </si>
  <si>
    <t>SLCA</t>
  </si>
  <si>
    <t>U.S. Silica Holdings, Inc.</t>
  </si>
  <si>
    <t>SLE</t>
  </si>
  <si>
    <t>Sara Lee Corporation</t>
  </si>
  <si>
    <t>SLF</t>
  </si>
  <si>
    <t>Sun Life Financial Inc.</t>
  </si>
  <si>
    <t>SL Green Realty Corporation</t>
  </si>
  <si>
    <t>SLG^C</t>
  </si>
  <si>
    <t>SLG^D</t>
  </si>
  <si>
    <t>SLGN</t>
  </si>
  <si>
    <t>Silgan Holdings, Inc.</t>
  </si>
  <si>
    <t>SLH</t>
  </si>
  <si>
    <t>Solera Holdings, Inc.</t>
  </si>
  <si>
    <t>SLI</t>
  </si>
  <si>
    <t>SL Industries, Inc.</t>
  </si>
  <si>
    <t>SLM</t>
  </si>
  <si>
    <t>SLMAP</t>
  </si>
  <si>
    <t>SLMBP</t>
  </si>
  <si>
    <t>SLP</t>
  </si>
  <si>
    <t>Simulations Plus, Inc.</t>
  </si>
  <si>
    <t>SLRC</t>
  </si>
  <si>
    <t>Solar Capital Ltd.</t>
  </si>
  <si>
    <t>SLT</t>
  </si>
  <si>
    <t>Sterlite Industries (India) Limited</t>
  </si>
  <si>
    <t>SLTC</t>
  </si>
  <si>
    <t>Selectica, Inc.</t>
  </si>
  <si>
    <t>SLTM</t>
  </si>
  <si>
    <t>Solta Medical, Inc</t>
  </si>
  <si>
    <t>SLW</t>
  </si>
  <si>
    <t>Silver Wheaton Corp</t>
  </si>
  <si>
    <t>SLXP</t>
  </si>
  <si>
    <t>Salix Pharmaceuticals, Ltd.</t>
  </si>
  <si>
    <t>SM</t>
  </si>
  <si>
    <t>SM Energy Company</t>
  </si>
  <si>
    <t>SMA</t>
  </si>
  <si>
    <t>Symmetry Medical Inc</t>
  </si>
  <si>
    <t>SMBC</t>
  </si>
  <si>
    <t>Southern Missouri Bancorp, Inc.</t>
  </si>
  <si>
    <t>SMBL</t>
  </si>
  <si>
    <t>Smart Balance Inc</t>
  </si>
  <si>
    <t>SMCG</t>
  </si>
  <si>
    <t>Millenium India Acquisition Company Inc.</t>
  </si>
  <si>
    <t>SMCI</t>
  </si>
  <si>
    <t>Super Micro Computer, Inc.</t>
  </si>
  <si>
    <t>SMED</t>
  </si>
  <si>
    <t>Sharps Compliance Corp</t>
  </si>
  <si>
    <t>SMF</t>
  </si>
  <si>
    <t>Salient MLP and Energy Infrastructure Fund</t>
  </si>
  <si>
    <t>SMFG</t>
  </si>
  <si>
    <t>Sumitomo Mitsui Financial Group Inc</t>
  </si>
  <si>
    <t>SMG</t>
  </si>
  <si>
    <t>Scotts Miracle-Gro Company (The)</t>
  </si>
  <si>
    <t>SMI</t>
  </si>
  <si>
    <t>Semiconductor  Manufacturing International Corporation</t>
  </si>
  <si>
    <t>SMIT</t>
  </si>
  <si>
    <t>Schmitt Industries, Inc.</t>
  </si>
  <si>
    <t>SMMF</t>
  </si>
  <si>
    <t>Summit Financial Group, Inc.</t>
  </si>
  <si>
    <t>SMP</t>
  </si>
  <si>
    <t>Standard Motor Products, Inc.</t>
  </si>
  <si>
    <t>SMRT</t>
  </si>
  <si>
    <t>Stein Mart, Inc.</t>
  </si>
  <si>
    <t>SMS</t>
  </si>
  <si>
    <t>Sims Metal Management Limited</t>
  </si>
  <si>
    <t>SMSC</t>
  </si>
  <si>
    <t>Standard Microsystems Corporation</t>
  </si>
  <si>
    <t>SMSI</t>
  </si>
  <si>
    <t>Smith Micro Software, Inc.</t>
  </si>
  <si>
    <t>SMT</t>
  </si>
  <si>
    <t>SMART Technologies Inc.</t>
  </si>
  <si>
    <t>SMTC</t>
  </si>
  <si>
    <t>Semtech Corporation</t>
  </si>
  <si>
    <t>SMTX</t>
  </si>
  <si>
    <t>SMTC Corporation</t>
  </si>
  <si>
    <t>SN</t>
  </si>
  <si>
    <t>Sanchez Energy Corporation</t>
  </si>
  <si>
    <t>Snap-On Incorporated</t>
  </si>
  <si>
    <t>SNAK</t>
  </si>
  <si>
    <t>Inventure Foods, Inc.</t>
  </si>
  <si>
    <t>SNBC</t>
  </si>
  <si>
    <t>Sun Bancorp, Inc.</t>
  </si>
  <si>
    <t>SNCR</t>
  </si>
  <si>
    <t>Synchronoss Technologies, Inc.</t>
  </si>
  <si>
    <t>SNDK</t>
  </si>
  <si>
    <t>SanDisk Corporation</t>
  </si>
  <si>
    <t>SNE</t>
  </si>
  <si>
    <t>Sony Corp Ord</t>
  </si>
  <si>
    <t>SNFCA</t>
  </si>
  <si>
    <t>Security National Financial Corporation</t>
  </si>
  <si>
    <t>SNH</t>
  </si>
  <si>
    <t>Senior Housing Properties Trust</t>
  </si>
  <si>
    <t>SNHY</t>
  </si>
  <si>
    <t>Sun Hydraulics Corporation</t>
  </si>
  <si>
    <t>Scripps Networks Interactive, Inc</t>
  </si>
  <si>
    <t>SNMX</t>
  </si>
  <si>
    <t>Senomyx, Inc.</t>
  </si>
  <si>
    <t>SNN</t>
  </si>
  <si>
    <t>Smith &amp; Nephew SNATS, Inc.</t>
  </si>
  <si>
    <t>SNP</t>
  </si>
  <si>
    <t>China Petroleum &amp; Chemical Corporation</t>
  </si>
  <si>
    <t>SNPS</t>
  </si>
  <si>
    <t>Synopsys, Inc.</t>
  </si>
  <si>
    <t>SNSS</t>
  </si>
  <si>
    <t>Sunesis Pharmaceuticals, Inc.</t>
  </si>
  <si>
    <t>SNT</t>
  </si>
  <si>
    <t>Senesco Technologies Inc</t>
  </si>
  <si>
    <t>SNTA</t>
  </si>
  <si>
    <t>Synta Pharmaceuticals Corp.</t>
  </si>
  <si>
    <t>SNTS</t>
  </si>
  <si>
    <t>Santarus, Inc.</t>
  </si>
  <si>
    <t>SNV</t>
  </si>
  <si>
    <t>Synovus Financial Corp.</t>
  </si>
  <si>
    <t>SNV^T</t>
  </si>
  <si>
    <t>SNX</t>
  </si>
  <si>
    <t>Synnex Corporation</t>
  </si>
  <si>
    <t>SNY</t>
  </si>
  <si>
    <t>Southern Company (The)</t>
  </si>
  <si>
    <t>SOA</t>
  </si>
  <si>
    <t>Solutia Inc</t>
  </si>
  <si>
    <t>SOA/WS</t>
  </si>
  <si>
    <t>SOCB</t>
  </si>
  <si>
    <t>Southcoast Financial Corporation</t>
  </si>
  <si>
    <t>SOCL</t>
  </si>
  <si>
    <t>Global X Funds Global X Social Media Index ETF</t>
  </si>
  <si>
    <t>SODA</t>
  </si>
  <si>
    <t>SodaStream International Ltd.</t>
  </si>
  <si>
    <t>SOFO</t>
  </si>
  <si>
    <t>Sonic Foundry, Inc.</t>
  </si>
  <si>
    <t>SOHU</t>
  </si>
  <si>
    <t>Sohu.com Inc.</t>
  </si>
  <si>
    <t>SOL</t>
  </si>
  <si>
    <t>Renesola Ltd.</t>
  </si>
  <si>
    <t>SOMH</t>
  </si>
  <si>
    <t>Somerset Hills Bancorp</t>
  </si>
  <si>
    <t>SOMX</t>
  </si>
  <si>
    <t>Somaxon Pharmaceuticals, Inc.</t>
  </si>
  <si>
    <t>SON</t>
  </si>
  <si>
    <t>Sonoco Products Company</t>
  </si>
  <si>
    <t>SONA</t>
  </si>
  <si>
    <t>Southern National Bancorp of Virginia, Inc.</t>
  </si>
  <si>
    <t>SONC</t>
  </si>
  <si>
    <t>Sonic Corp.</t>
  </si>
  <si>
    <t>SONS</t>
  </si>
  <si>
    <t>Sonus Networks, Inc.</t>
  </si>
  <si>
    <t>SOQ</t>
  </si>
  <si>
    <t>Sonde Resources Corp</t>
  </si>
  <si>
    <t>SOR</t>
  </si>
  <si>
    <t>Source Capital, Inc.</t>
  </si>
  <si>
    <t>SOR^</t>
  </si>
  <si>
    <t>SORL</t>
  </si>
  <si>
    <t>SORL Auto Parts, Inc.</t>
  </si>
  <si>
    <t>SOV^C</t>
  </si>
  <si>
    <t>Santander Holdings USA, Inc.</t>
  </si>
  <si>
    <t>SOXX</t>
  </si>
  <si>
    <t>iShares Goldman Sachs Semiconductor Index Fund</t>
  </si>
  <si>
    <t>SPA</t>
  </si>
  <si>
    <t>Sparton Corporation</t>
  </si>
  <si>
    <t>SPAN</t>
  </si>
  <si>
    <t>Span-America Medical Systems, Inc.</t>
  </si>
  <si>
    <t>SPAR</t>
  </si>
  <si>
    <t>Spartan Motors, Inc.</t>
  </si>
  <si>
    <t xml:space="preserve">SPB           </t>
  </si>
  <si>
    <t>Spectrum Brands Holdings, Inc.</t>
  </si>
  <si>
    <t>SPBC</t>
  </si>
  <si>
    <t>SP Bancorp, Inc.</t>
  </si>
  <si>
    <t>SPCHA</t>
  </si>
  <si>
    <t>Sport Chalet, Inc.</t>
  </si>
  <si>
    <t>SPCHB</t>
  </si>
  <si>
    <t>SPE</t>
  </si>
  <si>
    <t>Special Opportunities Fund Inc.</t>
  </si>
  <si>
    <t>SPEX</t>
  </si>
  <si>
    <t>Spherix Incorporated</t>
  </si>
  <si>
    <t>SPF</t>
  </si>
  <si>
    <t>Standard Pacific Corp</t>
  </si>
  <si>
    <t>Simon Property Group, Inc.</t>
  </si>
  <si>
    <t>SPG^J</t>
  </si>
  <si>
    <t>SPH</t>
  </si>
  <si>
    <t>Suburban Propane Partners, L.P.</t>
  </si>
  <si>
    <t>SPIL</t>
  </si>
  <si>
    <t>Siliconware Precision Industries Company, Ltd.</t>
  </si>
  <si>
    <t>SPIR</t>
  </si>
  <si>
    <t>Spire Corporation</t>
  </si>
  <si>
    <t>SPLK</t>
  </si>
  <si>
    <t>Splunk Inc.</t>
  </si>
  <si>
    <t>SPLP</t>
  </si>
  <si>
    <t>Steel Partners Holdings LP</t>
  </si>
  <si>
    <t>Staples, Inc.</t>
  </si>
  <si>
    <t>SPMD</t>
  </si>
  <si>
    <t>SuperMedia Inc.</t>
  </si>
  <si>
    <t>SPN</t>
  </si>
  <si>
    <t>Superior Energy Services, Inc.</t>
  </si>
  <si>
    <t>SPNC</t>
  </si>
  <si>
    <t>The Spectranetics Corporation</t>
  </si>
  <si>
    <t>SPNS</t>
  </si>
  <si>
    <t>Sapiens International Corporation N.V.</t>
  </si>
  <si>
    <t>SPP</t>
  </si>
  <si>
    <t>Sappi Limited</t>
  </si>
  <si>
    <t>SPPI</t>
  </si>
  <si>
    <t>Spectrum Pharmaceuticals, Inc.</t>
  </si>
  <si>
    <t>SPPR</t>
  </si>
  <si>
    <t>Supertel Hospitality, Inc.</t>
  </si>
  <si>
    <t>SPPRO</t>
  </si>
  <si>
    <t>SPPRP</t>
  </si>
  <si>
    <t>SPR</t>
  </si>
  <si>
    <t>Spirit Aerosystems Holdings, Inc.</t>
  </si>
  <si>
    <t>SPRD</t>
  </si>
  <si>
    <t>Spreadtrum Communications, Inc.</t>
  </si>
  <si>
    <t>SPRO</t>
  </si>
  <si>
    <t>SmartPros Ltd.</t>
  </si>
  <si>
    <t>SPRT</t>
  </si>
  <si>
    <t>support.com, Inc.</t>
  </si>
  <si>
    <t>SPSC</t>
  </si>
  <si>
    <t>SPS Commerce, Inc.</t>
  </si>
  <si>
    <t>SPTN</t>
  </si>
  <si>
    <t>Spartan Stores, Inc.</t>
  </si>
  <si>
    <t>SPU</t>
  </si>
  <si>
    <t>SkyPeople Fruit Juice, Inc.</t>
  </si>
  <si>
    <t>SPW</t>
  </si>
  <si>
    <t>SPX Corporation</t>
  </si>
  <si>
    <t>SPWR</t>
  </si>
  <si>
    <t>SunPower Corporation</t>
  </si>
  <si>
    <t>SQI</t>
  </si>
  <si>
    <t>SciQuest, Inc.</t>
  </si>
  <si>
    <t>SQM</t>
  </si>
  <si>
    <t>Sociedad Quimica y Minera S.A.</t>
  </si>
  <si>
    <t>SQNM</t>
  </si>
  <si>
    <t>Sequenom, Inc.</t>
  </si>
  <si>
    <t>SQNS</t>
  </si>
  <si>
    <t>Sequans Communications S.A.</t>
  </si>
  <si>
    <t>SQQQ</t>
  </si>
  <si>
    <t xml:space="preserve">ProShares UltraPro Short QQQ </t>
  </si>
  <si>
    <t>SR</t>
  </si>
  <si>
    <t>Standard Register Company (The)</t>
  </si>
  <si>
    <t>SRCE</t>
  </si>
  <si>
    <t>1st Source Corporation</t>
  </si>
  <si>
    <t>Stericycle, Inc.</t>
  </si>
  <si>
    <t>SRDX</t>
  </si>
  <si>
    <t>SurModics, Inc.</t>
  </si>
  <si>
    <t>Sempra Energy</t>
  </si>
  <si>
    <t>SREV</t>
  </si>
  <si>
    <t>ServiceSource International, Inc.</t>
  </si>
  <si>
    <t>SRF</t>
  </si>
  <si>
    <t>The Cushing Royalty &amp; Income Fund</t>
  </si>
  <si>
    <t>SRI</t>
  </si>
  <si>
    <t>Stoneridge, Inc.</t>
  </si>
  <si>
    <t>SRSL</t>
  </si>
  <si>
    <t>SRS Labs, Inc.</t>
  </si>
  <si>
    <t>SRT</t>
  </si>
  <si>
    <t>StarTek, Inc.</t>
  </si>
  <si>
    <t>SRV</t>
  </si>
  <si>
    <t>The Cushing MLP Total Return Fund</t>
  </si>
  <si>
    <t>SRZ</t>
  </si>
  <si>
    <t>Sunrise Senior Living, Inc.</t>
  </si>
  <si>
    <t>SS^K</t>
  </si>
  <si>
    <t>SiM Internal Test 9</t>
  </si>
  <si>
    <t>SSBI</t>
  </si>
  <si>
    <t>Summit State Bank</t>
  </si>
  <si>
    <t>SSD</t>
  </si>
  <si>
    <t>Simpson Manufacturing Company, Inc.</t>
  </si>
  <si>
    <t>SSE</t>
  </si>
  <si>
    <t>Southern Connecticut Bancorp Inc</t>
  </si>
  <si>
    <t>SSFN</t>
  </si>
  <si>
    <t>Stewardship Financial Corp</t>
  </si>
  <si>
    <t>SSH</t>
  </si>
  <si>
    <t>Sunshine Heart Inc</t>
  </si>
  <si>
    <t>SSI</t>
  </si>
  <si>
    <t>Stage Stores, Inc.</t>
  </si>
  <si>
    <t>SSL</t>
  </si>
  <si>
    <t>Sasol Ltd.</t>
  </si>
  <si>
    <t>SSN</t>
  </si>
  <si>
    <t>Samson Oil &amp; Gas Limited</t>
  </si>
  <si>
    <t>SSNC</t>
  </si>
  <si>
    <t>SS&amp;C Technologies Holdings, Inc.</t>
  </si>
  <si>
    <t>SSP</t>
  </si>
  <si>
    <t>E.W. Scripps Company (The)</t>
  </si>
  <si>
    <t>SSRI</t>
  </si>
  <si>
    <t>Silver Standard Resources, Inc</t>
  </si>
  <si>
    <t>SSRX</t>
  </si>
  <si>
    <t>3SBio Inc.</t>
  </si>
  <si>
    <t>SSS</t>
  </si>
  <si>
    <t>Sovran Self Storage, Inc.</t>
  </si>
  <si>
    <t>SSW</t>
  </si>
  <si>
    <t>Seaspan Corporation</t>
  </si>
  <si>
    <t>SSW^C</t>
  </si>
  <si>
    <t>SSY</t>
  </si>
  <si>
    <t>SunLink Health Systems, Inc.</t>
  </si>
  <si>
    <t>SSYS</t>
  </si>
  <si>
    <t>Stratasys, Inc.</t>
  </si>
  <si>
    <t>ST</t>
  </si>
  <si>
    <t>Sensata Technologies Holding N.V.</t>
  </si>
  <si>
    <t>STAA</t>
  </si>
  <si>
    <t>STAAR Surgical Company</t>
  </si>
  <si>
    <t>STAG</t>
  </si>
  <si>
    <t>Stag Industrial, Inc.</t>
  </si>
  <si>
    <t>STAG^A</t>
  </si>
  <si>
    <t>STAN</t>
  </si>
  <si>
    <t>Standard Parking Corporation</t>
  </si>
  <si>
    <t>STB</t>
  </si>
  <si>
    <t>Student Transportation Inc</t>
  </si>
  <si>
    <t>STBA</t>
  </si>
  <si>
    <t>S&amp;T Bancorp, Inc.</t>
  </si>
  <si>
    <t>STBZ</t>
  </si>
  <si>
    <t>State Bank Financial Corporation.</t>
  </si>
  <si>
    <t>STC</t>
  </si>
  <si>
    <t>Stewart Information Services Corporation</t>
  </si>
  <si>
    <t>STD</t>
  </si>
  <si>
    <t>Banco Santander, S.A.</t>
  </si>
  <si>
    <t>STD^A</t>
  </si>
  <si>
    <t>STD^B</t>
  </si>
  <si>
    <t>STD^C</t>
  </si>
  <si>
    <t>STD^E</t>
  </si>
  <si>
    <t>STD^f</t>
  </si>
  <si>
    <t>STD^I</t>
  </si>
  <si>
    <t>STE</t>
  </si>
  <si>
    <t>STERIS Corporation</t>
  </si>
  <si>
    <t>STEC</t>
  </si>
  <si>
    <t>STEC, Inc.</t>
  </si>
  <si>
    <t>STEI</t>
  </si>
  <si>
    <t>Stewart Enterprises, Inc.</t>
  </si>
  <si>
    <t>STEL</t>
  </si>
  <si>
    <t>StellarOne Corporation</t>
  </si>
  <si>
    <t>STEM</t>
  </si>
  <si>
    <t>StemCells, Inc.</t>
  </si>
  <si>
    <t>STFC</t>
  </si>
  <si>
    <t>State Auto Financial Corporation</t>
  </si>
  <si>
    <t>SunTrust Banks, Inc.</t>
  </si>
  <si>
    <t>STI/WS/A</t>
  </si>
  <si>
    <t>STI/WS/B</t>
  </si>
  <si>
    <t>STI^A</t>
  </si>
  <si>
    <t>STI^Z</t>
  </si>
  <si>
    <t>STJ</t>
  </si>
  <si>
    <t>St. Jude Medical, Inc.</t>
  </si>
  <si>
    <t>STK</t>
  </si>
  <si>
    <t>Columbia Seligman Premium Technology Growth Fund, Inc</t>
  </si>
  <si>
    <t>STKL</t>
  </si>
  <si>
    <t>SunOpta, Inc.</t>
  </si>
  <si>
    <t>STL</t>
  </si>
  <si>
    <t>Sterling Bancorp</t>
  </si>
  <si>
    <t>STL^A</t>
  </si>
  <si>
    <t>STLD</t>
  </si>
  <si>
    <t>Steel Dynamics, Inc.</t>
  </si>
  <si>
    <t>STLY</t>
  </si>
  <si>
    <t>Stanley Furniture Company, Inc.</t>
  </si>
  <si>
    <t>STM</t>
  </si>
  <si>
    <t>STMicroelectronics N.V.</t>
  </si>
  <si>
    <t>STMP</t>
  </si>
  <si>
    <t>Stamps.com Inc.</t>
  </si>
  <si>
    <t>STN</t>
  </si>
  <si>
    <t>Stantec Inc</t>
  </si>
  <si>
    <t>STND</t>
  </si>
  <si>
    <t>Standard Financial Corp.</t>
  </si>
  <si>
    <t>STNG</t>
  </si>
  <si>
    <t>Scorpio Tankers Inc.</t>
  </si>
  <si>
    <t>STNR</t>
  </si>
  <si>
    <t>Steiner Leisure Limited</t>
  </si>
  <si>
    <t>STO</t>
  </si>
  <si>
    <t>Statoil ASA</t>
  </si>
  <si>
    <t>STON</t>
  </si>
  <si>
    <t>StoneMor Partners L.P.</t>
  </si>
  <si>
    <t>STP</t>
  </si>
  <si>
    <t>Suntech Power Holdings Co., LTD.</t>
  </si>
  <si>
    <t>STR</t>
  </si>
  <si>
    <t>Questar Corporation</t>
  </si>
  <si>
    <t>STRA</t>
  </si>
  <si>
    <t>Strayer Education, Inc.</t>
  </si>
  <si>
    <t>STRC</t>
  </si>
  <si>
    <t>SRI/Surgical Express, Inc.</t>
  </si>
  <si>
    <t>STRI</t>
  </si>
  <si>
    <t>STR Holdings, Inc</t>
  </si>
  <si>
    <t>STRL</t>
  </si>
  <si>
    <t>Sterling Construction Company Inc</t>
  </si>
  <si>
    <t>STRM</t>
  </si>
  <si>
    <t>Streamline Health Solutions, Inc.</t>
  </si>
  <si>
    <t>STRN</t>
  </si>
  <si>
    <t>Sutron Corporation</t>
  </si>
  <si>
    <t>STRS</t>
  </si>
  <si>
    <t>Stratus Properties, Inc.</t>
  </si>
  <si>
    <t>STRT</t>
  </si>
  <si>
    <t>Strattec Security Corporation</t>
  </si>
  <si>
    <t>STS</t>
  </si>
  <si>
    <t>Supreme Industries, Inc.</t>
  </si>
  <si>
    <t>STSA</t>
  </si>
  <si>
    <t>Sterling Financial Corporation</t>
  </si>
  <si>
    <t>STT</t>
  </si>
  <si>
    <t>State Street Corporation</t>
  </si>
  <si>
    <t>STV</t>
  </si>
  <si>
    <t>China Digital TV Holding Co., Ltd.</t>
  </si>
  <si>
    <t>STWD</t>
  </si>
  <si>
    <t>STARWOOD PROPERTY TRUST, INC.</t>
  </si>
  <si>
    <t>Seagate Technology.</t>
  </si>
  <si>
    <t>STXS</t>
  </si>
  <si>
    <t>Stereotaxis, Inc.</t>
  </si>
  <si>
    <t>Constellation Brands Inc</t>
  </si>
  <si>
    <t>STZ/B</t>
  </si>
  <si>
    <t>SU</t>
  </si>
  <si>
    <t>Suncor Energy  Inc.</t>
  </si>
  <si>
    <t>SUBK</t>
  </si>
  <si>
    <t>Suffolk Bancorp</t>
  </si>
  <si>
    <t>SUI</t>
  </si>
  <si>
    <t>Sun Communities, Inc.</t>
  </si>
  <si>
    <t>SUMR</t>
  </si>
  <si>
    <t>Summer Infant, Inc.</t>
  </si>
  <si>
    <t>SUN</t>
  </si>
  <si>
    <t>Sunoco, Inc.</t>
  </si>
  <si>
    <t>SUNH</t>
  </si>
  <si>
    <t>Sun Healthcare Group, Inc.</t>
  </si>
  <si>
    <t>SUNS</t>
  </si>
  <si>
    <t>Solar Senior Capital Ltd.</t>
  </si>
  <si>
    <t>SUP</t>
  </si>
  <si>
    <t>Superior Industries International, Inc.</t>
  </si>
  <si>
    <t>SUPN</t>
  </si>
  <si>
    <t>Supernus Pharmaceuticals, Inc.</t>
  </si>
  <si>
    <t>SUPX</t>
  </si>
  <si>
    <t>Supertex, Inc.</t>
  </si>
  <si>
    <t>SURG</t>
  </si>
  <si>
    <t>Synergetics USA, Inc.</t>
  </si>
  <si>
    <t>SURW</t>
  </si>
  <si>
    <t>SureWest Communications</t>
  </si>
  <si>
    <t>SUS^A</t>
  </si>
  <si>
    <t>Susquehanna Bancshares, Inc.</t>
  </si>
  <si>
    <t>SUSQ</t>
  </si>
  <si>
    <t>SUSS</t>
  </si>
  <si>
    <t>Susser Holdings Corporation</t>
  </si>
  <si>
    <t>SUTR</t>
  </si>
  <si>
    <t>Sutor Technology Group Limited</t>
  </si>
  <si>
    <t>SVA</t>
  </si>
  <si>
    <t>Sinovac Biotech, Ltd.</t>
  </si>
  <si>
    <t>SVBI</t>
  </si>
  <si>
    <t>Severn Bancorp Inc</t>
  </si>
  <si>
    <t>SVBL</t>
  </si>
  <si>
    <t>Silver Bull Resources, Inc.</t>
  </si>
  <si>
    <t>SVM</t>
  </si>
  <si>
    <t>Silvercorp Metals Inc</t>
  </si>
  <si>
    <t>SVN</t>
  </si>
  <si>
    <t>7 Days Group Holdings Limited</t>
  </si>
  <si>
    <t>SVNT</t>
  </si>
  <si>
    <t>Savient Pharmaceuticals Inc</t>
  </si>
  <si>
    <t>SVT</t>
  </si>
  <si>
    <t>Servotronics, Inc.</t>
  </si>
  <si>
    <t>SVU</t>
  </si>
  <si>
    <t>SuperValu Inc.</t>
  </si>
  <si>
    <t>SVVC</t>
  </si>
  <si>
    <t>Firsthand Technology Value Fund, Inc.</t>
  </si>
  <si>
    <t>SWC</t>
  </si>
  <si>
    <t>Stillwater Mining Company</t>
  </si>
  <si>
    <t>SWFT</t>
  </si>
  <si>
    <t>Swift Transportation Company</t>
  </si>
  <si>
    <t>SWHC</t>
  </si>
  <si>
    <t>Smith &amp; Wesson Holding Corporation</t>
  </si>
  <si>
    <t>SWI</t>
  </si>
  <si>
    <t>Solarwinds, Inc.</t>
  </si>
  <si>
    <t>SWIR</t>
  </si>
  <si>
    <t>Sierra Wireless, Inc.</t>
  </si>
  <si>
    <t>Stanley Black &amp; Decker, Inc.</t>
  </si>
  <si>
    <t>Skyworks Solutions, Inc.</t>
  </si>
  <si>
    <t>SWM</t>
  </si>
  <si>
    <t>Schweitzer-Mauduit International, Inc.</t>
  </si>
  <si>
    <t>Southwestern Energy Company</t>
  </si>
  <si>
    <t>SWS</t>
  </si>
  <si>
    <t>SWS Group, Inc.</t>
  </si>
  <si>
    <t>SWSH</t>
  </si>
  <si>
    <t>Swisher Hygiene, Inc.</t>
  </si>
  <si>
    <t>SWU</t>
  </si>
  <si>
    <t>SWX</t>
  </si>
  <si>
    <t>Southwest Gas Corporation</t>
  </si>
  <si>
    <t>SWY</t>
  </si>
  <si>
    <t>Safeway Inc.</t>
  </si>
  <si>
    <t>SWZ</t>
  </si>
  <si>
    <t>Swiss Helvetia Fund, Inc. (The)</t>
  </si>
  <si>
    <t>SXC</t>
  </si>
  <si>
    <t>SunCoke Energy, Inc.</t>
  </si>
  <si>
    <t>SXCI</t>
  </si>
  <si>
    <t>SXC Health Solutions Corp.</t>
  </si>
  <si>
    <t>SXI</t>
  </si>
  <si>
    <t>Standex International Corporation</t>
  </si>
  <si>
    <t>SXL</t>
  </si>
  <si>
    <t>Sunoco Logistics Partners LP</t>
  </si>
  <si>
    <t>SXT</t>
  </si>
  <si>
    <t>Sensient Technologies Corporation</t>
  </si>
  <si>
    <t>SYA</t>
  </si>
  <si>
    <t>Symetra Financial Corporation</t>
  </si>
  <si>
    <t>SYBT</t>
  </si>
  <si>
    <t>S.Y. Bancorp, Inc.</t>
  </si>
  <si>
    <t>SYBTP</t>
  </si>
  <si>
    <t>Stryker Corporation</t>
  </si>
  <si>
    <t>SYKE</t>
  </si>
  <si>
    <t>Sykes Enterprises, Incorporated</t>
  </si>
  <si>
    <t>Symbol</t>
  </si>
  <si>
    <t>Name</t>
  </si>
  <si>
    <t>Symantec Corporation</t>
  </si>
  <si>
    <t>SYMM</t>
  </si>
  <si>
    <t>Symmetricom, Inc.</t>
  </si>
  <si>
    <t>SYMX</t>
  </si>
  <si>
    <t>Synthesis Energy Systems, Inc.</t>
  </si>
  <si>
    <t>SYN</t>
  </si>
  <si>
    <t>Synthetic Biologics, Inc</t>
  </si>
  <si>
    <t>SYNA</t>
  </si>
  <si>
    <t>Synaptics Incorporated</t>
  </si>
  <si>
    <t>SYNC</t>
  </si>
  <si>
    <t>Synacor, Inc.</t>
  </si>
  <si>
    <t>SYNL</t>
  </si>
  <si>
    <t>Synalloy Corporation</t>
  </si>
  <si>
    <t>SYNM</t>
  </si>
  <si>
    <t>Syntroleum Corporation</t>
  </si>
  <si>
    <t>SYNT</t>
  </si>
  <si>
    <t>Syntel, Inc.</t>
  </si>
  <si>
    <t>SYPR</t>
  </si>
  <si>
    <t>Sypris Solutions, Inc.</t>
  </si>
  <si>
    <t>SYRG</t>
  </si>
  <si>
    <t>Synergy Resources Corporation</t>
  </si>
  <si>
    <t>SYSW</t>
  </si>
  <si>
    <t>SYSWIN Inc.</t>
  </si>
  <si>
    <t>SYT</t>
  </si>
  <si>
    <t>Syngenta AG</t>
  </si>
  <si>
    <t>SYUT</t>
  </si>
  <si>
    <t>Synutra International, Inc.</t>
  </si>
  <si>
    <t>SYX</t>
  </si>
  <si>
    <t>Systemax Inc.</t>
  </si>
  <si>
    <t>Sysco Corporation</t>
  </si>
  <si>
    <t>SZYM</t>
  </si>
  <si>
    <t>Solazyme, Inc.</t>
  </si>
  <si>
    <t>AT&amp;T Inc.</t>
  </si>
  <si>
    <t>TA</t>
  </si>
  <si>
    <t>TravelCenters of America LLC</t>
  </si>
  <si>
    <t>TAC</t>
  </si>
  <si>
    <t>TransAlta Corporation</t>
  </si>
  <si>
    <t>TACT</t>
  </si>
  <si>
    <t>TransAct Technologies Incorporated</t>
  </si>
  <si>
    <t>TAI</t>
  </si>
  <si>
    <t>Transamerica Income Shares, Inc.</t>
  </si>
  <si>
    <t>TAIT</t>
  </si>
  <si>
    <t>Taitron Components Incorporated</t>
  </si>
  <si>
    <t>TAL</t>
  </si>
  <si>
    <t>TAL International Group, Inc.</t>
  </si>
  <si>
    <t>TAM</t>
  </si>
  <si>
    <t>TAM S.A.</t>
  </si>
  <si>
    <t>TAOM</t>
  </si>
  <si>
    <t>Taomee Holdings Limited</t>
  </si>
  <si>
    <t>Molson Coors Brewing  Company</t>
  </si>
  <si>
    <t>TAP/A</t>
  </si>
  <si>
    <t>TARO</t>
  </si>
  <si>
    <t>Taro Pharmaceutical Industries Ltd.</t>
  </si>
  <si>
    <t>TAS</t>
  </si>
  <si>
    <t>Tasman Metals Ltd</t>
  </si>
  <si>
    <t>TASR</t>
  </si>
  <si>
    <t>TASER International, Inc.</t>
  </si>
  <si>
    <t>TAST</t>
  </si>
  <si>
    <t>Carrols Restaurant Group, Inc.</t>
  </si>
  <si>
    <t>TAT</t>
  </si>
  <si>
    <t>Transatlantic Petroleum Ltd</t>
  </si>
  <si>
    <t>TATT</t>
  </si>
  <si>
    <t>TAT Technologies Ltd.</t>
  </si>
  <si>
    <t>TAXI</t>
  </si>
  <si>
    <t>Medallion Financial Corp.</t>
  </si>
  <si>
    <t>TAYC</t>
  </si>
  <si>
    <t>Taylor Capital Group, Inc.</t>
  </si>
  <si>
    <t>TAYCP</t>
  </si>
  <si>
    <t>TAYD</t>
  </si>
  <si>
    <t>Taylor Devices, Inc.</t>
  </si>
  <si>
    <t>TBAC</t>
  </si>
  <si>
    <t>Tandy Brands Accessories, Inc.</t>
  </si>
  <si>
    <t>TBBK</t>
  </si>
  <si>
    <t>The Bancorp, Inc.</t>
  </si>
  <si>
    <t>TBI</t>
  </si>
  <si>
    <t>TrueBlue, Inc.</t>
  </si>
  <si>
    <t>TBNK</t>
  </si>
  <si>
    <t>Territorial Bancorp Inc.</t>
  </si>
  <si>
    <t>TBOW</t>
  </si>
  <si>
    <t>Trunkbow International Holdings Ltd.</t>
  </si>
  <si>
    <t>TC</t>
  </si>
  <si>
    <t>Thompson Creek Metals Company Inc.</t>
  </si>
  <si>
    <t>TCAP</t>
  </si>
  <si>
    <t>Triangle Capital Corporation</t>
  </si>
  <si>
    <t>TCB</t>
  </si>
  <si>
    <t>TCF Financial Corporation</t>
  </si>
  <si>
    <t>TCB/WS</t>
  </si>
  <si>
    <t>TCB^A</t>
  </si>
  <si>
    <t>TCBI</t>
  </si>
  <si>
    <t>Texas Capital Bancshares, Inc.</t>
  </si>
  <si>
    <t>TCBIW</t>
  </si>
  <si>
    <t>TCBK</t>
  </si>
  <si>
    <t>TriCo Bancshares</t>
  </si>
  <si>
    <t>TCC</t>
  </si>
  <si>
    <t>TCCO</t>
  </si>
  <si>
    <t>Technical Communications Corporation</t>
  </si>
  <si>
    <t>TCHC</t>
  </si>
  <si>
    <t>21st Century Holding Company</t>
  </si>
  <si>
    <t>TCI</t>
  </si>
  <si>
    <t>Transcontinental Realty Investors, Inc.</t>
  </si>
  <si>
    <t>TCK</t>
  </si>
  <si>
    <t>Teck Resources Ltd</t>
  </si>
  <si>
    <t>TCL</t>
  </si>
  <si>
    <t>Tata Communications Limited</t>
  </si>
  <si>
    <t>TCO</t>
  </si>
  <si>
    <t>Taubman Centers, Inc.</t>
  </si>
  <si>
    <t>TCO^G</t>
  </si>
  <si>
    <t>TCO^H</t>
  </si>
  <si>
    <t>TCP</t>
  </si>
  <si>
    <t>TC PipeLines, LP</t>
  </si>
  <si>
    <t>TCPC</t>
  </si>
  <si>
    <t>TCP Capital Corp.</t>
  </si>
  <si>
    <t>TCRD</t>
  </si>
  <si>
    <t>THL Credit, Inc.</t>
  </si>
  <si>
    <t>TCX</t>
  </si>
  <si>
    <t>Tucows Inc.</t>
  </si>
  <si>
    <t>TD</t>
  </si>
  <si>
    <t>Toronto Dominion Bank (The)</t>
  </si>
  <si>
    <t>Teradata Corporation</t>
  </si>
  <si>
    <t>TDE</t>
  </si>
  <si>
    <t>Telephone and Data Systems, Inc.</t>
  </si>
  <si>
    <t>TDF</t>
  </si>
  <si>
    <t>Templeton Dragon Fund, Inc.</t>
  </si>
  <si>
    <t>Transdigm Group Incorporated</t>
  </si>
  <si>
    <t>TDI</t>
  </si>
  <si>
    <t>TDJ</t>
  </si>
  <si>
    <t>TDS</t>
  </si>
  <si>
    <t>TDW</t>
  </si>
  <si>
    <t>Tidewater Inc.</t>
  </si>
  <si>
    <t>TDY</t>
  </si>
  <si>
    <t>Teledyne Technologies Incorporated</t>
  </si>
  <si>
    <t>TE</t>
  </si>
  <si>
    <t>TECO Energy, Inc.</t>
  </si>
  <si>
    <t>TEA</t>
  </si>
  <si>
    <t>Teavana Holdings, Inc.</t>
  </si>
  <si>
    <t>TEAR</t>
  </si>
  <si>
    <t>TearLab Corporation</t>
  </si>
  <si>
    <t>TECD</t>
  </si>
  <si>
    <t>Tech Data Corporation</t>
  </si>
  <si>
    <t>TECH</t>
  </si>
  <si>
    <t>Techne Corporation</t>
  </si>
  <si>
    <t>TECUA</t>
  </si>
  <si>
    <t>Tecumseh Products Company</t>
  </si>
  <si>
    <t>TECUB</t>
  </si>
  <si>
    <t>TEF</t>
  </si>
  <si>
    <t>Telefonica SA</t>
  </si>
  <si>
    <t>TEG</t>
  </si>
  <si>
    <t>Integrys Energy Group</t>
  </si>
  <si>
    <t>TEI</t>
  </si>
  <si>
    <t>Templeton Emerging Markets Income Fund, Inc.</t>
  </si>
  <si>
    <t>TE Connectivity Ltd.</t>
  </si>
  <si>
    <t>TELK</t>
  </si>
  <si>
    <t>Telik, Inc.</t>
  </si>
  <si>
    <t>TEN</t>
  </si>
  <si>
    <t>Tenneco Automotive, Inc.</t>
  </si>
  <si>
    <t>TEO</t>
  </si>
  <si>
    <t>Telecom Argentina Stet - France Telecom S.A.</t>
  </si>
  <si>
    <t>TER</t>
  </si>
  <si>
    <t>Teradyne, Inc.</t>
  </si>
  <si>
    <t>TESO</t>
  </si>
  <si>
    <t>Tesco Corporation</t>
  </si>
  <si>
    <t>TESS</t>
  </si>
  <si>
    <t>TESSCO Technologies Incorporated</t>
  </si>
  <si>
    <t>TEU</t>
  </si>
  <si>
    <t>Box Ships Inc.</t>
  </si>
  <si>
    <t>TEVA</t>
  </si>
  <si>
    <t>Teva Pharmaceutical Industries Limited</t>
  </si>
  <si>
    <t>TEX</t>
  </si>
  <si>
    <t>Terex Corporation</t>
  </si>
  <si>
    <t>TF</t>
  </si>
  <si>
    <t>Thai Capital Fund Inc</t>
  </si>
  <si>
    <t>TFCO</t>
  </si>
  <si>
    <t>Tufco Technologies, Inc.</t>
  </si>
  <si>
    <t>TFG</t>
  </si>
  <si>
    <t>TFM</t>
  </si>
  <si>
    <t>The Fresh Market, Inc.</t>
  </si>
  <si>
    <t>TFSL</t>
  </si>
  <si>
    <t>TFS Financial Corporation</t>
  </si>
  <si>
    <t>TFX</t>
  </si>
  <si>
    <t>Teleflex Incorporated</t>
  </si>
  <si>
    <t>TG</t>
  </si>
  <si>
    <t>Tredegar Corporation</t>
  </si>
  <si>
    <t>TGA</t>
  </si>
  <si>
    <t>Transglobe Energy Corp</t>
  </si>
  <si>
    <t>TGAL</t>
  </si>
  <si>
    <t>Tegal Corporation</t>
  </si>
  <si>
    <t>TGB</t>
  </si>
  <si>
    <t>Taseko Mines Limited</t>
  </si>
  <si>
    <t>TGC</t>
  </si>
  <si>
    <t>Tengasco, Inc.</t>
  </si>
  <si>
    <t>TGD</t>
  </si>
  <si>
    <t>Timmons Gold Corp</t>
  </si>
  <si>
    <t>TGE</t>
  </si>
  <si>
    <t>TGC Industries, Inc.</t>
  </si>
  <si>
    <t>TGH</t>
  </si>
  <si>
    <t>Textainer Group Holdings Limited</t>
  </si>
  <si>
    <t>TGI</t>
  </si>
  <si>
    <t>Triumph Group, Inc.</t>
  </si>
  <si>
    <t>TGP</t>
  </si>
  <si>
    <t>Teekay LNG Partners L.P.</t>
  </si>
  <si>
    <t>TGS</t>
  </si>
  <si>
    <t>Transportadora De Gas Sa Ord B</t>
  </si>
  <si>
    <t>Target Corporation</t>
  </si>
  <si>
    <t>TGX</t>
  </si>
  <si>
    <t>Theragenics Corporation</t>
  </si>
  <si>
    <t>THC</t>
  </si>
  <si>
    <t>Tenet Healthcare Corporation</t>
  </si>
  <si>
    <t>THER</t>
  </si>
  <si>
    <t>Theratechnologies Inc.</t>
  </si>
  <si>
    <t>THFF</t>
  </si>
  <si>
    <t>First Financial Corporation Indiana</t>
  </si>
  <si>
    <t>THG</t>
  </si>
  <si>
    <t>The Hanover Insurance Group, Inc.</t>
  </si>
  <si>
    <t>THI</t>
  </si>
  <si>
    <t>Tim Hortons Inc.</t>
  </si>
  <si>
    <t>THLD</t>
  </si>
  <si>
    <t>Threshold Pharmaceuticals, Inc.</t>
  </si>
  <si>
    <t>THM</t>
  </si>
  <si>
    <t>International Tower Hill Mines Ltd</t>
  </si>
  <si>
    <t>THO</t>
  </si>
  <si>
    <t>Thor Industries, Inc.</t>
  </si>
  <si>
    <t>THOR</t>
  </si>
  <si>
    <t>Thoratec Corporation</t>
  </si>
  <si>
    <t>THQI</t>
  </si>
  <si>
    <t>THQ Inc.</t>
  </si>
  <si>
    <t>THR</t>
  </si>
  <si>
    <t>Thermon Group Holdings, Inc.</t>
  </si>
  <si>
    <t>THRD</t>
  </si>
  <si>
    <t>TF Financial Corporation</t>
  </si>
  <si>
    <t>THRX</t>
  </si>
  <si>
    <t>Theravance, Inc.</t>
  </si>
  <si>
    <t>THS</t>
  </si>
  <si>
    <t>Treehouse Foods, Inc.</t>
  </si>
  <si>
    <t>THTI</t>
  </si>
  <si>
    <t>THT Heat Transfer Technology, Inc.</t>
  </si>
  <si>
    <t>TI</t>
  </si>
  <si>
    <t>Telecom Italia S.P.A.</t>
  </si>
  <si>
    <t>TI/A</t>
  </si>
  <si>
    <t>TIBB</t>
  </si>
  <si>
    <t>TIB Financial Corporation</t>
  </si>
  <si>
    <t>TIBX</t>
  </si>
  <si>
    <t>TIBCO Software, Inc.</t>
  </si>
  <si>
    <t>TICC</t>
  </si>
  <si>
    <t>TICC Capital Corp.</t>
  </si>
  <si>
    <t>TIE</t>
  </si>
  <si>
    <t>Titanium Metals Corporation</t>
  </si>
  <si>
    <t>Tiffany &amp; Co.</t>
  </si>
  <si>
    <t>TIGR</t>
  </si>
  <si>
    <t>TigerLogic Corporation</t>
  </si>
  <si>
    <t>TIII</t>
  </si>
  <si>
    <t>Tii Network Technologies, Inc.</t>
  </si>
  <si>
    <t>TIK</t>
  </si>
  <si>
    <t>Tel-Instrument Electronics Corp.</t>
  </si>
  <si>
    <t>TINY</t>
  </si>
  <si>
    <t>Harris &amp; Harris Group, Inc.</t>
  </si>
  <si>
    <t>TIS</t>
  </si>
  <si>
    <t>Orchids Paper Products Company</t>
  </si>
  <si>
    <t>TISA</t>
  </si>
  <si>
    <t>Top Image Systems, Ltd.</t>
  </si>
  <si>
    <t>TISI</t>
  </si>
  <si>
    <t>Team, Inc.</t>
  </si>
  <si>
    <t>TITN</t>
  </si>
  <si>
    <t>Titan Machinery Inc.</t>
  </si>
  <si>
    <t>TIV</t>
  </si>
  <si>
    <t>Tri-Valley Corporation</t>
  </si>
  <si>
    <t>TIVO</t>
  </si>
  <si>
    <t>TiVo Inc.</t>
  </si>
  <si>
    <t>TJX Companies, Inc. (The)</t>
  </si>
  <si>
    <t>TK</t>
  </si>
  <si>
    <t>Teekay Corporation</t>
  </si>
  <si>
    <t>TKC</t>
  </si>
  <si>
    <t>Turkcell Iletisim Hizmetleri AS</t>
  </si>
  <si>
    <t>TKF</t>
  </si>
  <si>
    <t>Turkish Investment Fund, Inc. (The)</t>
  </si>
  <si>
    <t>TKMR</t>
  </si>
  <si>
    <t>Tekmira Pharmaceuticals Corp</t>
  </si>
  <si>
    <t>TKR</t>
  </si>
  <si>
    <t>Timken Company (The)</t>
  </si>
  <si>
    <t>TLAB</t>
  </si>
  <si>
    <t>Tellabs, Inc.</t>
  </si>
  <si>
    <t>TLB</t>
  </si>
  <si>
    <t>Talbots, Inc. (The)</t>
  </si>
  <si>
    <t>TLB/WS</t>
  </si>
  <si>
    <t>TLF</t>
  </si>
  <si>
    <t>Tandy Leather Factory, Inc.</t>
  </si>
  <si>
    <t>TLI</t>
  </si>
  <si>
    <t>LMP Corporate Loan Fund Inc</t>
  </si>
  <si>
    <t>TLK</t>
  </si>
  <si>
    <t>P.T. Telekomunikasi Indonesia, Tbk.</t>
  </si>
  <si>
    <t>TLLP</t>
  </si>
  <si>
    <t>Tesoro Logistics LP</t>
  </si>
  <si>
    <t>TLM</t>
  </si>
  <si>
    <t>Talisman Energy Inc.</t>
  </si>
  <si>
    <t>TLP</t>
  </si>
  <si>
    <t>Transmontaigne Partners L.P.</t>
  </si>
  <si>
    <t>TLR</t>
  </si>
  <si>
    <t>Timberline Resources Corporation</t>
  </si>
  <si>
    <t>TM</t>
  </si>
  <si>
    <t>Toyota Motor Corp Ltd Ord</t>
  </si>
  <si>
    <t>TMH</t>
  </si>
  <si>
    <t>Team Health Holdings, Inc.</t>
  </si>
  <si>
    <t>Torchmark Corporation</t>
  </si>
  <si>
    <t>TMK^A</t>
  </si>
  <si>
    <t>TMM</t>
  </si>
  <si>
    <t>Grupo TMM, S.A.</t>
  </si>
  <si>
    <t>TMNG</t>
  </si>
  <si>
    <t>The Management Network Group, Inc.</t>
  </si>
  <si>
    <t>Thermo Fisher Scientific Inc</t>
  </si>
  <si>
    <t>TMP</t>
  </si>
  <si>
    <t>Tompkins Financial Corporation</t>
  </si>
  <si>
    <t>TMS</t>
  </si>
  <si>
    <t>TMS International Corp.</t>
  </si>
  <si>
    <t>TNAV</t>
  </si>
  <si>
    <t>TeleNav, Inc.</t>
  </si>
  <si>
    <t>TNB</t>
  </si>
  <si>
    <t>Thomas &amp; Betts Corporation</t>
  </si>
  <si>
    <t>TNC</t>
  </si>
  <si>
    <t>Tennant Company</t>
  </si>
  <si>
    <t>TNGN</t>
  </si>
  <si>
    <t>Tengion, Inc.</t>
  </si>
  <si>
    <t>TNGO</t>
  </si>
  <si>
    <t>Tangoe, Inc.</t>
  </si>
  <si>
    <t>TNH</t>
  </si>
  <si>
    <t>Terra Nitrogen Company, L.P.</t>
  </si>
  <si>
    <t>TNK</t>
  </si>
  <si>
    <t>Teekay Tankers Ltd.</t>
  </si>
  <si>
    <t>TNP</t>
  </si>
  <si>
    <t>Tsakos Energy Navigation Ltd</t>
  </si>
  <si>
    <t>TNS</t>
  </si>
  <si>
    <t>TNS, Inc.</t>
  </si>
  <si>
    <t>TOF</t>
  </si>
  <si>
    <t>Tofutti Brands Inc.</t>
  </si>
  <si>
    <t>TOFC</t>
  </si>
  <si>
    <t>Tower Financial Corporation</t>
  </si>
  <si>
    <t>TOL</t>
  </si>
  <si>
    <t>Toll Brothers Inc.</t>
  </si>
  <si>
    <t>TOO</t>
  </si>
  <si>
    <t>Teekay Offshore Partners L.P.</t>
  </si>
  <si>
    <t>TOPS</t>
  </si>
  <si>
    <t>TOP Ships Inc.</t>
  </si>
  <si>
    <t xml:space="preserve">TORM          </t>
  </si>
  <si>
    <t>TOR Minerals International Inc</t>
  </si>
  <si>
    <t>TOT</t>
  </si>
  <si>
    <t>TotalFinaElf, S.A.</t>
  </si>
  <si>
    <t>TOWN</t>
  </si>
  <si>
    <t>Towne Bank</t>
  </si>
  <si>
    <t>TOWR</t>
  </si>
  <si>
    <t>Tower International, Inc.</t>
  </si>
  <si>
    <t>TPC</t>
  </si>
  <si>
    <t>Tutor Perini Corporation</t>
  </si>
  <si>
    <t>TPCG</t>
  </si>
  <si>
    <t>TPC Group, Inc.</t>
  </si>
  <si>
    <t>TPGI</t>
  </si>
  <si>
    <t>Thomas Properties Group, Inc.</t>
  </si>
  <si>
    <t>TPI</t>
  </si>
  <si>
    <t>Tianyin Pharmaceutical Co., Inc.</t>
  </si>
  <si>
    <t>TPL</t>
  </si>
  <si>
    <t>Texas Pacific Land Trust</t>
  </si>
  <si>
    <t>TPLM</t>
  </si>
  <si>
    <t>Triangle Petroleum Corporation</t>
  </si>
  <si>
    <t>TPX</t>
  </si>
  <si>
    <t>Tempur-pedic International Inc</t>
  </si>
  <si>
    <t>TPZ</t>
  </si>
  <si>
    <t>Tortoise Power and Energy Infrastructure Fund, Inc</t>
  </si>
  <si>
    <t>TQNT</t>
  </si>
  <si>
    <t>TriQuint Semiconductor, Inc.</t>
  </si>
  <si>
    <t>TQQQ</t>
  </si>
  <si>
    <t>ProShares UltraPro QQQ</t>
  </si>
  <si>
    <t>TR</t>
  </si>
  <si>
    <t>Tootsie Roll Industries, Inc.</t>
  </si>
  <si>
    <t>TRAK</t>
  </si>
  <si>
    <t>DealerTrack Holdings, Inc.</t>
  </si>
  <si>
    <t>TRC</t>
  </si>
  <si>
    <t>Tejon Ranch Co</t>
  </si>
  <si>
    <t>TREE</t>
  </si>
  <si>
    <t>Tree.com, Inc.</t>
  </si>
  <si>
    <t>TREX</t>
  </si>
  <si>
    <t>Trex Company, Inc.</t>
  </si>
  <si>
    <t>TRF</t>
  </si>
  <si>
    <t>Templeton Russia Fund, Inc.</t>
  </si>
  <si>
    <t>TRGP</t>
  </si>
  <si>
    <t>Targa Resources, Inc.</t>
  </si>
  <si>
    <t>TRGT</t>
  </si>
  <si>
    <t>Targacept, Inc.</t>
  </si>
  <si>
    <t>TRI</t>
  </si>
  <si>
    <t>Thomson Reuters Corp</t>
  </si>
  <si>
    <t>TRIB</t>
  </si>
  <si>
    <t>Trinity Biotech plc</t>
  </si>
  <si>
    <t>TRIO</t>
  </si>
  <si>
    <t>Trio Merger Corp.</t>
  </si>
  <si>
    <t>TripAdvisor, Inc.</t>
  </si>
  <si>
    <t>TRIT</t>
  </si>
  <si>
    <t>Tri-Tech Holding Inc.</t>
  </si>
  <si>
    <t>TRK</t>
  </si>
  <si>
    <t>Speedway Motorsports, Inc.</t>
  </si>
  <si>
    <t>TRLG</t>
  </si>
  <si>
    <t>True Religion Apparel, Inc.</t>
  </si>
  <si>
    <t>TRMB</t>
  </si>
  <si>
    <t>Trimble Navigation Limited</t>
  </si>
  <si>
    <t>TRMD</t>
  </si>
  <si>
    <t>TORM A/S</t>
  </si>
  <si>
    <t>TRMK</t>
  </si>
  <si>
    <t>Trustmark Corporation</t>
  </si>
  <si>
    <t>TRN</t>
  </si>
  <si>
    <t>Trinity Industries, Inc.</t>
  </si>
  <si>
    <t>TRNO</t>
  </si>
  <si>
    <t>Terreno Realty Corporation</t>
  </si>
  <si>
    <t>TRNS</t>
  </si>
  <si>
    <t>Transcat, Inc.</t>
  </si>
  <si>
    <t>TRNX</t>
  </si>
  <si>
    <t>Tornier N.V.</t>
  </si>
  <si>
    <t>TROW</t>
  </si>
  <si>
    <t>T. Rowe Price Group, Inc.</t>
  </si>
  <si>
    <t>TRP</t>
  </si>
  <si>
    <t>Transcanada Pipelines, Ltd.</t>
  </si>
  <si>
    <t>TRR</t>
  </si>
  <si>
    <t>TRC Companies, Inc.</t>
  </si>
  <si>
    <t>TRS</t>
  </si>
  <si>
    <t>TriMas Corporation</t>
  </si>
  <si>
    <t>TRST</t>
  </si>
  <si>
    <t>TrustCo Bank Corp NY</t>
  </si>
  <si>
    <t>TRT</t>
  </si>
  <si>
    <t>Trio-Tech International</t>
  </si>
  <si>
    <t>TRU</t>
  </si>
  <si>
    <t>Torch Energy Royalty Trust</t>
  </si>
  <si>
    <t>The Travelers Companies, Inc.</t>
  </si>
  <si>
    <t>TRW</t>
  </si>
  <si>
    <t>TRW Automotive Holdings Corporation</t>
  </si>
  <si>
    <t>TRX</t>
  </si>
  <si>
    <t>Tanzanian Royalty Exploration Corporation</t>
  </si>
  <si>
    <t>TS</t>
  </si>
  <si>
    <t>Tenaris S.A.</t>
  </si>
  <si>
    <t>TSBK</t>
  </si>
  <si>
    <t>Timberland Bancorp, Inc.</t>
  </si>
  <si>
    <t>Tractor Supply Company</t>
  </si>
  <si>
    <t>TSEM</t>
  </si>
  <si>
    <t>Tower Semiconductor Ltd.</t>
  </si>
  <si>
    <t>TSH</t>
  </si>
  <si>
    <t>Teche Holding Company</t>
  </si>
  <si>
    <t>TSI</t>
  </si>
  <si>
    <t>TCW Strategic Income Fund, Inc.</t>
  </si>
  <si>
    <t>TSL</t>
  </si>
  <si>
    <t>Trina Solar Limited</t>
  </si>
  <si>
    <t>TSLA</t>
  </si>
  <si>
    <t>Tesla Motors, Inc.</t>
  </si>
  <si>
    <t>TSM</t>
  </si>
  <si>
    <t>Taiwan Semiconductor Manufacturing Company Limited</t>
  </si>
  <si>
    <t>Tyson Foods, Inc.</t>
  </si>
  <si>
    <t>Tesoro Petroleum Corporation</t>
  </si>
  <si>
    <t>TSON</t>
  </si>
  <si>
    <t>TranS1 Inc.</t>
  </si>
  <si>
    <t>TSPT</t>
  </si>
  <si>
    <t>Transcept Pharmaceuticals, Inc.</t>
  </si>
  <si>
    <t>TSRA</t>
  </si>
  <si>
    <t>Tessera Technologies, Inc.</t>
  </si>
  <si>
    <t>TSRI</t>
  </si>
  <si>
    <t>TSR, Inc.</t>
  </si>
  <si>
    <t>TSRX</t>
  </si>
  <si>
    <t>Trius Therapeutics, Inc.</t>
  </si>
  <si>
    <t>Total System Services, Inc.</t>
  </si>
  <si>
    <t>TST</t>
  </si>
  <si>
    <t>TheStreet, Inc.</t>
  </si>
  <si>
    <t>TSTC</t>
  </si>
  <si>
    <t>Telestone Technologies Corp.</t>
  </si>
  <si>
    <t>TSTF</t>
  </si>
  <si>
    <t>TeamStaff, Inc.</t>
  </si>
  <si>
    <t>TSU</t>
  </si>
  <si>
    <t>Tele Celular Sul Participacoes S.A.</t>
  </si>
  <si>
    <t>TSYS</t>
  </si>
  <si>
    <t>TeleCommunication Systems, Inc.</t>
  </si>
  <si>
    <t>TTC</t>
  </si>
  <si>
    <t>Toro Company (The)</t>
  </si>
  <si>
    <t>TTEC</t>
  </si>
  <si>
    <t>TeleTech Holdings, Inc.</t>
  </si>
  <si>
    <t>TTEK</t>
  </si>
  <si>
    <t>Tetra Tech, Inc.</t>
  </si>
  <si>
    <t>TTF</t>
  </si>
  <si>
    <t>Thai Fund, Inc. (The)</t>
  </si>
  <si>
    <t>TTGT</t>
  </si>
  <si>
    <t>TechTarget, Inc.</t>
  </si>
  <si>
    <t>TTHI</t>
  </si>
  <si>
    <t>Transition Therapeutics, Inc.</t>
  </si>
  <si>
    <t>TTI</t>
  </si>
  <si>
    <t>Tetra Technologies, Inc.</t>
  </si>
  <si>
    <t>TTM</t>
  </si>
  <si>
    <t>Tata Motors Ltd</t>
  </si>
  <si>
    <t>TTMI</t>
  </si>
  <si>
    <t>TTM Technologies, Inc.</t>
  </si>
  <si>
    <t>TTO</t>
  </si>
  <si>
    <t>Tortoise Capital Resources Corporation</t>
  </si>
  <si>
    <t>TTP</t>
  </si>
  <si>
    <t>Tortoise Pipeline &amp; Energy Fund, Inc.</t>
  </si>
  <si>
    <t>TTTM</t>
  </si>
  <si>
    <t>T3 Motion Inc</t>
  </si>
  <si>
    <t>TTTM/WS/W</t>
  </si>
  <si>
    <t>TTTM/WS/Z</t>
  </si>
  <si>
    <t>TTWO</t>
  </si>
  <si>
    <t>Take-Two Interactive Software, Inc.</t>
  </si>
  <si>
    <t>TU</t>
  </si>
  <si>
    <t>TELUS Corporation</t>
  </si>
  <si>
    <t>TUC</t>
  </si>
  <si>
    <t>Mac-Gray Corporation</t>
  </si>
  <si>
    <t>TUDO</t>
  </si>
  <si>
    <t>Tudou Holdings Limited</t>
  </si>
  <si>
    <t>TUES</t>
  </si>
  <si>
    <t>Tuesday Morning Corp.</t>
  </si>
  <si>
    <t>TUMI</t>
  </si>
  <si>
    <t>Tumi Holdings, Inc.</t>
  </si>
  <si>
    <t>TUP</t>
  </si>
  <si>
    <t>Tupperware Corporation</t>
  </si>
  <si>
    <t>TV</t>
  </si>
  <si>
    <t>Grupo Televisa S.A.</t>
  </si>
  <si>
    <t>TVC</t>
  </si>
  <si>
    <t>Tennessee Valley Authority</t>
  </si>
  <si>
    <t>TVE</t>
  </si>
  <si>
    <t>TVL</t>
  </si>
  <si>
    <t>LIN TV Corp</t>
  </si>
  <si>
    <t>TW</t>
  </si>
  <si>
    <t>Towers Watson &amp; Co</t>
  </si>
  <si>
    <t>TWC</t>
  </si>
  <si>
    <t>Time Warner Cable Inc</t>
  </si>
  <si>
    <t>TWER</t>
  </si>
  <si>
    <t>Towerstream Corporation</t>
  </si>
  <si>
    <t>TWGP</t>
  </si>
  <si>
    <t>Tower Group, Inc.</t>
  </si>
  <si>
    <t>TWI</t>
  </si>
  <si>
    <t>Titan International, Inc.</t>
  </si>
  <si>
    <t>TWIN</t>
  </si>
  <si>
    <t>Twin Disc, Incorporated</t>
  </si>
  <si>
    <t>TWMC</t>
  </si>
  <si>
    <t>Trans World Entertainment Corp.</t>
  </si>
  <si>
    <t>TWN</t>
  </si>
  <si>
    <t>Taiwan Fund, Inc. (The)</t>
  </si>
  <si>
    <t>TWO</t>
  </si>
  <si>
    <t>Two Harbors Investments Corp</t>
  </si>
  <si>
    <t>TWO/WS</t>
  </si>
  <si>
    <t>TWTC</t>
  </si>
  <si>
    <t>tw telecom inc.</t>
  </si>
  <si>
    <t>TWX</t>
  </si>
  <si>
    <t>Time Warner Inc.</t>
  </si>
  <si>
    <t>TX</t>
  </si>
  <si>
    <t>Ternium S.A.</t>
  </si>
  <si>
    <t>TXCC</t>
  </si>
  <si>
    <t>TranSwitch Corporation</t>
  </si>
  <si>
    <t>TXI</t>
  </si>
  <si>
    <t>Texas Industries, Inc.</t>
  </si>
  <si>
    <t>Texas Instruments Incorporated</t>
  </si>
  <si>
    <t>TXRH</t>
  </si>
  <si>
    <t>Texas Roadhouse, Inc.</t>
  </si>
  <si>
    <t>Textron Inc.</t>
  </si>
  <si>
    <t>TY</t>
  </si>
  <si>
    <t>Tri Continental Corporation</t>
  </si>
  <si>
    <t>TY^</t>
  </si>
  <si>
    <t>TYC</t>
  </si>
  <si>
    <t>Tyco International, Ltd. (Switzerland)</t>
  </si>
  <si>
    <t>TYG</t>
  </si>
  <si>
    <t>Tortoise Energy Infrastructure Corporation</t>
  </si>
  <si>
    <t>TYG^A</t>
  </si>
  <si>
    <t>TYL</t>
  </si>
  <si>
    <t>Tyler Technologies, Inc.</t>
  </si>
  <si>
    <t>TYN</t>
  </si>
  <si>
    <t>Tortoise North American Energy Corporation</t>
  </si>
  <si>
    <t>TYPE</t>
  </si>
  <si>
    <t>Monotype Imaging Holdings Inc.</t>
  </si>
  <si>
    <t>TYY</t>
  </si>
  <si>
    <t>Tortoise Energy Capital Corporation</t>
  </si>
  <si>
    <t>TYY^B/CL</t>
  </si>
  <si>
    <t>TYY^C</t>
  </si>
  <si>
    <t>TZF</t>
  </si>
  <si>
    <t>Bear Stearns Depositor, Inc.</t>
  </si>
  <si>
    <t>TZK</t>
  </si>
  <si>
    <t>Trust Ctfs 2002 1 Bear Stearns Depositor Inc Acting as Deposit</t>
  </si>
  <si>
    <t>TZOO</t>
  </si>
  <si>
    <t>Travelzoo Inc</t>
  </si>
  <si>
    <t>TZYM</t>
  </si>
  <si>
    <t>Tranzyme, Inc.</t>
  </si>
  <si>
    <t>Under Armour, Inc.</t>
  </si>
  <si>
    <t>UACL</t>
  </si>
  <si>
    <t>Universal Truckload Services, Inc.</t>
  </si>
  <si>
    <t>United Continental Holdings, Inc.</t>
  </si>
  <si>
    <t>UAM</t>
  </si>
  <si>
    <t>Universal American Corp.</t>
  </si>
  <si>
    <t>UAN</t>
  </si>
  <si>
    <t>CVR Partners, LP</t>
  </si>
  <si>
    <t>UBA</t>
  </si>
  <si>
    <t>Urstadt Biddle Properties Inc.</t>
  </si>
  <si>
    <t>UBCP</t>
  </si>
  <si>
    <t>United Bancorp, Inc.</t>
  </si>
  <si>
    <t>UBFO</t>
  </si>
  <si>
    <t>United Security Bancshares</t>
  </si>
  <si>
    <t>UBNK</t>
  </si>
  <si>
    <t>United Financial Bancorp, Inc.</t>
  </si>
  <si>
    <t>UBNT</t>
  </si>
  <si>
    <t>Ubiquiti Networks, Inc.</t>
  </si>
  <si>
    <t>UBOH</t>
  </si>
  <si>
    <t>United Bancshares, Inc.</t>
  </si>
  <si>
    <t>UBP</t>
  </si>
  <si>
    <t>UBP^C</t>
  </si>
  <si>
    <t>UBP^D</t>
  </si>
  <si>
    <t>UBPS</t>
  </si>
  <si>
    <t>Universal Business Payment Solutions Acquisition Corporation</t>
  </si>
  <si>
    <t>UBPSU</t>
  </si>
  <si>
    <t>UBPSW</t>
  </si>
  <si>
    <t>UBS</t>
  </si>
  <si>
    <t>UBS AG</t>
  </si>
  <si>
    <t>UBS^D</t>
  </si>
  <si>
    <t>UBSH</t>
  </si>
  <si>
    <t>Union First Market Bankshares Corporation</t>
  </si>
  <si>
    <t>UBSI</t>
  </si>
  <si>
    <t>United Bankshares, Inc.</t>
  </si>
  <si>
    <t>UCBA</t>
  </si>
  <si>
    <t>United Community Bancorp</t>
  </si>
  <si>
    <t>UCBI</t>
  </si>
  <si>
    <t>United Community Banks, Inc.</t>
  </si>
  <si>
    <t>UCFC</t>
  </si>
  <si>
    <t>United Community Financial Corp.</t>
  </si>
  <si>
    <t>UCTT</t>
  </si>
  <si>
    <t>Ultra Clean Holdings, Inc.</t>
  </si>
  <si>
    <t>United Dominion Realty Trust, Inc.</t>
  </si>
  <si>
    <t>UDR^G/CL</t>
  </si>
  <si>
    <t>UDRL</t>
  </si>
  <si>
    <t>Union Drilling, Inc.</t>
  </si>
  <si>
    <t>UEC</t>
  </si>
  <si>
    <t>Uranium Energy Corp.</t>
  </si>
  <si>
    <t>UEIC</t>
  </si>
  <si>
    <t>Universal Electronics Inc.</t>
  </si>
  <si>
    <t>UEPS</t>
  </si>
  <si>
    <t>Net 1 UEPS Technologies, Inc.</t>
  </si>
  <si>
    <t>UFCS</t>
  </si>
  <si>
    <t>United Fire Group, Inc</t>
  </si>
  <si>
    <t>UFI</t>
  </si>
  <si>
    <t>Unifi, Inc.</t>
  </si>
  <si>
    <t>UFPI</t>
  </si>
  <si>
    <t>Universal Forest Products, Inc.</t>
  </si>
  <si>
    <t>UFPT</t>
  </si>
  <si>
    <t>UFP Technologies, Inc.</t>
  </si>
  <si>
    <t>UFS</t>
  </si>
  <si>
    <t>Domtar Corporation</t>
  </si>
  <si>
    <t>UG</t>
  </si>
  <si>
    <t>United-Guardian, Inc.</t>
  </si>
  <si>
    <t>UGI</t>
  </si>
  <si>
    <t>UGI Corporation</t>
  </si>
  <si>
    <t>UGP</t>
  </si>
  <si>
    <t>Ultrapar Participacoes S.A.</t>
  </si>
  <si>
    <t>UHAL</t>
  </si>
  <si>
    <t>Amerco</t>
  </si>
  <si>
    <t>UHS</t>
  </si>
  <si>
    <t>Universal Health Services, Inc.</t>
  </si>
  <si>
    <t>UHT</t>
  </si>
  <si>
    <t>Universal Health Realty Income Trust</t>
  </si>
  <si>
    <t>UIL</t>
  </si>
  <si>
    <t>UIL Holdings Corporation</t>
  </si>
  <si>
    <t>UIS</t>
  </si>
  <si>
    <t>Unisys Corporation</t>
  </si>
  <si>
    <t>UIS^A</t>
  </si>
  <si>
    <t>UL</t>
  </si>
  <si>
    <t>Unilever PLC</t>
  </si>
  <si>
    <t>ULBI</t>
  </si>
  <si>
    <t>Ultralife Corporation</t>
  </si>
  <si>
    <t>ULGX</t>
  </si>
  <si>
    <t>Urologix, Inc.</t>
  </si>
  <si>
    <t>Ulta Salon, Cosmetics &amp; Fragrance, Inc.</t>
  </si>
  <si>
    <t>ULTI</t>
  </si>
  <si>
    <t>The Ultimate Software Group, Inc.</t>
  </si>
  <si>
    <t>ULTR</t>
  </si>
  <si>
    <t>Ultrapetrol (Bahamas) Limited</t>
  </si>
  <si>
    <t>UMBF</t>
  </si>
  <si>
    <t>UMB Financial Corporation</t>
  </si>
  <si>
    <t>UMC</t>
  </si>
  <si>
    <t>United Microelectronics Corporation</t>
  </si>
  <si>
    <t>UMH</t>
  </si>
  <si>
    <t>UMH Properties, Inc.</t>
  </si>
  <si>
    <t>UMH^A</t>
  </si>
  <si>
    <t>UMPQ</t>
  </si>
  <si>
    <t>Umpqua Holdings Corporation</t>
  </si>
  <si>
    <t>UN</t>
  </si>
  <si>
    <t>Unilever NV</t>
  </si>
  <si>
    <t>UNAM</t>
  </si>
  <si>
    <t>Unico American Corporation</t>
  </si>
  <si>
    <t>UNB</t>
  </si>
  <si>
    <t>Union Bankshares, Inc.</t>
  </si>
  <si>
    <t>UNF</t>
  </si>
  <si>
    <t>Unifirst Corporation</t>
  </si>
  <si>
    <t>UNFI</t>
  </si>
  <si>
    <t>United Natural Foods, Inc.</t>
  </si>
  <si>
    <t>UnitedHealth Group Incorporated</t>
  </si>
  <si>
    <t>UNIS</t>
  </si>
  <si>
    <t>Unilife Corporation</t>
  </si>
  <si>
    <t>Unum Group</t>
  </si>
  <si>
    <t>Union Pacific Corporation</t>
  </si>
  <si>
    <t>UNS</t>
  </si>
  <si>
    <t>UniSource Energy Corporation</t>
  </si>
  <si>
    <t>UNT</t>
  </si>
  <si>
    <t>Unit Corporation</t>
  </si>
  <si>
    <t>UNTD</t>
  </si>
  <si>
    <t>United Online, Inc.</t>
  </si>
  <si>
    <t>UNTK</t>
  </si>
  <si>
    <t>UniTek Global Services, Inc.</t>
  </si>
  <si>
    <t>UNTY</t>
  </si>
  <si>
    <t>Unity Bancorp, Inc.</t>
  </si>
  <si>
    <t>UNXL</t>
  </si>
  <si>
    <t>Uni-Pixel, Inc.</t>
  </si>
  <si>
    <t>UPG</t>
  </si>
  <si>
    <t>Universal Power Group Inc</t>
  </si>
  <si>
    <t>UPI</t>
  </si>
  <si>
    <t>Uroplasty, Inc.</t>
  </si>
  <si>
    <t>UPL</t>
  </si>
  <si>
    <t>Ultra Petroleum Corp.</t>
  </si>
  <si>
    <t>United Parcel Service, Inc.</t>
  </si>
  <si>
    <t>UQM</t>
  </si>
  <si>
    <t>UQM TECHNOLOGIES INC</t>
  </si>
  <si>
    <t>Urban Outfitters, Inc.</t>
  </si>
  <si>
    <t>URG</t>
  </si>
  <si>
    <t>Ur Energy Inc</t>
  </si>
  <si>
    <t>URI</t>
  </si>
  <si>
    <t>United Rentals, Inc.</t>
  </si>
  <si>
    <t>URRE</t>
  </si>
  <si>
    <t>Uranium Resources, Inc.</t>
  </si>
  <si>
    <t>URS</t>
  </si>
  <si>
    <t>URS Corporation</t>
  </si>
  <si>
    <t>URZ</t>
  </si>
  <si>
    <t>Uranerz Energy Corporation</t>
  </si>
  <si>
    <t>USA</t>
  </si>
  <si>
    <t>Liberty All-Star Equity Fund</t>
  </si>
  <si>
    <t>USAK</t>
  </si>
  <si>
    <t>USA Truck, Inc.</t>
  </si>
  <si>
    <t>USAP</t>
  </si>
  <si>
    <t>Universal Stainless &amp; Alloy Products, Inc.</t>
  </si>
  <si>
    <t>USAT</t>
  </si>
  <si>
    <t>USA Technologies, Inc.</t>
  </si>
  <si>
    <t>USATP</t>
  </si>
  <si>
    <t>USATZ</t>
  </si>
  <si>
    <t>U.S. Bancorp</t>
  </si>
  <si>
    <t>USB^A</t>
  </si>
  <si>
    <t>USB^H</t>
  </si>
  <si>
    <t>USB^J/CL</t>
  </si>
  <si>
    <t>USB^K/CL</t>
  </si>
  <si>
    <t>USB^L</t>
  </si>
  <si>
    <t>USB^M</t>
  </si>
  <si>
    <t>USB^N</t>
  </si>
  <si>
    <t>US Bancorp Del</t>
  </si>
  <si>
    <t>USBI</t>
  </si>
  <si>
    <t>United Security Bancshares, Inc.</t>
  </si>
  <si>
    <t>USCR</t>
  </si>
  <si>
    <t>U S Concrete, Inc.</t>
  </si>
  <si>
    <t>USEG</t>
  </si>
  <si>
    <t>U.S. Energy Corp.</t>
  </si>
  <si>
    <t>USG</t>
  </si>
  <si>
    <t>USG Corporation</t>
  </si>
  <si>
    <t>USHS</t>
  </si>
  <si>
    <t>U.S. Home Systems, Inc.</t>
  </si>
  <si>
    <t>USLM</t>
  </si>
  <si>
    <t>United States Lime &amp; Minerals, Inc.</t>
  </si>
  <si>
    <t>USM</t>
  </si>
  <si>
    <t>United States Cellular Corporation</t>
  </si>
  <si>
    <t>USMO</t>
  </si>
  <si>
    <t>USA Mobility, Inc.</t>
  </si>
  <si>
    <t>USNA</t>
  </si>
  <si>
    <t>USANA Health Sciences, Inc.</t>
  </si>
  <si>
    <t>USPH</t>
  </si>
  <si>
    <t>U.S. Physical Therapy, Inc.</t>
  </si>
  <si>
    <t>USTR</t>
  </si>
  <si>
    <t>United Stationers Inc.</t>
  </si>
  <si>
    <t>USU</t>
  </si>
  <si>
    <t>USEC Inc.</t>
  </si>
  <si>
    <t>UTA</t>
  </si>
  <si>
    <t>Universal Travel Group</t>
  </si>
  <si>
    <t>UTEK</t>
  </si>
  <si>
    <t>Ultratech, Inc.</t>
  </si>
  <si>
    <t>UTF</t>
  </si>
  <si>
    <t>Cohen &amp; Steers Infrastructure Fund, Inc</t>
  </si>
  <si>
    <t>UTG</t>
  </si>
  <si>
    <t>Reaves Utility Income Fund</t>
  </si>
  <si>
    <t>UTHR</t>
  </si>
  <si>
    <t>United Therapeutics Corporation</t>
  </si>
  <si>
    <t>UTI</t>
  </si>
  <si>
    <t>Universal Technical Institute Inc</t>
  </si>
  <si>
    <t>UTIW</t>
  </si>
  <si>
    <t>UTi Worldwide Inc.</t>
  </si>
  <si>
    <t>UTL</t>
  </si>
  <si>
    <t>UNITIL Corporation</t>
  </si>
  <si>
    <t>UTMD</t>
  </si>
  <si>
    <t>Utah Medical Products, Inc.</t>
  </si>
  <si>
    <t>UTSI</t>
  </si>
  <si>
    <t>UTStarcom Holdings Corp</t>
  </si>
  <si>
    <t>United Technologies Corporation</t>
  </si>
  <si>
    <t>UUU</t>
  </si>
  <si>
    <t>Universal Security Instruments, Inc.</t>
  </si>
  <si>
    <t>UVE</t>
  </si>
  <si>
    <t>UNIVERSAL INSURANCE HOLDINGS INC</t>
  </si>
  <si>
    <t>UVSP</t>
  </si>
  <si>
    <t>Univest Corporation of Pennsylvania</t>
  </si>
  <si>
    <t>UVV</t>
  </si>
  <si>
    <t>Universal Corporation</t>
  </si>
  <si>
    <t>UWN</t>
  </si>
  <si>
    <t>Nevada Gold &amp; Casinos, Inc.</t>
  </si>
  <si>
    <t>UZA</t>
  </si>
  <si>
    <t>Visa Inc.</t>
  </si>
  <si>
    <t>VAC</t>
  </si>
  <si>
    <t>Marriot Vacations Worldwide Corporation</t>
  </si>
  <si>
    <t>VAL</t>
  </si>
  <si>
    <t>Valspar Corporation (The)</t>
  </si>
  <si>
    <t>VALE</t>
  </si>
  <si>
    <t>VALE S.A.</t>
  </si>
  <si>
    <t>VALE/P</t>
  </si>
  <si>
    <t>VALU</t>
  </si>
  <si>
    <t>Value Line, Inc.</t>
  </si>
  <si>
    <t>VALV</t>
  </si>
  <si>
    <t>Shengkai Innovations, Inc.</t>
  </si>
  <si>
    <t>Varian Medical Systems, Inc.</t>
  </si>
  <si>
    <t>VASC</t>
  </si>
  <si>
    <t>Vascular Solutions, Inc.</t>
  </si>
  <si>
    <t>VBF</t>
  </si>
  <si>
    <t>Invesco Van Kampen Bond Fund</t>
  </si>
  <si>
    <t>VBFC</t>
  </si>
  <si>
    <t>Village Bank and Trust Financial Corp.</t>
  </si>
  <si>
    <t>VC</t>
  </si>
  <si>
    <t>Visteon Corporation</t>
  </si>
  <si>
    <t>VCBI</t>
  </si>
  <si>
    <t>Virginia Commerce Bancorp</t>
  </si>
  <si>
    <t>VCF</t>
  </si>
  <si>
    <t>Delaware Investments Colorado Municipal Income Fund, Inc</t>
  </si>
  <si>
    <t>VCI</t>
  </si>
  <si>
    <t>Valassis Communications, Inc.</t>
  </si>
  <si>
    <t>VCIT</t>
  </si>
  <si>
    <t>Vanguard Intermediate-Term Corporate Bond ETF</t>
  </si>
  <si>
    <t>VCLK</t>
  </si>
  <si>
    <t>ValueClick, Inc.</t>
  </si>
  <si>
    <t>VCLT</t>
  </si>
  <si>
    <t>Vanguard Long-Term Corporate Bond ETF</t>
  </si>
  <si>
    <t>VCO</t>
  </si>
  <si>
    <t>Vina Concha Y Toro</t>
  </si>
  <si>
    <t>VCRA</t>
  </si>
  <si>
    <t>Vocera Communications, Inc.</t>
  </si>
  <si>
    <t>VCSH</t>
  </si>
  <si>
    <t>Vanguard Short-Term Corporate Bond ETF</t>
  </si>
  <si>
    <t>VCV</t>
  </si>
  <si>
    <t>Invesco Van Kampen California Value Municipal Income Trust</t>
  </si>
  <si>
    <t>VDSI</t>
  </si>
  <si>
    <t>VASCO Data Security International, Inc.</t>
  </si>
  <si>
    <t>VE</t>
  </si>
  <si>
    <t>Veolia Environnement</t>
  </si>
  <si>
    <t>VECO</t>
  </si>
  <si>
    <t>Veeco Instruments Inc.</t>
  </si>
  <si>
    <t>VEL^E</t>
  </si>
  <si>
    <t>Virginia Electric &amp; Power Company</t>
  </si>
  <si>
    <t>VELT</t>
  </si>
  <si>
    <t>Velti plc</t>
  </si>
  <si>
    <t>V.F. Corporation</t>
  </si>
  <si>
    <t>VFL</t>
  </si>
  <si>
    <t>Delaware Investments Florida Insured Municipal Income Fund</t>
  </si>
  <si>
    <t>VG</t>
  </si>
  <si>
    <t>Vonage Holdings Corp.</t>
  </si>
  <si>
    <t>VGI</t>
  </si>
  <si>
    <t>Virtus Global Multi-Sector Income Fund</t>
  </si>
  <si>
    <t>VGIT</t>
  </si>
  <si>
    <t>Vanguard Intermediate -Term Government Bond ETF</t>
  </si>
  <si>
    <t>VGLT</t>
  </si>
  <si>
    <t>Vanguard Long-Term Government Bond ETF</t>
  </si>
  <si>
    <t>VGM</t>
  </si>
  <si>
    <t>Invesco Van Kampen Trust for Investment Grade Municipals</t>
  </si>
  <si>
    <t>VGR</t>
  </si>
  <si>
    <t>Vector Group Ltd.</t>
  </si>
  <si>
    <t>VGSH</t>
  </si>
  <si>
    <t>Vanguard Short Term Government Bond ETF</t>
  </si>
  <si>
    <t>VGZ</t>
  </si>
  <si>
    <t>Vista Gold Corporation</t>
  </si>
  <si>
    <t>VHC</t>
  </si>
  <si>
    <t>VirnetX Holding Corp</t>
  </si>
  <si>
    <t>VHI</t>
  </si>
  <si>
    <t>Valhi, Inc.</t>
  </si>
  <si>
    <t>VHS</t>
  </si>
  <si>
    <t>Vanguard Health Systems, Inc.</t>
  </si>
  <si>
    <t>VIA</t>
  </si>
  <si>
    <t>Viacom Inc.</t>
  </si>
  <si>
    <t>VIAS</t>
  </si>
  <si>
    <t>Viasystems Group, Inc.</t>
  </si>
  <si>
    <t>VICL</t>
  </si>
  <si>
    <t>Vical Incorporated</t>
  </si>
  <si>
    <t>VICR</t>
  </si>
  <si>
    <t>Vicor Corporation</t>
  </si>
  <si>
    <t>VIDE</t>
  </si>
  <si>
    <t>Video Display Corporation</t>
  </si>
  <si>
    <t>VIFL</t>
  </si>
  <si>
    <t>Food Technology Service, Inc.</t>
  </si>
  <si>
    <t>VII</t>
  </si>
  <si>
    <t>Vicon Industries, Inc.</t>
  </si>
  <si>
    <t>VIM</t>
  </si>
  <si>
    <t>Invesco Van Kampen Trust for Value Municipals</t>
  </si>
  <si>
    <t>VIMC</t>
  </si>
  <si>
    <t>Vimicro International Corporation</t>
  </si>
  <si>
    <t>VIP</t>
  </si>
  <si>
    <t>Open Joint Stock Company &amp;quot;Vimpel-Communications&amp;quot;</t>
  </si>
  <si>
    <t>VIPS</t>
  </si>
  <si>
    <t>Vipshop Holdings Limited</t>
  </si>
  <si>
    <t>VIRC</t>
  </si>
  <si>
    <t>Virco Manufacturing Corporation</t>
  </si>
  <si>
    <t>VISN</t>
  </si>
  <si>
    <t>VisionChina Media, Inc.</t>
  </si>
  <si>
    <t>VIST</t>
  </si>
  <si>
    <t>VIST Financial Corp</t>
  </si>
  <si>
    <t>VIT</t>
  </si>
  <si>
    <t>Vanceinfo Technologies Inc</t>
  </si>
  <si>
    <t>VITC</t>
  </si>
  <si>
    <t>Vitacost.com, Inc.</t>
  </si>
  <si>
    <t>VIV</t>
  </si>
  <si>
    <t>Telefonica Brasil S.A.</t>
  </si>
  <si>
    <t>VIVO</t>
  </si>
  <si>
    <t>Meridian Bioscience Inc.</t>
  </si>
  <si>
    <t>VKI</t>
  </si>
  <si>
    <t>Invesco Van Kampen Advantage Municipal Income Trust II</t>
  </si>
  <si>
    <t>VKL</t>
  </si>
  <si>
    <t>Invesco Van Kampen Select Sector Municipal Trust</t>
  </si>
  <si>
    <t>VKQ</t>
  </si>
  <si>
    <t>Invesco Van Kampen Municipal Trust</t>
  </si>
  <si>
    <t>VLCCF</t>
  </si>
  <si>
    <t>Knightsbridge Tankers Limited</t>
  </si>
  <si>
    <t>VLGEA</t>
  </si>
  <si>
    <t>Village Super Market, Inc.</t>
  </si>
  <si>
    <t>VLNC</t>
  </si>
  <si>
    <t>Valence Technology, Inc.</t>
  </si>
  <si>
    <t>Valero Energy Corporation</t>
  </si>
  <si>
    <t>VLT</t>
  </si>
  <si>
    <t>Invesco Van Kampen High Income Corporate Bond Fund</t>
  </si>
  <si>
    <t>VLTR</t>
  </si>
  <si>
    <t>Volterra Semiconductor Corporation</t>
  </si>
  <si>
    <t>VLY</t>
  </si>
  <si>
    <t>Valley National Bancorp</t>
  </si>
  <si>
    <t>VLY/WS</t>
  </si>
  <si>
    <t>VLY^A</t>
  </si>
  <si>
    <t>VLYWW</t>
  </si>
  <si>
    <t>VMBS</t>
  </si>
  <si>
    <t>Vanguard Mortgage-Backed Securities ETF</t>
  </si>
  <si>
    <t>Vulcan Materials Company</t>
  </si>
  <si>
    <t>VMED</t>
  </si>
  <si>
    <t>Virgin Media Inc.</t>
  </si>
  <si>
    <t>VMI</t>
  </si>
  <si>
    <t>Valmont Industries, Inc.</t>
  </si>
  <si>
    <t>VMM</t>
  </si>
  <si>
    <t>Delaware Investments Minnesota Municipal Income Fund II, Inc.</t>
  </si>
  <si>
    <t>VMO</t>
  </si>
  <si>
    <t>Invesco Van Kampen Municipal Opportunity Trust</t>
  </si>
  <si>
    <t>VMV</t>
  </si>
  <si>
    <t>Invesco Van Kampen Massachusetts Value Municipal Income Trust</t>
  </si>
  <si>
    <t>VMW</t>
  </si>
  <si>
    <t>Vmware, Inc.</t>
  </si>
  <si>
    <t>VNDA</t>
  </si>
  <si>
    <t>Vanda Pharmaceuticals Inc.</t>
  </si>
  <si>
    <t>VNET</t>
  </si>
  <si>
    <t>21Vianet Group, Inc.</t>
  </si>
  <si>
    <t>Vornado Realty Trust</t>
  </si>
  <si>
    <t>VNO^A</t>
  </si>
  <si>
    <t>VNO^E</t>
  </si>
  <si>
    <t>VNO^F</t>
  </si>
  <si>
    <t>VNO^G</t>
  </si>
  <si>
    <t>VNO^H</t>
  </si>
  <si>
    <t>VNO^I</t>
  </si>
  <si>
    <t>VNO^J</t>
  </si>
  <si>
    <t>VNOD</t>
  </si>
  <si>
    <t>Vornado Realty L.P.</t>
  </si>
  <si>
    <t>VNQI</t>
  </si>
  <si>
    <t>Vanguard International Equity Index Funds Vanguard Global ex-U</t>
  </si>
  <si>
    <t>VNR</t>
  </si>
  <si>
    <t>Vanguard Natural Resources LLC</t>
  </si>
  <si>
    <t>VNTV</t>
  </si>
  <si>
    <t>Vantiv, Inc.</t>
  </si>
  <si>
    <t>VOC</t>
  </si>
  <si>
    <t>VOC Energy Trust</t>
  </si>
  <si>
    <t>VOCS</t>
  </si>
  <si>
    <t>Vocus, Inc.</t>
  </si>
  <si>
    <t>VOD</t>
  </si>
  <si>
    <t>Vodafone Group Plc</t>
  </si>
  <si>
    <t>VOG</t>
  </si>
  <si>
    <t>Voyager Oil &amp; Gas, Inc.</t>
  </si>
  <si>
    <t>VOLC</t>
  </si>
  <si>
    <t>Volcano Corporation</t>
  </si>
  <si>
    <t>VONE</t>
  </si>
  <si>
    <t>Vanguard Scottsdale Funds Vanguard Russell 1000 ETF</t>
  </si>
  <si>
    <t>VONG</t>
  </si>
  <si>
    <t>Vanguard Scottsdale Funds Vanguard Russell 1000 Growth ETF</t>
  </si>
  <si>
    <t>VONV</t>
  </si>
  <si>
    <t>Vanguard Scottsdale Funds Vanguard Russell 1000 Value ETF</t>
  </si>
  <si>
    <t>VOQ</t>
  </si>
  <si>
    <t>Invesco Van Kampen Ohio Quality Municipal Trust</t>
  </si>
  <si>
    <t>VOXX</t>
  </si>
  <si>
    <t>VOXX International Corporation</t>
  </si>
  <si>
    <t>VPFG</t>
  </si>
  <si>
    <t>ViewPoint Financial Group, Inc.</t>
  </si>
  <si>
    <t>VPG</t>
  </si>
  <si>
    <t>Vishay Precision Group, Inc.</t>
  </si>
  <si>
    <t>VPHM</t>
  </si>
  <si>
    <t>ViroPharma Incorporated</t>
  </si>
  <si>
    <t>VPRT</t>
  </si>
  <si>
    <t>Vistaprint N.V.</t>
  </si>
  <si>
    <t>VPV</t>
  </si>
  <si>
    <t>Invesco Van Kampen Pennsylvania Value Municipal Income Trust</t>
  </si>
  <si>
    <t>VQ</t>
  </si>
  <si>
    <t>Venoco, Inc.</t>
  </si>
  <si>
    <t>VR</t>
  </si>
  <si>
    <t>Validus Holdings, Ltd.</t>
  </si>
  <si>
    <t>VRA</t>
  </si>
  <si>
    <t>Vera Bradley, Inc.</t>
  </si>
  <si>
    <t>VRML</t>
  </si>
  <si>
    <t>Vermillion, Inc.</t>
  </si>
  <si>
    <t>VRNG</t>
  </si>
  <si>
    <t>Vringo, Inc.</t>
  </si>
  <si>
    <t>VRNG/WS</t>
  </si>
  <si>
    <t>VRNM</t>
  </si>
  <si>
    <t>Verenium Corporation</t>
  </si>
  <si>
    <t>VRNT</t>
  </si>
  <si>
    <t>Verint Systems Inc.</t>
  </si>
  <si>
    <t>VRS</t>
  </si>
  <si>
    <t>Verso Paper Corp.</t>
  </si>
  <si>
    <t>Verisk Analytics, Inc.</t>
  </si>
  <si>
    <t>VeriSign, Inc.</t>
  </si>
  <si>
    <t>VRTA</t>
  </si>
  <si>
    <t>Vestin Realty Mortgage I, Inc.</t>
  </si>
  <si>
    <t>VRTB</t>
  </si>
  <si>
    <t>Vestin Realty Mortgage II, Inc.</t>
  </si>
  <si>
    <t>VRTS</t>
  </si>
  <si>
    <t>Virtus Investment Partners, Inc.</t>
  </si>
  <si>
    <t>VRTU</t>
  </si>
  <si>
    <t>Virtusa Corporation</t>
  </si>
  <si>
    <t>Vertex Pharmaceuticals Incorporated</t>
  </si>
  <si>
    <t>VRX</t>
  </si>
  <si>
    <t>Valeant Pharmaceuticals International, Inc.</t>
  </si>
  <si>
    <t>VSAT</t>
  </si>
  <si>
    <t>ViaSat, Inc.</t>
  </si>
  <si>
    <t>VSBN</t>
  </si>
  <si>
    <t>VSB Bancorp, Inc. (NY)</t>
  </si>
  <si>
    <t>VSCI</t>
  </si>
  <si>
    <t>Vision-Sciences, Inc.</t>
  </si>
  <si>
    <t>VSCP</t>
  </si>
  <si>
    <t>VirtualScopics, Inc.</t>
  </si>
  <si>
    <t>VSEC</t>
  </si>
  <si>
    <t>VSE Corporation</t>
  </si>
  <si>
    <t>VSH</t>
  </si>
  <si>
    <t>Vishay Intertechnology, Inc.</t>
  </si>
  <si>
    <t>VSI</t>
  </si>
  <si>
    <t>Vitamin Shoppe, Inc</t>
  </si>
  <si>
    <t>VSNT</t>
  </si>
  <si>
    <t>Versant Corporation</t>
  </si>
  <si>
    <t>VSR</t>
  </si>
  <si>
    <t>Versar, Inc.</t>
  </si>
  <si>
    <t>VSTM</t>
  </si>
  <si>
    <t>Verastem, Inc.</t>
  </si>
  <si>
    <t>VTA</t>
  </si>
  <si>
    <t>Invesco Van Kampen Dynamic Credit Opportunities Fund</t>
  </si>
  <si>
    <t>VTG</t>
  </si>
  <si>
    <t>Vantage Drilling Company</t>
  </si>
  <si>
    <t>VTHR</t>
  </si>
  <si>
    <t>Vanguard Scottsdale Funds Vanguard Russell 3000 ETF</t>
  </si>
  <si>
    <t>VTJ</t>
  </si>
  <si>
    <t>Invesco Van Kampen Trust for Investment Grade N J Municipals</t>
  </si>
  <si>
    <t>VTN</t>
  </si>
  <si>
    <t>Invesco Van Kampen Trt  for Investment Grade New York Municipa</t>
  </si>
  <si>
    <t>VTNC</t>
  </si>
  <si>
    <t>Vitran Corporation, Inc.</t>
  </si>
  <si>
    <t>Ventas, Inc.</t>
  </si>
  <si>
    <t>VTSS</t>
  </si>
  <si>
    <t>Vitesse Semiconductor Corporation</t>
  </si>
  <si>
    <t>VTUS</t>
  </si>
  <si>
    <t>Ventrus Biosciences, Inc.</t>
  </si>
  <si>
    <t>VTWG</t>
  </si>
  <si>
    <t>Vanguard Scottsdale Funds Vanguard Russell 2000 Growth ETF</t>
  </si>
  <si>
    <t>VTWO</t>
  </si>
  <si>
    <t>Vanguard Scottsdale Funds Vanguard Russell 2000 ETF</t>
  </si>
  <si>
    <t>VTWV</t>
  </si>
  <si>
    <t>Vanguard Scottsdale Funds Vanguard Russell 2000 Value ETF</t>
  </si>
  <si>
    <t>VVC</t>
  </si>
  <si>
    <t>Vectren Corporation</t>
  </si>
  <si>
    <t>VVI</t>
  </si>
  <si>
    <t>Viad Corp</t>
  </si>
  <si>
    <t>VVR</t>
  </si>
  <si>
    <t>Invesco Van Kampen Senior Income Trust</t>
  </si>
  <si>
    <t>VVTV</t>
  </si>
  <si>
    <t>ValueVision Media, Inc.</t>
  </si>
  <si>
    <t>VVUS</t>
  </si>
  <si>
    <t>VIVUS, Inc.</t>
  </si>
  <si>
    <t>VXUS</t>
  </si>
  <si>
    <t>Vanguard STAR Funds Vanguard Total International Stock ETF</t>
  </si>
  <si>
    <t>VYFC</t>
  </si>
  <si>
    <t>Valley Financial Corporation</t>
  </si>
  <si>
    <t>Verizon Communications Inc.</t>
  </si>
  <si>
    <t>WAB</t>
  </si>
  <si>
    <t>Westinghouse Air Brake Technologies Corporation</t>
  </si>
  <si>
    <t>WABC</t>
  </si>
  <si>
    <t>Westamerica Bancorporation</t>
  </si>
  <si>
    <t>WAC</t>
  </si>
  <si>
    <t>Walter Investment Management Corp.</t>
  </si>
  <si>
    <t>WACLY</t>
  </si>
  <si>
    <t>Wacoal Holdings Corporation</t>
  </si>
  <si>
    <t>WAFD</t>
  </si>
  <si>
    <t>Washington Federal, Inc.</t>
  </si>
  <si>
    <t>WAFDW</t>
  </si>
  <si>
    <t>WAG</t>
  </si>
  <si>
    <t>Walgreen Co.</t>
  </si>
  <si>
    <t>WAIR</t>
  </si>
  <si>
    <t>Wesco Aircraft Holdings, Inc.</t>
  </si>
  <si>
    <t>WAL</t>
  </si>
  <si>
    <t>Western Alliance Bancorporation</t>
  </si>
  <si>
    <t>WASH</t>
  </si>
  <si>
    <t>Washington Trust Bancorp, Inc.</t>
  </si>
  <si>
    <t>Waters Corporation</t>
  </si>
  <si>
    <t>WAVX</t>
  </si>
  <si>
    <t>Wave Systems Corp.</t>
  </si>
  <si>
    <t>WAYN</t>
  </si>
  <si>
    <t>Wayne Savings Bancshares Inc.</t>
  </si>
  <si>
    <t>WB^C/CL</t>
  </si>
  <si>
    <t>WACHOVIA CORP.</t>
  </si>
  <si>
    <t>WBC</t>
  </si>
  <si>
    <t>Wabco Holdings Inc.</t>
  </si>
  <si>
    <t>WBCO</t>
  </si>
  <si>
    <t>Washington Banking Company</t>
  </si>
  <si>
    <t>WBK</t>
  </si>
  <si>
    <t>Westpac Banking Corporation</t>
  </si>
  <si>
    <t>WBKC</t>
  </si>
  <si>
    <t>Wolverine Bancorp, Inc.</t>
  </si>
  <si>
    <t>WBMD</t>
  </si>
  <si>
    <t>WebMD Health Corp</t>
  </si>
  <si>
    <t>WBS</t>
  </si>
  <si>
    <t>Webster Financial Corporation</t>
  </si>
  <si>
    <t>WBS/WS</t>
  </si>
  <si>
    <t>WBSN</t>
  </si>
  <si>
    <t>Websense, Inc.</t>
  </si>
  <si>
    <t>WCBO</t>
  </si>
  <si>
    <t>West Coast Bancorp</t>
  </si>
  <si>
    <t>WCC</t>
  </si>
  <si>
    <t>WESCO International, Inc.</t>
  </si>
  <si>
    <t>WCG</t>
  </si>
  <si>
    <t>WellCare Helath Plans, Inc.</t>
  </si>
  <si>
    <t>WCN</t>
  </si>
  <si>
    <t>Waste Connections, Inc.</t>
  </si>
  <si>
    <t>WCRX</t>
  </si>
  <si>
    <t>Warner Chilcott plc</t>
  </si>
  <si>
    <t>WD</t>
  </si>
  <si>
    <t>Walker &amp; Dunlop, Inc.</t>
  </si>
  <si>
    <t>Western Digital Corporation</t>
  </si>
  <si>
    <t>WDFC</t>
  </si>
  <si>
    <t>WD-40 Company</t>
  </si>
  <si>
    <t>WDR</t>
  </si>
  <si>
    <t>Waddell &amp; Reed Financial, Inc.</t>
  </si>
  <si>
    <t>WEA</t>
  </si>
  <si>
    <t>Western Asset Bond Fund</t>
  </si>
  <si>
    <t>WEBK</t>
  </si>
  <si>
    <t>Wellesley Bancorp, Inc.</t>
  </si>
  <si>
    <t>WEBM</t>
  </si>
  <si>
    <t>WebMediaBrands Inc</t>
  </si>
  <si>
    <t>Wisconsin Energy Corporation</t>
  </si>
  <si>
    <t>WEN</t>
  </si>
  <si>
    <t>Wendy&amp;#39;s Company (The)</t>
  </si>
  <si>
    <t>WERN</t>
  </si>
  <si>
    <t>Werner Enterprises, Inc.</t>
  </si>
  <si>
    <t>WES</t>
  </si>
  <si>
    <t>Western Gas Partners, LP</t>
  </si>
  <si>
    <t>WEST</t>
  </si>
  <si>
    <t>Westinghouse Solar, Inc.</t>
  </si>
  <si>
    <t>WETF</t>
  </si>
  <si>
    <t>WisdomTree Investments, Inc.</t>
  </si>
  <si>
    <t>WEX</t>
  </si>
  <si>
    <t>Winland Electronics, Inc.</t>
  </si>
  <si>
    <t>WEYS</t>
  </si>
  <si>
    <t>Weyco Group, Inc.</t>
  </si>
  <si>
    <t>WF</t>
  </si>
  <si>
    <t>Woori Finance Holdings Co Ltd</t>
  </si>
  <si>
    <t>WFC/WS</t>
  </si>
  <si>
    <t>WFC^J</t>
  </si>
  <si>
    <t>WFC^L</t>
  </si>
  <si>
    <t>WFD</t>
  </si>
  <si>
    <t>Westfield Financial, Inc.</t>
  </si>
  <si>
    <t>Whole Foods Market, Inc.</t>
  </si>
  <si>
    <t>WFR</t>
  </si>
  <si>
    <t>MEMC Electronic Materials, Inc.</t>
  </si>
  <si>
    <t>WFT</t>
  </si>
  <si>
    <t>Weatherford International, Ltd</t>
  </si>
  <si>
    <t>WG</t>
  </si>
  <si>
    <t>Willbros Group, Inc.</t>
  </si>
  <si>
    <t>WGA</t>
  </si>
  <si>
    <t>Wells-Gardner Electronics Corporation</t>
  </si>
  <si>
    <t>WGL</t>
  </si>
  <si>
    <t>WGL Holdings Inc</t>
  </si>
  <si>
    <t>WGO</t>
  </si>
  <si>
    <t>Winnebago Industries, Inc.</t>
  </si>
  <si>
    <t>WH</t>
  </si>
  <si>
    <t>WSP Holdings Limited</t>
  </si>
  <si>
    <t>WHG</t>
  </si>
  <si>
    <t>Westwood Holdings Group Inc</t>
  </si>
  <si>
    <t>Whirlpool Corporation</t>
  </si>
  <si>
    <t>WHRT</t>
  </si>
  <si>
    <t>World Heart Corporation</t>
  </si>
  <si>
    <t>WHX</t>
  </si>
  <si>
    <t>Whiting USA Trust I</t>
  </si>
  <si>
    <t>WHZ</t>
  </si>
  <si>
    <t>Whiting USA Trust II</t>
  </si>
  <si>
    <t>WIA</t>
  </si>
  <si>
    <t>Western Asset/Claymore U.S. Treasury Inflation Prot Secs Fd</t>
  </si>
  <si>
    <t>WIBC</t>
  </si>
  <si>
    <t>Wilshire Bancorp, Inc.</t>
  </si>
  <si>
    <t>WIFI</t>
  </si>
  <si>
    <t>Boingo Wireless, Inc.</t>
  </si>
  <si>
    <t>WILC</t>
  </si>
  <si>
    <t>G. Willi-Food International,  Ltd.</t>
  </si>
  <si>
    <t>WILN</t>
  </si>
  <si>
    <t>Wi-Lan Inc</t>
  </si>
  <si>
    <t>WIN</t>
  </si>
  <si>
    <t>Windstream Corporation</t>
  </si>
  <si>
    <t>WINA</t>
  </si>
  <si>
    <t>Winmark Corporation</t>
  </si>
  <si>
    <t>WIRE</t>
  </si>
  <si>
    <t>Encore Wire Corporation</t>
  </si>
  <si>
    <t>WIS^</t>
  </si>
  <si>
    <t>Wisconsin Power &amp; Light Co.</t>
  </si>
  <si>
    <t>WIT</t>
  </si>
  <si>
    <t>Wipro Limited</t>
  </si>
  <si>
    <t>WIW</t>
  </si>
  <si>
    <t>Western Asset/Claymore U.S Treasury Inflation Prot Secs Fd 2</t>
  </si>
  <si>
    <t>WLB</t>
  </si>
  <si>
    <t>Westmoreland Coal Company</t>
  </si>
  <si>
    <t>WLBC</t>
  </si>
  <si>
    <t>Western Liberty Bancorp</t>
  </si>
  <si>
    <t>WLBPZ</t>
  </si>
  <si>
    <t>WLDN</t>
  </si>
  <si>
    <t>Willdan Group, Inc.</t>
  </si>
  <si>
    <t>WLFC</t>
  </si>
  <si>
    <t>Willis Lease Finance Corporation</t>
  </si>
  <si>
    <t>WLFCP</t>
  </si>
  <si>
    <t>WLK</t>
  </si>
  <si>
    <t>Westlake Chemical Corporation</t>
  </si>
  <si>
    <t>WLL</t>
  </si>
  <si>
    <t>Whiting Petroleum Corporation</t>
  </si>
  <si>
    <t>WLL^A</t>
  </si>
  <si>
    <t>WLP</t>
  </si>
  <si>
    <t>WellPoint Inc.</t>
  </si>
  <si>
    <t>WLT</t>
  </si>
  <si>
    <t>Walter Energy, Inc.</t>
  </si>
  <si>
    <t>Waste Management, Inc.</t>
  </si>
  <si>
    <t>WMAR</t>
  </si>
  <si>
    <t>West Marine, Inc.</t>
  </si>
  <si>
    <t>Williams Companies, Inc. (The)</t>
  </si>
  <si>
    <t>WMCO</t>
  </si>
  <si>
    <t>Williams Controls, Inc.</t>
  </si>
  <si>
    <t>WMGI</t>
  </si>
  <si>
    <t>Wright Medical Group, Inc.</t>
  </si>
  <si>
    <t>WMK</t>
  </si>
  <si>
    <t>Weis Markets, Inc.</t>
  </si>
  <si>
    <t>WMS</t>
  </si>
  <si>
    <t>WMS Industries Inc.</t>
  </si>
  <si>
    <t>Wal-Mart Stores, Inc.</t>
  </si>
  <si>
    <t>WNA^</t>
  </si>
  <si>
    <t>Wachovia Corporation</t>
  </si>
  <si>
    <t>WNC</t>
  </si>
  <si>
    <t>Wabash National Corporation</t>
  </si>
  <si>
    <t>WNI</t>
  </si>
  <si>
    <t>Schiff Nutrition International, Inc.</t>
  </si>
  <si>
    <t>WNR</t>
  </si>
  <si>
    <t>Western Refining, Inc.</t>
  </si>
  <si>
    <t>WNS</t>
  </si>
  <si>
    <t>WNS (Holdings) Limited</t>
  </si>
  <si>
    <t>WOLF</t>
  </si>
  <si>
    <t>Great Wolf Resorts, Inc.</t>
  </si>
  <si>
    <t>WOOD</t>
  </si>
  <si>
    <t>iShares S&amp;P Global Timber &amp;Forestry Index Fund</t>
  </si>
  <si>
    <t>WOOF</t>
  </si>
  <si>
    <t>VCA Antech, Inc.</t>
  </si>
  <si>
    <t>WOR</t>
  </si>
  <si>
    <t>Worthington Industries, Inc.</t>
  </si>
  <si>
    <t>WPC</t>
  </si>
  <si>
    <t>W.P. Carey &amp; Co. LLC</t>
  </si>
  <si>
    <t>WPCS</t>
  </si>
  <si>
    <t>WPCS International Incorporated</t>
  </si>
  <si>
    <t>WPI</t>
  </si>
  <si>
    <t>Watson Pharmaceuticals, Inc.</t>
  </si>
  <si>
    <t>WPK</t>
  </si>
  <si>
    <t>WPO</t>
  </si>
  <si>
    <t>Washington Post Company (The)</t>
  </si>
  <si>
    <t>WPP</t>
  </si>
  <si>
    <t>Wausau Paper Corp.</t>
  </si>
  <si>
    <t>WPPGY</t>
  </si>
  <si>
    <t>WPP plc</t>
  </si>
  <si>
    <t>WPRT</t>
  </si>
  <si>
    <t>Westport Innovations Inc</t>
  </si>
  <si>
    <t>WPX</t>
  </si>
  <si>
    <t>WPX Energy, Inc.</t>
  </si>
  <si>
    <t>WPZ</t>
  </si>
  <si>
    <t>Williams Partners L.P.</t>
  </si>
  <si>
    <t>WR</t>
  </si>
  <si>
    <t>Westar Energy, Inc.</t>
  </si>
  <si>
    <t>WRB</t>
  </si>
  <si>
    <t>W.R. Berkley Corporation</t>
  </si>
  <si>
    <t>WRB^A</t>
  </si>
  <si>
    <t>WRC</t>
  </si>
  <si>
    <t>Warnaco Group Inc (The)</t>
  </si>
  <si>
    <t>WRD</t>
  </si>
  <si>
    <t>Weingarten Realty Investors</t>
  </si>
  <si>
    <t>WRE</t>
  </si>
  <si>
    <t>Washington Real Estate Investment Trust</t>
  </si>
  <si>
    <t>WRES</t>
  </si>
  <si>
    <t>Warren Resources, Inc.</t>
  </si>
  <si>
    <t>WRI</t>
  </si>
  <si>
    <t>WRI^D</t>
  </si>
  <si>
    <t>WRI^E</t>
  </si>
  <si>
    <t>WRI^F</t>
  </si>
  <si>
    <t>WRLD</t>
  </si>
  <si>
    <t>World Acceptance Corporation</t>
  </si>
  <si>
    <t>WRLS</t>
  </si>
  <si>
    <t>Telular Corporation</t>
  </si>
  <si>
    <t>WRN</t>
  </si>
  <si>
    <t>Western Copper and Gold Corporation</t>
  </si>
  <si>
    <t>WRS/CL</t>
  </si>
  <si>
    <t>WSB</t>
  </si>
  <si>
    <t>WSB Holdings, Inc.</t>
  </si>
  <si>
    <t>WSBC</t>
  </si>
  <si>
    <t>WesBanco, Inc.</t>
  </si>
  <si>
    <t>WSBF</t>
  </si>
  <si>
    <t>Waterstone Financial, Inc.</t>
  </si>
  <si>
    <t>WSCI</t>
  </si>
  <si>
    <t>WSI Industries Inc.</t>
  </si>
  <si>
    <t>WSFS</t>
  </si>
  <si>
    <t>WSFS Financial Corporation</t>
  </si>
  <si>
    <t>WSH</t>
  </si>
  <si>
    <t>Willis Group Holdings Limited</t>
  </si>
  <si>
    <t>WSM</t>
  </si>
  <si>
    <t>Williams-Sonoma, Inc.</t>
  </si>
  <si>
    <t>WSO</t>
  </si>
  <si>
    <t>Watsco, Inc.</t>
  </si>
  <si>
    <t>WSO/B</t>
  </si>
  <si>
    <t>WSR</t>
  </si>
  <si>
    <t>Whitestone REIT</t>
  </si>
  <si>
    <t>WST</t>
  </si>
  <si>
    <t>West Pharmaceutical Services, Inc.</t>
  </si>
  <si>
    <t>WSTG</t>
  </si>
  <si>
    <t>Wayside Technology Group, Inc.</t>
  </si>
  <si>
    <t>WSTL</t>
  </si>
  <si>
    <t>Westell Technologies, Inc.</t>
  </si>
  <si>
    <t>WTBA</t>
  </si>
  <si>
    <t>West Bancorporation</t>
  </si>
  <si>
    <t>WTFC</t>
  </si>
  <si>
    <t>Wintrust Financial Corporation</t>
  </si>
  <si>
    <t>WTFCW</t>
  </si>
  <si>
    <t>WTI</t>
  </si>
  <si>
    <t>W&amp;T Offshore, Inc.</t>
  </si>
  <si>
    <t>WTM</t>
  </si>
  <si>
    <t>White Mountains Insurance Group, Ltd.</t>
  </si>
  <si>
    <t>WTR</t>
  </si>
  <si>
    <t>Aqua America, Inc.</t>
  </si>
  <si>
    <t>WTS</t>
  </si>
  <si>
    <t>Watts Water Technologies, Inc.</t>
  </si>
  <si>
    <t>WTSLA</t>
  </si>
  <si>
    <t>The Wet Seal, Inc.</t>
  </si>
  <si>
    <t>WTT</t>
  </si>
  <si>
    <t>Wireless Telecom Group,  Inc.</t>
  </si>
  <si>
    <t>WTW</t>
  </si>
  <si>
    <t>Weight Watchers International Inc</t>
  </si>
  <si>
    <t>Western Union Company (The)</t>
  </si>
  <si>
    <t>WUHN</t>
  </si>
  <si>
    <t>Wuhan General Group (China), Inc.</t>
  </si>
  <si>
    <t>WVFC</t>
  </si>
  <si>
    <t>WVS Financial Corp.</t>
  </si>
  <si>
    <t>WVVI</t>
  </si>
  <si>
    <t>Willamette Valley Vineyards, Inc.</t>
  </si>
  <si>
    <t>WWAY</t>
  </si>
  <si>
    <t>Westway Group, Inc.</t>
  </si>
  <si>
    <t>WWD</t>
  </si>
  <si>
    <t>Woodward, Inc.</t>
  </si>
  <si>
    <t>WWE</t>
  </si>
  <si>
    <t>World Wrestling Entertainment, Inc.</t>
  </si>
  <si>
    <t>WWIN</t>
  </si>
  <si>
    <t>Winner Medical Group Inc.</t>
  </si>
  <si>
    <t>WWVY</t>
  </si>
  <si>
    <t>Warwick Valley Telephone Company</t>
  </si>
  <si>
    <t>WWW</t>
  </si>
  <si>
    <t>Wolverine World Wide, Inc.</t>
  </si>
  <si>
    <t>WWWW</t>
  </si>
  <si>
    <t>Web.com Group, Inc</t>
  </si>
  <si>
    <t>WWZ</t>
  </si>
  <si>
    <t>SiM Internal Test 10</t>
  </si>
  <si>
    <t>WX</t>
  </si>
  <si>
    <t>Wuxi Pharmatech (Cayman) Inc.</t>
  </si>
  <si>
    <t>WXS</t>
  </si>
  <si>
    <t>Wright Express Corporation</t>
  </si>
  <si>
    <t>Weyerhaeuser Company</t>
  </si>
  <si>
    <t>Wyndham Worldwide Corp</t>
  </si>
  <si>
    <t>Wynn Resorts, Limited</t>
  </si>
  <si>
    <t>WYY</t>
  </si>
  <si>
    <t>WidePoint Corporation</t>
  </si>
  <si>
    <t>WZE</t>
  </si>
  <si>
    <t>WIZZARD SOFTWARE CORPORATION</t>
  </si>
  <si>
    <t>X</t>
  </si>
  <si>
    <t>United States Steel Corporation</t>
  </si>
  <si>
    <t>XAA</t>
  </si>
  <si>
    <t>American Municipal Income Portfolio</t>
  </si>
  <si>
    <t>XATA</t>
  </si>
  <si>
    <t>XATA Corporation</t>
  </si>
  <si>
    <t>XBKS</t>
  </si>
  <si>
    <t>Xenith Bankshares, Inc.</t>
  </si>
  <si>
    <t>XCJ</t>
  </si>
  <si>
    <t>Xcel Energy Inc.</t>
  </si>
  <si>
    <t>XCO</t>
  </si>
  <si>
    <t>EXCO Resources NL</t>
  </si>
  <si>
    <t>Cimarex Energy Co</t>
  </si>
  <si>
    <t>XFD</t>
  </si>
  <si>
    <t>XFH</t>
  </si>
  <si>
    <t>XFP</t>
  </si>
  <si>
    <t>XFR</t>
  </si>
  <si>
    <t>XG</t>
  </si>
  <si>
    <t>Extorre Gold Mines Ltd.</t>
  </si>
  <si>
    <t>XIDE</t>
  </si>
  <si>
    <t>Exide Technologies</t>
  </si>
  <si>
    <t>XIN</t>
  </si>
  <si>
    <t>Xinyuan Real Estate Co Ltd</t>
  </si>
  <si>
    <t>XING</t>
  </si>
  <si>
    <t>Qiao Xing Universal Resources, Inc.</t>
  </si>
  <si>
    <t>XKE</t>
  </si>
  <si>
    <t>XKN</t>
  </si>
  <si>
    <t>XKO</t>
  </si>
  <si>
    <t>XL Group plc</t>
  </si>
  <si>
    <t>Xilinx, Inc.</t>
  </si>
  <si>
    <t>XLS</t>
  </si>
  <si>
    <t>Exelis Inc.</t>
  </si>
  <si>
    <t>XNPT</t>
  </si>
  <si>
    <t>XenoPort, Inc.</t>
  </si>
  <si>
    <t>XNY</t>
  </si>
  <si>
    <t>China Xiniya Fashion Limited</t>
  </si>
  <si>
    <t>Exxon Mobil Corporation</t>
  </si>
  <si>
    <t>XOMA</t>
  </si>
  <si>
    <t>XOMA Corporation</t>
  </si>
  <si>
    <t>XOXO</t>
  </si>
  <si>
    <t>The Knot, Inc.</t>
  </si>
  <si>
    <t>XPL</t>
  </si>
  <si>
    <t>Solitario Exploration &amp; Royalty Corp</t>
  </si>
  <si>
    <t>XPO</t>
  </si>
  <si>
    <t>XPO Logistics, Inc.</t>
  </si>
  <si>
    <t>XRA</t>
  </si>
  <si>
    <t>Exeter Resource Corporation</t>
  </si>
  <si>
    <t>DENTSPLY International Inc.</t>
  </si>
  <si>
    <t>XRIT</t>
  </si>
  <si>
    <t>X-Rite, Incorporated</t>
  </si>
  <si>
    <t>XRM</t>
  </si>
  <si>
    <t>Xerium Technologies, Inc.</t>
  </si>
  <si>
    <t>XRS</t>
  </si>
  <si>
    <t>TAL Education Group</t>
  </si>
  <si>
    <t>XRTX</t>
  </si>
  <si>
    <t>Xyratex Ltd.</t>
  </si>
  <si>
    <t>Xerox Corporation</t>
  </si>
  <si>
    <t>XTEX</t>
  </si>
  <si>
    <t>Crosstex Energy, L.P.</t>
  </si>
  <si>
    <t>XTXI</t>
  </si>
  <si>
    <t>Crosstex Energy, Inc.</t>
  </si>
  <si>
    <t>XUE</t>
  </si>
  <si>
    <t>Xueda Education Group</t>
  </si>
  <si>
    <t>XVG</t>
  </si>
  <si>
    <t>XWES</t>
  </si>
  <si>
    <t>World Energy Solutions Inc (DE)</t>
  </si>
  <si>
    <t>XXIA</t>
  </si>
  <si>
    <t>Ixia</t>
  </si>
  <si>
    <t>Xylem Inc.</t>
  </si>
  <si>
    <t>Y</t>
  </si>
  <si>
    <t>Alleghany Corporation</t>
  </si>
  <si>
    <t>YAVY</t>
  </si>
  <si>
    <t>Yadkin Valley Financial Corporation</t>
  </si>
  <si>
    <t>YDNT</t>
  </si>
  <si>
    <t>Young Innovations, Inc.</t>
  </si>
  <si>
    <t>YELP</t>
  </si>
  <si>
    <t>Yelp Inc.</t>
  </si>
  <si>
    <t>YGE</t>
  </si>
  <si>
    <t>Yingli Green Energy Holding Company Limited</t>
  </si>
  <si>
    <t>Yahoo! Inc.</t>
  </si>
  <si>
    <t>YMI</t>
  </si>
  <si>
    <t>YM BioSciences, Inc.</t>
  </si>
  <si>
    <t>YNDX</t>
  </si>
  <si>
    <t>Yandex N.V.</t>
  </si>
  <si>
    <t>YOKU</t>
  </si>
  <si>
    <t>Youku Inc.</t>
  </si>
  <si>
    <t>YONG</t>
  </si>
  <si>
    <t>Yongye International, Inc.</t>
  </si>
  <si>
    <t>YORW</t>
  </si>
  <si>
    <t>The York Water Company</t>
  </si>
  <si>
    <t>YPF</t>
  </si>
  <si>
    <t>YPF Sociedad Anonima</t>
  </si>
  <si>
    <t>YRCW</t>
  </si>
  <si>
    <t>YRC Worldwide, Inc.</t>
  </si>
  <si>
    <t>YTEC</t>
  </si>
  <si>
    <t>Yucheng Technologies Limited</t>
  </si>
  <si>
    <t>Yum! Brands, Inc.</t>
  </si>
  <si>
    <t>YZC</t>
  </si>
  <si>
    <t>Yanzhou Coal Mining Company Limited</t>
  </si>
  <si>
    <t>Z</t>
  </si>
  <si>
    <t>Zillow, Inc.</t>
  </si>
  <si>
    <t>ZA</t>
  </si>
  <si>
    <t>Zuoan Fashion Limited</t>
  </si>
  <si>
    <t>ZAGG</t>
  </si>
  <si>
    <t>ZAGG Inc</t>
  </si>
  <si>
    <t>ZAZA</t>
  </si>
  <si>
    <t>ZaZa Energy Corporation</t>
  </si>
  <si>
    <t>ZB</t>
  </si>
  <si>
    <t>Zions Bancorporation</t>
  </si>
  <si>
    <t>ZB^B</t>
  </si>
  <si>
    <t>ZB^C</t>
  </si>
  <si>
    <t>ZB^E</t>
  </si>
  <si>
    <t>ZBB</t>
  </si>
  <si>
    <t>ZBB Energy Corporation</t>
  </si>
  <si>
    <t>ZBRA</t>
  </si>
  <si>
    <t>Zebra Technologies Corporation</t>
  </si>
  <si>
    <t>ZEP</t>
  </si>
  <si>
    <t>Zep Inc.</t>
  </si>
  <si>
    <t>ZEUS</t>
  </si>
  <si>
    <t>Olympic Steel, Inc.</t>
  </si>
  <si>
    <t>ZF</t>
  </si>
  <si>
    <t>Zweig Fund, Inc. (The)</t>
  </si>
  <si>
    <t>ZGNX</t>
  </si>
  <si>
    <t>Zogenix, Inc.</t>
  </si>
  <si>
    <t>ZHNE</t>
  </si>
  <si>
    <t>Zhone Technologies, Inc.</t>
  </si>
  <si>
    <t>ZIGO</t>
  </si>
  <si>
    <t>Zygo Corporation</t>
  </si>
  <si>
    <t>ZINC</t>
  </si>
  <si>
    <t>Horsehead Holding Corp.</t>
  </si>
  <si>
    <t>ZIONW</t>
  </si>
  <si>
    <t>ZIOP</t>
  </si>
  <si>
    <t>ZIOPHARM Oncology Inc</t>
  </si>
  <si>
    <t>ZIP</t>
  </si>
  <si>
    <t>Zipcar, Inc.</t>
  </si>
  <si>
    <t>ZIPR</t>
  </si>
  <si>
    <t>ZipRealty, Inc.</t>
  </si>
  <si>
    <t>ZIXI</t>
  </si>
  <si>
    <t>Zix Corporation</t>
  </si>
  <si>
    <t>ZLC</t>
  </si>
  <si>
    <t>Zale Corporation</t>
  </si>
  <si>
    <t>ZLCS</t>
  </si>
  <si>
    <t>Zalicus Inc.</t>
  </si>
  <si>
    <t>ZLTQ</t>
  </si>
  <si>
    <t>ZELTIQ Aesthetics, Inc.</t>
  </si>
  <si>
    <t>ZMH</t>
  </si>
  <si>
    <t>Zimmer Holdings, Inc.</t>
  </si>
  <si>
    <t>ZN</t>
  </si>
  <si>
    <t>ZNGA</t>
  </si>
  <si>
    <t>Zynga Inc.</t>
  </si>
  <si>
    <t>ZNH</t>
  </si>
  <si>
    <t>China Southern Airlines Company Limited</t>
  </si>
  <si>
    <t>ZNWAL</t>
  </si>
  <si>
    <t>ZNWAW</t>
  </si>
  <si>
    <t>ZNWAZ</t>
  </si>
  <si>
    <t>ZOLT</t>
  </si>
  <si>
    <t>Zoltek Companies, Inc.</t>
  </si>
  <si>
    <t>ZOOM</t>
  </si>
  <si>
    <t>Zoom Technologies, Inc.</t>
  </si>
  <si>
    <t>ZQK</t>
  </si>
  <si>
    <t>Quiksilver, Inc.</t>
  </si>
  <si>
    <t>ZTR</t>
  </si>
  <si>
    <t>Zweig Total Return Fund, Inc. (The)</t>
  </si>
  <si>
    <t>ZUMZ</t>
  </si>
  <si>
    <t>Zumiez Inc.</t>
  </si>
  <si>
    <t>ZX</t>
  </si>
  <si>
    <t>China Zenix Auto International Limited</t>
  </si>
  <si>
    <t>ZXX</t>
  </si>
  <si>
    <t>SM Listed Test 3</t>
  </si>
  <si>
    <t>ZXX^F</t>
  </si>
  <si>
    <t>ZY</t>
  </si>
  <si>
    <t>Cqs Test Secid</t>
  </si>
  <si>
    <t>ZYY</t>
  </si>
  <si>
    <t>SM Listed Test 2</t>
  </si>
  <si>
    <t>ZYY^A</t>
  </si>
  <si>
    <t>ZYZ^K</t>
  </si>
  <si>
    <t>SiM Internal Test 11</t>
  </si>
  <si>
    <t>ZZ</t>
  </si>
  <si>
    <t>Sealy Corporation</t>
  </si>
  <si>
    <t>ZZA</t>
  </si>
  <si>
    <t>ZZB</t>
  </si>
  <si>
    <t>ZZC</t>
  </si>
  <si>
    <t>ZZD</t>
  </si>
  <si>
    <t>ZZE</t>
  </si>
  <si>
    <t>ZZF</t>
  </si>
  <si>
    <t>ZZG</t>
  </si>
  <si>
    <t>ZZH</t>
  </si>
  <si>
    <t>ZZI</t>
  </si>
  <si>
    <t>ZZJ</t>
  </si>
  <si>
    <t>ZZJJ</t>
  </si>
  <si>
    <t>Mean_revenue</t>
  </si>
  <si>
    <t>Ticker_symbols</t>
  </si>
  <si>
    <t xml:space="preserve">scenarios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</si>
</sst>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5">
    <numFmt numFmtId="164" formatCode="&quot;$&quot;#,##0"/>
    <numFmt numFmtId="165" formatCode="0.0%"/>
    <numFmt numFmtId="166" formatCode="0.0000"/>
    <numFmt numFmtId="167" formatCode="m/d/yyyy"/>
    <numFmt numFmtId="168" formatCode="0.000"/>
  </numFmts>
  <fonts count="53">
    <font>
      <sz val="10.0"/>
      <color rgb="FF000000"/>
      <name val="Arial"/>
    </font>
    <font>
      <b/>
      <sz val="10.0"/>
      <color rgb="FF000000"/>
    </font>
    <font>
      <b/>
      <sz val="11.0"/>
      <color rgb="FF38761D"/>
    </font>
    <font>
      <b/>
      <sz val="14.0"/>
    </font>
    <font/>
    <font>
      <b/>
      <sz val="10.0"/>
      <name val="Arial"/>
    </font>
    <font>
      <sz val="12.0"/>
      <color rgb="FF000000"/>
      <name val="Arial"/>
    </font>
    <font>
      <b/>
      <sz val="11.0"/>
      <color rgb="FF000000"/>
      <name val="Roboto"/>
    </font>
    <font>
      <b/>
      <sz val="11.0"/>
    </font>
    <font>
      <sz val="11.0"/>
      <name val="Arial"/>
    </font>
    <font>
      <sz val="11.0"/>
      <color rgb="FF000000"/>
      <name val="Arial"/>
    </font>
    <font>
      <sz val="11.0"/>
      <color rgb="FF000000"/>
    </font>
    <font>
      <b/>
      <sz val="14.0"/>
      <color rgb="FF0B5394"/>
      <name val="Arial"/>
    </font>
    <font>
      <b/>
      <sz val="14.0"/>
      <color rgb="FF000000"/>
      <name val="Arial"/>
    </font>
    <font>
      <i/>
      <color rgb="FF4C1130"/>
    </font>
    <font>
      <b/>
      <sz val="10.0"/>
      <color rgb="FF000000"/>
      <name val="Arial"/>
    </font>
    <font>
      <sz val="14.0"/>
    </font>
    <font>
      <b/>
      <sz val="10.0"/>
    </font>
    <font>
      <b/>
      <sz val="11.0"/>
      <color rgb="FF000000"/>
      <name val="Arial"/>
    </font>
    <font>
      <b/>
      <sz val="12.0"/>
      <color rgb="FF000000"/>
      <name val="Roboto"/>
    </font>
    <font>
      <sz val="14.0"/>
      <name val="Arial"/>
    </font>
    <font>
      <b/>
      <sz val="12.0"/>
    </font>
    <font>
      <b/>
      <sz val="11.0"/>
      <name val="Arial"/>
    </font>
    <font>
      <sz val="14.0"/>
      <color rgb="FF000000"/>
      <name val="Arial"/>
    </font>
    <font>
      <b/>
      <i/>
      <sz val="14.0"/>
    </font>
    <font>
      <b/>
      <i/>
      <sz val="11.0"/>
    </font>
    <font>
      <b/>
    </font>
    <font>
      <sz val="11.0"/>
    </font>
    <font>
      <b/>
      <i/>
      <sz val="11.0"/>
      <color rgb="FF000000"/>
      <name val="Inconsolata"/>
    </font>
    <font>
      <b/>
      <i/>
      <sz val="11.0"/>
      <name val="Arial"/>
    </font>
    <font>
      <sz val="10.0"/>
      <name val="Arial"/>
    </font>
    <font>
      <b/>
      <color rgb="FF000000"/>
      <name val="Arial"/>
    </font>
    <font>
      <b/>
      <color rgb="FFFFFFFF"/>
      <name val="Arial"/>
    </font>
    <font>
      <b/>
      <sz val="11.0"/>
      <color rgb="FF000000"/>
      <name val="Inconsolata"/>
    </font>
    <font>
      <u/>
      <color rgb="FF0000FF"/>
    </font>
    <font>
      <i/>
      <color rgb="FF000000"/>
      <name val="Arial"/>
    </font>
    <font>
      <color rgb="FFFFFFFF"/>
      <name val="Arial"/>
    </font>
    <font>
      <color rgb="FF000000"/>
      <name val="Arial"/>
    </font>
    <font>
      <b/>
      <name val="Arial"/>
    </font>
    <font>
      <color rgb="FFFF9900"/>
      <name val="Arial"/>
    </font>
    <font>
      <name val="Arial"/>
    </font>
    <font>
      <color rgb="FF0B5394"/>
      <name val="Arial"/>
    </font>
    <font>
      <sz val="11.0"/>
      <color rgb="FF000000"/>
      <name val="Inconsolata"/>
    </font>
    <font>
      <b/>
      <sz val="11.0"/>
      <color rgb="FF38761D"/>
      <name val="Arial"/>
    </font>
    <font>
      <b/>
      <sz val="14.0"/>
      <name val="Arial"/>
    </font>
    <font>
      <b/>
      <sz val="12.0"/>
      <color rgb="FF000000"/>
      <name val="Arial"/>
    </font>
    <font>
      <b/>
      <sz val="12.0"/>
      <name val="Arial"/>
    </font>
    <font>
      <color rgb="FF3C78D8"/>
      <name val="Arial"/>
    </font>
    <font>
      <color rgb="FF000000"/>
      <name val="Roboto"/>
    </font>
    <font>
      <b/>
      <sz val="14.0"/>
      <color rgb="FF1155CC"/>
      <name val="Inconsolata"/>
    </font>
    <font>
      <sz val="11.0"/>
      <name val="Calibri"/>
    </font>
    <font>
      <sz val="10.0"/>
      <color rgb="FF212121"/>
      <name val="Roboto"/>
    </font>
    <font>
      <sz val="10.0"/>
      <color rgb="FF212121"/>
      <name val="Arial"/>
    </font>
  </fonts>
  <fills count="29">
    <fill>
      <patternFill patternType="none"/>
    </fill>
    <fill>
      <patternFill patternType="lightGray"/>
    </fill>
    <fill>
      <patternFill patternType="solid">
        <fgColor rgb="FFFF9900"/>
        <bgColor rgb="FFFF9900"/>
      </patternFill>
    </fill>
    <fill>
      <patternFill patternType="solid">
        <fgColor rgb="FFD9EAD3"/>
        <bgColor rgb="FFD9EAD3"/>
      </patternFill>
    </fill>
    <fill>
      <patternFill patternType="solid">
        <fgColor rgb="FFA4C2F4"/>
        <bgColor rgb="FFA4C2F4"/>
      </patternFill>
    </fill>
    <fill>
      <patternFill patternType="solid">
        <fgColor rgb="FFF3F3F3"/>
        <bgColor rgb="FFF3F3F3"/>
      </patternFill>
    </fill>
    <fill>
      <patternFill patternType="solid">
        <fgColor rgb="FFEA9999"/>
        <bgColor rgb="FFEA9999"/>
      </patternFill>
    </fill>
    <fill>
      <patternFill patternType="solid">
        <fgColor rgb="FFD0E0E3"/>
        <bgColor rgb="FFD0E0E3"/>
      </patternFill>
    </fill>
    <fill>
      <patternFill patternType="solid">
        <fgColor rgb="FFD9D9D9"/>
        <bgColor rgb="FFD9D9D9"/>
      </patternFill>
    </fill>
    <fill>
      <patternFill patternType="solid">
        <fgColor rgb="FFCCCCCC"/>
        <bgColor rgb="FFCCCCCC"/>
      </patternFill>
    </fill>
    <fill>
      <patternFill patternType="solid">
        <fgColor rgb="FF93C47D"/>
        <bgColor rgb="FF93C47D"/>
      </patternFill>
    </fill>
    <fill>
      <patternFill patternType="solid">
        <fgColor rgb="FFFFFF00"/>
        <bgColor rgb="FFFFFF00"/>
      </patternFill>
    </fill>
    <fill>
      <patternFill patternType="solid">
        <fgColor rgb="FFE6B8AF"/>
        <bgColor rgb="FFE6B8AF"/>
      </patternFill>
    </fill>
    <fill>
      <patternFill patternType="solid">
        <fgColor rgb="FFF4CCCC"/>
        <bgColor rgb="FFF4CCCC"/>
      </patternFill>
    </fill>
    <fill>
      <patternFill patternType="solid">
        <fgColor rgb="FFFFF2CC"/>
        <bgColor rgb="FFFFF2CC"/>
      </patternFill>
    </fill>
    <fill>
      <patternFill patternType="solid">
        <fgColor rgb="FFB6D7A8"/>
        <bgColor rgb="FFB6D7A8"/>
      </patternFill>
    </fill>
    <fill>
      <patternFill patternType="solid">
        <fgColor rgb="FFFFD966"/>
        <bgColor rgb="FFFFD966"/>
      </patternFill>
    </fill>
    <fill>
      <patternFill patternType="solid">
        <fgColor rgb="FFFFE599"/>
        <bgColor rgb="FFFFE599"/>
      </patternFill>
    </fill>
    <fill>
      <patternFill patternType="solid">
        <fgColor rgb="FFC27BA0"/>
        <bgColor rgb="FFC27BA0"/>
      </patternFill>
    </fill>
    <fill>
      <patternFill patternType="solid">
        <fgColor rgb="FFD5A6BD"/>
        <bgColor rgb="FFD5A6BD"/>
      </patternFill>
    </fill>
    <fill>
      <patternFill patternType="solid">
        <fgColor rgb="FFF9CB9C"/>
        <bgColor rgb="FFF9CB9C"/>
      </patternFill>
    </fill>
    <fill>
      <patternFill patternType="solid">
        <fgColor rgb="FFC9DAF8"/>
        <bgColor rgb="FFC9DAF8"/>
      </patternFill>
    </fill>
    <fill>
      <patternFill patternType="solid">
        <fgColor rgb="FFB4A7D6"/>
        <bgColor rgb="FFB4A7D6"/>
      </patternFill>
    </fill>
    <fill>
      <patternFill patternType="solid">
        <fgColor rgb="FFFFFFFF"/>
        <bgColor rgb="FFFFFFFF"/>
      </patternFill>
    </fill>
    <fill>
      <patternFill patternType="solid">
        <fgColor rgb="FFFF0000"/>
        <bgColor rgb="FFFF0000"/>
      </patternFill>
    </fill>
    <fill>
      <patternFill patternType="solid">
        <fgColor rgb="FF666666"/>
        <bgColor rgb="FF666666"/>
      </patternFill>
    </fill>
    <fill>
      <patternFill patternType="solid">
        <fgColor rgb="FF6FA8DC"/>
        <bgColor rgb="FF6FA8DC"/>
      </patternFill>
    </fill>
    <fill>
      <patternFill patternType="solid">
        <fgColor rgb="FFE06666"/>
        <bgColor rgb="FFE06666"/>
      </patternFill>
    </fill>
    <fill>
      <patternFill patternType="solid">
        <fgColor rgb="FF9FC5E8"/>
        <bgColor rgb="FF9FC5E8"/>
      </patternFill>
    </fill>
  </fills>
  <borders count="158">
    <border/>
    <border>
      <left style="thin">
        <color rgb="FFFF00FF"/>
      </left>
      <right style="thin">
        <color rgb="FFFF0000"/>
      </right>
      <top style="thin">
        <color rgb="FFFF00FF"/>
      </top>
    </border>
    <border>
      <top style="thin">
        <color rgb="FFFF00FF"/>
      </top>
    </border>
    <border>
      <left style="thin">
        <color rgb="FFFF00FF"/>
      </left>
      <top style="thin">
        <color rgb="FFFF00FF"/>
      </top>
    </border>
    <border>
      <right style="thin">
        <color rgb="FFFF00FF"/>
      </right>
      <top style="thin">
        <color rgb="FFFF00FF"/>
      </top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FF00FF"/>
      </left>
    </border>
    <border>
      <right style="thin">
        <color rgb="FFFF00FF"/>
      </right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FF00FF"/>
      </left>
      <top style="thin">
        <color rgb="FF274E13"/>
      </top>
    </border>
    <border>
      <top style="thin">
        <color rgb="FF274E13"/>
      </top>
    </border>
    <border>
      <right style="thin">
        <color rgb="FFFF00FF"/>
      </right>
      <top style="thin">
        <color rgb="FF274E13"/>
      </top>
    </border>
    <border>
      <right style="thin">
        <color rgb="FF000000"/>
      </right>
    </border>
    <border>
      <left style="thin">
        <color rgb="FFFF00FF"/>
      </left>
      <top style="thin">
        <color rgb="FF000000"/>
      </top>
    </border>
    <border>
      <top style="thin">
        <color rgb="FF000000"/>
      </top>
    </border>
    <border>
      <right style="thin">
        <color rgb="FFFF00FF"/>
      </right>
      <top style="thin">
        <color rgb="FF000000"/>
      </top>
    </border>
    <border>
      <left style="thin">
        <color rgb="FF274E13"/>
      </left>
      <right style="thin">
        <color rgb="FF274E13"/>
      </right>
      <top style="thin">
        <color rgb="FF274E13"/>
      </top>
    </border>
    <border>
      <left style="thin">
        <color rgb="FF274E13"/>
      </left>
      <right style="thin">
        <color rgb="FF000000"/>
      </right>
      <top style="thin">
        <color rgb="FF274E13"/>
      </top>
    </border>
    <border>
      <left style="thin">
        <color rgb="FF000000"/>
      </left>
      <right style="thin">
        <color rgb="FF274E13"/>
      </right>
      <top style="thin">
        <color rgb="FF274E13"/>
      </top>
      <bottom style="thin">
        <color rgb="FF274E13"/>
      </bottom>
    </border>
    <border>
      <left style="thin">
        <color rgb="FF274E13"/>
      </left>
      <right style="thin">
        <color rgb="FFFF00FF"/>
      </right>
      <top style="thin">
        <color rgb="FF274E13"/>
      </top>
      <bottom style="thin">
        <color rgb="FF274E13"/>
      </bottom>
    </border>
    <border>
      <left style="thin">
        <color rgb="FFFF00FF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FF00FF"/>
      </left>
      <bottom style="thin">
        <color rgb="FF274E13"/>
      </bottom>
    </border>
    <border>
      <right style="thin">
        <color rgb="FF274E13"/>
      </right>
      <bottom style="thin">
        <color rgb="FF274E13"/>
      </bottom>
    </border>
    <border>
      <left style="thin">
        <color rgb="FF274E13"/>
      </left>
      <right style="thin">
        <color rgb="FF274E13"/>
      </right>
      <bottom style="thin">
        <color rgb="FF274E13"/>
      </bottom>
    </border>
    <border>
      <left style="thin">
        <color rgb="FF274E13"/>
      </left>
      <bottom style="thin">
        <color rgb="FF274E13"/>
      </bottom>
    </border>
    <border>
      <left style="thin">
        <color rgb="FFFF00FF"/>
      </left>
      <top style="thin">
        <color rgb="FF274E13"/>
      </top>
      <bottom style="thin">
        <color rgb="FF274E13"/>
      </bottom>
    </border>
    <border>
      <right style="thin">
        <color rgb="FF274E13"/>
      </right>
      <top style="thin">
        <color rgb="FF274E13"/>
      </top>
      <bottom style="thin">
        <color rgb="FF274E13"/>
      </bottom>
    </border>
    <border>
      <left style="thin">
        <color rgb="FF274E13"/>
      </left>
      <right style="thin">
        <color rgb="FF274E13"/>
      </right>
      <top style="thin">
        <color rgb="FF274E13"/>
      </top>
      <bottom style="thin">
        <color rgb="FF274E13"/>
      </bottom>
    </border>
    <border>
      <left style="thin">
        <color rgb="FF274E13"/>
      </left>
      <top style="thin">
        <color rgb="FF274E13"/>
      </top>
      <bottom style="thin">
        <color rgb="FF274E13"/>
      </bottom>
    </border>
    <border>
      <right style="thin">
        <color rgb="FF274E13"/>
      </right>
      <top style="thin">
        <color rgb="FF274E13"/>
      </top>
    </border>
    <border>
      <left style="thin">
        <color rgb="FF274E13"/>
      </left>
      <top style="thin">
        <color rgb="FF274E13"/>
      </top>
    </border>
    <border>
      <left style="thin">
        <color rgb="FF000000"/>
      </left>
      <right style="thin">
        <color rgb="FF274E13"/>
      </right>
      <top style="thin">
        <color rgb="FF274E13"/>
      </top>
    </border>
    <border>
      <left style="thin">
        <color rgb="FF274E13"/>
      </left>
      <right style="thin">
        <color rgb="FFFF00FF"/>
      </right>
      <top style="thin">
        <color rgb="FF274E13"/>
      </top>
    </border>
    <border>
      <right style="thin">
        <color rgb="FF000000"/>
      </right>
      <bottom style="thin">
        <color rgb="FF00FFFF"/>
      </bottom>
    </border>
    <border>
      <left style="thin">
        <color rgb="FF38761D"/>
      </left>
      <right style="thin">
        <color rgb="FF274E13"/>
      </right>
      <top style="thin">
        <color rgb="FF38761D"/>
      </top>
    </border>
    <border>
      <left style="thin">
        <color rgb="FF274E13"/>
      </left>
      <right style="thin">
        <color rgb="FF274E13"/>
      </right>
      <top style="thin">
        <color rgb="FF38761D"/>
      </top>
    </border>
    <border>
      <left style="thin">
        <color rgb="FF274E13"/>
      </left>
      <top style="thin">
        <color rgb="FF38761D"/>
      </top>
    </border>
    <border>
      <left style="thin">
        <color rgb="FF000000"/>
      </left>
      <right style="thin">
        <color rgb="FF274E13"/>
      </right>
      <top style="thin">
        <color rgb="FF38761D"/>
      </top>
    </border>
    <border>
      <left style="thin">
        <color rgb="FF274E13"/>
      </left>
      <right style="thin">
        <color rgb="FFFF00FF"/>
      </right>
      <top style="thin">
        <color rgb="FF38761D"/>
      </top>
    </border>
    <border>
      <left style="thin">
        <color rgb="FF0000FF"/>
      </left>
      <top style="thin">
        <color rgb="FF0000FF"/>
      </top>
    </border>
    <border>
      <top style="thin">
        <color rgb="FF0000FF"/>
      </top>
    </border>
    <border>
      <right style="thin">
        <color rgb="FF000000"/>
      </right>
      <top style="thin">
        <color rgb="FF0000FF"/>
      </top>
    </border>
    <border>
      <right style="thin">
        <color rgb="FFFF9900"/>
      </right>
      <top style="thin">
        <color rgb="FF0000FF"/>
      </top>
    </border>
    <border>
      <right style="thin">
        <color rgb="FF0000FF"/>
      </right>
      <top style="thin">
        <color rgb="FF0000FF"/>
      </top>
    </border>
    <border>
      <left style="thin">
        <color rgb="FF0000FF"/>
      </left>
      <bottom style="thin">
        <color rgb="FF0000FF"/>
      </bottom>
    </border>
    <border>
      <bottom style="thin">
        <color rgb="FF0000FF"/>
      </bottom>
    </border>
    <border>
      <right style="thin">
        <color rgb="FF000000"/>
      </right>
      <bottom style="thin">
        <color rgb="FF0000FF"/>
      </bottom>
    </border>
    <border>
      <right style="thin">
        <color rgb="FFFF9900"/>
      </right>
      <bottom style="thin">
        <color rgb="FF0000FF"/>
      </bottom>
    </border>
    <border>
      <right style="thin">
        <color rgb="FF0000FF"/>
      </right>
      <bottom style="thin">
        <color rgb="FF0000FF"/>
      </bottom>
    </border>
    <border>
      <left style="thin">
        <color rgb="FF274E13"/>
      </left>
      <bottom style="thin">
        <color rgb="FF000000"/>
      </bottom>
    </border>
    <border>
      <right style="thin">
        <color rgb="FF274E13"/>
      </right>
      <bottom style="thin">
        <color rgb="FF000000"/>
      </bottom>
    </border>
    <border>
      <bottom style="thin">
        <color rgb="FF000000"/>
      </bottom>
    </border>
    <border>
      <right style="thin">
        <color rgb="FFFF00FF"/>
      </right>
      <bottom style="thin">
        <color rgb="FF000000"/>
      </bottom>
    </border>
    <border>
      <left style="thin">
        <color rgb="FF000000"/>
      </left>
      <right style="thin">
        <color rgb="FF274E13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FF00FF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274E13"/>
      </right>
      <top style="thin">
        <color rgb="FF000000"/>
      </top>
      <bottom style="thin">
        <color rgb="FF274E13"/>
      </bottom>
    </border>
    <border>
      <left style="thin">
        <color rgb="FFFF00FF"/>
      </left>
      <right style="thin">
        <color rgb="FFFF0000"/>
      </right>
      <bottom style="thin">
        <color rgb="FFFF0000"/>
      </bottom>
    </border>
    <border>
      <left style="thin">
        <color rgb="FFFF00FF"/>
      </left>
      <top style="thin">
        <color rgb="FF00FFFF"/>
      </top>
    </border>
    <border>
      <top style="thin">
        <color rgb="FF00FFFF"/>
      </top>
    </border>
    <border>
      <right style="thin">
        <color rgb="FFFF00FF"/>
      </right>
      <top style="thin">
        <color rgb="FF00FFFF"/>
      </top>
    </border>
    <border>
      <left style="thin">
        <color rgb="FFFF00FF"/>
      </left>
      <bottom style="thin">
        <color rgb="FF38761D"/>
      </bottom>
    </border>
    <border>
      <bottom style="thin">
        <color rgb="FF38761D"/>
      </bottom>
    </border>
    <border>
      <right style="thin">
        <color rgb="FF38761D"/>
      </right>
      <bottom style="thin">
        <color rgb="FF38761D"/>
      </bottom>
    </border>
    <border>
      <right style="thin">
        <color rgb="FFFF00FF"/>
      </right>
      <bottom style="thin">
        <color rgb="FF38761D"/>
      </bottom>
    </border>
    <border>
      <left style="thin">
        <color rgb="FFFF00FF"/>
      </left>
      <right style="thin">
        <color rgb="FF000000"/>
      </right>
      <top style="thin">
        <color rgb="FF000000"/>
      </top>
    </border>
    <border>
      <left style="thin">
        <color rgb="FFFF00FF"/>
      </lef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FF00FF"/>
      </right>
      <bottom style="thin">
        <color rgb="FF000000"/>
      </bottom>
    </border>
    <border>
      <left style="thin">
        <color rgb="FFFF00FF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FF00FF"/>
      </right>
      <top style="thin">
        <color rgb="FF000000"/>
      </top>
    </border>
    <border>
      <left style="thin">
        <color rgb="FFFF00FF"/>
      </left>
      <right style="thin">
        <color rgb="FF000000"/>
      </right>
      <bottom style="thin">
        <color rgb="FFFF00FF"/>
      </bottom>
    </border>
    <border>
      <bottom style="thin">
        <color rgb="FFFF00FF"/>
      </bottom>
    </border>
    <border>
      <left style="thin">
        <color rgb="FFFF00FF"/>
      </left>
      <top style="thin">
        <color rgb="FF000000"/>
      </top>
      <bottom style="thin">
        <color rgb="FFFF00FF"/>
      </bottom>
    </border>
    <border>
      <top style="thin">
        <color rgb="FF000000"/>
      </top>
      <bottom style="thin">
        <color rgb="FFFF00FF"/>
      </bottom>
    </border>
    <border>
      <right style="thin">
        <color rgb="FFFF00FF"/>
      </right>
      <bottom style="thin">
        <color rgb="FFFF00FF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274E13"/>
      </bottom>
    </border>
    <border>
      <bottom style="thick">
        <color rgb="FF666666"/>
      </bottom>
    </border>
    <border>
      <right style="thin">
        <color rgb="FFFFFFFF"/>
      </right>
    </border>
    <border>
      <right style="thin">
        <color rgb="FFFFFFFF"/>
      </right>
      <bottom style="double">
        <color rgb="FF000000"/>
      </bottom>
    </border>
    <border>
      <bottom style="double">
        <color rgb="FF000000"/>
      </bottom>
    </border>
    <border>
      <right/>
    </border>
    <border>
      <left style="thin">
        <color rgb="FF9900FF"/>
      </left>
      <top style="thin">
        <color rgb="FF9900FF"/>
      </top>
    </border>
    <border>
      <top style="thin">
        <color rgb="FF9900FF"/>
      </top>
    </border>
    <border>
      <left style="thin">
        <color rgb="FF000000"/>
      </left>
      <right style="thin">
        <color rgb="FF9900FF"/>
      </right>
      <top style="thin">
        <color rgb="FF9900FF"/>
      </top>
      <bottom style="thin">
        <color rgb="FF000000"/>
      </bottom>
    </border>
    <border>
      <left style="thin">
        <color rgb="FF9900FF"/>
      </left>
    </border>
    <border>
      <left style="thin">
        <color rgb="FF000000"/>
      </left>
      <right style="thin">
        <color rgb="FF9900FF"/>
      </right>
      <top style="thin">
        <color rgb="FF000000"/>
      </top>
      <bottom style="thin">
        <color rgb="FF000000"/>
      </bottom>
    </border>
    <border>
      <left style="thin">
        <color rgb="FF9900FF"/>
      </left>
      <bottom style="thin">
        <color rgb="FF9900FF"/>
      </bottom>
    </border>
    <border>
      <bottom style="thin">
        <color rgb="FF9900FF"/>
      </bottom>
    </border>
    <border>
      <left style="thin">
        <color rgb="FF000000"/>
      </left>
      <right style="thin">
        <color rgb="FF9900FF"/>
      </right>
      <top style="thin">
        <color rgb="FF000000"/>
      </top>
      <bottom style="thin">
        <color rgb="FF9900FF"/>
      </bottom>
    </border>
    <border>
      <left style="thin">
        <color rgb="FFCC0000"/>
      </left>
      <top style="thin">
        <color rgb="FFCC0000"/>
      </top>
    </border>
    <border>
      <top style="thin">
        <color rgb="FFCC0000"/>
      </top>
    </border>
    <border>
      <right style="thin">
        <color rgb="FFCC0000"/>
      </right>
      <top style="thin">
        <color rgb="FFCC0000"/>
      </top>
    </border>
    <border>
      <left style="thin">
        <color rgb="FFCC0000"/>
      </left>
    </border>
    <border>
      <right style="thin">
        <color rgb="FFCC0000"/>
      </right>
    </border>
    <border>
      <left style="thin">
        <color rgb="FFCC0000"/>
      </left>
      <bottom style="thin">
        <color rgb="FFCC0000"/>
      </bottom>
    </border>
    <border>
      <bottom style="thin">
        <color rgb="FFCC0000"/>
      </bottom>
    </border>
    <border>
      <right style="thin">
        <color rgb="FFCC0000"/>
      </right>
      <bottom style="thin">
        <color rgb="FFCC0000"/>
      </bottom>
    </border>
    <border>
      <left style="thin">
        <color rgb="FF6AA84F"/>
      </left>
      <right style="thin">
        <color rgb="FF6AA84F"/>
      </right>
      <bottom style="thin">
        <color rgb="FF6AA84F"/>
      </bottom>
    </border>
    <border>
      <right style="thin">
        <color rgb="FF6AA84F"/>
      </right>
      <bottom style="thin">
        <color rgb="FF6AA84F"/>
      </bottom>
    </border>
    <border>
      <left style="thin">
        <color rgb="FF6AA84F"/>
      </left>
      <right style="thin">
        <color rgb="FF6AA84F"/>
      </right>
      <top style="thin">
        <color rgb="FF6AA84F"/>
      </top>
      <bottom style="thin">
        <color rgb="FF6AA84F"/>
      </bottom>
    </border>
    <border>
      <left style="thin">
        <color rgb="FF0000FF"/>
      </left>
      <bottom style="thin">
        <color rgb="FF000000"/>
      </bottom>
    </border>
    <border>
      <right style="thin">
        <color rgb="FF0000FF"/>
      </right>
      <bottom style="thin">
        <color rgb="FF000000"/>
      </bottom>
    </border>
    <border>
      <left style="thin">
        <color rgb="FF0000FF"/>
      </left>
      <top style="thin">
        <color rgb="FF000000"/>
      </top>
      <bottom style="thin">
        <color rgb="FF000000"/>
      </bottom>
    </border>
    <border>
      <right style="thin">
        <color rgb="FF0000FF"/>
      </right>
      <top style="thin">
        <color rgb="FF000000"/>
      </top>
      <bottom style="thin">
        <color rgb="FF000000"/>
      </bottom>
    </border>
    <border>
      <left style="thin">
        <color rgb="FF0000FF"/>
      </left>
      <top style="thin">
        <color rgb="FF000000"/>
      </top>
    </border>
    <border>
      <left style="thin">
        <color rgb="FF000000"/>
      </left>
    </border>
    <border>
      <left style="thin">
        <color rgb="FF000000"/>
      </left>
      <right style="thin">
        <color rgb="FF0000FF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FF"/>
      </bottom>
    </border>
    <border>
      <left style="thin">
        <color rgb="FF000000"/>
      </left>
      <right style="thin">
        <color rgb="FF0000FF"/>
      </right>
      <top style="thin">
        <color rgb="FF000000"/>
      </top>
      <bottom style="thin">
        <color rgb="FF0000FF"/>
      </bottom>
    </border>
    <border>
      <left style="thin">
        <color rgb="FF0000FF"/>
      </left>
      <top style="thin">
        <color rgb="FF0000FF"/>
      </top>
      <bottom style="thin">
        <color rgb="FF0000FF"/>
      </bottom>
    </border>
    <border>
      <top style="thin">
        <color rgb="FF0000FF"/>
      </top>
      <bottom style="thin">
        <color rgb="FF0000FF"/>
      </bottom>
    </border>
    <border>
      <right style="thin">
        <color rgb="FF0000FF"/>
      </right>
      <top style="thin">
        <color rgb="FF0000FF"/>
      </top>
      <bottom style="thin">
        <color rgb="FF0000FF"/>
      </bottom>
    </border>
    <border>
      <left style="thin">
        <color rgb="FF0000FF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FF"/>
      </left>
      <right style="thin">
        <color rgb="FF000000"/>
      </right>
      <top style="thin">
        <color rgb="FF000000"/>
      </top>
      <bottom style="thin">
        <color rgb="FF0000FF"/>
      </bottom>
    </border>
    <border>
      <left style="thin">
        <color rgb="FF000000"/>
      </left>
      <top style="thin">
        <color rgb="FF000000"/>
      </top>
      <bottom style="thin">
        <color rgb="FF0000FF"/>
      </bottom>
    </border>
    <border>
      <right style="thin">
        <color rgb="FF000000"/>
      </right>
      <top style="thin">
        <color rgb="FF000000"/>
      </top>
      <bottom style="thin">
        <color rgb="FF0000FF"/>
      </bottom>
    </border>
    <border>
      <left style="thin">
        <color rgb="FFFF0000"/>
      </left>
      <top style="thin">
        <color rgb="FFFF0000"/>
      </top>
    </border>
    <border>
      <top style="thin">
        <color rgb="FFFF0000"/>
      </top>
    </border>
    <border>
      <right style="thin">
        <color rgb="FF000000"/>
      </right>
      <top style="thin">
        <color rgb="FFFF0000"/>
      </top>
    </border>
    <border>
      <right style="thin">
        <color rgb="FFFF0000"/>
      </right>
      <top style="thin">
        <color rgb="FFFF0000"/>
      </top>
      <bottom style="thin">
        <color rgb="FF000000"/>
      </bottom>
    </border>
    <border>
      <left style="thin">
        <color rgb="FFFF0000"/>
      </left>
      <bottom style="thin">
        <color rgb="FFFF0000"/>
      </bottom>
    </border>
    <border>
      <bottom style="thin">
        <color rgb="FFFF0000"/>
      </bottom>
    </border>
    <border>
      <right style="thin">
        <color rgb="FF000000"/>
      </right>
      <bottom style="thin">
        <color rgb="FFFF0000"/>
      </bottom>
    </border>
    <border>
      <right style="thin">
        <color rgb="FFFF0000"/>
      </right>
      <bottom style="thin">
        <color rgb="FFFF0000"/>
      </bottom>
    </border>
    <border>
      <right/>
      <bottom style="thin">
        <color rgb="FF000000"/>
      </bottom>
    </border>
    <border>
      <left style="thin">
        <color rgb="FF0000FF"/>
      </left>
      <right style="thin">
        <color rgb="FF0000FF"/>
      </right>
      <top style="thin">
        <color rgb="FF0000FF"/>
      </top>
      <bottom style="thin">
        <color rgb="FF0000FF"/>
      </bottom>
    </border>
    <border>
      <left style="thin">
        <color rgb="FFFF0000"/>
      </left>
      <right style="thin">
        <color rgb="FFFF0000"/>
      </right>
      <top style="thin">
        <color rgb="FFFF0000"/>
      </top>
      <bottom style="thin">
        <color rgb="FFFF0000"/>
      </bottom>
    </border>
    <border>
      <left style="thin">
        <color rgb="FF000000"/>
      </left>
      <top style="thin">
        <color rgb="FF274E13"/>
      </top>
    </border>
    <border>
      <right style="thin">
        <color rgb="FF000000"/>
      </right>
      <top style="thin">
        <color rgb="FF274E13"/>
      </top>
    </border>
    <border>
      <left style="thin">
        <color rgb="FF000000"/>
      </left>
      <right style="thin">
        <color rgb="FF000000"/>
      </right>
    </border>
    <border>
      <left style="thin">
        <color rgb="FF274E13"/>
      </left>
      <right style="thin">
        <color rgb="FF000000"/>
      </right>
      <top style="thin">
        <color rgb="FF274E13"/>
      </top>
      <bottom style="thin">
        <color rgb="FF274E13"/>
      </bottom>
    </border>
    <border>
      <left style="thin">
        <color rgb="FF000000"/>
      </left>
      <bottom style="thin">
        <color rgb="FF274E13"/>
      </bottom>
    </border>
    <border>
      <left style="thin">
        <color rgb="FF000000"/>
      </left>
      <top style="thin">
        <color rgb="FF274E13"/>
      </top>
      <bottom style="thin">
        <color rgb="FF274E13"/>
      </bottom>
    </border>
    <border>
      <left style="thin">
        <color rgb="FF274E13"/>
      </left>
      <right style="thin">
        <color rgb="FF274E13"/>
      </right>
      <top style="thin">
        <color rgb="FF38761D"/>
      </top>
      <bottom style="thin">
        <color rgb="FF38761D"/>
      </bottom>
    </border>
    <border>
      <left style="thin">
        <color rgb="FF274E13"/>
      </left>
      <top style="thin">
        <color rgb="FF38761D"/>
      </top>
      <bottom style="thin">
        <color rgb="FF38761D"/>
      </bottom>
    </border>
    <border>
      <left style="thin">
        <color rgb="FF000000"/>
      </left>
      <right style="thin">
        <color rgb="FF274E13"/>
      </right>
      <top style="thin">
        <color rgb="FF38761D"/>
      </top>
      <bottom style="thin">
        <color rgb="FF38761D"/>
      </bottom>
    </border>
    <border>
      <left style="thin">
        <color rgb="FF274E13"/>
      </left>
      <right style="thin">
        <color rgb="FF38761D"/>
      </right>
      <top style="thin">
        <color rgb="FF38761D"/>
      </top>
      <bottom style="thin">
        <color rgb="FF38761D"/>
      </bottom>
    </border>
    <border>
      <left style="thin">
        <color rgb="FF3D85C6"/>
      </left>
      <top style="thin">
        <color rgb="FF3D85C6"/>
      </top>
    </border>
    <border>
      <top style="thin">
        <color rgb="FF3D85C6"/>
      </top>
    </border>
    <border>
      <right style="thin">
        <color rgb="FF3D85C6"/>
      </right>
      <top style="thin">
        <color rgb="FF3D85C6"/>
      </top>
    </border>
    <border>
      <left style="thin">
        <color rgb="FFFF9900"/>
      </left>
      <top style="thin">
        <color rgb="FFFF9900"/>
      </top>
    </border>
    <border>
      <right style="thin">
        <color rgb="FFFF9900"/>
      </right>
      <top style="thin">
        <color rgb="FFFF9900"/>
      </top>
    </border>
    <border>
      <left style="thin">
        <color rgb="FF3D85C6"/>
      </left>
      <bottom style="thin">
        <color rgb="FF3D85C6"/>
      </bottom>
    </border>
    <border>
      <bottom style="thin">
        <color rgb="FF3D85C6"/>
      </bottom>
    </border>
    <border>
      <right style="thin">
        <color rgb="FF3D85C6"/>
      </right>
      <bottom style="thin">
        <color rgb="FF3D85C6"/>
      </bottom>
    </border>
    <border>
      <left style="thin">
        <color rgb="FFFF9900"/>
      </left>
      <bottom style="thin">
        <color rgb="FFFF9900"/>
      </bottom>
    </border>
    <border>
      <right style="thin">
        <color rgb="FFFF9900"/>
      </right>
      <bottom style="thin">
        <color rgb="FFFF9900"/>
      </bottom>
    </border>
    <border>
      <left style="thin">
        <color rgb="FF38761D"/>
      </left>
      <top style="thin">
        <color rgb="FF38761D"/>
      </top>
      <bottom style="thin">
        <color rgb="FF38761D"/>
      </bottom>
    </border>
    <border>
      <top style="thin">
        <color rgb="FF38761D"/>
      </top>
      <bottom style="thin">
        <color rgb="FF38761D"/>
      </bottom>
    </border>
    <border>
      <right style="thin">
        <color rgb="FF38761D"/>
      </right>
      <top style="thin">
        <color rgb="FF38761D"/>
      </top>
      <bottom style="thin">
        <color rgb="FF38761D"/>
      </bottom>
    </border>
    <border>
      <right style="thin">
        <color rgb="FFFFFFFF"/>
      </right>
      <top style="thick">
        <color rgb="FF666666"/>
      </top>
    </border>
  </borders>
  <cellStyleXfs count="1">
    <xf borderId="0" fillId="0" fontId="0" numFmtId="0" applyAlignment="1" applyFont="1"/>
  </cellStyleXfs>
  <cellXfs count="560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readingOrder="0"/>
    </xf>
    <xf borderId="2" fillId="3" fontId="2" numFmtId="0" xfId="0" applyAlignment="1" applyBorder="1" applyFill="1" applyFont="1">
      <alignment horizontal="center" readingOrder="0"/>
    </xf>
    <xf borderId="3" fillId="4" fontId="3" numFmtId="0" xfId="0" applyAlignment="1" applyBorder="1" applyFill="1" applyFont="1">
      <alignment horizontal="center" readingOrder="0"/>
    </xf>
    <xf borderId="2" fillId="0" fontId="4" numFmtId="0" xfId="0" applyBorder="1" applyFont="1"/>
    <xf borderId="4" fillId="0" fontId="4" numFmtId="0" xfId="0" applyBorder="1" applyFont="1"/>
    <xf borderId="2" fillId="5" fontId="4" numFmtId="0" xfId="0" applyBorder="1" applyFill="1" applyFont="1"/>
    <xf borderId="5" fillId="6" fontId="5" numFmtId="0" xfId="0" applyAlignment="1" applyBorder="1" applyFill="1" applyFont="1">
      <alignment horizontal="center" readingOrder="0"/>
    </xf>
    <xf borderId="6" fillId="0" fontId="4" numFmtId="0" xfId="0" applyBorder="1" applyFont="1"/>
    <xf borderId="7" fillId="0" fontId="4" numFmtId="0" xfId="0" applyBorder="1" applyFont="1"/>
    <xf borderId="8" fillId="0" fontId="4" numFmtId="0" xfId="0" applyBorder="1" applyFont="1"/>
    <xf borderId="0" fillId="5" fontId="4" numFmtId="0" xfId="0" applyFont="1"/>
    <xf borderId="9" fillId="0" fontId="4" numFmtId="0" xfId="0" applyBorder="1" applyFont="1"/>
    <xf borderId="10" fillId="0" fontId="4" numFmtId="0" xfId="0" applyBorder="1" applyFont="1"/>
    <xf borderId="11" fillId="7" fontId="6" numFmtId="0" xfId="0" applyAlignment="1" applyBorder="1" applyFill="1" applyFont="1">
      <alignment horizontal="center" readingOrder="0"/>
    </xf>
    <xf borderId="12" fillId="0" fontId="4" numFmtId="0" xfId="0" applyBorder="1" applyFont="1"/>
    <xf borderId="13" fillId="0" fontId="4" numFmtId="0" xfId="0" applyBorder="1" applyFont="1"/>
    <xf borderId="0" fillId="5" fontId="4" numFmtId="0" xfId="0" applyAlignment="1" applyFont="1">
      <alignment horizontal="left" readingOrder="0"/>
    </xf>
    <xf borderId="14" fillId="2" fontId="7" numFmtId="0" xfId="0" applyAlignment="1" applyBorder="1" applyFont="1">
      <alignment readingOrder="0"/>
    </xf>
    <xf borderId="0" fillId="8" fontId="8" numFmtId="0" xfId="0" applyAlignment="1" applyFill="1" applyFont="1">
      <alignment readingOrder="0"/>
    </xf>
    <xf borderId="15" fillId="9" fontId="8" numFmtId="0" xfId="0" applyAlignment="1" applyBorder="1" applyFill="1" applyFont="1">
      <alignment horizontal="center" readingOrder="0"/>
    </xf>
    <xf borderId="16" fillId="0" fontId="4" numFmtId="0" xfId="0" applyBorder="1" applyFont="1"/>
    <xf borderId="5" fillId="10" fontId="3" numFmtId="0" xfId="0" applyAlignment="1" applyBorder="1" applyFill="1" applyFont="1">
      <alignment horizontal="center" readingOrder="0"/>
    </xf>
    <xf borderId="5" fillId="11" fontId="8" numFmtId="0" xfId="0" applyAlignment="1" applyBorder="1" applyFill="1" applyFont="1">
      <alignment horizontal="center" readingOrder="0"/>
    </xf>
    <xf borderId="17" fillId="0" fontId="4" numFmtId="0" xfId="0" applyBorder="1" applyFont="1"/>
    <xf borderId="14" fillId="0" fontId="4" numFmtId="0" xfId="0" applyBorder="1" applyFont="1"/>
    <xf borderId="0" fillId="8" fontId="4" numFmtId="0" xfId="0" applyAlignment="1" applyFont="1">
      <alignment readingOrder="0"/>
    </xf>
    <xf borderId="18" fillId="8" fontId="3" numFmtId="0" xfId="0" applyAlignment="1" applyBorder="1" applyFont="1">
      <alignment readingOrder="0"/>
    </xf>
    <xf borderId="18" fillId="8" fontId="8" numFmtId="0" xfId="0" applyAlignment="1" applyBorder="1" applyFont="1">
      <alignment readingOrder="0"/>
    </xf>
    <xf borderId="19" fillId="8" fontId="8" numFmtId="0" xfId="0" applyAlignment="1" applyBorder="1" applyFont="1">
      <alignment readingOrder="0"/>
    </xf>
    <xf borderId="20" fillId="8" fontId="8" numFmtId="0" xfId="0" applyAlignment="1" applyBorder="1" applyFont="1">
      <alignment readingOrder="0"/>
    </xf>
    <xf borderId="21" fillId="8" fontId="8" numFmtId="0" xfId="0" applyAlignment="1" applyBorder="1" applyFont="1">
      <alignment readingOrder="0"/>
    </xf>
    <xf borderId="22" fillId="10" fontId="8" numFmtId="0" xfId="0" applyAlignment="1" applyBorder="1" applyFont="1">
      <alignment readingOrder="0"/>
    </xf>
    <xf borderId="23" fillId="0" fontId="4" numFmtId="0" xfId="0" applyBorder="1" applyFont="1"/>
    <xf borderId="24" fillId="3" fontId="9" numFmtId="164" xfId="0" applyBorder="1" applyFont="1" applyNumberFormat="1"/>
    <xf borderId="24" fillId="3" fontId="10" numFmtId="164" xfId="0" applyBorder="1" applyFont="1" applyNumberFormat="1"/>
    <xf borderId="20" fillId="3" fontId="9" numFmtId="164" xfId="0" applyBorder="1" applyFont="1" applyNumberFormat="1"/>
    <xf borderId="21" fillId="3" fontId="9" numFmtId="164" xfId="0" applyBorder="1" applyFont="1" applyNumberFormat="1"/>
    <xf borderId="22" fillId="12" fontId="11" numFmtId="0" xfId="0" applyAlignment="1" applyBorder="1" applyFill="1" applyFont="1">
      <alignment readingOrder="0"/>
    </xf>
    <xf borderId="24" fillId="13" fontId="9" numFmtId="164" xfId="0" applyBorder="1" applyFill="1" applyFont="1" applyNumberFormat="1"/>
    <xf borderId="24" fillId="13" fontId="10" numFmtId="164" xfId="0" applyBorder="1" applyFont="1" applyNumberFormat="1"/>
    <xf borderId="20" fillId="14" fontId="9" numFmtId="0" xfId="0" applyBorder="1" applyFill="1" applyFont="1"/>
    <xf borderId="21" fillId="14" fontId="9" numFmtId="0" xfId="0" applyBorder="1" applyFont="1"/>
    <xf borderId="22" fillId="15" fontId="8" numFmtId="0" xfId="0" applyAlignment="1" applyBorder="1" applyFill="1" applyFont="1">
      <alignment readingOrder="0"/>
    </xf>
    <xf borderId="0" fillId="8" fontId="4" numFmtId="0" xfId="0" applyFont="1"/>
    <xf borderId="25" fillId="12" fontId="11" numFmtId="0" xfId="0" applyAlignment="1" applyBorder="1" applyFont="1">
      <alignment readingOrder="0"/>
    </xf>
    <xf borderId="26" fillId="0" fontId="4" numFmtId="0" xfId="0" applyBorder="1" applyFont="1"/>
    <xf borderId="26" fillId="13" fontId="9" numFmtId="0" xfId="0" applyBorder="1" applyFont="1"/>
    <xf borderId="27" fillId="13" fontId="10" numFmtId="0" xfId="0" applyBorder="1" applyFont="1"/>
    <xf borderId="28" fillId="13" fontId="10" numFmtId="0" xfId="0" applyBorder="1" applyFont="1"/>
    <xf borderId="29" fillId="12" fontId="11" numFmtId="0" xfId="0" applyAlignment="1" applyBorder="1" applyFont="1">
      <alignment readingOrder="0"/>
    </xf>
    <xf borderId="30" fillId="0" fontId="4" numFmtId="0" xfId="0" applyBorder="1" applyFont="1"/>
    <xf borderId="30" fillId="13" fontId="9" numFmtId="164" xfId="0" applyBorder="1" applyFont="1" applyNumberFormat="1"/>
    <xf borderId="31" fillId="13" fontId="10" numFmtId="164" xfId="0" applyBorder="1" applyFont="1" applyNumberFormat="1"/>
    <xf borderId="32" fillId="13" fontId="10" numFmtId="164" xfId="0" applyBorder="1" applyFont="1" applyNumberFormat="1"/>
    <xf borderId="29" fillId="12" fontId="8" numFmtId="0" xfId="0" applyAlignment="1" applyBorder="1" applyFont="1">
      <alignment readingOrder="0"/>
    </xf>
    <xf borderId="33" fillId="13" fontId="9" numFmtId="164" xfId="0" applyBorder="1" applyFont="1" applyNumberFormat="1"/>
    <xf borderId="18" fillId="13" fontId="9" numFmtId="164" xfId="0" applyBorder="1" applyFont="1" applyNumberFormat="1"/>
    <xf borderId="34" fillId="13" fontId="9" numFmtId="164" xfId="0" applyBorder="1" applyFont="1" applyNumberFormat="1"/>
    <xf borderId="35" fillId="14" fontId="9" numFmtId="0" xfId="0" applyBorder="1" applyFont="1"/>
    <xf borderId="36" fillId="14" fontId="9" numFmtId="0" xfId="0" applyBorder="1" applyFont="1"/>
    <xf borderId="37" fillId="0" fontId="4" numFmtId="0" xfId="0" applyBorder="1" applyFont="1"/>
    <xf borderId="11" fillId="10" fontId="8" numFmtId="0" xfId="0" applyAlignment="1" applyBorder="1" applyFont="1">
      <alignment readingOrder="0"/>
    </xf>
    <xf borderId="33" fillId="0" fontId="4" numFmtId="0" xfId="0" applyBorder="1" applyFont="1"/>
    <xf borderId="38" fillId="3" fontId="9" numFmtId="164" xfId="0" applyBorder="1" applyFont="1" applyNumberFormat="1"/>
    <xf borderId="39" fillId="3" fontId="9" numFmtId="164" xfId="0" applyBorder="1" applyFont="1" applyNumberFormat="1"/>
    <xf borderId="40" fillId="3" fontId="9" numFmtId="164" xfId="0" applyBorder="1" applyFont="1" applyNumberFormat="1"/>
    <xf borderId="41" fillId="3" fontId="9" numFmtId="164" xfId="0" applyBorder="1" applyFont="1" applyNumberFormat="1"/>
    <xf borderId="42" fillId="3" fontId="9" numFmtId="164" xfId="0" applyBorder="1" applyFont="1" applyNumberFormat="1"/>
    <xf borderId="43" fillId="11" fontId="12" numFmtId="0" xfId="0" applyAlignment="1" applyBorder="1" applyFont="1">
      <alignment horizontal="left"/>
    </xf>
    <xf borderId="44" fillId="0" fontId="4" numFmtId="0" xfId="0" applyBorder="1" applyFont="1"/>
    <xf borderId="45" fillId="0" fontId="4" numFmtId="0" xfId="0" applyBorder="1" applyFont="1"/>
    <xf borderId="44" fillId="16" fontId="13" numFmtId="0" xfId="0" applyAlignment="1" applyBorder="1" applyFill="1" applyFont="1">
      <alignment horizontal="center"/>
    </xf>
    <xf borderId="46" fillId="0" fontId="4" numFmtId="0" xfId="0" applyBorder="1" applyFont="1"/>
    <xf borderId="44" fillId="17" fontId="3" numFmtId="0" xfId="0" applyAlignment="1" applyBorder="1" applyFill="1" applyFont="1">
      <alignment horizontal="center"/>
    </xf>
    <xf borderId="47" fillId="0" fontId="4" numFmtId="0" xfId="0" applyBorder="1" applyFont="1"/>
    <xf borderId="48" fillId="0" fontId="4" numFmtId="0" xfId="0" applyBorder="1" applyFont="1"/>
    <xf borderId="49" fillId="0" fontId="4" numFmtId="0" xfId="0" applyBorder="1" applyFont="1"/>
    <xf borderId="50" fillId="0" fontId="4" numFmtId="0" xfId="0" applyBorder="1" applyFont="1"/>
    <xf borderId="51" fillId="0" fontId="4" numFmtId="0" xfId="0" applyBorder="1" applyFont="1"/>
    <xf borderId="52" fillId="0" fontId="4" numFmtId="0" xfId="0" applyBorder="1" applyFont="1"/>
    <xf borderId="53" fillId="8" fontId="14" numFmtId="0" xfId="0" applyAlignment="1" applyBorder="1" applyFont="1">
      <alignment readingOrder="0"/>
    </xf>
    <xf borderId="54" fillId="0" fontId="4" numFmtId="0" xfId="0" applyBorder="1" applyFont="1"/>
    <xf borderId="55" fillId="4" fontId="3" numFmtId="0" xfId="0" applyAlignment="1" applyBorder="1" applyFont="1">
      <alignment horizontal="center" readingOrder="0"/>
    </xf>
    <xf borderId="55" fillId="0" fontId="4" numFmtId="0" xfId="0" applyBorder="1" applyFont="1"/>
    <xf borderId="56" fillId="0" fontId="4" numFmtId="0" xfId="0" applyBorder="1" applyFont="1"/>
    <xf borderId="57" fillId="18" fontId="5" numFmtId="0" xfId="0" applyAlignment="1" applyBorder="1" applyFill="1" applyFont="1">
      <alignment horizontal="center" readingOrder="0"/>
    </xf>
    <xf borderId="57" fillId="19" fontId="5" numFmtId="164" xfId="0" applyAlignment="1" applyBorder="1" applyFill="1" applyFont="1" applyNumberFormat="1">
      <alignment horizontal="center" readingOrder="0"/>
    </xf>
    <xf borderId="0" fillId="10" fontId="3" numFmtId="0" xfId="0" applyAlignment="1" applyFont="1">
      <alignment horizontal="center" readingOrder="0"/>
    </xf>
    <xf borderId="0" fillId="11" fontId="8" numFmtId="0" xfId="0" applyAlignment="1" applyFont="1">
      <alignment horizontal="center" readingOrder="0"/>
    </xf>
    <xf borderId="57" fillId="19" fontId="5" numFmtId="164" xfId="0" applyAlignment="1" applyBorder="1" applyFont="1" applyNumberFormat="1">
      <alignment horizontal="center" readingOrder="0"/>
    </xf>
    <xf borderId="58" fillId="15" fontId="8" numFmtId="0" xfId="0" applyAlignment="1" applyBorder="1" applyFont="1">
      <alignment readingOrder="0"/>
    </xf>
    <xf borderId="0" fillId="3" fontId="10" numFmtId="0" xfId="0" applyFont="1"/>
    <xf borderId="24" fillId="3" fontId="9" numFmtId="165" xfId="0" applyBorder="1" applyFont="1" applyNumberFormat="1"/>
    <xf borderId="24" fillId="14" fontId="9" numFmtId="165" xfId="0" applyBorder="1" applyFont="1" applyNumberFormat="1"/>
    <xf borderId="59" fillId="14" fontId="10" numFmtId="165" xfId="0" applyBorder="1" applyFont="1" applyNumberFormat="1"/>
    <xf borderId="57" fillId="18" fontId="15" numFmtId="164" xfId="0" applyAlignment="1" applyBorder="1" applyFont="1" applyNumberFormat="1">
      <alignment horizontal="center" readingOrder="0"/>
    </xf>
    <xf borderId="57" fillId="19" fontId="15" numFmtId="164" xfId="0" applyAlignment="1" applyBorder="1" applyFont="1" applyNumberFormat="1">
      <alignment horizontal="center" readingOrder="0"/>
    </xf>
    <xf borderId="24" fillId="3" fontId="10" numFmtId="2" xfId="0" applyBorder="1" applyFont="1" applyNumberFormat="1"/>
    <xf borderId="24" fillId="14" fontId="10" numFmtId="2" xfId="0" applyBorder="1" applyFont="1" applyNumberFormat="1"/>
    <xf borderId="59" fillId="14" fontId="10" numFmtId="2" xfId="0" applyBorder="1" applyFont="1" applyNumberFormat="1"/>
    <xf borderId="24" fillId="3" fontId="9" numFmtId="2" xfId="0" applyBorder="1" applyFont="1" applyNumberFormat="1"/>
    <xf borderId="57" fillId="18" fontId="5" numFmtId="164" xfId="0" applyAlignment="1" applyBorder="1" applyFont="1" applyNumberFormat="1">
      <alignment horizontal="center" readingOrder="0"/>
    </xf>
    <xf borderId="0" fillId="5" fontId="16" numFmtId="0" xfId="0" applyFont="1"/>
    <xf borderId="8" fillId="5" fontId="4" numFmtId="0" xfId="0" applyBorder="1" applyFont="1"/>
    <xf borderId="60" fillId="18" fontId="5" numFmtId="0" xfId="0" applyAlignment="1" applyBorder="1" applyFont="1">
      <alignment horizontal="center" readingOrder="0"/>
    </xf>
    <xf borderId="60" fillId="19" fontId="5" numFmtId="164" xfId="0" applyAlignment="1" applyBorder="1" applyFont="1" applyNumberFormat="1">
      <alignment horizontal="center" readingOrder="0"/>
    </xf>
    <xf borderId="61" fillId="2" fontId="8" numFmtId="0" xfId="0" applyAlignment="1" applyBorder="1" applyFont="1">
      <alignment readingOrder="0"/>
    </xf>
    <xf borderId="0" fillId="15" fontId="8" numFmtId="0" xfId="0" applyAlignment="1" applyFont="1">
      <alignment readingOrder="0"/>
    </xf>
    <xf borderId="62" fillId="4" fontId="3" numFmtId="0" xfId="0" applyAlignment="1" applyBorder="1" applyFont="1">
      <alignment horizontal="center" readingOrder="0"/>
    </xf>
    <xf borderId="63" fillId="0" fontId="4" numFmtId="0" xfId="0" applyBorder="1" applyFont="1"/>
    <xf borderId="64" fillId="0" fontId="4" numFmtId="0" xfId="0" applyBorder="1" applyFont="1"/>
    <xf borderId="7" fillId="6" fontId="17" numFmtId="0" xfId="0" applyAlignment="1" applyBorder="1" applyFont="1">
      <alignment readingOrder="0"/>
    </xf>
    <xf borderId="65" fillId="7" fontId="18" numFmtId="0" xfId="0" applyAlignment="1" applyBorder="1" applyFont="1">
      <alignment horizontal="center" readingOrder="0"/>
    </xf>
    <xf borderId="66" fillId="0" fontId="4" numFmtId="0" xfId="0" applyBorder="1" applyFont="1"/>
    <xf borderId="67" fillId="0" fontId="4" numFmtId="0" xfId="0" applyBorder="1" applyFont="1"/>
    <xf borderId="66" fillId="11" fontId="18" numFmtId="0" xfId="0" applyAlignment="1" applyBorder="1" applyFont="1">
      <alignment horizontal="center" readingOrder="0"/>
    </xf>
    <xf borderId="68" fillId="0" fontId="4" numFmtId="0" xfId="0" applyBorder="1" applyFont="1"/>
    <xf borderId="69" fillId="2" fontId="8" numFmtId="0" xfId="0" applyAlignment="1" applyBorder="1" applyFont="1">
      <alignment horizontal="center" readingOrder="0"/>
    </xf>
    <xf borderId="0" fillId="20" fontId="4" numFmtId="0" xfId="0" applyFill="1" applyFont="1"/>
    <xf borderId="70" fillId="21" fontId="19" numFmtId="0" xfId="0" applyAlignment="1" applyBorder="1" applyFill="1" applyFont="1">
      <alignment readingOrder="0"/>
    </xf>
    <xf borderId="9" fillId="10" fontId="3" numFmtId="0" xfId="0" applyAlignment="1" applyBorder="1" applyFont="1">
      <alignment horizontal="center" readingOrder="0"/>
    </xf>
    <xf borderId="71" fillId="11" fontId="8" numFmtId="0" xfId="0" applyAlignment="1" applyBorder="1" applyFont="1">
      <alignment readingOrder="0"/>
    </xf>
    <xf borderId="72" fillId="11" fontId="8" numFmtId="0" xfId="0" applyAlignment="1" applyBorder="1" applyFont="1">
      <alignment readingOrder="0"/>
    </xf>
    <xf borderId="73" fillId="0" fontId="4" numFmtId="0" xfId="0" applyBorder="1" applyFont="1"/>
    <xf borderId="0" fillId="20" fontId="4" numFmtId="0" xfId="0" applyAlignment="1" applyFont="1">
      <alignment readingOrder="0"/>
    </xf>
    <xf borderId="70" fillId="13" fontId="7" numFmtId="0" xfId="0" applyAlignment="1" applyBorder="1" applyFont="1">
      <alignment readingOrder="0"/>
    </xf>
    <xf borderId="10" fillId="13" fontId="7" numFmtId="0" xfId="0" applyAlignment="1" applyBorder="1" applyFont="1">
      <alignment readingOrder="0"/>
    </xf>
    <xf borderId="71" fillId="13" fontId="20" numFmtId="0" xfId="0" applyBorder="1" applyFont="1"/>
    <xf borderId="71" fillId="13" fontId="9" numFmtId="0" xfId="0" applyBorder="1" applyFont="1"/>
    <xf borderId="71" fillId="13" fontId="9" numFmtId="165" xfId="0" applyAlignment="1" applyBorder="1" applyFont="1" applyNumberFormat="1">
      <alignment readingOrder="0"/>
    </xf>
    <xf borderId="72" fillId="13" fontId="9" numFmtId="165" xfId="0" applyAlignment="1" applyBorder="1" applyFont="1" applyNumberFormat="1">
      <alignment readingOrder="0"/>
    </xf>
    <xf borderId="22" fillId="17" fontId="8" numFmtId="0" xfId="0" applyAlignment="1" applyBorder="1" applyFont="1">
      <alignment readingOrder="0"/>
    </xf>
    <xf borderId="23" fillId="17" fontId="8" numFmtId="0" xfId="0" applyAlignment="1" applyBorder="1" applyFont="1">
      <alignment readingOrder="0"/>
    </xf>
    <xf borderId="24" fillId="17" fontId="20" numFmtId="0" xfId="0" applyBorder="1" applyFont="1"/>
    <xf borderId="24" fillId="17" fontId="9" numFmtId="165" xfId="0" applyBorder="1" applyFont="1" applyNumberFormat="1"/>
    <xf borderId="24" fillId="17" fontId="9" numFmtId="165" xfId="0" applyAlignment="1" applyBorder="1" applyFont="1" applyNumberFormat="1">
      <alignment readingOrder="0"/>
    </xf>
    <xf borderId="59" fillId="17" fontId="9" numFmtId="165" xfId="0" applyAlignment="1" applyBorder="1" applyFont="1" applyNumberFormat="1">
      <alignment readingOrder="0"/>
    </xf>
    <xf borderId="22" fillId="8" fontId="8" numFmtId="0" xfId="0" applyAlignment="1" applyBorder="1" applyFont="1">
      <alignment readingOrder="0"/>
    </xf>
    <xf borderId="23" fillId="8" fontId="8" numFmtId="0" xfId="0" applyAlignment="1" applyBorder="1" applyFont="1">
      <alignment readingOrder="0"/>
    </xf>
    <xf borderId="24" fillId="8" fontId="20" numFmtId="0" xfId="0" applyBorder="1" applyFont="1"/>
    <xf borderId="24" fillId="8" fontId="9" numFmtId="0" xfId="0" applyBorder="1" applyFont="1"/>
    <xf borderId="24" fillId="22" fontId="9" numFmtId="0" xfId="0" applyAlignment="1" applyBorder="1" applyFill="1" applyFont="1">
      <alignment readingOrder="0"/>
    </xf>
    <xf borderId="24" fillId="22" fontId="9" numFmtId="165" xfId="0" applyBorder="1" applyFont="1" applyNumberFormat="1"/>
    <xf borderId="24" fillId="8" fontId="9" numFmtId="165" xfId="0" applyAlignment="1" applyBorder="1" applyFont="1" applyNumberFormat="1">
      <alignment readingOrder="0"/>
    </xf>
    <xf borderId="59" fillId="8" fontId="9" numFmtId="165" xfId="0" applyBorder="1" applyFont="1" applyNumberFormat="1"/>
    <xf borderId="22" fillId="21" fontId="21" numFmtId="0" xfId="0" applyAlignment="1" applyBorder="1" applyFont="1">
      <alignment readingOrder="0"/>
    </xf>
    <xf borderId="24" fillId="3" fontId="20" numFmtId="0" xfId="0" applyBorder="1" applyFont="1"/>
    <xf borderId="24" fillId="3" fontId="9" numFmtId="0" xfId="0" applyBorder="1" applyFont="1"/>
    <xf borderId="24" fillId="11" fontId="22" numFmtId="0" xfId="0" applyAlignment="1" applyBorder="1" applyFont="1">
      <alignment readingOrder="0"/>
    </xf>
    <xf borderId="59" fillId="11" fontId="22" numFmtId="0" xfId="0" applyAlignment="1" applyBorder="1" applyFont="1">
      <alignment readingOrder="0"/>
    </xf>
    <xf borderId="22" fillId="13" fontId="8" numFmtId="0" xfId="0" applyAlignment="1" applyBorder="1" applyFont="1">
      <alignment readingOrder="0"/>
    </xf>
    <xf borderId="23" fillId="13" fontId="8" numFmtId="0" xfId="0" applyAlignment="1" applyBorder="1" applyFont="1">
      <alignment readingOrder="0"/>
    </xf>
    <xf borderId="24" fillId="13" fontId="20" numFmtId="0" xfId="0" applyBorder="1" applyFont="1"/>
    <xf borderId="24" fillId="13" fontId="9" numFmtId="0" xfId="0" applyBorder="1" applyFont="1"/>
    <xf borderId="24" fillId="13" fontId="9" numFmtId="2" xfId="0" applyAlignment="1" applyBorder="1" applyFont="1" applyNumberFormat="1">
      <alignment readingOrder="0"/>
    </xf>
    <xf borderId="59" fillId="13" fontId="9" numFmtId="2" xfId="0" applyBorder="1" applyFont="1" applyNumberFormat="1"/>
    <xf borderId="24" fillId="17" fontId="23" numFmtId="2" xfId="0" applyBorder="1" applyFont="1" applyNumberFormat="1"/>
    <xf borderId="24" fillId="17" fontId="10" numFmtId="2" xfId="0" applyBorder="1" applyFont="1" applyNumberFormat="1"/>
    <xf borderId="24" fillId="17" fontId="9" numFmtId="2" xfId="0" applyAlignment="1" applyBorder="1" applyFont="1" applyNumberFormat="1">
      <alignment readingOrder="0"/>
    </xf>
    <xf borderId="59" fillId="17" fontId="9" numFmtId="2" xfId="0" applyAlignment="1" applyBorder="1" applyFont="1" applyNumberFormat="1">
      <alignment readingOrder="0"/>
    </xf>
    <xf borderId="24" fillId="22" fontId="9" numFmtId="166" xfId="0" applyBorder="1" applyFont="1" applyNumberFormat="1"/>
    <xf borderId="24" fillId="8" fontId="9" numFmtId="2" xfId="0" applyAlignment="1" applyBorder="1" applyFont="1" applyNumberFormat="1">
      <alignment readingOrder="0"/>
    </xf>
    <xf borderId="59" fillId="8" fontId="9" numFmtId="2" xfId="0" applyAlignment="1" applyBorder="1" applyFont="1" applyNumberFormat="1">
      <alignment readingOrder="0"/>
    </xf>
    <xf borderId="74" fillId="13" fontId="20" numFmtId="0" xfId="0" applyBorder="1" applyFont="1"/>
    <xf borderId="74" fillId="13" fontId="9" numFmtId="0" xfId="0" applyBorder="1" applyFont="1"/>
    <xf borderId="74" fillId="13" fontId="9" numFmtId="2" xfId="0" applyAlignment="1" applyBorder="1" applyFont="1" applyNumberFormat="1">
      <alignment readingOrder="0"/>
    </xf>
    <xf borderId="75" fillId="13" fontId="9" numFmtId="2" xfId="0" applyAlignment="1" applyBorder="1" applyFont="1" applyNumberFormat="1">
      <alignment readingOrder="0"/>
    </xf>
    <xf borderId="58" fillId="17" fontId="8" numFmtId="0" xfId="0" applyAlignment="1" applyBorder="1" applyFont="1">
      <alignment readingOrder="0"/>
    </xf>
    <xf borderId="76" fillId="0" fontId="4" numFmtId="0" xfId="0" applyBorder="1" applyFont="1"/>
    <xf borderId="77" fillId="20" fontId="4" numFmtId="0" xfId="0" applyAlignment="1" applyBorder="1" applyFont="1">
      <alignment readingOrder="0"/>
    </xf>
    <xf borderId="78" fillId="8" fontId="8" numFmtId="0" xfId="0" applyAlignment="1" applyBorder="1" applyFont="1">
      <alignment readingOrder="0"/>
    </xf>
    <xf borderId="79" fillId="8" fontId="8" numFmtId="0" xfId="0" applyAlignment="1" applyBorder="1" applyFont="1">
      <alignment readingOrder="0"/>
    </xf>
    <xf borderId="24" fillId="8" fontId="20" numFmtId="166" xfId="0" applyBorder="1" applyFont="1" applyNumberFormat="1"/>
    <xf borderId="24" fillId="22" fontId="10" numFmtId="166" xfId="0" applyBorder="1" applyFont="1" applyNumberFormat="1"/>
    <xf borderId="24" fillId="8" fontId="9" numFmtId="2" xfId="0" applyBorder="1" applyFont="1" applyNumberFormat="1"/>
    <xf borderId="77" fillId="5" fontId="4" numFmtId="0" xfId="0" applyBorder="1" applyFont="1"/>
    <xf borderId="77" fillId="0" fontId="4" numFmtId="0" xfId="0" applyBorder="1" applyFont="1"/>
    <xf borderId="80" fillId="0" fontId="4" numFmtId="0" xfId="0" applyBorder="1" applyFont="1"/>
    <xf borderId="55" fillId="0" fontId="4" numFmtId="0" xfId="0" applyAlignment="1" applyBorder="1" applyFont="1">
      <alignment readingOrder="0"/>
    </xf>
    <xf borderId="55" fillId="5" fontId="4" numFmtId="0" xfId="0" applyBorder="1" applyFont="1"/>
    <xf borderId="55" fillId="8" fontId="24" numFmtId="0" xfId="0" applyAlignment="1" applyBorder="1" applyFont="1">
      <alignment readingOrder="0"/>
    </xf>
    <xf borderId="55" fillId="8" fontId="25" numFmtId="0" xfId="0" applyAlignment="1" applyBorder="1" applyFont="1">
      <alignment readingOrder="0"/>
    </xf>
    <xf borderId="0" fillId="0" fontId="16" numFmtId="0" xfId="0" applyFont="1"/>
    <xf borderId="0" fillId="0" fontId="4" numFmtId="0" xfId="0" applyAlignment="1" applyFont="1">
      <alignment readingOrder="0"/>
    </xf>
    <xf borderId="0" fillId="23" fontId="5" numFmtId="0" xfId="0" applyAlignment="1" applyFill="1" applyFont="1">
      <alignment horizontal="center" readingOrder="0"/>
    </xf>
    <xf borderId="0" fillId="0" fontId="26" numFmtId="0" xfId="0" applyAlignment="1" applyFont="1">
      <alignment readingOrder="0"/>
    </xf>
    <xf borderId="81" fillId="18" fontId="5" numFmtId="0" xfId="0" applyAlignment="1" applyBorder="1" applyFont="1">
      <alignment horizontal="center" readingOrder="0"/>
    </xf>
    <xf borderId="24" fillId="23" fontId="22" numFmtId="164" xfId="0" applyAlignment="1" applyBorder="1" applyFont="1" applyNumberFormat="1">
      <alignment horizontal="center" readingOrder="0"/>
    </xf>
    <xf borderId="24" fillId="23" fontId="22" numFmtId="164" xfId="0" applyAlignment="1" applyBorder="1" applyFont="1" applyNumberFormat="1">
      <alignment readingOrder="0"/>
    </xf>
    <xf borderId="0" fillId="23" fontId="8" numFmtId="0" xfId="0" applyAlignment="1" applyFont="1">
      <alignment readingOrder="0"/>
    </xf>
    <xf borderId="0" fillId="23" fontId="26" numFmtId="0" xfId="0" applyAlignment="1" applyFont="1">
      <alignment readingOrder="0"/>
    </xf>
    <xf borderId="24" fillId="23" fontId="18" numFmtId="164" xfId="0" applyAlignment="1" applyBorder="1" applyFont="1" applyNumberFormat="1">
      <alignment readingOrder="0"/>
    </xf>
    <xf borderId="24" fillId="23" fontId="18" numFmtId="164" xfId="0" applyAlignment="1" applyBorder="1" applyFont="1" applyNumberFormat="1">
      <alignment horizontal="center" readingOrder="0"/>
    </xf>
    <xf borderId="0" fillId="23" fontId="22" numFmtId="164" xfId="0" applyAlignment="1" applyFont="1" applyNumberFormat="1">
      <alignment horizontal="center" readingOrder="0"/>
    </xf>
    <xf borderId="0" fillId="23" fontId="22" numFmtId="0" xfId="0" applyAlignment="1" applyFont="1">
      <alignment horizontal="center" readingOrder="0"/>
    </xf>
    <xf borderId="81" fillId="18" fontId="15" numFmtId="164" xfId="0" applyAlignment="1" applyBorder="1" applyFont="1" applyNumberFormat="1">
      <alignment horizontal="center" readingOrder="0"/>
    </xf>
    <xf borderId="81" fillId="18" fontId="5" numFmtId="164" xfId="0" applyAlignment="1" applyBorder="1" applyFont="1" applyNumberFormat="1">
      <alignment horizontal="center" readingOrder="0"/>
    </xf>
    <xf borderId="0" fillId="23" fontId="27" numFmtId="0" xfId="0" applyFont="1"/>
    <xf borderId="0" fillId="23" fontId="4" numFmtId="0" xfId="0" applyFont="1"/>
    <xf borderId="82" fillId="18" fontId="5" numFmtId="0" xfId="0" applyAlignment="1" applyBorder="1" applyFont="1">
      <alignment horizontal="center" readingOrder="0"/>
    </xf>
    <xf borderId="0" fillId="0" fontId="4" numFmtId="164" xfId="0" applyFont="1" applyNumberFormat="1"/>
    <xf borderId="24" fillId="23" fontId="5" numFmtId="0" xfId="0" applyAlignment="1" applyBorder="1" applyFont="1">
      <alignment horizontal="center" readingOrder="0"/>
    </xf>
    <xf borderId="24" fillId="0" fontId="4" numFmtId="0" xfId="0" applyAlignment="1" applyBorder="1" applyFont="1">
      <alignment readingOrder="0"/>
    </xf>
    <xf borderId="24" fillId="23" fontId="15" numFmtId="164" xfId="0" applyAlignment="1" applyBorder="1" applyFont="1" applyNumberFormat="1">
      <alignment readingOrder="0"/>
    </xf>
    <xf borderId="24" fillId="0" fontId="17" numFmtId="0" xfId="0" applyAlignment="1" applyBorder="1" applyFont="1">
      <alignment readingOrder="0"/>
    </xf>
    <xf borderId="24" fillId="23" fontId="5" numFmtId="164" xfId="0" applyAlignment="1" applyBorder="1" applyFont="1" applyNumberFormat="1">
      <alignment horizontal="center" readingOrder="0"/>
    </xf>
    <xf borderId="24" fillId="23" fontId="5" numFmtId="49" xfId="0" applyAlignment="1" applyBorder="1" applyFont="1" applyNumberFormat="1">
      <alignment horizontal="center" readingOrder="0"/>
    </xf>
    <xf borderId="24" fillId="0" fontId="8" numFmtId="0" xfId="0" applyAlignment="1" applyBorder="1" applyFont="1">
      <alignment readingOrder="0"/>
    </xf>
    <xf borderId="24" fillId="23" fontId="22" numFmtId="164" xfId="0" applyAlignment="1" applyBorder="1" applyFont="1" applyNumberFormat="1">
      <alignment horizontal="center"/>
    </xf>
    <xf borderId="24" fillId="23" fontId="22" numFmtId="164" xfId="0" applyBorder="1" applyFont="1" applyNumberFormat="1"/>
    <xf borderId="24" fillId="23" fontId="8" numFmtId="164" xfId="0" applyBorder="1" applyFont="1" applyNumberFormat="1"/>
    <xf borderId="24" fillId="0" fontId="8" numFmtId="164" xfId="0" applyBorder="1" applyFont="1" applyNumberFormat="1"/>
    <xf borderId="24" fillId="0" fontId="22" numFmtId="164" xfId="0" applyBorder="1" applyFont="1" applyNumberFormat="1"/>
    <xf borderId="24" fillId="23" fontId="18" numFmtId="164" xfId="0" applyBorder="1" applyFont="1" applyNumberFormat="1"/>
    <xf borderId="0" fillId="0" fontId="27" numFmtId="0" xfId="0" applyFont="1"/>
    <xf borderId="24" fillId="24" fontId="17" numFmtId="0" xfId="0" applyAlignment="1" applyBorder="1" applyFill="1" applyFont="1">
      <alignment readingOrder="0"/>
    </xf>
    <xf borderId="24" fillId="23" fontId="17" numFmtId="0" xfId="0" applyAlignment="1" applyBorder="1" applyFont="1">
      <alignment readingOrder="0"/>
    </xf>
    <xf borderId="0" fillId="0" fontId="25" numFmtId="0" xfId="0" applyFont="1"/>
    <xf borderId="0" fillId="0" fontId="25" numFmtId="164" xfId="0" applyFont="1" applyNumberFormat="1"/>
    <xf borderId="24" fillId="0" fontId="8" numFmtId="0" xfId="0" applyBorder="1" applyFont="1"/>
    <xf borderId="0" fillId="23" fontId="28" numFmtId="164" xfId="0" applyFont="1" applyNumberFormat="1"/>
    <xf borderId="0" fillId="23" fontId="29" numFmtId="0" xfId="0" applyFont="1"/>
    <xf borderId="0" fillId="23" fontId="30" numFmtId="0" xfId="0" applyAlignment="1" applyFont="1">
      <alignment horizontal="center" readingOrder="0"/>
    </xf>
    <xf borderId="0" fillId="0" fontId="27" numFmtId="0" xfId="0" applyAlignment="1" applyFont="1">
      <alignment readingOrder="0"/>
    </xf>
    <xf borderId="0" fillId="18" fontId="5" numFmtId="0" xfId="0" applyAlignment="1" applyFont="1">
      <alignment horizontal="center" readingOrder="0"/>
    </xf>
    <xf borderId="0" fillId="23" fontId="22" numFmtId="164" xfId="0" applyAlignment="1" applyFont="1" applyNumberFormat="1">
      <alignment readingOrder="0"/>
    </xf>
    <xf borderId="24" fillId="23" fontId="30" numFmtId="0" xfId="0" applyAlignment="1" applyBorder="1" applyFont="1">
      <alignment horizontal="center" readingOrder="0"/>
    </xf>
    <xf borderId="0" fillId="0" fontId="17" numFmtId="0" xfId="0" applyFont="1"/>
    <xf borderId="83" fillId="8" fontId="31" numFmtId="0" xfId="0" applyAlignment="1" applyBorder="1" applyFont="1">
      <alignment vertical="bottom"/>
    </xf>
    <xf borderId="83" fillId="25" fontId="32" numFmtId="0" xfId="0" applyAlignment="1" applyBorder="1" applyFill="1" applyFont="1">
      <alignment shrinkToFit="0" vertical="bottom" wrapText="0"/>
    </xf>
    <xf borderId="0" fillId="0" fontId="17" numFmtId="164" xfId="0" applyFont="1" applyNumberFormat="1"/>
    <xf borderId="84" fillId="5" fontId="31" numFmtId="0" xfId="0" applyAlignment="1" applyBorder="1" applyFont="1">
      <alignment vertical="bottom"/>
    </xf>
    <xf borderId="0" fillId="23" fontId="31" numFmtId="164" xfId="0" applyAlignment="1" applyFont="1" applyNumberFormat="1">
      <alignment horizontal="right" vertical="bottom"/>
    </xf>
    <xf borderId="85" fillId="5" fontId="31" numFmtId="0" xfId="0" applyAlignment="1" applyBorder="1" applyFont="1">
      <alignment vertical="bottom"/>
    </xf>
    <xf borderId="86" fillId="23" fontId="31" numFmtId="164" xfId="0" applyAlignment="1" applyBorder="1" applyFont="1" applyNumberFormat="1">
      <alignment horizontal="right" vertical="bottom"/>
    </xf>
    <xf borderId="0" fillId="8" fontId="31" numFmtId="0" xfId="0" applyAlignment="1" applyFont="1">
      <alignment vertical="bottom"/>
    </xf>
    <xf borderId="0" fillId="8" fontId="31" numFmtId="164" xfId="0" applyAlignment="1" applyFont="1" applyNumberFormat="1">
      <alignment horizontal="right" vertical="bottom"/>
    </xf>
    <xf borderId="24" fillId="23" fontId="4" numFmtId="0" xfId="0" applyAlignment="1" applyBorder="1" applyFont="1">
      <alignment readingOrder="0"/>
    </xf>
    <xf borderId="24" fillId="0" fontId="26" numFmtId="0" xfId="0" applyAlignment="1" applyBorder="1" applyFont="1">
      <alignment readingOrder="0"/>
    </xf>
    <xf borderId="0" fillId="0" fontId="8" numFmtId="164" xfId="0" applyFont="1" applyNumberFormat="1"/>
    <xf borderId="24" fillId="23" fontId="33" numFmtId="164" xfId="0" applyBorder="1" applyFont="1" applyNumberFormat="1"/>
    <xf borderId="24" fillId="0" fontId="4" numFmtId="0" xfId="0" applyBorder="1" applyFont="1"/>
    <xf borderId="0" fillId="23" fontId="33" numFmtId="164" xfId="0" applyFont="1" applyNumberFormat="1"/>
    <xf borderId="0" fillId="0" fontId="34" numFmtId="0" xfId="0" applyAlignment="1" applyFont="1">
      <alignment readingOrder="0"/>
    </xf>
    <xf borderId="0" fillId="8" fontId="35" numFmtId="0" xfId="0" applyAlignment="1" applyFont="1">
      <alignment vertical="bottom"/>
    </xf>
    <xf borderId="87" fillId="25" fontId="36" numFmtId="0" xfId="0" applyAlignment="1" applyBorder="1" applyFont="1">
      <alignment shrinkToFit="0" vertical="bottom" wrapText="0"/>
    </xf>
    <xf borderId="0" fillId="5" fontId="37" numFmtId="0" xfId="0" applyAlignment="1" applyFont="1">
      <alignment vertical="bottom"/>
    </xf>
    <xf borderId="0" fillId="23" fontId="37" numFmtId="0" xfId="0" applyAlignment="1" applyFont="1">
      <alignment horizontal="right" vertical="bottom"/>
    </xf>
    <xf borderId="0" fillId="20" fontId="37" numFmtId="0" xfId="0" applyAlignment="1" applyFont="1">
      <alignment vertical="bottom"/>
    </xf>
    <xf borderId="0" fillId="20" fontId="37" numFmtId="0" xfId="0" applyAlignment="1" applyFont="1">
      <alignment horizontal="right" vertical="bottom"/>
    </xf>
    <xf borderId="0" fillId="20" fontId="8" numFmtId="0" xfId="0" applyAlignment="1" applyFont="1">
      <alignment readingOrder="0"/>
    </xf>
    <xf borderId="0" fillId="26" fontId="37" numFmtId="0" xfId="0" applyAlignment="1" applyFill="1" applyFont="1">
      <alignment vertical="bottom"/>
    </xf>
    <xf borderId="0" fillId="26" fontId="37" numFmtId="0" xfId="0" applyAlignment="1" applyFont="1">
      <alignment horizontal="right" vertical="bottom"/>
    </xf>
    <xf borderId="0" fillId="26" fontId="8" numFmtId="0" xfId="0" applyAlignment="1" applyFont="1">
      <alignment readingOrder="0"/>
    </xf>
    <xf borderId="0" fillId="0" fontId="26" numFmtId="168" xfId="0" applyAlignment="1" applyFont="1" applyNumberFormat="1">
      <alignment readingOrder="0"/>
    </xf>
    <xf borderId="0" fillId="0" fontId="4" numFmtId="167" xfId="0" applyAlignment="1" applyFont="1" applyNumberFormat="1">
      <alignment readingOrder="0"/>
    </xf>
    <xf borderId="0" fillId="0" fontId="4" numFmtId="164" xfId="0" applyAlignment="1" applyFont="1" applyNumberFormat="1">
      <alignment readingOrder="0"/>
    </xf>
    <xf borderId="0" fillId="0" fontId="4" numFmtId="164" xfId="0" applyFont="1" applyNumberFormat="1"/>
    <xf borderId="0" fillId="0" fontId="4" numFmtId="168" xfId="0" applyFont="1" applyNumberFormat="1"/>
    <xf borderId="0" fillId="0" fontId="22" numFmtId="0" xfId="0" applyAlignment="1" applyFont="1">
      <alignment readingOrder="0" vertical="bottom"/>
    </xf>
    <xf borderId="0" fillId="0" fontId="38" numFmtId="0" xfId="0" applyAlignment="1" applyFont="1">
      <alignment vertical="bottom"/>
    </xf>
    <xf borderId="88" fillId="0" fontId="39" numFmtId="0" xfId="0" applyAlignment="1" applyBorder="1" applyFont="1">
      <alignment horizontal="right" vertical="bottom"/>
    </xf>
    <xf borderId="89" fillId="0" fontId="39" numFmtId="0" xfId="0" applyAlignment="1" applyBorder="1" applyFont="1">
      <alignment vertical="bottom"/>
    </xf>
    <xf borderId="89" fillId="0" fontId="39" numFmtId="167" xfId="0" applyAlignment="1" applyBorder="1" applyFont="1" applyNumberFormat="1">
      <alignment horizontal="right" vertical="bottom"/>
    </xf>
    <xf borderId="89" fillId="0" fontId="39" numFmtId="164" xfId="0" applyAlignment="1" applyBorder="1" applyFont="1" applyNumberFormat="1">
      <alignment horizontal="right" vertical="bottom"/>
    </xf>
    <xf borderId="89" fillId="0" fontId="39" numFmtId="0" xfId="0" applyAlignment="1" applyBorder="1" applyFont="1">
      <alignment readingOrder="0" vertical="bottom"/>
    </xf>
    <xf borderId="90" fillId="0" fontId="39" numFmtId="0" xfId="0" applyAlignment="1" applyBorder="1" applyFont="1">
      <alignment shrinkToFit="0" vertical="bottom" wrapText="0"/>
    </xf>
    <xf borderId="91" fillId="0" fontId="39" numFmtId="0" xfId="0" applyAlignment="1" applyBorder="1" applyFont="1">
      <alignment horizontal="right" vertical="bottom"/>
    </xf>
    <xf borderId="0" fillId="0" fontId="39" numFmtId="0" xfId="0" applyAlignment="1" applyFont="1">
      <alignment vertical="bottom"/>
    </xf>
    <xf borderId="0" fillId="0" fontId="39" numFmtId="167" xfId="0" applyAlignment="1" applyFont="1" applyNumberFormat="1">
      <alignment horizontal="right" vertical="bottom"/>
    </xf>
    <xf borderId="0" fillId="0" fontId="39" numFmtId="164" xfId="0" applyAlignment="1" applyFont="1" applyNumberFormat="1">
      <alignment horizontal="right" vertical="bottom"/>
    </xf>
    <xf borderId="0" fillId="0" fontId="39" numFmtId="0" xfId="0" applyAlignment="1" applyFont="1">
      <alignment readingOrder="0" vertical="bottom"/>
    </xf>
    <xf borderId="92" fillId="0" fontId="39" numFmtId="0" xfId="0" applyAlignment="1" applyBorder="1" applyFont="1">
      <alignment shrinkToFit="0" vertical="bottom" wrapText="0"/>
    </xf>
    <xf borderId="93" fillId="0" fontId="39" numFmtId="0" xfId="0" applyAlignment="1" applyBorder="1" applyFont="1">
      <alignment horizontal="right" vertical="bottom"/>
    </xf>
    <xf borderId="94" fillId="0" fontId="39" numFmtId="0" xfId="0" applyAlignment="1" applyBorder="1" applyFont="1">
      <alignment vertical="bottom"/>
    </xf>
    <xf borderId="94" fillId="0" fontId="39" numFmtId="167" xfId="0" applyAlignment="1" applyBorder="1" applyFont="1" applyNumberFormat="1">
      <alignment horizontal="right" vertical="bottom"/>
    </xf>
    <xf borderId="94" fillId="0" fontId="39" numFmtId="164" xfId="0" applyAlignment="1" applyBorder="1" applyFont="1" applyNumberFormat="1">
      <alignment horizontal="right" vertical="bottom"/>
    </xf>
    <xf borderId="94" fillId="0" fontId="39" numFmtId="0" xfId="0" applyAlignment="1" applyBorder="1" applyFont="1">
      <alignment readingOrder="0" vertical="bottom"/>
    </xf>
    <xf borderId="95" fillId="0" fontId="39" numFmtId="0" xfId="0" applyAlignment="1" applyBorder="1" applyFont="1">
      <alignment shrinkToFit="0" vertical="bottom" wrapText="0"/>
    </xf>
    <xf borderId="0" fillId="0" fontId="40" numFmtId="0" xfId="0" applyAlignment="1" applyFont="1">
      <alignment horizontal="right" vertical="bottom"/>
    </xf>
    <xf borderId="0" fillId="0" fontId="40" numFmtId="0" xfId="0" applyAlignment="1" applyFont="1">
      <alignment vertical="bottom"/>
    </xf>
    <xf borderId="0" fillId="0" fontId="40" numFmtId="167" xfId="0" applyAlignment="1" applyFont="1" applyNumberFormat="1">
      <alignment horizontal="right" vertical="bottom"/>
    </xf>
    <xf borderId="0" fillId="0" fontId="40" numFmtId="164" xfId="0" applyAlignment="1" applyFont="1" applyNumberFormat="1">
      <alignment horizontal="right" vertical="bottom"/>
    </xf>
    <xf borderId="0" fillId="0" fontId="40" numFmtId="0" xfId="0" applyAlignment="1" applyFont="1">
      <alignment readingOrder="0" vertical="bottom"/>
    </xf>
    <xf borderId="71" fillId="0" fontId="40" numFmtId="0" xfId="0" applyAlignment="1" applyBorder="1" applyFont="1">
      <alignment shrinkToFit="0" vertical="bottom" wrapText="0"/>
    </xf>
    <xf borderId="24" fillId="0" fontId="40" numFmtId="0" xfId="0" applyAlignment="1" applyBorder="1" applyFont="1">
      <alignment shrinkToFit="0" vertical="bottom" wrapText="0"/>
    </xf>
    <xf borderId="74" fillId="0" fontId="40" numFmtId="0" xfId="0" applyAlignment="1" applyBorder="1" applyFont="1">
      <alignment shrinkToFit="0" vertical="bottom" wrapText="0"/>
    </xf>
    <xf borderId="96" fillId="0" fontId="41" numFmtId="0" xfId="0" applyAlignment="1" applyBorder="1" applyFont="1">
      <alignment horizontal="right" vertical="bottom"/>
    </xf>
    <xf borderId="97" fillId="0" fontId="41" numFmtId="0" xfId="0" applyAlignment="1" applyBorder="1" applyFont="1">
      <alignment vertical="bottom"/>
    </xf>
    <xf borderId="97" fillId="0" fontId="41" numFmtId="167" xfId="0" applyAlignment="1" applyBorder="1" applyFont="1" applyNumberFormat="1">
      <alignment horizontal="right" vertical="bottom"/>
    </xf>
    <xf borderId="97" fillId="0" fontId="41" numFmtId="164" xfId="0" applyAlignment="1" applyBorder="1" applyFont="1" applyNumberFormat="1">
      <alignment horizontal="right" vertical="bottom"/>
    </xf>
    <xf borderId="97" fillId="0" fontId="41" numFmtId="0" xfId="0" applyAlignment="1" applyBorder="1" applyFont="1">
      <alignment readingOrder="0" vertical="bottom"/>
    </xf>
    <xf borderId="98" fillId="0" fontId="41" numFmtId="0" xfId="0" applyAlignment="1" applyBorder="1" applyFont="1">
      <alignment shrinkToFit="0" vertical="bottom" wrapText="0"/>
    </xf>
    <xf borderId="99" fillId="0" fontId="41" numFmtId="0" xfId="0" applyAlignment="1" applyBorder="1" applyFont="1">
      <alignment horizontal="right" vertical="bottom"/>
    </xf>
    <xf borderId="0" fillId="0" fontId="41" numFmtId="0" xfId="0" applyAlignment="1" applyFont="1">
      <alignment vertical="bottom"/>
    </xf>
    <xf borderId="0" fillId="0" fontId="41" numFmtId="167" xfId="0" applyAlignment="1" applyFont="1" applyNumberFormat="1">
      <alignment horizontal="right" vertical="bottom"/>
    </xf>
    <xf borderId="0" fillId="0" fontId="41" numFmtId="164" xfId="0" applyAlignment="1" applyFont="1" applyNumberFormat="1">
      <alignment horizontal="right" vertical="bottom"/>
    </xf>
    <xf borderId="0" fillId="0" fontId="41" numFmtId="0" xfId="0" applyAlignment="1" applyFont="1">
      <alignment readingOrder="0" vertical="bottom"/>
    </xf>
    <xf borderId="100" fillId="0" fontId="41" numFmtId="0" xfId="0" applyAlignment="1" applyBorder="1" applyFont="1">
      <alignment shrinkToFit="0" vertical="bottom" wrapText="0"/>
    </xf>
    <xf borderId="101" fillId="0" fontId="41" numFmtId="0" xfId="0" applyAlignment="1" applyBorder="1" applyFont="1">
      <alignment horizontal="right" vertical="bottom"/>
    </xf>
    <xf borderId="102" fillId="0" fontId="41" numFmtId="0" xfId="0" applyAlignment="1" applyBorder="1" applyFont="1">
      <alignment vertical="bottom"/>
    </xf>
    <xf borderId="102" fillId="0" fontId="41" numFmtId="167" xfId="0" applyAlignment="1" applyBorder="1" applyFont="1" applyNumberFormat="1">
      <alignment horizontal="right" vertical="bottom"/>
    </xf>
    <xf borderId="102" fillId="0" fontId="41" numFmtId="164" xfId="0" applyAlignment="1" applyBorder="1" applyFont="1" applyNumberFormat="1">
      <alignment horizontal="right" vertical="bottom"/>
    </xf>
    <xf borderId="102" fillId="0" fontId="41" numFmtId="0" xfId="0" applyAlignment="1" applyBorder="1" applyFont="1">
      <alignment readingOrder="0" vertical="bottom"/>
    </xf>
    <xf borderId="103" fillId="0" fontId="41" numFmtId="0" xfId="0" applyAlignment="1" applyBorder="1" applyFont="1">
      <alignment shrinkToFit="0" vertical="bottom" wrapText="0"/>
    </xf>
    <xf borderId="83" fillId="8" fontId="35" numFmtId="0" xfId="0" applyAlignment="1" applyBorder="1" applyFont="1">
      <alignment vertical="bottom"/>
    </xf>
    <xf borderId="83" fillId="25" fontId="36" numFmtId="0" xfId="0" applyAlignment="1" applyBorder="1" applyFont="1">
      <alignment shrinkToFit="0" vertical="bottom" wrapText="0"/>
    </xf>
    <xf borderId="84" fillId="5" fontId="37" numFmtId="0" xfId="0" applyAlignment="1" applyBorder="1" applyFont="1">
      <alignment vertical="bottom"/>
    </xf>
    <xf borderId="0" fillId="23" fontId="37" numFmtId="164" xfId="0" applyAlignment="1" applyFont="1" applyNumberFormat="1">
      <alignment horizontal="right" vertical="bottom"/>
    </xf>
    <xf borderId="24" fillId="0" fontId="27" numFmtId="0" xfId="0" applyAlignment="1" applyBorder="1" applyFont="1">
      <alignment readingOrder="0"/>
    </xf>
    <xf borderId="24" fillId="0" fontId="27" numFmtId="164" xfId="0" applyBorder="1" applyFont="1" applyNumberFormat="1"/>
    <xf borderId="24" fillId="23" fontId="42" numFmtId="164" xfId="0" applyAlignment="1" applyBorder="1" applyFont="1" applyNumberFormat="1">
      <alignment horizontal="left"/>
    </xf>
    <xf borderId="85" fillId="5" fontId="37" numFmtId="0" xfId="0" applyAlignment="1" applyBorder="1" applyFont="1">
      <alignment vertical="bottom"/>
    </xf>
    <xf borderId="86" fillId="23" fontId="37" numFmtId="164" xfId="0" applyAlignment="1" applyBorder="1" applyFont="1" applyNumberFormat="1">
      <alignment horizontal="right" vertical="bottom"/>
    </xf>
    <xf borderId="81" fillId="0" fontId="22" numFmtId="0" xfId="0" applyAlignment="1" applyBorder="1" applyFont="1">
      <alignment horizontal="right" readingOrder="0" vertical="bottom"/>
    </xf>
    <xf borderId="58" fillId="0" fontId="9" numFmtId="164" xfId="0" applyAlignment="1" applyBorder="1" applyFont="1" applyNumberFormat="1">
      <alignment horizontal="right" readingOrder="0" vertical="bottom"/>
    </xf>
    <xf borderId="58" fillId="0" fontId="40" numFmtId="164" xfId="0" applyAlignment="1" applyBorder="1" applyFont="1" applyNumberFormat="1">
      <alignment horizontal="right" readingOrder="0" vertical="bottom"/>
    </xf>
    <xf borderId="23" fillId="0" fontId="40" numFmtId="164" xfId="0" applyAlignment="1" applyBorder="1" applyFont="1" applyNumberFormat="1">
      <alignment horizontal="right" readingOrder="0" vertical="bottom"/>
    </xf>
    <xf borderId="0" fillId="0" fontId="9" numFmtId="0" xfId="0" applyAlignment="1" applyFont="1">
      <alignment horizontal="right" readingOrder="0" vertical="bottom"/>
    </xf>
    <xf borderId="104" fillId="0" fontId="27" numFmtId="164" xfId="0" applyAlignment="1" applyBorder="1" applyFont="1" applyNumberFormat="1">
      <alignment readingOrder="0"/>
    </xf>
    <xf borderId="104" fillId="23" fontId="42" numFmtId="164" xfId="0" applyBorder="1" applyFont="1" applyNumberFormat="1"/>
    <xf borderId="105" fillId="0" fontId="40" numFmtId="164" xfId="0" applyAlignment="1" applyBorder="1" applyFont="1" applyNumberFormat="1">
      <alignment horizontal="right" vertical="bottom"/>
    </xf>
    <xf borderId="104" fillId="0" fontId="40" numFmtId="164" xfId="0" applyAlignment="1" applyBorder="1" applyFont="1" applyNumberFormat="1">
      <alignment horizontal="right" vertical="bottom"/>
    </xf>
    <xf borderId="106" fillId="0" fontId="27" numFmtId="164" xfId="0" applyAlignment="1" applyBorder="1" applyFont="1" applyNumberFormat="1">
      <alignment readingOrder="0"/>
    </xf>
    <xf borderId="106" fillId="0" fontId="27" numFmtId="164" xfId="0" applyBorder="1" applyFont="1" applyNumberFormat="1"/>
    <xf borderId="0" fillId="23" fontId="42" numFmtId="164" xfId="0" applyFont="1" applyNumberFormat="1"/>
    <xf borderId="0" fillId="2" fontId="18" numFmtId="0" xfId="0" applyAlignment="1" applyFont="1">
      <alignment vertical="bottom"/>
    </xf>
    <xf borderId="5" fillId="3" fontId="43" numFmtId="0" xfId="0" applyAlignment="1" applyBorder="1" applyFont="1">
      <alignment horizontal="center" readingOrder="0" vertical="bottom"/>
    </xf>
    <xf borderId="43" fillId="4" fontId="44" numFmtId="0" xfId="0" applyAlignment="1" applyBorder="1" applyFont="1">
      <alignment horizontal="center" vertical="bottom"/>
    </xf>
    <xf borderId="0" fillId="6" fontId="18" numFmtId="0" xfId="0" applyAlignment="1" applyFont="1">
      <alignment readingOrder="0"/>
    </xf>
    <xf borderId="107" fillId="0" fontId="4" numFmtId="0" xfId="0" applyBorder="1" applyFont="1"/>
    <xf borderId="108" fillId="0" fontId="4" numFmtId="0" xfId="0" applyBorder="1" applyFont="1"/>
    <xf borderId="109" fillId="7" fontId="45" numFmtId="0" xfId="0" applyAlignment="1" applyBorder="1" applyFont="1">
      <alignment horizontal="center" vertical="bottom"/>
    </xf>
    <xf borderId="58" fillId="0" fontId="4" numFmtId="0" xfId="0" applyBorder="1" applyFont="1"/>
    <xf borderId="110" fillId="0" fontId="4" numFmtId="0" xfId="0" applyBorder="1" applyFont="1"/>
    <xf borderId="5" fillId="2" fontId="5" numFmtId="0" xfId="0" applyAlignment="1" applyBorder="1" applyFont="1">
      <alignment horizontal="center" vertical="bottom"/>
    </xf>
    <xf borderId="0" fillId="9" fontId="40" numFmtId="0" xfId="0" applyAlignment="1" applyFont="1">
      <alignment vertical="bottom"/>
    </xf>
    <xf borderId="111" fillId="9" fontId="22" numFmtId="0" xfId="0" applyAlignment="1" applyBorder="1" applyFont="1">
      <alignment horizontal="center" vertical="bottom"/>
    </xf>
    <xf borderId="81" fillId="10" fontId="22" numFmtId="0" xfId="0" applyAlignment="1" applyBorder="1" applyFont="1">
      <alignment horizontal="center" vertical="bottom"/>
    </xf>
    <xf borderId="81" fillId="11" fontId="22" numFmtId="0" xfId="0" applyAlignment="1" applyBorder="1" applyFont="1">
      <alignment horizontal="center" vertical="bottom"/>
    </xf>
    <xf borderId="112" fillId="0" fontId="4" numFmtId="0" xfId="0" applyBorder="1" applyFont="1"/>
    <xf borderId="24" fillId="8" fontId="22" numFmtId="0" xfId="0" applyAlignment="1" applyBorder="1" applyFont="1">
      <alignment vertical="bottom"/>
    </xf>
    <xf borderId="113" fillId="8" fontId="22" numFmtId="0" xfId="0" applyAlignment="1" applyBorder="1" applyFont="1">
      <alignment vertical="bottom"/>
    </xf>
    <xf borderId="109" fillId="10" fontId="22" numFmtId="0" xfId="0" applyAlignment="1" applyBorder="1" applyFont="1">
      <alignment vertical="bottom"/>
    </xf>
    <xf borderId="24" fillId="3" fontId="9" numFmtId="164" xfId="0" applyAlignment="1" applyBorder="1" applyFont="1" applyNumberFormat="1">
      <alignment horizontal="right" vertical="bottom"/>
    </xf>
    <xf borderId="24" fillId="3" fontId="10" numFmtId="164" xfId="0" applyAlignment="1" applyBorder="1" applyFont="1" applyNumberFormat="1">
      <alignment horizontal="right" vertical="bottom"/>
    </xf>
    <xf borderId="24" fillId="3" fontId="9" numFmtId="164" xfId="0" applyAlignment="1" applyBorder="1" applyFont="1" applyNumberFormat="1">
      <alignment horizontal="right" vertical="bottom"/>
    </xf>
    <xf borderId="113" fillId="3" fontId="9" numFmtId="164" xfId="0" applyAlignment="1" applyBorder="1" applyFont="1" applyNumberFormat="1">
      <alignment horizontal="right" vertical="bottom"/>
    </xf>
    <xf borderId="109" fillId="12" fontId="10" numFmtId="0" xfId="0" applyAlignment="1" applyBorder="1" applyFont="1">
      <alignment vertical="bottom"/>
    </xf>
    <xf borderId="24" fillId="13" fontId="9" numFmtId="164" xfId="0" applyAlignment="1" applyBorder="1" applyFont="1" applyNumberFormat="1">
      <alignment horizontal="right" vertical="bottom"/>
    </xf>
    <xf borderId="24" fillId="13" fontId="10" numFmtId="164" xfId="0" applyAlignment="1" applyBorder="1" applyFont="1" applyNumberFormat="1">
      <alignment horizontal="right" vertical="bottom"/>
    </xf>
    <xf borderId="24" fillId="14" fontId="9" numFmtId="0" xfId="0" applyAlignment="1" applyBorder="1" applyFont="1">
      <alignment vertical="bottom"/>
    </xf>
    <xf borderId="113" fillId="14" fontId="9" numFmtId="0" xfId="0" applyAlignment="1" applyBorder="1" applyFont="1">
      <alignment vertical="bottom"/>
    </xf>
    <xf borderId="109" fillId="15" fontId="22" numFmtId="0" xfId="0" applyAlignment="1" applyBorder="1" applyFont="1">
      <alignment vertical="bottom"/>
    </xf>
    <xf borderId="24" fillId="13" fontId="9" numFmtId="0" xfId="0" applyAlignment="1" applyBorder="1" applyFont="1">
      <alignment horizontal="right" vertical="bottom"/>
    </xf>
    <xf borderId="24" fillId="13" fontId="10" numFmtId="0" xfId="0" applyAlignment="1" applyBorder="1" applyFont="1">
      <alignment horizontal="right" vertical="bottom"/>
    </xf>
    <xf borderId="109" fillId="12" fontId="22" numFmtId="0" xfId="0" applyAlignment="1" applyBorder="1" applyFont="1">
      <alignment vertical="bottom"/>
    </xf>
    <xf borderId="111" fillId="10" fontId="22" numFmtId="0" xfId="0" applyAlignment="1" applyBorder="1" applyFont="1">
      <alignment vertical="bottom"/>
    </xf>
    <xf borderId="114" fillId="3" fontId="9" numFmtId="164" xfId="0" applyAlignment="1" applyBorder="1" applyFont="1" applyNumberFormat="1">
      <alignment horizontal="right" vertical="bottom"/>
    </xf>
    <xf borderId="114" fillId="3" fontId="9" numFmtId="164" xfId="0" applyAlignment="1" applyBorder="1" applyFont="1" applyNumberFormat="1">
      <alignment horizontal="right" vertical="bottom"/>
    </xf>
    <xf borderId="115" fillId="3" fontId="9" numFmtId="164" xfId="0" applyAlignment="1" applyBorder="1" applyFont="1" applyNumberFormat="1">
      <alignment horizontal="right" vertical="bottom"/>
    </xf>
    <xf borderId="5" fillId="11" fontId="12" numFmtId="0" xfId="0" applyBorder="1" applyFont="1"/>
    <xf borderId="0" fillId="17" fontId="13" numFmtId="0" xfId="0" applyFont="1"/>
    <xf borderId="0" fillId="17" fontId="13" numFmtId="0" xfId="0" applyAlignment="1" applyFont="1">
      <alignment horizontal="center"/>
    </xf>
    <xf borderId="0" fillId="23" fontId="40" numFmtId="0" xfId="0" applyAlignment="1" applyFont="1">
      <alignment vertical="bottom"/>
    </xf>
    <xf borderId="0" fillId="0" fontId="40" numFmtId="0" xfId="0" applyAlignment="1" applyFont="1">
      <alignment vertical="bottom"/>
    </xf>
    <xf borderId="48" fillId="4" fontId="46" numFmtId="0" xfId="0" applyAlignment="1" applyBorder="1" applyFont="1">
      <alignment horizontal="center" readingOrder="0" vertical="bottom"/>
    </xf>
    <xf borderId="81" fillId="23" fontId="18" numFmtId="0" xfId="0" applyAlignment="1" applyBorder="1" applyFont="1">
      <alignment readingOrder="0"/>
    </xf>
    <xf borderId="9" fillId="8" fontId="9" numFmtId="0" xfId="0" applyBorder="1" applyFont="1"/>
    <xf borderId="0" fillId="10" fontId="22" numFmtId="0" xfId="0" applyAlignment="1" applyFont="1">
      <alignment horizontal="center" vertical="bottom"/>
    </xf>
    <xf borderId="9" fillId="11" fontId="22" numFmtId="0" xfId="0" applyAlignment="1" applyBorder="1" applyFont="1">
      <alignment horizontal="center" vertical="bottom"/>
    </xf>
    <xf borderId="9" fillId="23" fontId="45" numFmtId="164" xfId="0" applyAlignment="1" applyBorder="1" applyFont="1" applyNumberFormat="1">
      <alignment horizontal="center"/>
    </xf>
    <xf borderId="81" fillId="15" fontId="9" numFmtId="0" xfId="0" applyAlignment="1" applyBorder="1" applyFont="1">
      <alignment vertical="bottom"/>
    </xf>
    <xf borderId="24" fillId="3" fontId="9" numFmtId="0" xfId="0" applyAlignment="1" applyBorder="1" applyFont="1">
      <alignment vertical="bottom"/>
    </xf>
    <xf borderId="24" fillId="3" fontId="9" numFmtId="165" xfId="0" applyAlignment="1" applyBorder="1" applyFont="1" applyNumberFormat="1">
      <alignment horizontal="right" vertical="bottom"/>
    </xf>
    <xf borderId="24" fillId="14" fontId="9" numFmtId="165" xfId="0" applyAlignment="1" applyBorder="1" applyFont="1" applyNumberFormat="1">
      <alignment horizontal="right" vertical="bottom"/>
    </xf>
    <xf borderId="24" fillId="14" fontId="10" numFmtId="165" xfId="0" applyAlignment="1" applyBorder="1" applyFont="1" applyNumberFormat="1">
      <alignment horizontal="right" vertical="bottom"/>
    </xf>
    <xf borderId="81" fillId="0" fontId="22" numFmtId="0" xfId="0" applyAlignment="1" applyBorder="1" applyFont="1">
      <alignment readingOrder="0" vertical="bottom"/>
    </xf>
    <xf borderId="24" fillId="3" fontId="10" numFmtId="2" xfId="0" applyAlignment="1" applyBorder="1" applyFont="1" applyNumberFormat="1">
      <alignment horizontal="right" vertical="bottom"/>
    </xf>
    <xf borderId="24" fillId="14" fontId="10" numFmtId="2" xfId="0" applyAlignment="1" applyBorder="1" applyFont="1" applyNumberFormat="1">
      <alignment horizontal="right" vertical="bottom"/>
    </xf>
    <xf borderId="9" fillId="0" fontId="22" numFmtId="164" xfId="0" applyAlignment="1" applyBorder="1" applyFont="1" applyNumberFormat="1">
      <alignment horizontal="center" vertical="bottom"/>
    </xf>
    <xf borderId="24" fillId="3" fontId="9" numFmtId="2" xfId="0" applyAlignment="1" applyBorder="1" applyFont="1" applyNumberFormat="1">
      <alignment horizontal="right" vertical="bottom"/>
    </xf>
    <xf borderId="0" fillId="5" fontId="40" numFmtId="0" xfId="0" applyAlignment="1" applyFont="1">
      <alignment vertical="bottom"/>
    </xf>
    <xf borderId="0" fillId="5" fontId="9" numFmtId="0" xfId="0" applyAlignment="1" applyFont="1">
      <alignment vertical="bottom"/>
    </xf>
    <xf borderId="0" fillId="23" fontId="42" numFmtId="0" xfId="0" applyFont="1"/>
    <xf borderId="24" fillId="2" fontId="22" numFmtId="0" xfId="0" applyAlignment="1" applyBorder="1" applyFont="1">
      <alignment vertical="bottom"/>
    </xf>
    <xf borderId="5" fillId="15" fontId="22" numFmtId="0" xfId="0" applyAlignment="1" applyBorder="1" applyFont="1">
      <alignment readingOrder="0" vertical="bottom"/>
    </xf>
    <xf borderId="116" fillId="4" fontId="46" numFmtId="0" xfId="0" applyAlignment="1" applyBorder="1" applyFont="1">
      <alignment horizontal="center" vertical="bottom"/>
    </xf>
    <xf borderId="117" fillId="0" fontId="4" numFmtId="0" xfId="0" applyBorder="1" applyFont="1"/>
    <xf borderId="118" fillId="0" fontId="4" numFmtId="0" xfId="0" applyBorder="1" applyFont="1"/>
    <xf borderId="81" fillId="27" fontId="44" numFmtId="0" xfId="0" applyAlignment="1" applyBorder="1" applyFill="1" applyFont="1">
      <alignment readingOrder="0" vertical="bottom"/>
    </xf>
    <xf borderId="55" fillId="9" fontId="9" numFmtId="0" xfId="0" applyBorder="1" applyFont="1"/>
    <xf borderId="9" fillId="7" fontId="22" numFmtId="0" xfId="0" applyAlignment="1" applyBorder="1" applyFont="1">
      <alignment horizontal="right" vertical="bottom"/>
    </xf>
    <xf borderId="55" fillId="11" fontId="18" numFmtId="0" xfId="0" applyAlignment="1" applyBorder="1" applyFont="1">
      <alignment horizontal="center" readingOrder="0"/>
    </xf>
    <xf borderId="112" fillId="2" fontId="5" numFmtId="0" xfId="0" applyAlignment="1" applyBorder="1" applyFont="1">
      <alignment horizontal="center" vertical="bottom"/>
    </xf>
    <xf borderId="109" fillId="21" fontId="18" numFmtId="0" xfId="0" applyAlignment="1" applyBorder="1" applyFont="1">
      <alignment vertical="bottom"/>
    </xf>
    <xf borderId="24" fillId="11" fontId="22" numFmtId="0" xfId="0" applyAlignment="1" applyBorder="1" applyFont="1">
      <alignment readingOrder="0" vertical="bottom"/>
    </xf>
    <xf borderId="113" fillId="11" fontId="22" numFmtId="0" xfId="0" applyAlignment="1" applyBorder="1" applyFont="1">
      <alignment readingOrder="0" vertical="bottom"/>
    </xf>
    <xf borderId="0" fillId="9" fontId="40" numFmtId="0" xfId="0" applyAlignment="1" applyFont="1">
      <alignment horizontal="right" vertical="bottom"/>
    </xf>
    <xf borderId="119" fillId="13" fontId="18" numFmtId="0" xfId="0" applyAlignment="1" applyBorder="1" applyFont="1">
      <alignment vertical="bottom"/>
    </xf>
    <xf borderId="24" fillId="13" fontId="9" numFmtId="0" xfId="0" applyAlignment="1" applyBorder="1" applyFont="1">
      <alignment vertical="bottom"/>
    </xf>
    <xf borderId="24" fillId="13" fontId="9" numFmtId="165" xfId="0" applyAlignment="1" applyBorder="1" applyFont="1" applyNumberFormat="1">
      <alignment horizontal="right" vertical="bottom"/>
    </xf>
    <xf borderId="113" fillId="13" fontId="9" numFmtId="165" xfId="0" applyAlignment="1" applyBorder="1" applyFont="1" applyNumberFormat="1">
      <alignment horizontal="right" vertical="bottom"/>
    </xf>
    <xf borderId="119" fillId="17" fontId="22" numFmtId="0" xfId="0" applyAlignment="1" applyBorder="1" applyFont="1">
      <alignment vertical="bottom"/>
    </xf>
    <xf borderId="24" fillId="17" fontId="9" numFmtId="0" xfId="0" applyAlignment="1" applyBorder="1" applyFont="1">
      <alignment vertical="bottom"/>
    </xf>
    <xf borderId="24" fillId="17" fontId="9" numFmtId="165" xfId="0" applyAlignment="1" applyBorder="1" applyFont="1" applyNumberFormat="1">
      <alignment horizontal="right" vertical="bottom"/>
    </xf>
    <xf borderId="113" fillId="17" fontId="9" numFmtId="165" xfId="0" applyAlignment="1" applyBorder="1" applyFont="1" applyNumberFormat="1">
      <alignment horizontal="right" vertical="bottom"/>
    </xf>
    <xf borderId="119" fillId="8" fontId="22" numFmtId="0" xfId="0" applyAlignment="1" applyBorder="1" applyFont="1">
      <alignment vertical="bottom"/>
    </xf>
    <xf borderId="24" fillId="8" fontId="9" numFmtId="0" xfId="0" applyAlignment="1" applyBorder="1" applyFont="1">
      <alignment vertical="bottom"/>
    </xf>
    <xf borderId="24" fillId="22" fontId="9" numFmtId="0" xfId="0" applyAlignment="1" applyBorder="1" applyFont="1">
      <alignment readingOrder="0" vertical="bottom"/>
    </xf>
    <xf borderId="0" fillId="22" fontId="42" numFmtId="10" xfId="0" applyFont="1" applyNumberFormat="1"/>
    <xf borderId="24" fillId="8" fontId="9" numFmtId="165" xfId="0" applyAlignment="1" applyBorder="1" applyFont="1" applyNumberFormat="1">
      <alignment horizontal="right" vertical="bottom"/>
    </xf>
    <xf borderId="113" fillId="8" fontId="9" numFmtId="165" xfId="0" applyAlignment="1" applyBorder="1" applyFont="1" applyNumberFormat="1">
      <alignment horizontal="right" vertical="bottom"/>
    </xf>
    <xf borderId="109" fillId="21" fontId="22" numFmtId="0" xfId="0" applyAlignment="1" applyBorder="1" applyFont="1">
      <alignment vertical="bottom"/>
    </xf>
    <xf borderId="113" fillId="11" fontId="22" numFmtId="2" xfId="0" applyAlignment="1" applyBorder="1" applyFont="1" applyNumberFormat="1">
      <alignment horizontal="right" readingOrder="0" vertical="bottom"/>
    </xf>
    <xf borderId="119" fillId="13" fontId="22" numFmtId="0" xfId="0" applyAlignment="1" applyBorder="1" applyFont="1">
      <alignment vertical="bottom"/>
    </xf>
    <xf borderId="24" fillId="13" fontId="9" numFmtId="2" xfId="0" applyAlignment="1" applyBorder="1" applyFont="1" applyNumberFormat="1">
      <alignment horizontal="right" vertical="bottom"/>
    </xf>
    <xf borderId="113" fillId="13" fontId="9" numFmtId="2" xfId="0" applyAlignment="1" applyBorder="1" applyFont="1" applyNumberFormat="1">
      <alignment horizontal="right" vertical="bottom"/>
    </xf>
    <xf borderId="24" fillId="17" fontId="10" numFmtId="2" xfId="0" applyAlignment="1" applyBorder="1" applyFont="1" applyNumberFormat="1">
      <alignment horizontal="right" vertical="bottom"/>
    </xf>
    <xf borderId="24" fillId="17" fontId="9" numFmtId="2" xfId="0" applyAlignment="1" applyBorder="1" applyFont="1" applyNumberFormat="1">
      <alignment horizontal="right" vertical="bottom"/>
    </xf>
    <xf borderId="113" fillId="17" fontId="9" numFmtId="2" xfId="0" applyAlignment="1" applyBorder="1" applyFont="1" applyNumberFormat="1">
      <alignment horizontal="right" vertical="bottom"/>
    </xf>
    <xf borderId="0" fillId="22" fontId="42" numFmtId="168" xfId="0" applyFont="1" applyNumberFormat="1"/>
    <xf borderId="24" fillId="8" fontId="9" numFmtId="2" xfId="0" applyAlignment="1" applyBorder="1" applyFont="1" applyNumberFormat="1">
      <alignment horizontal="right" vertical="bottom"/>
    </xf>
    <xf borderId="113" fillId="8" fontId="9" numFmtId="2" xfId="0" applyAlignment="1" applyBorder="1" applyFont="1" applyNumberFormat="1">
      <alignment horizontal="right" vertical="bottom"/>
    </xf>
    <xf borderId="74" fillId="17" fontId="10" numFmtId="2" xfId="0" applyAlignment="1" applyBorder="1" applyFont="1" applyNumberFormat="1">
      <alignment horizontal="right" vertical="bottom"/>
    </xf>
    <xf borderId="120" fillId="8" fontId="22" numFmtId="0" xfId="0" applyAlignment="1" applyBorder="1" applyFont="1">
      <alignment vertical="bottom"/>
    </xf>
    <xf borderId="114" fillId="8" fontId="9" numFmtId="0" xfId="0" applyAlignment="1" applyBorder="1" applyFont="1">
      <alignment vertical="bottom"/>
    </xf>
    <xf borderId="121" fillId="8" fontId="9" numFmtId="0" xfId="0" applyAlignment="1" applyBorder="1" applyFont="1">
      <alignment vertical="bottom"/>
    </xf>
    <xf borderId="24" fillId="22" fontId="42" numFmtId="168" xfId="0" applyBorder="1" applyFont="1" applyNumberFormat="1"/>
    <xf borderId="122" fillId="8" fontId="9" numFmtId="2" xfId="0" applyAlignment="1" applyBorder="1" applyFont="1" applyNumberFormat="1">
      <alignment horizontal="right" vertical="bottom"/>
    </xf>
    <xf borderId="115" fillId="8" fontId="9" numFmtId="2" xfId="0" applyAlignment="1" applyBorder="1" applyFont="1" applyNumberFormat="1">
      <alignment horizontal="right" vertical="bottom"/>
    </xf>
    <xf borderId="0" fillId="0" fontId="9" numFmtId="0" xfId="0" applyAlignment="1" applyFont="1">
      <alignment vertical="bottom"/>
    </xf>
    <xf borderId="55" fillId="0" fontId="25" numFmtId="0" xfId="0" applyAlignment="1" applyBorder="1" applyFont="1">
      <alignment readingOrder="0"/>
    </xf>
    <xf borderId="0" fillId="0" fontId="22" numFmtId="0" xfId="0" applyAlignment="1" applyFont="1">
      <alignment readingOrder="0" vertical="bottom"/>
    </xf>
    <xf borderId="0" fillId="0" fontId="38" numFmtId="0" xfId="0" applyAlignment="1" applyFont="1">
      <alignment vertical="bottom"/>
    </xf>
    <xf borderId="0" fillId="0" fontId="38" numFmtId="0" xfId="0" applyAlignment="1" applyFont="1">
      <alignment readingOrder="0" vertical="bottom"/>
    </xf>
    <xf borderId="123" fillId="0" fontId="40" numFmtId="0" xfId="0" applyAlignment="1" applyBorder="1" applyFont="1">
      <alignment horizontal="right" vertical="bottom"/>
    </xf>
    <xf borderId="124" fillId="0" fontId="40" numFmtId="0" xfId="0" applyAlignment="1" applyBorder="1" applyFont="1">
      <alignment vertical="bottom"/>
    </xf>
    <xf borderId="124" fillId="0" fontId="40" numFmtId="167" xfId="0" applyAlignment="1" applyBorder="1" applyFont="1" applyNumberFormat="1">
      <alignment horizontal="right" vertical="bottom"/>
    </xf>
    <xf borderId="124" fillId="0" fontId="40" numFmtId="164" xfId="0" applyAlignment="1" applyBorder="1" applyFont="1" applyNumberFormat="1">
      <alignment horizontal="right" vertical="bottom"/>
    </xf>
    <xf borderId="124" fillId="0" fontId="40" numFmtId="164" xfId="0" applyAlignment="1" applyBorder="1" applyFont="1" applyNumberFormat="1">
      <alignment readingOrder="0" vertical="bottom"/>
    </xf>
    <xf borderId="125" fillId="0" fontId="40" numFmtId="0" xfId="0" applyAlignment="1" applyBorder="1" applyFont="1">
      <alignment vertical="bottom"/>
    </xf>
    <xf borderId="126" fillId="0" fontId="40" numFmtId="0" xfId="0" applyAlignment="1" applyBorder="1" applyFont="1">
      <alignment shrinkToFit="0" vertical="bottom" wrapText="0"/>
    </xf>
    <xf borderId="127" fillId="0" fontId="40" numFmtId="0" xfId="0" applyAlignment="1" applyBorder="1" applyFont="1">
      <alignment horizontal="right" vertical="bottom"/>
    </xf>
    <xf borderId="128" fillId="0" fontId="40" numFmtId="0" xfId="0" applyAlignment="1" applyBorder="1" applyFont="1">
      <alignment vertical="bottom"/>
    </xf>
    <xf borderId="128" fillId="0" fontId="40" numFmtId="167" xfId="0" applyAlignment="1" applyBorder="1" applyFont="1" applyNumberFormat="1">
      <alignment horizontal="right" vertical="bottom"/>
    </xf>
    <xf borderId="128" fillId="0" fontId="40" numFmtId="164" xfId="0" applyAlignment="1" applyBorder="1" applyFont="1" applyNumberFormat="1">
      <alignment horizontal="right" vertical="bottom"/>
    </xf>
    <xf borderId="128" fillId="0" fontId="40" numFmtId="164" xfId="0" applyAlignment="1" applyBorder="1" applyFont="1" applyNumberFormat="1">
      <alignment readingOrder="0" vertical="bottom"/>
    </xf>
    <xf borderId="129" fillId="0" fontId="40" numFmtId="0" xfId="0" applyAlignment="1" applyBorder="1" applyFont="1">
      <alignment vertical="bottom"/>
    </xf>
    <xf borderId="130" fillId="0" fontId="40" numFmtId="0" xfId="0" applyAlignment="1" applyBorder="1" applyFont="1">
      <alignment shrinkToFit="0" vertical="bottom" wrapText="0"/>
    </xf>
    <xf borderId="0" fillId="0" fontId="39" numFmtId="0" xfId="0" applyAlignment="1" applyFont="1">
      <alignment horizontal="right" vertical="bottom"/>
    </xf>
    <xf borderId="0" fillId="0" fontId="39" numFmtId="0" xfId="0" applyAlignment="1" applyFont="1">
      <alignment vertical="bottom"/>
    </xf>
    <xf borderId="0" fillId="0" fontId="39" numFmtId="167" xfId="0" applyAlignment="1" applyFont="1" applyNumberFormat="1">
      <alignment horizontal="right" vertical="bottom"/>
    </xf>
    <xf borderId="0" fillId="0" fontId="39" numFmtId="164" xfId="0" applyAlignment="1" applyFont="1" applyNumberFormat="1">
      <alignment horizontal="right" vertical="bottom"/>
    </xf>
    <xf borderId="0" fillId="0" fontId="39" numFmtId="164" xfId="0" applyAlignment="1" applyFont="1" applyNumberFormat="1">
      <alignment readingOrder="0" vertical="bottom"/>
    </xf>
    <xf borderId="14" fillId="0" fontId="39" numFmtId="0" xfId="0" applyAlignment="1" applyBorder="1" applyFont="1">
      <alignment vertical="bottom"/>
    </xf>
    <xf borderId="131" fillId="0" fontId="39" numFmtId="0" xfId="0" applyAlignment="1" applyBorder="1" applyFont="1">
      <alignment shrinkToFit="0" vertical="bottom" wrapText="0"/>
    </xf>
    <xf borderId="87" fillId="0" fontId="39" numFmtId="0" xfId="0" applyAlignment="1" applyBorder="1" applyFont="1">
      <alignment shrinkToFit="0" vertical="bottom" wrapText="0"/>
    </xf>
    <xf borderId="132" fillId="0" fontId="47" numFmtId="0" xfId="0" applyAlignment="1" applyBorder="1" applyFont="1">
      <alignment horizontal="right" vertical="bottom"/>
    </xf>
    <xf borderId="132" fillId="0" fontId="47" numFmtId="0" xfId="0" applyAlignment="1" applyBorder="1" applyFont="1">
      <alignment vertical="bottom"/>
    </xf>
    <xf borderId="132" fillId="0" fontId="47" numFmtId="167" xfId="0" applyAlignment="1" applyBorder="1" applyFont="1" applyNumberFormat="1">
      <alignment horizontal="right" vertical="bottom"/>
    </xf>
    <xf borderId="132" fillId="0" fontId="47" numFmtId="164" xfId="0" applyAlignment="1" applyBorder="1" applyFont="1" applyNumberFormat="1">
      <alignment horizontal="right" vertical="bottom"/>
    </xf>
    <xf borderId="132" fillId="0" fontId="47" numFmtId="164" xfId="0" applyAlignment="1" applyBorder="1" applyFont="1" applyNumberFormat="1">
      <alignment readingOrder="0" vertical="bottom"/>
    </xf>
    <xf borderId="132" fillId="0" fontId="47" numFmtId="0" xfId="0" applyAlignment="1" applyBorder="1" applyFont="1">
      <alignment shrinkToFit="0" vertical="bottom" wrapText="0"/>
    </xf>
    <xf borderId="0" fillId="0" fontId="40" numFmtId="0" xfId="0" applyAlignment="1" applyFont="1">
      <alignment horizontal="right" vertical="bottom"/>
    </xf>
    <xf borderId="0" fillId="0" fontId="40" numFmtId="0" xfId="0" applyAlignment="1" applyFont="1">
      <alignment vertical="bottom"/>
    </xf>
    <xf borderId="0" fillId="0" fontId="40" numFmtId="167" xfId="0" applyAlignment="1" applyFont="1" applyNumberFormat="1">
      <alignment horizontal="right" vertical="bottom"/>
    </xf>
    <xf borderId="0" fillId="0" fontId="40" numFmtId="164" xfId="0" applyAlignment="1" applyFont="1" applyNumberFormat="1">
      <alignment horizontal="right" vertical="bottom"/>
    </xf>
    <xf borderId="14" fillId="0" fontId="40" numFmtId="0" xfId="0" applyAlignment="1" applyBorder="1" applyFont="1">
      <alignment vertical="bottom"/>
    </xf>
    <xf borderId="131" fillId="0" fontId="40" numFmtId="0" xfId="0" applyAlignment="1" applyBorder="1" applyFont="1">
      <alignment shrinkToFit="0" vertical="bottom" wrapText="0"/>
    </xf>
    <xf borderId="0" fillId="23" fontId="42" numFmtId="164" xfId="0" applyAlignment="1" applyFont="1" applyNumberFormat="1">
      <alignment horizontal="left"/>
    </xf>
    <xf borderId="24" fillId="23" fontId="27" numFmtId="0" xfId="0" applyAlignment="1" applyBorder="1" applyFont="1">
      <alignment readingOrder="0"/>
    </xf>
    <xf borderId="0" fillId="0" fontId="40" numFmtId="0" xfId="0" applyAlignment="1" applyFont="1">
      <alignment shrinkToFit="0" vertical="bottom" wrapText="0"/>
    </xf>
    <xf borderId="0" fillId="0" fontId="27" numFmtId="164" xfId="0" applyFont="1" applyNumberFormat="1"/>
    <xf borderId="24" fillId="23" fontId="4" numFmtId="164" xfId="0" applyBorder="1" applyFont="1" applyNumberFormat="1"/>
    <xf borderId="0" fillId="0" fontId="22" numFmtId="0" xfId="0" applyAlignment="1" applyFont="1">
      <alignment horizontal="right" readingOrder="0" vertical="bottom"/>
    </xf>
    <xf borderId="0" fillId="0" fontId="22" numFmtId="164" xfId="0" applyAlignment="1" applyFont="1" applyNumberFormat="1">
      <alignment horizontal="right" readingOrder="0" vertical="bottom"/>
    </xf>
    <xf borderId="0" fillId="0" fontId="9" numFmtId="164" xfId="0" applyAlignment="1" applyFont="1" applyNumberFormat="1">
      <alignment horizontal="right" vertical="bottom"/>
    </xf>
    <xf borderId="0" fillId="0" fontId="40" numFmtId="164" xfId="0" applyAlignment="1" applyFont="1" applyNumberFormat="1">
      <alignment horizontal="right" readingOrder="0" vertical="bottom"/>
    </xf>
    <xf borderId="0" fillId="0" fontId="9" numFmtId="164" xfId="0" applyAlignment="1" applyFont="1" applyNumberFormat="1">
      <alignment horizontal="right" readingOrder="0" vertical="bottom"/>
    </xf>
    <xf borderId="133" fillId="2" fontId="1" numFmtId="0" xfId="0" applyAlignment="1" applyBorder="1" applyFont="1">
      <alignment readingOrder="0"/>
    </xf>
    <xf borderId="0" fillId="3" fontId="2" numFmtId="0" xfId="0" applyAlignment="1" applyFont="1">
      <alignment horizontal="center" readingOrder="0"/>
    </xf>
    <xf borderId="5" fillId="4" fontId="3" numFmtId="0" xfId="0" applyAlignment="1" applyBorder="1" applyFont="1">
      <alignment horizontal="center" readingOrder="0"/>
    </xf>
    <xf borderId="0" fillId="6" fontId="33" numFmtId="0" xfId="0" applyAlignment="1" applyFont="1">
      <alignment readingOrder="0"/>
    </xf>
    <xf borderId="134" fillId="7" fontId="48" numFmtId="0" xfId="0" applyAlignment="1" applyBorder="1" applyFont="1">
      <alignment horizontal="center" readingOrder="0"/>
    </xf>
    <xf borderId="135" fillId="0" fontId="4" numFmtId="0" xfId="0" applyBorder="1" applyFont="1"/>
    <xf borderId="0" fillId="0" fontId="4" numFmtId="0" xfId="0" applyAlignment="1" applyFont="1">
      <alignment horizontal="left" readingOrder="0"/>
    </xf>
    <xf borderId="74" fillId="2" fontId="4" numFmtId="0" xfId="0" applyAlignment="1" applyBorder="1" applyFont="1">
      <alignment horizontal="center" readingOrder="0"/>
    </xf>
    <xf borderId="0" fillId="9" fontId="4" numFmtId="0" xfId="0" applyAlignment="1" applyFont="1">
      <alignment readingOrder="0"/>
    </xf>
    <xf borderId="5" fillId="9" fontId="8" numFmtId="0" xfId="0" applyAlignment="1" applyBorder="1" applyFont="1">
      <alignment horizontal="center" readingOrder="0"/>
    </xf>
    <xf borderId="5" fillId="10" fontId="8" numFmtId="0" xfId="0" applyAlignment="1" applyBorder="1" applyFont="1">
      <alignment horizontal="center" readingOrder="0"/>
    </xf>
    <xf borderId="136" fillId="0" fontId="4" numFmtId="0" xfId="0" applyBorder="1" applyFont="1"/>
    <xf borderId="0" fillId="9" fontId="4" numFmtId="0" xfId="0" applyFont="1"/>
    <xf borderId="137" fillId="8" fontId="8" numFmtId="0" xfId="0" applyAlignment="1" applyBorder="1" applyFont="1">
      <alignment readingOrder="0"/>
    </xf>
    <xf borderId="81" fillId="10" fontId="8" numFmtId="0" xfId="0" applyAlignment="1" applyBorder="1" applyFont="1">
      <alignment readingOrder="0"/>
    </xf>
    <xf borderId="137" fillId="3" fontId="9" numFmtId="164" xfId="0" applyBorder="1" applyFont="1" applyNumberFormat="1"/>
    <xf borderId="81" fillId="12" fontId="11" numFmtId="0" xfId="0" applyAlignment="1" applyBorder="1" applyFont="1">
      <alignment readingOrder="0"/>
    </xf>
    <xf borderId="137" fillId="14" fontId="9" numFmtId="0" xfId="0" applyBorder="1" applyFont="1"/>
    <xf borderId="81" fillId="15" fontId="8" numFmtId="0" xfId="0" applyAlignment="1" applyBorder="1" applyFont="1">
      <alignment readingOrder="0"/>
    </xf>
    <xf borderId="138" fillId="12" fontId="11" numFmtId="0" xfId="0" applyAlignment="1" applyBorder="1" applyFont="1">
      <alignment readingOrder="0"/>
    </xf>
    <xf borderId="139" fillId="12" fontId="11" numFmtId="0" xfId="0" applyAlignment="1" applyBorder="1" applyFont="1">
      <alignment readingOrder="0"/>
    </xf>
    <xf borderId="139" fillId="12" fontId="8" numFmtId="0" xfId="0" applyAlignment="1" applyBorder="1" applyFont="1">
      <alignment readingOrder="0"/>
    </xf>
    <xf borderId="19" fillId="14" fontId="9" numFmtId="0" xfId="0" applyBorder="1" applyFont="1"/>
    <xf borderId="134" fillId="10" fontId="8" numFmtId="0" xfId="0" applyAlignment="1" applyBorder="1" applyFont="1">
      <alignment readingOrder="0"/>
    </xf>
    <xf borderId="140" fillId="3" fontId="9" numFmtId="164" xfId="0" applyBorder="1" applyFont="1" applyNumberFormat="1"/>
    <xf borderId="141" fillId="3" fontId="9" numFmtId="164" xfId="0" applyBorder="1" applyFont="1" applyNumberFormat="1"/>
    <xf borderId="142" fillId="3" fontId="9" numFmtId="164" xfId="0" applyBorder="1" applyFont="1" applyNumberFormat="1"/>
    <xf borderId="143" fillId="3" fontId="9" numFmtId="164" xfId="0" applyBorder="1" applyFont="1" applyNumberFormat="1"/>
    <xf borderId="144" fillId="11" fontId="49" numFmtId="0" xfId="0" applyBorder="1" applyFont="1"/>
    <xf borderId="145" fillId="0" fontId="4" numFmtId="0" xfId="0" applyBorder="1" applyFont="1"/>
    <xf borderId="146" fillId="0" fontId="4" numFmtId="0" xfId="0" applyBorder="1" applyFont="1"/>
    <xf borderId="147" fillId="16" fontId="13" numFmtId="0" xfId="0" applyBorder="1" applyFont="1"/>
    <xf borderId="148" fillId="0" fontId="4" numFmtId="0" xfId="0" applyBorder="1" applyFont="1"/>
    <xf borderId="0" fillId="16" fontId="13" numFmtId="0" xfId="0" applyFont="1"/>
    <xf borderId="149" fillId="0" fontId="4" numFmtId="0" xfId="0" applyBorder="1" applyFont="1"/>
    <xf borderId="150" fillId="0" fontId="4" numFmtId="0" xfId="0" applyBorder="1" applyFont="1"/>
    <xf borderId="151" fillId="0" fontId="4" numFmtId="0" xfId="0" applyBorder="1" applyFont="1"/>
    <xf borderId="152" fillId="0" fontId="4" numFmtId="0" xfId="0" applyBorder="1" applyFont="1"/>
    <xf borderId="153" fillId="0" fontId="4" numFmtId="0" xfId="0" applyBorder="1" applyFont="1"/>
    <xf borderId="9" fillId="4" fontId="3" numFmtId="0" xfId="0" applyAlignment="1" applyBorder="1" applyFont="1">
      <alignment horizontal="center" readingOrder="0"/>
    </xf>
    <xf borderId="112" fillId="8" fontId="4" numFmtId="0" xfId="0" applyBorder="1" applyFont="1"/>
    <xf borderId="0" fillId="10" fontId="8" numFmtId="0" xfId="0" applyAlignment="1" applyFont="1">
      <alignment horizontal="center" readingOrder="0"/>
    </xf>
    <xf borderId="81" fillId="15" fontId="27" numFmtId="0" xfId="0" applyAlignment="1" applyBorder="1" applyFont="1">
      <alignment readingOrder="0"/>
    </xf>
    <xf borderId="24" fillId="14" fontId="10" numFmtId="165" xfId="0" applyBorder="1" applyFont="1" applyNumberFormat="1"/>
    <xf borderId="81" fillId="0" fontId="26" numFmtId="0" xfId="0" applyAlignment="1" applyBorder="1" applyFont="1">
      <alignment readingOrder="0"/>
    </xf>
    <xf borderId="24" fillId="14" fontId="10" numFmtId="168" xfId="0" applyBorder="1" applyFont="1" applyNumberFormat="1"/>
    <xf borderId="9" fillId="0" fontId="8" numFmtId="164" xfId="0" applyAlignment="1" applyBorder="1" applyFont="1" applyNumberFormat="1">
      <alignment horizontal="center"/>
    </xf>
    <xf borderId="133" fillId="2" fontId="8" numFmtId="0" xfId="0" applyAlignment="1" applyBorder="1" applyFont="1">
      <alignment readingOrder="0"/>
    </xf>
    <xf borderId="0" fillId="27" fontId="3" numFmtId="0" xfId="0" applyAlignment="1" applyFont="1">
      <alignment horizontal="center" readingOrder="0"/>
    </xf>
    <xf borderId="154" fillId="7" fontId="8" numFmtId="0" xfId="0" applyAlignment="1" applyBorder="1" applyFont="1">
      <alignment horizontal="right" readingOrder="0"/>
    </xf>
    <xf borderId="155" fillId="0" fontId="4" numFmtId="0" xfId="0" applyBorder="1" applyFont="1"/>
    <xf borderId="156" fillId="0" fontId="4" numFmtId="0" xfId="0" applyBorder="1" applyFont="1"/>
    <xf borderId="9" fillId="21" fontId="19" numFmtId="0" xfId="0" applyAlignment="1" applyBorder="1" applyFont="1">
      <alignment readingOrder="0"/>
    </xf>
    <xf borderId="9" fillId="10" fontId="8" numFmtId="0" xfId="0" applyAlignment="1" applyBorder="1" applyFont="1">
      <alignment horizontal="center" readingOrder="0"/>
    </xf>
    <xf borderId="9" fillId="13" fontId="7" numFmtId="0" xfId="0" applyAlignment="1" applyBorder="1" applyFont="1">
      <alignment readingOrder="0"/>
    </xf>
    <xf borderId="81" fillId="17" fontId="8" numFmtId="0" xfId="0" applyAlignment="1" applyBorder="1" applyFont="1">
      <alignment readingOrder="0"/>
    </xf>
    <xf borderId="24" fillId="17" fontId="9" numFmtId="0" xfId="0" applyBorder="1" applyFont="1"/>
    <xf borderId="81" fillId="8" fontId="8" numFmtId="0" xfId="0" applyAlignment="1" applyBorder="1" applyFont="1">
      <alignment readingOrder="0"/>
    </xf>
    <xf borderId="24" fillId="8" fontId="9" numFmtId="165" xfId="0" applyBorder="1" applyFont="1" applyNumberFormat="1"/>
    <xf borderId="81" fillId="21" fontId="21" numFmtId="0" xfId="0" applyAlignment="1" applyBorder="1" applyFont="1">
      <alignment readingOrder="0"/>
    </xf>
    <xf borderId="81" fillId="13" fontId="8" numFmtId="0" xfId="0" applyAlignment="1" applyBorder="1" applyFont="1">
      <alignment readingOrder="0"/>
    </xf>
    <xf borderId="24" fillId="13" fontId="9" numFmtId="168" xfId="0" applyAlignment="1" applyBorder="1" applyFont="1" applyNumberFormat="1">
      <alignment readingOrder="0"/>
    </xf>
    <xf borderId="24" fillId="13" fontId="9" numFmtId="168" xfId="0" applyBorder="1" applyFont="1" applyNumberFormat="1"/>
    <xf borderId="24" fillId="8" fontId="9" numFmtId="168" xfId="0" applyBorder="1" applyFont="1" applyNumberFormat="1"/>
    <xf borderId="24" fillId="8" fontId="9" numFmtId="168" xfId="0" applyAlignment="1" applyBorder="1" applyFont="1" applyNumberFormat="1">
      <alignment readingOrder="0"/>
    </xf>
    <xf borderId="6" fillId="13" fontId="8" numFmtId="0" xfId="0" applyAlignment="1" applyBorder="1" applyFont="1">
      <alignment readingOrder="0"/>
    </xf>
    <xf borderId="24" fillId="17" fontId="8" numFmtId="0" xfId="0" applyAlignment="1" applyBorder="1" applyFont="1">
      <alignment readingOrder="0"/>
    </xf>
    <xf borderId="24" fillId="8" fontId="8" numFmtId="0" xfId="0" applyAlignment="1" applyBorder="1" applyFont="1">
      <alignment readingOrder="0"/>
    </xf>
    <xf borderId="24" fillId="22" fontId="42" numFmtId="2" xfId="0" applyBorder="1" applyFont="1" applyNumberFormat="1"/>
    <xf borderId="55" fillId="23" fontId="25" numFmtId="0" xfId="0" applyAlignment="1" applyBorder="1" applyFont="1">
      <alignment readingOrder="0"/>
    </xf>
    <xf borderId="0" fillId="0" fontId="50" numFmtId="0" xfId="0" applyAlignment="1" applyFont="1">
      <alignment vertical="bottom"/>
    </xf>
    <xf borderId="0" fillId="0" fontId="50" numFmtId="0" xfId="0" applyAlignment="1" applyFont="1">
      <alignment readingOrder="0" vertical="bottom"/>
    </xf>
    <xf borderId="0" fillId="23" fontId="51" numFmtId="0" xfId="0" applyAlignment="1" applyFont="1">
      <alignment horizontal="left" readingOrder="0" shrinkToFit="0" wrapText="0"/>
    </xf>
    <xf borderId="0" fillId="23" fontId="52" numFmtId="0" xfId="0" applyAlignment="1" applyFont="1">
      <alignment horizontal="left" readingOrder="0" shrinkToFit="0" wrapText="0"/>
    </xf>
    <xf borderId="0" fillId="28" fontId="37" numFmtId="0" xfId="0" applyAlignment="1" applyFill="1" applyFont="1">
      <alignment vertical="bottom"/>
    </xf>
    <xf borderId="0" fillId="28" fontId="37" numFmtId="0" xfId="0" applyAlignment="1" applyFont="1">
      <alignment horizontal="right" vertical="bottom"/>
    </xf>
    <xf borderId="0" fillId="8" fontId="31" numFmtId="0" xfId="0" applyAlignment="1" applyFont="1">
      <alignment vertical="bottom"/>
    </xf>
    <xf borderId="0" fillId="8" fontId="31" numFmtId="0" xfId="0" applyAlignment="1" applyFont="1">
      <alignment horizontal="right" vertical="bottom"/>
    </xf>
    <xf borderId="157" fillId="5" fontId="37" numFmtId="0" xfId="0" applyAlignment="1" applyBorder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20" Type="http://schemas.openxmlformats.org/officeDocument/2006/relationships/chartsheet" Target="chartsheets/sheet10.xml"/><Relationship Id="rId11" Type="http://schemas.openxmlformats.org/officeDocument/2006/relationships/worksheet" Target="worksheets/sheet5.xml"/><Relationship Id="rId22" Type="http://schemas.openxmlformats.org/officeDocument/2006/relationships/worksheet" Target="worksheets/sheet10.xml"/><Relationship Id="rId10" Type="http://schemas.openxmlformats.org/officeDocument/2006/relationships/worksheet" Target="worksheets/sheet4.xml"/><Relationship Id="rId21" Type="http://schemas.openxmlformats.org/officeDocument/2006/relationships/worksheet" Target="worksheets/sheet9.xml"/><Relationship Id="rId13" Type="http://schemas.openxmlformats.org/officeDocument/2006/relationships/chartsheet" Target="chartsheets/sheet6.xml"/><Relationship Id="rId24" Type="http://schemas.openxmlformats.org/officeDocument/2006/relationships/pivotCacheDefinition" Target="pivotCache/pivotCacheDefinition1.xml"/><Relationship Id="rId12" Type="http://schemas.openxmlformats.org/officeDocument/2006/relationships/chartsheet" Target="chartsheets/sheet5.xml"/><Relationship Id="rId23" Type="http://schemas.openxmlformats.org/officeDocument/2006/relationships/worksheet" Target="worksheets/sheet11.xml"/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9" Type="http://schemas.openxmlformats.org/officeDocument/2006/relationships/chartsheet" Target="chartsheets/sheet4.xml"/><Relationship Id="rId15" Type="http://schemas.openxmlformats.org/officeDocument/2006/relationships/worksheet" Target="worksheets/sheet7.xml"/><Relationship Id="rId14" Type="http://schemas.openxmlformats.org/officeDocument/2006/relationships/worksheet" Target="worksheets/sheet6.xml"/><Relationship Id="rId17" Type="http://schemas.openxmlformats.org/officeDocument/2006/relationships/chartsheet" Target="chartsheets/sheet8.xml"/><Relationship Id="rId16" Type="http://schemas.openxmlformats.org/officeDocument/2006/relationships/chartsheet" Target="chartsheets/sheet7.xml"/><Relationship Id="rId5" Type="http://schemas.openxmlformats.org/officeDocument/2006/relationships/chartsheet" Target="chartsheets/sheet1.xml"/><Relationship Id="rId19" Type="http://schemas.openxmlformats.org/officeDocument/2006/relationships/worksheet" Target="worksheets/sheet8.xml"/><Relationship Id="rId6" Type="http://schemas.openxmlformats.org/officeDocument/2006/relationships/chartsheet" Target="chartsheets/sheet2.xml"/><Relationship Id="rId18" Type="http://schemas.openxmlformats.org/officeDocument/2006/relationships/chartsheet" Target="chartsheets/sheet9.xml"/><Relationship Id="rId7" Type="http://schemas.openxmlformats.org/officeDocument/2006/relationships/worksheet" Target="worksheets/sheet3.xml"/><Relationship Id="rId8" Type="http://schemas.openxmlformats.org/officeDocument/2006/relationships/chartsheet" Target="chartsheets/sheet3.xml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1">
                <a:solidFill>
                  <a:srgbClr val="000000"/>
                </a:solidFill>
                <a:latin typeface="Arial"/>
              </a:defRPr>
            </a:pPr>
            <a:r>
              <a:rPr b="1">
                <a:solidFill>
                  <a:srgbClr val="000000"/>
                </a:solidFill>
                <a:latin typeface="Arial"/>
              </a:rPr>
              <a:t>5 point summary for the 3 forecast scenarios</a:t>
            </a:r>
          </a:p>
        </c:rich>
      </c:tx>
      <c:overlay val="0"/>
    </c:title>
    <c:plotArea>
      <c:layout/>
      <c:stockChart>
        <c:ser>
          <c:idx val="0"/>
          <c:order val="0"/>
          <c:spPr>
            <a:ln cmpd="sng">
              <a:noFill/>
            </a:ln>
          </c:spPr>
          <c:marker>
            <c:symbol val="none"/>
          </c:marker>
          <c:cat>
            <c:strRef>
              <c:f>Summary_scenarios_statistics!$A$11:$A$16</c:f>
            </c:strRef>
          </c:cat>
          <c:val>
            <c:numRef>
              <c:f>Summary_scenarios_statistics!$C$11:$C$16</c:f>
              <c:numCache/>
            </c:numRef>
          </c:val>
          <c:smooth val="0"/>
        </c:ser>
        <c:ser>
          <c:idx val="1"/>
          <c:order val="1"/>
          <c:spPr>
            <a:ln cmpd="sng">
              <a:noFill/>
            </a:ln>
          </c:spPr>
          <c:marker>
            <c:symbol val="none"/>
          </c:marker>
          <c:cat>
            <c:strRef>
              <c:f>Summary_scenarios_statistics!$A$11:$A$16</c:f>
            </c:strRef>
          </c:cat>
          <c:val>
            <c:numRef>
              <c:f>Summary_scenarios_statistics!$E$11:$E$16</c:f>
              <c:numCache/>
            </c:numRef>
          </c:val>
          <c:smooth val="0"/>
        </c:ser>
        <c:ser>
          <c:idx val="2"/>
          <c:order val="2"/>
          <c:spPr>
            <a:ln cmpd="sng">
              <a:noFill/>
            </a:ln>
          </c:spPr>
          <c:marker>
            <c:symbol val="none"/>
          </c:marker>
          <c:cat>
            <c:strRef>
              <c:f>Summary_scenarios_statistics!$A$11:$A$16</c:f>
            </c:strRef>
          </c:cat>
          <c:val>
            <c:numRef>
              <c:f>Summary_scenarios_statistics!$B$11:$B$16</c:f>
              <c:numCache/>
            </c:numRef>
          </c:val>
          <c:smooth val="0"/>
        </c:ser>
        <c:ser>
          <c:idx val="3"/>
          <c:order val="3"/>
          <c:spPr>
            <a:ln cmpd="sng">
              <a:noFill/>
            </a:ln>
          </c:spPr>
          <c:marker>
            <c:symbol val="none"/>
          </c:marker>
          <c:cat>
            <c:strRef>
              <c:f>Summary_scenarios_statistics!$A$11:$A$16</c:f>
            </c:strRef>
          </c:cat>
          <c:val>
            <c:numRef>
              <c:f>Summary_scenarios_statistics!$D$11:$D$16</c:f>
              <c:numCache/>
            </c:numRef>
          </c:val>
          <c:smooth val="0"/>
        </c:ser>
        <c:hiLowLines/>
        <c:upDownBars>
          <c:upBars>
            <c:spPr>
              <a:solidFill>
                <a:srgbClr val="4285F4"/>
              </a:solidFill>
              <a:ln cmpd="sng" w="19050">
                <a:solidFill>
                  <a:srgbClr val="4285F4"/>
                </a:solidFill>
              </a:ln>
            </c:spPr>
          </c:upBars>
          <c:downBars>
            <c:spPr>
              <a:solidFill>
                <a:srgbClr val="FFFFFF"/>
              </a:solidFill>
              <a:ln cmpd="sng" w="19050">
                <a:solidFill>
                  <a:srgbClr val="4285F4"/>
                </a:solidFill>
              </a:ln>
            </c:spPr>
          </c:downBars>
        </c:upDownBars>
        <c:axId val="407533928"/>
        <c:axId val="1879075564"/>
      </c:stockChart>
      <c:dateAx>
        <c:axId val="407533928"/>
        <c:scaling>
          <c:orientation val="minMax"/>
        </c:scaling>
        <c:axPos val="b"/>
        <c:title>
          <c:tx>
            <c:rich>
              <a:bodyPr/>
              <a:lstStyle/>
              <a:p>
                <a:pPr lvl="0">
                  <a:defRPr b="1" sz="1400">
                    <a:solidFill>
                      <a:srgbClr val="000000"/>
                    </a:solidFill>
                    <a:latin typeface="Arial"/>
                  </a:defRPr>
                </a:pPr>
                <a:r>
                  <a:rPr b="1" sz="1400">
                    <a:solidFill>
                      <a:srgbClr val="000000"/>
                    </a:solidFill>
                    <a:latin typeface="Arial"/>
                  </a:rPr>
                  <a:t>Companies IBM &amp; Amazon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1" sz="1000">
                <a:solidFill>
                  <a:srgbClr val="000000"/>
                </a:solidFill>
                <a:latin typeface="Arial"/>
              </a:defRPr>
            </a:pPr>
          </a:p>
        </c:txPr>
        <c:crossAx val="1879075564"/>
      </c:dateAx>
      <c:valAx>
        <c:axId val="1879075564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1" sz="1400">
                    <a:solidFill>
                      <a:srgbClr val="000000"/>
                    </a:solidFill>
                    <a:latin typeface="Arial"/>
                  </a:defRPr>
                </a:pPr>
                <a:r>
                  <a:rPr b="1" sz="1400">
                    <a:solidFill>
                      <a:srgbClr val="000000"/>
                    </a:solidFill>
                    <a:latin typeface="Arial"/>
                  </a:rPr>
                  <a:t>Total_revenue</a:t>
                </a:r>
              </a:p>
            </c:rich>
          </c:tx>
          <c:overlay val="0"/>
        </c:title>
        <c:numFmt formatCode="General" sourceLinked="1"/>
        <c:majorTickMark val="cross"/>
        <c:minorTickMark val="none"/>
        <c:tickLblPos val="nextTo"/>
        <c:spPr>
          <a:ln/>
        </c:spPr>
        <c:txPr>
          <a:bodyPr/>
          <a:lstStyle/>
          <a:p>
            <a:pPr lvl="0">
              <a:defRPr b="1">
                <a:solidFill>
                  <a:srgbClr val="000000"/>
                </a:solidFill>
                <a:latin typeface="Arial"/>
              </a:defRPr>
            </a:pPr>
          </a:p>
        </c:txPr>
        <c:crossAx val="407533928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000000"/>
              </a:solidFill>
              <a:latin typeface="Arial"/>
            </a:defRPr>
          </a:pPr>
        </a:p>
      </c:txPr>
    </c:legend>
    <c:plotVisOnly val="1"/>
  </c:chart>
</c:chartSpace>
</file>

<file path=xl/charts/chart2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1" sz="1800">
                <a:solidFill>
                  <a:srgbClr val="000000"/>
                </a:solidFill>
                <a:latin typeface="Arial"/>
              </a:defRPr>
            </a:pPr>
            <a:r>
              <a:rPr b="1" sz="1800">
                <a:solidFill>
                  <a:srgbClr val="000000"/>
                </a:solidFill>
                <a:latin typeface="Arial"/>
              </a:rPr>
              <a:t>5 point summary</a:t>
            </a:r>
          </a:p>
        </c:rich>
      </c:tx>
      <c:overlay val="0"/>
    </c:title>
    <c:plotArea>
      <c:layout/>
      <c:stockChart>
        <c:ser>
          <c:idx val="0"/>
          <c:order val="0"/>
          <c:spPr>
            <a:ln cmpd="sng">
              <a:noFill/>
            </a:ln>
          </c:spPr>
          <c:marker>
            <c:symbol val="none"/>
          </c:marker>
          <c:cat>
            <c:strRef>
              <c:f>Summary_scenarios_statistics!$A$30:$A$32</c:f>
            </c:strRef>
          </c:cat>
          <c:val>
            <c:numRef>
              <c:f>Summary_scenarios_statistics!$C$30:$C$32</c:f>
              <c:numCache/>
            </c:numRef>
          </c:val>
          <c:smooth val="0"/>
        </c:ser>
        <c:ser>
          <c:idx val="1"/>
          <c:order val="1"/>
          <c:spPr>
            <a:ln cmpd="sng">
              <a:noFill/>
            </a:ln>
          </c:spPr>
          <c:marker>
            <c:symbol val="none"/>
          </c:marker>
          <c:cat>
            <c:strRef>
              <c:f>Summary_scenarios_statistics!$A$30:$A$32</c:f>
            </c:strRef>
          </c:cat>
          <c:val>
            <c:numRef>
              <c:f>Summary_scenarios_statistics!$E$30:$E$32</c:f>
              <c:numCache/>
            </c:numRef>
          </c:val>
          <c:smooth val="0"/>
        </c:ser>
        <c:ser>
          <c:idx val="2"/>
          <c:order val="2"/>
          <c:spPr>
            <a:ln cmpd="sng">
              <a:noFill/>
            </a:ln>
          </c:spPr>
          <c:marker>
            <c:symbol val="none"/>
          </c:marker>
          <c:cat>
            <c:strRef>
              <c:f>Summary_scenarios_statistics!$A$30:$A$32</c:f>
            </c:strRef>
          </c:cat>
          <c:val>
            <c:numRef>
              <c:f>Summary_scenarios_statistics!$B$30:$B$32</c:f>
              <c:numCache/>
            </c:numRef>
          </c:val>
          <c:smooth val="0"/>
        </c:ser>
        <c:ser>
          <c:idx val="3"/>
          <c:order val="3"/>
          <c:spPr>
            <a:ln cmpd="sng">
              <a:noFill/>
            </a:ln>
          </c:spPr>
          <c:marker>
            <c:symbol val="none"/>
          </c:marker>
          <c:cat>
            <c:strRef>
              <c:f>Summary_scenarios_statistics!$A$30:$A$32</c:f>
            </c:strRef>
          </c:cat>
          <c:val>
            <c:numRef>
              <c:f>Summary_scenarios_statistics!$D$30:$D$32</c:f>
              <c:numCache/>
            </c:numRef>
          </c:val>
          <c:smooth val="0"/>
        </c:ser>
        <c:hiLowLines/>
        <c:upDownBars>
          <c:upBars>
            <c:spPr>
              <a:solidFill>
                <a:srgbClr val="4285F4"/>
              </a:solidFill>
              <a:ln cmpd="sng" w="19050">
                <a:solidFill>
                  <a:srgbClr val="4285F4"/>
                </a:solidFill>
              </a:ln>
            </c:spPr>
          </c:upBars>
          <c:downBars>
            <c:spPr>
              <a:solidFill>
                <a:srgbClr val="FFFFFF"/>
              </a:solidFill>
              <a:ln cmpd="sng" w="19050">
                <a:solidFill>
                  <a:srgbClr val="4285F4"/>
                </a:solidFill>
              </a:ln>
            </c:spPr>
          </c:downBars>
        </c:upDownBars>
        <c:axId val="1633780726"/>
        <c:axId val="656553341"/>
      </c:stockChart>
      <c:dateAx>
        <c:axId val="1633780726"/>
        <c:scaling>
          <c:orientation val="minMax"/>
        </c:scaling>
        <c:axPos val="b"/>
        <c:title>
          <c:tx>
            <c:rich>
              <a:bodyPr/>
              <a:lstStyle/>
              <a:p>
                <a:pPr lvl="0">
                  <a:defRPr b="1" sz="1600">
                    <a:solidFill>
                      <a:srgbClr val="000000"/>
                    </a:solidFill>
                    <a:latin typeface="Arial"/>
                  </a:defRPr>
                </a:pPr>
                <a:r>
                  <a:rPr b="1" sz="1600">
                    <a:solidFill>
                      <a:srgbClr val="000000"/>
                    </a:solidFill>
                    <a:latin typeface="Arial"/>
                  </a:rPr>
                  <a:t>Companies base forecast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1" sz="1400">
                <a:solidFill>
                  <a:srgbClr val="000000"/>
                </a:solidFill>
                <a:latin typeface="Arial"/>
              </a:defRPr>
            </a:pPr>
          </a:p>
        </c:txPr>
        <c:crossAx val="656553341"/>
      </c:dateAx>
      <c:valAx>
        <c:axId val="656553341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1" sz="1400">
                    <a:solidFill>
                      <a:srgbClr val="000000"/>
                    </a:solidFill>
                    <a:latin typeface="Arial"/>
                  </a:defRPr>
                </a:pPr>
                <a:r>
                  <a:rPr b="1" sz="1400">
                    <a:solidFill>
                      <a:srgbClr val="000000"/>
                    </a:solidFill>
                    <a:latin typeface="Arial"/>
                  </a:rPr>
                  <a:t>Total_revenue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1">
                <a:solidFill>
                  <a:srgbClr val="000000"/>
                </a:solidFill>
                <a:latin typeface="Arial"/>
              </a:defRPr>
            </a:pPr>
          </a:p>
        </c:txPr>
        <c:crossAx val="1633780726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000000"/>
              </a:solidFill>
              <a:latin typeface="Arial"/>
            </a:defRPr>
          </a:pPr>
        </a:p>
      </c:txPr>
    </c:legend>
    <c:plotVisOnly val="1"/>
  </c:chart>
</c:chartSpace>
</file>

<file path=xl/charts/chart3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1" sz="1800">
                <a:solidFill>
                  <a:srgbClr val="000000"/>
                </a:solidFill>
                <a:latin typeface="Arial"/>
              </a:defRPr>
            </a:pPr>
            <a:r>
              <a:rPr b="1" sz="1800">
                <a:solidFill>
                  <a:srgbClr val="000000"/>
                </a:solidFill>
                <a:latin typeface="Arial"/>
              </a:rPr>
              <a:t>Mean_total_revenue of Amazon GICS_sector/sub_industry  companies</a:t>
            </a:r>
          </a:p>
        </c:rich>
      </c:tx>
      <c:overlay val="0"/>
    </c:title>
    <c:plotArea>
      <c:layout/>
      <c:pieChart>
        <c:varyColors val="1"/>
        <c:ser>
          <c:idx val="0"/>
          <c:order val="0"/>
          <c:tx>
            <c:strRef>
              <c:f>AMZN_sector_companies!$F$20</c:f>
            </c:strRef>
          </c:tx>
          <c:dPt>
            <c:idx val="0"/>
            <c:spPr>
              <a:solidFill>
                <a:srgbClr val="3D85C6"/>
              </a:solidFill>
            </c:spPr>
          </c:dPt>
          <c:dPt>
            <c:idx val="1"/>
            <c:spPr>
              <a:solidFill>
                <a:srgbClr val="DB4437"/>
              </a:solidFill>
            </c:spPr>
          </c:dPt>
          <c:dPt>
            <c:idx val="2"/>
            <c:spPr>
              <a:solidFill>
                <a:srgbClr val="F4B400"/>
              </a:solidFill>
            </c:spPr>
          </c:dPt>
          <c:dPt>
            <c:idx val="3"/>
            <c:spPr>
              <a:solidFill>
                <a:srgbClr val="0F9D58"/>
              </a:solidFill>
            </c:spPr>
          </c:dPt>
          <c:dLbls>
            <c:showLegendKey val="0"/>
            <c:showVal val="0"/>
            <c:showCatName val="0"/>
            <c:showSerName val="0"/>
            <c:showPercent val="1"/>
            <c:showBubbleSize val="0"/>
            <c:showLeaderLines val="1"/>
          </c:dLbls>
          <c:cat>
            <c:strRef>
              <c:f>AMZN_sector_companies!$E$21:$E$24</c:f>
            </c:strRef>
          </c:cat>
          <c:val>
            <c:numRef>
              <c:f>AMZN_sector_companies!$F$21:$F$24</c:f>
              <c:numCache/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firstSliceAng val="0"/>
      </c:pieChart>
    </c:plotArea>
    <c:legend>
      <c:legendPos val="r"/>
      <c:overlay val="0"/>
      <c:txPr>
        <a:bodyPr/>
        <a:lstStyle/>
        <a:p>
          <a:pPr lvl="0">
            <a:defRPr b="1" sz="1400">
              <a:solidFill>
                <a:srgbClr val="3D85C6"/>
              </a:solidFill>
              <a:latin typeface="Arial"/>
            </a:defRPr>
          </a:pPr>
        </a:p>
      </c:txPr>
    </c:legend>
    <c:plotVisOnly val="1"/>
  </c:chart>
  <c:spPr>
    <a:solidFill>
      <a:srgbClr val="FCE5CD"/>
    </a:solidFill>
  </c:spPr>
</c:chartSpace>
</file>

<file path=xl/charts/chart4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1" sz="1800">
                <a:solidFill>
                  <a:srgbClr val="000000"/>
                </a:solidFill>
                <a:latin typeface="Arial"/>
              </a:defRPr>
            </a:pPr>
            <a:r>
              <a:rPr b="1" sz="1800">
                <a:solidFill>
                  <a:srgbClr val="000000"/>
                </a:solidFill>
                <a:latin typeface="Arial"/>
              </a:rPr>
              <a:t>AMZN_strong, AMZN_base and AMZN_weak Scenarios</a:t>
            </a:r>
          </a:p>
        </c:rich>
      </c:tx>
      <c:overlay val="0"/>
    </c:title>
    <c:plotArea>
      <c:layout/>
      <c:lineChart>
        <c:ser>
          <c:idx val="0"/>
          <c:order val="0"/>
          <c:tx>
            <c:strRef>
              <c:f>Summary_scenarios_statistics!$A$24</c:f>
            </c:strRef>
          </c:tx>
          <c:spPr>
            <a:ln cmpd="sng" w="19050">
              <a:solidFill>
                <a:srgbClr val="4285F4"/>
              </a:solidFill>
            </a:ln>
          </c:spPr>
          <c:marker>
            <c:symbol val="circle"/>
            <c:size val="10"/>
            <c:spPr>
              <a:solidFill>
                <a:srgbClr val="4285F4"/>
              </a:solidFill>
              <a:ln cmpd="sng">
                <a:solidFill>
                  <a:srgbClr val="4285F4"/>
                </a:solidFill>
              </a:ln>
            </c:spPr>
          </c:marker>
          <c:cat>
            <c:strRef>
              <c:f>Summary_scenarios_statistics!$B$23:$G$23</c:f>
            </c:strRef>
          </c:cat>
          <c:val>
            <c:numRef>
              <c:f>Summary_scenarios_statistics!$B$24:$G$24</c:f>
              <c:numCache/>
            </c:numRef>
          </c:val>
          <c:smooth val="0"/>
        </c:ser>
        <c:ser>
          <c:idx val="1"/>
          <c:order val="1"/>
          <c:tx>
            <c:strRef>
              <c:f>Summary_scenarios_statistics!$A$25</c:f>
            </c:strRef>
          </c:tx>
          <c:spPr>
            <a:ln cmpd="sng" w="19050">
              <a:solidFill>
                <a:srgbClr val="DB4437"/>
              </a:solidFill>
            </a:ln>
          </c:spPr>
          <c:marker>
            <c:symbol val="circle"/>
            <c:size val="10"/>
            <c:spPr>
              <a:solidFill>
                <a:srgbClr val="DB4437"/>
              </a:solidFill>
              <a:ln cmpd="sng">
                <a:solidFill>
                  <a:srgbClr val="DB4437"/>
                </a:solidFill>
              </a:ln>
            </c:spPr>
          </c:marker>
          <c:cat>
            <c:strRef>
              <c:f>Summary_scenarios_statistics!$B$23:$G$23</c:f>
            </c:strRef>
          </c:cat>
          <c:val>
            <c:numRef>
              <c:f>Summary_scenarios_statistics!$B$25:$G$25</c:f>
              <c:numCache/>
            </c:numRef>
          </c:val>
          <c:smooth val="0"/>
        </c:ser>
        <c:ser>
          <c:idx val="2"/>
          <c:order val="2"/>
          <c:tx>
            <c:strRef>
              <c:f>Summary_scenarios_statistics!$A$26</c:f>
            </c:strRef>
          </c:tx>
          <c:spPr>
            <a:ln cmpd="sng" w="19050">
              <a:solidFill>
                <a:srgbClr val="F4B400"/>
              </a:solidFill>
            </a:ln>
          </c:spPr>
          <c:marker>
            <c:symbol val="circle"/>
            <c:size val="10"/>
            <c:spPr>
              <a:solidFill>
                <a:srgbClr val="F4B400"/>
              </a:solidFill>
              <a:ln cmpd="sng">
                <a:solidFill>
                  <a:srgbClr val="F4B400"/>
                </a:solidFill>
              </a:ln>
            </c:spPr>
          </c:marker>
          <c:cat>
            <c:strRef>
              <c:f>Summary_scenarios_statistics!$B$23:$G$23</c:f>
            </c:strRef>
          </c:cat>
          <c:val>
            <c:numRef>
              <c:f>Summary_scenarios_statistics!$B$26:$G$26</c:f>
              <c:numCache/>
            </c:numRef>
          </c:val>
          <c:smooth val="0"/>
        </c:ser>
        <c:axId val="1682630044"/>
        <c:axId val="228741865"/>
      </c:lineChart>
      <c:catAx>
        <c:axId val="168263004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1" sz="1400">
                    <a:solidFill>
                      <a:srgbClr val="434343"/>
                    </a:solidFill>
                    <a:latin typeface="Arial"/>
                  </a:defRPr>
                </a:pPr>
                <a:r>
                  <a:rPr b="1" sz="1400">
                    <a:solidFill>
                      <a:srgbClr val="434343"/>
                    </a:solidFill>
                    <a:latin typeface="Arial"/>
                  </a:rPr>
                  <a:t>Historical data (Year 1-4)           ( Forecasting Year 5 and 6)   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1" sz="1400">
                <a:solidFill>
                  <a:srgbClr val="000000"/>
                </a:solidFill>
                <a:latin typeface="Arial"/>
              </a:defRPr>
            </a:pPr>
          </a:p>
        </c:txPr>
        <c:crossAx val="228741865"/>
      </c:catAx>
      <c:valAx>
        <c:axId val="228741865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1" sz="1400">
                    <a:solidFill>
                      <a:srgbClr val="000000"/>
                    </a:solidFill>
                    <a:latin typeface="Arial"/>
                  </a:defRPr>
                </a:pPr>
                <a:r>
                  <a:rPr b="1" sz="1400">
                    <a:solidFill>
                      <a:srgbClr val="000000"/>
                    </a:solidFill>
                    <a:latin typeface="Arial"/>
                  </a:rPr>
                  <a:t>Total_revenue</a:t>
                </a:r>
              </a:p>
            </c:rich>
          </c:tx>
          <c:overlay val="0"/>
        </c:title>
        <c:numFmt formatCode="General" sourceLinked="1"/>
        <c:majorTickMark val="cross"/>
        <c:minorTickMark val="cross"/>
        <c:tickLblPos val="nextTo"/>
        <c:spPr>
          <a:ln/>
        </c:spPr>
        <c:txPr>
          <a:bodyPr/>
          <a:lstStyle/>
          <a:p>
            <a:pPr lvl="0">
              <a:defRPr b="1" sz="1200">
                <a:solidFill>
                  <a:srgbClr val="000000"/>
                </a:solidFill>
                <a:latin typeface="Arial"/>
              </a:defRPr>
            </a:pPr>
          </a:p>
        </c:txPr>
        <c:crossAx val="1682630044"/>
      </c:valAx>
    </c:plotArea>
    <c:legend>
      <c:legendPos val="r"/>
      <c:overlay val="0"/>
      <c:txPr>
        <a:bodyPr/>
        <a:lstStyle/>
        <a:p>
          <a:pPr lvl="0">
            <a:defRPr b="1" sz="1600">
              <a:solidFill>
                <a:srgbClr val="000000"/>
              </a:solidFill>
              <a:latin typeface="Arial"/>
            </a:defRPr>
          </a:pPr>
        </a:p>
      </c:txPr>
    </c:legend>
    <c:plotVisOnly val="1"/>
  </c:chart>
  <c:spPr>
    <a:solidFill>
      <a:srgbClr val="FCE5CD"/>
    </a:solidFill>
  </c:spPr>
</c:chartSpace>
</file>

<file path=xl/charts/chart5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1" sz="1800">
                <a:solidFill>
                  <a:srgbClr val="000000"/>
                </a:solidFill>
                <a:latin typeface="Arial"/>
              </a:defRPr>
            </a:pPr>
            <a:r>
              <a:rPr b="1" sz="1800">
                <a:solidFill>
                  <a:srgbClr val="000000"/>
                </a:solidFill>
                <a:latin typeface="Arial"/>
              </a:rPr>
              <a:t>Mean_total_revenue of IBM GICS_sector/sub_industry companies for 4 years</a:t>
            </a:r>
          </a:p>
        </c:rich>
      </c:tx>
      <c:layout>
        <c:manualLayout>
          <c:xMode val="edge"/>
          <c:yMode val="edge"/>
          <c:x val="0.030916666666666662"/>
          <c:y val="0.05"/>
        </c:manualLayout>
      </c:layout>
      <c:overlay val="0"/>
    </c:title>
    <c:plotArea>
      <c:layout/>
      <c:pieChart>
        <c:varyColors val="1"/>
        <c:ser>
          <c:idx val="0"/>
          <c:order val="0"/>
          <c:tx>
            <c:strRef>
              <c:f>IBM_sector_companies!$G$18</c:f>
            </c:strRef>
          </c:tx>
          <c:dPt>
            <c:idx val="0"/>
            <c:spPr>
              <a:solidFill>
                <a:srgbClr val="4285F4"/>
              </a:solidFill>
            </c:spPr>
          </c:dPt>
          <c:dPt>
            <c:idx val="1"/>
            <c:spPr>
              <a:solidFill>
                <a:srgbClr val="DB4437"/>
              </a:solidFill>
            </c:spPr>
          </c:dPt>
          <c:dPt>
            <c:idx val="2"/>
            <c:spPr>
              <a:solidFill>
                <a:srgbClr val="F4B400"/>
              </a:solidFill>
            </c:spPr>
          </c:dPt>
          <c:dPt>
            <c:idx val="3"/>
            <c:spPr>
              <a:solidFill>
                <a:srgbClr val="0F9D58"/>
              </a:solidFill>
            </c:spPr>
          </c:dPt>
          <c:dLbls>
            <c:showLegendKey val="0"/>
            <c:showVal val="0"/>
            <c:showCatName val="0"/>
            <c:showSerName val="0"/>
            <c:showPercent val="1"/>
            <c:showBubbleSize val="0"/>
            <c:showLeaderLines val="1"/>
          </c:dLbls>
          <c:cat>
            <c:strRef>
              <c:f>IBM_sector_companies!$F$19:$F$22</c:f>
            </c:strRef>
          </c:cat>
          <c:val>
            <c:numRef>
              <c:f>IBM_sector_companies!$G$19:$G$22</c:f>
              <c:numCache/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firstSliceAng val="0"/>
      </c:pieChart>
    </c:plotArea>
    <c:legend>
      <c:legendPos val="r"/>
      <c:overlay val="0"/>
      <c:txPr>
        <a:bodyPr/>
        <a:lstStyle/>
        <a:p>
          <a:pPr lvl="0">
            <a:defRPr b="1" sz="1400">
              <a:solidFill>
                <a:srgbClr val="1155CC"/>
              </a:solidFill>
              <a:latin typeface="Arial"/>
            </a:defRPr>
          </a:pPr>
        </a:p>
      </c:txPr>
    </c:legend>
    <c:plotVisOnly val="1"/>
  </c:chart>
  <c:spPr>
    <a:solidFill>
      <a:srgbClr val="FCE5CD"/>
    </a:solidFill>
  </c:spPr>
</c:chartSpace>
</file>

<file path=xl/charts/chart6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1" sz="1800">
                <a:solidFill>
                  <a:srgbClr val="000000"/>
                </a:solidFill>
                <a:latin typeface="Arial"/>
              </a:defRPr>
            </a:pPr>
            <a:r>
              <a:rPr b="1" sz="1800">
                <a:solidFill>
                  <a:srgbClr val="000000"/>
                </a:solidFill>
                <a:latin typeface="Arial"/>
              </a:rPr>
              <a:t>IBM_strong, IBM_base and IBM_weak Scenarios</a:t>
            </a:r>
          </a:p>
        </c:rich>
      </c:tx>
      <c:overlay val="0"/>
    </c:title>
    <c:plotArea>
      <c:layout/>
      <c:lineChart>
        <c:ser>
          <c:idx val="0"/>
          <c:order val="0"/>
          <c:tx>
            <c:strRef>
              <c:f>Summary_scenarios_statistics!$A$20</c:f>
            </c:strRef>
          </c:tx>
          <c:spPr>
            <a:ln cmpd="sng" w="19050">
              <a:solidFill>
                <a:srgbClr val="3366CC"/>
              </a:solidFill>
            </a:ln>
          </c:spPr>
          <c:marker>
            <c:symbol val="circle"/>
            <c:size val="10"/>
            <c:spPr>
              <a:solidFill>
                <a:srgbClr val="3366CC"/>
              </a:solidFill>
              <a:ln cmpd="sng">
                <a:solidFill>
                  <a:srgbClr val="3366CC"/>
                </a:solidFill>
              </a:ln>
            </c:spPr>
          </c:marker>
          <c:cat>
            <c:strRef>
              <c:f>Summary_scenarios_statistics!$B$19:$G$19</c:f>
            </c:strRef>
          </c:cat>
          <c:val>
            <c:numRef>
              <c:f>Summary_scenarios_statistics!$B$20:$G$20</c:f>
              <c:numCache/>
            </c:numRef>
          </c:val>
          <c:smooth val="0"/>
        </c:ser>
        <c:ser>
          <c:idx val="1"/>
          <c:order val="1"/>
          <c:tx>
            <c:strRef>
              <c:f>Summary_scenarios_statistics!$A$21</c:f>
            </c:strRef>
          </c:tx>
          <c:spPr>
            <a:ln cmpd="sng" w="19050">
              <a:solidFill>
                <a:srgbClr val="DC3912"/>
              </a:solidFill>
            </a:ln>
          </c:spPr>
          <c:marker>
            <c:symbol val="circle"/>
            <c:size val="10"/>
            <c:spPr>
              <a:solidFill>
                <a:srgbClr val="DC3912"/>
              </a:solidFill>
              <a:ln cmpd="sng">
                <a:solidFill>
                  <a:srgbClr val="DC3912"/>
                </a:solidFill>
              </a:ln>
            </c:spPr>
          </c:marker>
          <c:cat>
            <c:strRef>
              <c:f>Summary_scenarios_statistics!$B$19:$G$19</c:f>
            </c:strRef>
          </c:cat>
          <c:val>
            <c:numRef>
              <c:f>Summary_scenarios_statistics!$B$21:$G$21</c:f>
              <c:numCache/>
            </c:numRef>
          </c:val>
          <c:smooth val="0"/>
        </c:ser>
        <c:ser>
          <c:idx val="2"/>
          <c:order val="2"/>
          <c:tx>
            <c:strRef>
              <c:f>Summary_scenarios_statistics!$A$22</c:f>
            </c:strRef>
          </c:tx>
          <c:spPr>
            <a:ln cmpd="sng" w="19050">
              <a:solidFill>
                <a:srgbClr val="FF9900"/>
              </a:solidFill>
            </a:ln>
          </c:spPr>
          <c:marker>
            <c:symbol val="circle"/>
            <c:size val="10"/>
            <c:spPr>
              <a:solidFill>
                <a:srgbClr val="FF9900"/>
              </a:solidFill>
              <a:ln cmpd="sng">
                <a:solidFill>
                  <a:srgbClr val="FF9900"/>
                </a:solidFill>
              </a:ln>
            </c:spPr>
          </c:marker>
          <c:cat>
            <c:strRef>
              <c:f>Summary_scenarios_statistics!$B$19:$G$19</c:f>
            </c:strRef>
          </c:cat>
          <c:val>
            <c:numRef>
              <c:f>Summary_scenarios_statistics!$B$22:$G$22</c:f>
              <c:numCache/>
            </c:numRef>
          </c:val>
          <c:smooth val="0"/>
        </c:ser>
        <c:axId val="1839755275"/>
        <c:axId val="1198329775"/>
      </c:lineChart>
      <c:catAx>
        <c:axId val="1839755275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1" sz="1400">
                    <a:solidFill>
                      <a:srgbClr val="434343"/>
                    </a:solidFill>
                    <a:latin typeface="Arial"/>
                  </a:defRPr>
                </a:pPr>
                <a:r>
                  <a:rPr b="1" sz="1400">
                    <a:solidFill>
                      <a:srgbClr val="434343"/>
                    </a:solidFill>
                    <a:latin typeface="Arial"/>
                  </a:rPr>
                  <a:t>Historical data (Year 1-4)               Forecasting (Year 5 and 6   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1" sz="1400">
                <a:solidFill>
                  <a:srgbClr val="000000"/>
                </a:solidFill>
                <a:latin typeface="Arial"/>
              </a:defRPr>
            </a:pPr>
          </a:p>
        </c:txPr>
        <c:crossAx val="1198329775"/>
      </c:catAx>
      <c:valAx>
        <c:axId val="1198329775"/>
        <c:scaling>
          <c:orientation val="minMax"/>
          <c:min val="0.0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1" sz="1400">
                    <a:solidFill>
                      <a:srgbClr val="000000"/>
                    </a:solidFill>
                    <a:latin typeface="Arial"/>
                  </a:defRPr>
                </a:pPr>
                <a:r>
                  <a:rPr b="1" sz="1400">
                    <a:solidFill>
                      <a:srgbClr val="000000"/>
                    </a:solidFill>
                    <a:latin typeface="Arial"/>
                  </a:rPr>
                  <a:t>Total_revenue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1" sz="1200">
                <a:solidFill>
                  <a:srgbClr val="000000"/>
                </a:solidFill>
                <a:latin typeface="Arial"/>
              </a:defRPr>
            </a:pPr>
          </a:p>
        </c:txPr>
        <c:crossAx val="1839755275"/>
      </c:valAx>
    </c:plotArea>
    <c:legend>
      <c:legendPos val="r"/>
      <c:overlay val="0"/>
      <c:txPr>
        <a:bodyPr/>
        <a:lstStyle/>
        <a:p>
          <a:pPr lvl="0">
            <a:defRPr b="1" sz="1600">
              <a:solidFill>
                <a:srgbClr val="000000"/>
              </a:solidFill>
              <a:latin typeface="Arial"/>
            </a:defRPr>
          </a:pPr>
        </a:p>
      </c:txPr>
    </c:legend>
    <c:plotVisOnly val="1"/>
  </c:chart>
  <c:spPr>
    <a:solidFill>
      <a:srgbClr val="FCE5CD"/>
    </a:solidFill>
  </c:spPr>
</c:chartSpace>
</file>

<file path=xl/charts/chart7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1" sz="1800">
                <a:solidFill>
                  <a:srgbClr val="000000"/>
                </a:solidFill>
                <a:latin typeface="Arial"/>
              </a:defRPr>
            </a:pPr>
            <a:r>
              <a:rPr b="1" sz="1800">
                <a:solidFill>
                  <a:srgbClr val="000000"/>
                </a:solidFill>
                <a:latin typeface="Arial"/>
              </a:rPr>
              <a:t>SUM over 4 years of Total_revenue for each of the 4 companies in AMZN sector/sub industry</a:t>
            </a:r>
          </a:p>
        </c:rich>
      </c:tx>
      <c:layout>
        <c:manualLayout>
          <c:xMode val="edge"/>
          <c:yMode val="edge"/>
          <c:x val="0.02600216684723727"/>
          <c:y val="0.048"/>
        </c:manualLayout>
      </c:layout>
      <c:overlay val="0"/>
    </c:title>
    <c:view3D>
      <c:rotX val="50"/>
      <c:perspective val="0"/>
    </c:view3D>
    <c:plotArea>
      <c:layout/>
      <c:pie3DChart>
        <c:varyColors val="1"/>
        <c:ser>
          <c:idx val="0"/>
          <c:order val="0"/>
          <c:tx>
            <c:strRef>
              <c:f>Summary_scenarios_statistics!$G$36</c:f>
            </c:strRef>
          </c:tx>
          <c:dPt>
            <c:idx val="0"/>
            <c:spPr>
              <a:solidFill>
                <a:srgbClr val="4285F4"/>
              </a:solidFill>
            </c:spPr>
          </c:dPt>
          <c:dPt>
            <c:idx val="1"/>
            <c:spPr>
              <a:solidFill>
                <a:srgbClr val="DB4437"/>
              </a:solidFill>
            </c:spPr>
          </c:dPt>
          <c:dPt>
            <c:idx val="2"/>
            <c:spPr>
              <a:solidFill>
                <a:srgbClr val="F4B400"/>
              </a:solidFill>
            </c:spPr>
          </c:dPt>
          <c:dPt>
            <c:idx val="3"/>
            <c:spPr>
              <a:solidFill>
                <a:srgbClr val="0F9D58"/>
              </a:solidFill>
            </c:spPr>
          </c:dPt>
          <c:dLbls>
            <c:showLegendKey val="0"/>
            <c:showVal val="0"/>
            <c:showCatName val="0"/>
            <c:showSerName val="0"/>
            <c:showPercent val="0"/>
            <c:showBubbleSize val="0"/>
            <c:showLeaderLines val="1"/>
          </c:dLbls>
          <c:cat>
            <c:strRef>
              <c:f>Summary_scenarios_statistics!$F$37:$F$40</c:f>
            </c:strRef>
          </c:cat>
          <c:val>
            <c:numRef>
              <c:f>Summary_scenarios_statistics!$G$37:$G$40</c:f>
              <c:numCache/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</c:pie3DChart>
    </c:plotArea>
    <c:legend>
      <c:legendPos val="r"/>
      <c:overlay val="0"/>
      <c:txPr>
        <a:bodyPr/>
        <a:lstStyle/>
        <a:p>
          <a:pPr lvl="0">
            <a:defRPr b="1" sz="1800">
              <a:solidFill>
                <a:srgbClr val="000000"/>
              </a:solidFill>
              <a:latin typeface="Arial"/>
            </a:defRPr>
          </a:pPr>
        </a:p>
      </c:txPr>
    </c:legend>
    <c:plotVisOnly val="1"/>
  </c:chart>
  <c:spPr>
    <a:solidFill>
      <a:srgbClr val="F9CB9C"/>
    </a:solidFill>
  </c:spPr>
</c:chartSpace>
</file>

<file path=xl/charts/chart8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1">
                <a:solidFill>
                  <a:srgbClr val="000000"/>
                </a:solidFill>
                <a:latin typeface="Arial"/>
              </a:defRPr>
            </a:pPr>
            <a:r>
              <a:rPr b="1">
                <a:solidFill>
                  <a:srgbClr val="000000"/>
                </a:solidFill>
                <a:latin typeface="Arial"/>
              </a:rPr>
              <a:t>SUM over 4 years of Total_revenue for each of the 4 companies in IBM sector/sub industry</a:t>
            </a:r>
          </a:p>
        </c:rich>
      </c:tx>
      <c:overlay val="0"/>
    </c:title>
    <c:view3D>
      <c:rotX val="50"/>
      <c:perspective val="0"/>
    </c:view3D>
    <c:plotArea>
      <c:layout/>
      <c:pie3DChart>
        <c:varyColors val="1"/>
        <c:ser>
          <c:idx val="0"/>
          <c:order val="0"/>
          <c:tx>
            <c:strRef>
              <c:f>Summary_scenarios_statistics!$D$36</c:f>
            </c:strRef>
          </c:tx>
          <c:dPt>
            <c:idx val="0"/>
            <c:spPr>
              <a:solidFill>
                <a:srgbClr val="4285F4"/>
              </a:solidFill>
              <a:ln cmpd="sng" w="9525">
                <a:solidFill>
                  <a:srgbClr val="0B5394"/>
                </a:solidFill>
              </a:ln>
            </c:spPr>
          </c:dPt>
          <c:dPt>
            <c:idx val="1"/>
            <c:spPr>
              <a:solidFill>
                <a:srgbClr val="DB4437"/>
              </a:solidFill>
              <a:ln cmpd="sng" w="9525">
                <a:solidFill>
                  <a:srgbClr val="0B5394"/>
                </a:solidFill>
              </a:ln>
            </c:spPr>
          </c:dPt>
          <c:dPt>
            <c:idx val="2"/>
            <c:spPr>
              <a:solidFill>
                <a:srgbClr val="F4B400"/>
              </a:solidFill>
              <a:ln cmpd="sng" w="9525">
                <a:solidFill>
                  <a:srgbClr val="0B5394"/>
                </a:solidFill>
              </a:ln>
            </c:spPr>
          </c:dPt>
          <c:dPt>
            <c:idx val="3"/>
            <c:spPr>
              <a:solidFill>
                <a:srgbClr val="0F9D58"/>
              </a:solidFill>
              <a:ln cmpd="sng" w="9525">
                <a:solidFill>
                  <a:srgbClr val="0B5394"/>
                </a:solidFill>
              </a:ln>
            </c:spPr>
          </c:dPt>
          <c:dLbls>
            <c:showLegendKey val="0"/>
            <c:showVal val="0"/>
            <c:showCatName val="0"/>
            <c:showSerName val="0"/>
            <c:showPercent val="0"/>
            <c:showBubbleSize val="0"/>
            <c:showLeaderLines val="1"/>
          </c:dLbls>
          <c:cat>
            <c:strRef>
              <c:f>Summary_scenarios_statistics!$C$37:$C$40</c:f>
            </c:strRef>
          </c:cat>
          <c:val>
            <c:numRef>
              <c:f>Summary_scenarios_statistics!$D$37:$D$40</c:f>
              <c:numCache/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</c:pie3DChart>
    </c:plotArea>
    <c:legend>
      <c:legendPos val="r"/>
      <c:overlay val="0"/>
      <c:txPr>
        <a:bodyPr/>
        <a:lstStyle/>
        <a:p>
          <a:pPr lvl="0">
            <a:defRPr b="1" sz="1800">
              <a:solidFill>
                <a:srgbClr val="000000"/>
              </a:solidFill>
              <a:latin typeface="Arial"/>
            </a:defRPr>
          </a:pPr>
        </a:p>
      </c:txPr>
    </c:legend>
    <c:plotVisOnly val="1"/>
  </c:chart>
  <c:spPr>
    <a:solidFill>
      <a:srgbClr val="B6D7A8"/>
    </a:solidFill>
  </c:spPr>
</c:chartSpace>
</file>

<file path=xl/charts/chart9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1" sz="1800">
                <a:solidFill>
                  <a:srgbClr val="000000"/>
                </a:solidFill>
                <a:latin typeface="Arial"/>
              </a:defRPr>
            </a:pPr>
            <a:r>
              <a:rPr b="1" sz="1800">
                <a:solidFill>
                  <a:srgbClr val="000000"/>
                </a:solidFill>
                <a:latin typeface="Arial"/>
              </a:rPr>
              <a:t>Range for each of the 3 IBM &amp; AMZN scenarios</a:t>
            </a:r>
          </a:p>
        </c:rich>
      </c:tx>
      <c:overlay val="0"/>
    </c:title>
    <c:plotArea>
      <c:layout/>
      <c:barChart>
        <c:barDir val="col"/>
        <c:ser>
          <c:idx val="0"/>
          <c:order val="0"/>
          <c:spPr>
            <a:solidFill>
              <a:srgbClr val="4285F4"/>
            </a:solidFill>
          </c:spPr>
          <c:dLbls>
            <c:numFmt formatCode="General" sourceLinked="1"/>
            <c:txPr>
              <a:bodyPr/>
              <a:lstStyle/>
              <a:p>
                <a:pPr lvl="0">
                  <a:defRPr b="1">
                    <a:latin typeface="Arial"/>
                  </a:defRPr>
                </a:pPr>
              </a:p>
            </c:txPr>
            <c:showLegendKey val="0"/>
            <c:showVal val="1"/>
            <c:showCatName val="0"/>
            <c:showSerName val="0"/>
            <c:showPercent val="0"/>
            <c:showBubbleSize val="0"/>
          </c:dLbls>
          <c:cat>
            <c:strRef>
              <c:f>Summary_scenarios_statistics!$A$20:$A$22</c:f>
            </c:strRef>
          </c:cat>
          <c:val>
            <c:numRef>
              <c:f>Summary_scenarios_statistics!$A$24:$A$26</c:f>
              <c:numCache/>
            </c:numRef>
          </c:val>
        </c:ser>
        <c:ser>
          <c:idx val="1"/>
          <c:order val="1"/>
          <c:spPr>
            <a:solidFill>
              <a:srgbClr val="FFD966"/>
            </a:solidFill>
          </c:spPr>
          <c:dLbls>
            <c:numFmt formatCode="General" sourceLinked="1"/>
            <c:txPr>
              <a:bodyPr/>
              <a:lstStyle/>
              <a:p>
                <a:pPr lvl="0">
                  <a:defRPr b="1">
                    <a:solidFill>
                      <a:srgbClr val="FF0000"/>
                    </a:solidFill>
                    <a:latin typeface="Arial"/>
                  </a:defRPr>
                </a:pPr>
              </a:p>
            </c:txPr>
            <c:showLegendKey val="0"/>
            <c:showVal val="1"/>
            <c:showCatName val="0"/>
            <c:showSerName val="0"/>
            <c:showPercent val="0"/>
            <c:showBubbleSize val="0"/>
          </c:dLbls>
          <c:cat>
            <c:strRef>
              <c:f>Summary_scenarios_statistics!$A$20:$A$22</c:f>
            </c:strRef>
          </c:cat>
          <c:val>
            <c:numRef>
              <c:f>Summary_scenarios_statistics!$I$20:$I$22</c:f>
              <c:numCache/>
            </c:numRef>
          </c:val>
        </c:ser>
        <c:ser>
          <c:idx val="2"/>
          <c:order val="2"/>
          <c:cat>
            <c:strRef>
              <c:f>Summary_scenarios_statistics!$A$20:$A$22</c:f>
            </c:strRef>
          </c:cat>
          <c:val>
            <c:numRef>
              <c:f>Summary_scenarios_statistics!$I$24:$I$26</c:f>
              <c:numCache/>
            </c:numRef>
          </c:val>
        </c:ser>
        <c:axId val="663010406"/>
        <c:axId val="1184815000"/>
      </c:barChart>
      <c:catAx>
        <c:axId val="66301040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1" sz="1400">
                    <a:solidFill>
                      <a:srgbClr val="000000"/>
                    </a:solidFill>
                    <a:latin typeface="Arial"/>
                  </a:defRPr>
                </a:pPr>
                <a:r>
                  <a:rPr b="1" sz="1400">
                    <a:solidFill>
                      <a:srgbClr val="000000"/>
                    </a:solidFill>
                    <a:latin typeface="Arial"/>
                  </a:rPr>
                  <a:t>Case_scenario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1" sz="1400">
                <a:solidFill>
                  <a:srgbClr val="1155CC"/>
                </a:solidFill>
                <a:latin typeface="Arial"/>
              </a:defRPr>
            </a:pPr>
          </a:p>
        </c:txPr>
        <c:crossAx val="1184815000"/>
      </c:catAx>
      <c:valAx>
        <c:axId val="1184815000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1" sz="1400">
                    <a:solidFill>
                      <a:srgbClr val="000000"/>
                    </a:solidFill>
                    <a:latin typeface="Arial"/>
                  </a:defRPr>
                </a:pPr>
                <a:r>
                  <a:rPr b="1" sz="1400">
                    <a:solidFill>
                      <a:srgbClr val="000000"/>
                    </a:solidFill>
                    <a:latin typeface="Arial"/>
                  </a:rPr>
                  <a:t>Range of Total_revenue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1" sz="1200">
                <a:solidFill>
                  <a:srgbClr val="434343"/>
                </a:solidFill>
                <a:latin typeface="Arial"/>
              </a:defRPr>
            </a:pPr>
          </a:p>
        </c:txPr>
        <c:crossAx val="663010406"/>
      </c:valAx>
    </c:plotArea>
    <c:plotVisOnly val="1"/>
  </c:chart>
</c:chartSpace>
</file>

<file path=xl/charts/chart10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1">
                <a:solidFill>
                  <a:srgbClr val="000000"/>
                </a:solidFill>
                <a:latin typeface="Arial"/>
              </a:defRPr>
            </a:pPr>
            <a:r>
              <a:rPr b="1">
                <a:solidFill>
                  <a:srgbClr val="000000"/>
                </a:solidFill>
                <a:latin typeface="Arial"/>
              </a:rPr>
              <a:t>Standard deviation for each of the 3 IBM &amp; AMZN Scenarios</a:t>
            </a:r>
          </a:p>
        </c:rich>
      </c:tx>
      <c:overlay val="0"/>
    </c:title>
    <c:plotArea>
      <c:layout/>
      <c:barChart>
        <c:barDir val="col"/>
        <c:ser>
          <c:idx val="0"/>
          <c:order val="0"/>
          <c:spPr>
            <a:solidFill>
              <a:srgbClr val="4285F4"/>
            </a:solidFill>
          </c:spPr>
          <c:dPt>
            <c:idx val="1"/>
          </c:dPt>
          <c:dLbls>
            <c:numFmt formatCode="General" sourceLinked="1"/>
            <c:txPr>
              <a:bodyPr/>
              <a:lstStyle/>
              <a:p>
                <a:pPr lvl="0">
                  <a:defRPr b="1" sz="1200">
                    <a:latin typeface="Arial"/>
                  </a:defRPr>
                </a:pPr>
              </a:p>
            </c:txPr>
            <c:showLegendKey val="0"/>
            <c:showVal val="1"/>
            <c:showCatName val="0"/>
            <c:showSerName val="0"/>
            <c:showPercent val="0"/>
            <c:showBubbleSize val="0"/>
          </c:dLbls>
          <c:cat>
            <c:strRef>
              <c:f>Summary_scenarios_statistics!$A$20:$A$22</c:f>
            </c:strRef>
          </c:cat>
          <c:val>
            <c:numRef>
              <c:f>Summary_scenarios_statistics!$A$24:$A$26</c:f>
              <c:numCache/>
            </c:numRef>
          </c:val>
        </c:ser>
        <c:ser>
          <c:idx val="1"/>
          <c:order val="1"/>
          <c:spPr>
            <a:solidFill>
              <a:srgbClr val="FFD966"/>
            </a:solidFill>
          </c:spPr>
          <c:dPt>
            <c:idx val="1"/>
          </c:dPt>
          <c:dLbls>
            <c:numFmt formatCode="General" sourceLinked="1"/>
            <c:txPr>
              <a:bodyPr/>
              <a:lstStyle/>
              <a:p>
                <a:pPr lvl="0">
                  <a:defRPr b="1" sz="1200">
                    <a:solidFill>
                      <a:srgbClr val="FF0000"/>
                    </a:solidFill>
                    <a:latin typeface="Arial"/>
                  </a:defRPr>
                </a:pPr>
              </a:p>
            </c:txPr>
            <c:showLegendKey val="0"/>
            <c:showVal val="1"/>
            <c:showCatName val="0"/>
            <c:showSerName val="0"/>
            <c:showPercent val="0"/>
            <c:showBubbleSize val="0"/>
          </c:dLbls>
          <c:cat>
            <c:strRef>
              <c:f>Summary_scenarios_statistics!$A$20:$A$22</c:f>
            </c:strRef>
          </c:cat>
          <c:val>
            <c:numRef>
              <c:f>Summary_scenarios_statistics!$H$20:$H$22</c:f>
              <c:numCache/>
            </c:numRef>
          </c:val>
        </c:ser>
        <c:ser>
          <c:idx val="2"/>
          <c:order val="2"/>
          <c:cat>
            <c:strRef>
              <c:f>Summary_scenarios_statistics!$A$20:$A$22</c:f>
            </c:strRef>
          </c:cat>
          <c:val>
            <c:numRef>
              <c:f>Summary_scenarios_statistics!$H$24:$H$26</c:f>
              <c:numCache/>
            </c:numRef>
          </c:val>
        </c:ser>
        <c:axId val="1011435257"/>
        <c:axId val="824391686"/>
      </c:barChart>
      <c:catAx>
        <c:axId val="1011435257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1" sz="1600">
                    <a:solidFill>
                      <a:srgbClr val="000000"/>
                    </a:solidFill>
                    <a:latin typeface="Arial"/>
                  </a:defRPr>
                </a:pPr>
                <a:r>
                  <a:rPr b="1" sz="1600">
                    <a:solidFill>
                      <a:srgbClr val="000000"/>
                    </a:solidFill>
                    <a:latin typeface="Arial"/>
                  </a:rPr>
                  <a:t>Case_scenario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1" sz="1400">
                <a:solidFill>
                  <a:srgbClr val="4A86E8"/>
                </a:solidFill>
                <a:latin typeface="Arial"/>
              </a:defRPr>
            </a:pPr>
          </a:p>
        </c:txPr>
        <c:crossAx val="824391686"/>
      </c:catAx>
      <c:valAx>
        <c:axId val="824391686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1" sz="1600">
                    <a:solidFill>
                      <a:srgbClr val="000000"/>
                    </a:solidFill>
                    <a:latin typeface="Arial"/>
                  </a:defRPr>
                </a:pPr>
                <a:r>
                  <a:rPr b="1" sz="1600">
                    <a:solidFill>
                      <a:srgbClr val="000000"/>
                    </a:solidFill>
                    <a:latin typeface="Arial"/>
                  </a:rPr>
                  <a:t>Standard Deviation of Total_revenue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1" sz="1200">
                <a:solidFill>
                  <a:srgbClr val="434343"/>
                </a:solidFill>
                <a:latin typeface="Arial"/>
              </a:defRPr>
            </a:pPr>
          </a:p>
        </c:txPr>
        <c:crossAx val="1011435257"/>
      </c:valAx>
    </c:plotArea>
    <c:plotVisOnly val="1"/>
  </c:chart>
</c:chartSpace>
</file>

<file path=xl/chart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chart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chart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chart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chart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chart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chart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4.xml"/></Relationships>
</file>

<file path=xl/chart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5.xml"/></Relationships>
</file>

<file path=xl/chart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6.xml"/></Relationships>
</file>

<file path=xl/chart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8.xml"/></Relationships>
</file>

<file path=xl/chartsheets/sheet1.xml><?xml version="1.0" encoding="utf-8"?>
<chart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drawing r:id="rId1"/>
</chartsheet>
</file>

<file path=xl/chartsheets/sheet3.xml><?xml version="1.0" encoding="utf-8"?>
<chart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drawing r:id="rId1"/>
</chartsheet>
</file>

<file path=xl/chartsheets/sheet4.xml><?xml version="1.0" encoding="utf-8"?>
<chart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drawing r:id="rId1"/>
</chartsheet>
</file>

<file path=xl/chartsheets/sheet5.xml><?xml version="1.0" encoding="utf-8"?>
<chart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drawing r:id="rId1"/>
</chartsheet>
</file>

<file path=xl/chartsheets/sheet6.xml><?xml version="1.0" encoding="utf-8"?>
<chart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drawing r:id="rId1"/>
</chartsheet>
</file>

<file path=xl/chartsheets/sheet7.xml><?xml version="1.0" encoding="utf-8"?>
<chart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drawing r:id="rId1"/>
</chartsheet>
</file>

<file path=xl/chartsheets/sheet8.xml><?xml version="1.0" encoding="utf-8"?>
<chart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drawing r:id="rId1"/>
</chartsheet>
</file>

<file path=xl/chartsheets/sheet9.xml><?xml version="1.0" encoding="utf-8"?>
<chart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drawing r:id="rId1"/>
</chartsheet>
</file>

<file path=xl/chartsheets/sheet10.xml><?xml version="1.0" encoding="utf-8"?>
<chart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drawing r:id="rId1"/>
</chartsheet>
</file>

<file path=xl/drawings/_rels/drawing3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4.xml.rels><?xml version="1.0" encoding="UTF-8" standalone="yes"?>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6.xml.rels><?xml version="1.0" encoding="UTF-8" standalone="yes"?>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7.xml.rels><?xml version="1.0" encoding="UTF-8" standalone="yes"?>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10.xml.rels><?xml version="1.0" encoding="UTF-8" standalone="yes"?>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11.xml.rels><?xml version="1.0" encoding="UTF-8" standalone="yes"?>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14.xml.rels><?xml version="1.0" encoding="UTF-8" standalone="yes"?><Relationships xmlns="http://schemas.openxmlformats.org/package/2006/relationships"><Relationship Id="rId1" Type="http://schemas.openxmlformats.org/officeDocument/2006/relationships/chart" Target="../charts/chart7.xml"/></Relationships>
</file>

<file path=xl/drawings/_rels/drawing15.xml.rels><?xml version="1.0" encoding="UTF-8" standalone="yes"?><Relationships xmlns="http://schemas.openxmlformats.org/package/2006/relationships"><Relationship Id="rId1" Type="http://schemas.openxmlformats.org/officeDocument/2006/relationships/chart" Target="../charts/chart8.xml"/></Relationships>
</file>

<file path=xl/drawings/_rels/drawing16.xml.rels><?xml version="1.0" encoding="UTF-8" standalone="yes"?><Relationships xmlns="http://schemas.openxmlformats.org/package/2006/relationships"><Relationship Id="rId1" Type="http://schemas.openxmlformats.org/officeDocument/2006/relationships/chart" Target="../charts/chart9.xml"/></Relationships>
</file>

<file path=xl/drawings/_rels/drawing18.xml.rels><?xml version="1.0" encoding="UTF-8" standalone="yes"?><Relationships xmlns="http://schemas.openxmlformats.org/package/2006/relationships"><Relationship Id="rId1" Type="http://schemas.openxmlformats.org/officeDocument/2006/relationships/chart" Target="../charts/chart10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absoluteAnchor>
    <xdr:pos x="0" y="0"/>
    <xdr:ext cx="8610600" cy="6276975"/>
    <xdr:graphicFrame>
      <xdr:nvGraphicFramePr>
        <xdr:cNvPr id="1" name="Chart 1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absoluteAnchor>
</xdr:wsDr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absoluteAnchor>
    <xdr:pos x="0" y="0"/>
    <xdr:ext cx="8610600" cy="6276975"/>
    <xdr:graphicFrame>
      <xdr:nvGraphicFramePr>
        <xdr:cNvPr id="2" name="Chart 2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absoluteAnchor>
</xdr:wsDr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absoluteAnchor>
    <xdr:pos x="0" y="0"/>
    <xdr:ext cx="8610600" cy="6276975"/>
    <xdr:graphicFrame>
      <xdr:nvGraphicFramePr>
        <xdr:cNvPr id="3" name="Chart 3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absoluteAnchor>
</xdr:wsDr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absoluteAnchor>
    <xdr:pos x="0" y="0"/>
    <xdr:ext cx="8610600" cy="6276975"/>
    <xdr:graphicFrame>
      <xdr:nvGraphicFramePr>
        <xdr:cNvPr id="4" name="Chart 4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absoluteAnchor>
</xdr:wsDr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absoluteAnchor>
    <xdr:pos x="0" y="0"/>
    <xdr:ext cx="8610600" cy="6276975"/>
    <xdr:graphicFrame>
      <xdr:nvGraphicFramePr>
        <xdr:cNvPr id="5" name="Chart 5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absoluteAnchor>
</xdr:wsDr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absoluteAnchor>
    <xdr:pos x="0" y="0"/>
    <xdr:ext cx="8610600" cy="6276975"/>
    <xdr:graphicFrame>
      <xdr:nvGraphicFramePr>
        <xdr:cNvPr id="6" name="Chart 6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absoluteAnchor>
</xdr:wsDr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absoluteAnchor>
    <xdr:pos x="0" y="0"/>
    <xdr:ext cx="8610600" cy="6276975"/>
    <xdr:graphicFrame>
      <xdr:nvGraphicFramePr>
        <xdr:cNvPr id="7" name="Chart 7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absoluteAnchor>
</xdr:wsDr>
</file>

<file path=xl/drawings/drawing1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absoluteAnchor>
    <xdr:pos x="0" y="0"/>
    <xdr:ext cx="8610600" cy="6276975"/>
    <xdr:graphicFrame>
      <xdr:nvGraphicFramePr>
        <xdr:cNvPr id="8" name="Chart 8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absoluteAnchor>
</xdr:wsDr>
</file>

<file path=xl/drawings/drawing1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absoluteAnchor>
    <xdr:pos x="0" y="0"/>
    <xdr:ext cx="8610600" cy="6276975"/>
    <xdr:graphicFrame>
      <xdr:nvGraphicFramePr>
        <xdr:cNvPr id="9" name="Chart 9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absoluteAnchor>
</xdr:wsDr>
</file>

<file path=xl/drawings/drawing1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absoluteAnchor>
    <xdr:pos x="0" y="0"/>
    <xdr:ext cx="8610600" cy="6276975"/>
    <xdr:graphicFrame>
      <xdr:nvGraphicFramePr>
        <xdr:cNvPr id="10" name="Chart 10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absoluteAnchor>
</xdr:wsDr>
</file>

<file path=xl/drawings/drawing1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pivotCache/_rels/pivotCacheDefinition1.xml.rels><?xml version="1.0" encoding="UTF-8" standalone="yes"?><Relationships xmlns="http://schemas.openxmlformats.org/package/2006/relationships"><Relationship Type="http://schemas.openxmlformats.org/officeDocument/2006/relationships/externalLinkPath" TargetMode="Externa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invalid="1" refreshOnLoad="1">
  <cacheSource type="worksheet">
    <worksheetSource ref="A1:L15" sheet="IBM_sector_companies"/>
  </cacheSource>
  <cacheFields>
    <cacheField name="IBM" numFmtId="0">
      <sharedItems containsSemiMixedTypes="0" containsString="0" containsNumber="1" containsInteger="1">
        <n v="394.0"/>
        <n v="395.0"/>
        <n v="408.0"/>
        <n v="409.0"/>
        <n v="410.0"/>
        <n v="411.0"/>
        <n v="823.0"/>
        <n v="824.0"/>
        <n v="825.0"/>
        <n v="826.0"/>
        <n v="1753.0"/>
        <n v="1754.0"/>
        <n v="1755.0"/>
        <n v="1756.0"/>
      </sharedItems>
    </cacheField>
    <cacheField name="Ticker_symbol" numFmtId="0">
      <sharedItems>
        <s v="CSRA"/>
        <s v="CTSH"/>
        <s v="IBM"/>
        <s v="XRX"/>
      </sharedItems>
    </cacheField>
    <cacheField name="Years" numFmtId="0">
      <sharedItems>
        <s v="Year 1"/>
        <s v="Year 2"/>
        <s v="Year 3"/>
        <s v="Year 4"/>
      </sharedItems>
    </cacheField>
    <cacheField name="Period_ending" numFmtId="167">
      <sharedItems containsSemiMixedTypes="0" containsDate="1" containsString="0">
        <d v="2015-04-03T00:00:00Z"/>
        <d v="2016-04-01T00:00:00Z"/>
        <d v="2012-12-31T00:00:00Z"/>
        <d v="2013-12-31T00:00:00Z"/>
        <d v="2014-12-31T00:00:00Z"/>
        <d v="2015-12-31T00:00:00Z"/>
      </sharedItems>
    </cacheField>
    <cacheField name="Total_revenue" numFmtId="164">
      <sharedItems containsSemiMixedTypes="0" containsString="0" containsNumber="1" containsInteger="1">
        <n v="4.069746E9"/>
        <n v="4.250447E9"/>
        <n v="7.346472E9"/>
        <n v="8.8432E9"/>
        <n v="1.02627E10"/>
        <n v="1.2416E10"/>
        <n v="1.02874E11"/>
        <n v="9.8367E10"/>
        <n v="9.2793E10"/>
        <n v="8.1741E10"/>
        <n v="2.0421E10"/>
        <n v="2.0006E10"/>
        <n v="1.954E10"/>
        <n v="1.8045E10"/>
      </sharedItems>
    </cacheField>
    <cacheField name="COGS" numFmtId="164">
      <sharedItems containsSemiMixedTypes="0" containsString="0" containsNumber="1" containsInteger="1">
        <n v="3.282301E9"/>
        <n v="3.575631E9"/>
        <n v="4.278241E9"/>
        <n v="5.2655E9"/>
        <n v="6.1411E9"/>
        <n v="7.4402E9"/>
        <n v="5.2513E10"/>
        <n v="4.9683E10"/>
        <n v="4.6386E10"/>
        <n v="4.1057E10"/>
        <n v="1.3634E10"/>
        <n v="1.3521E10"/>
        <n v="1.3294E10"/>
        <n v="1.2782E10"/>
      </sharedItems>
    </cacheField>
    <cacheField name="Gross_profit" numFmtId="164">
      <sharedItems containsSemiMixedTypes="0" containsString="0" containsNumber="1" containsInteger="1">
        <n v="7.87445E8"/>
        <n v="6.74816E8"/>
        <n v="3.068231E9"/>
        <n v="3.5777E9"/>
        <n v="4.1216E9"/>
        <n v="4.9758E9"/>
        <n v="5.0361E10"/>
        <n v="4.8684E10"/>
        <n v="4.6407E10"/>
        <n v="4.0684E10"/>
        <n v="6.787E9"/>
        <n v="6.485E9"/>
        <n v="6.246E9"/>
        <n v="5.263E9"/>
      </sharedItems>
    </cacheField>
    <cacheField name=" SGAs" numFmtId="164">
      <sharedItems containsSemiMixedTypes="0" containsString="0" containsNumber="1" containsInteger="1">
        <n v="1.94207E8"/>
        <n v="1.87244E8"/>
        <n v="1.557646E9"/>
        <n v="1.7276E9"/>
        <n v="2.037E9"/>
        <n v="2.5086E9"/>
        <n v="2.2389E10"/>
        <n v="2.2629E10"/>
        <n v="2.2438E10"/>
        <n v="1.9748E10"/>
        <n v="4.398E9"/>
        <n v="4.219E9"/>
        <n v="4.02E9"/>
        <n v="3.792E9"/>
      </sharedItems>
    </cacheField>
    <cacheField name="R_and_D" numFmtId="164">
      <sharedItems containsSemiMixedTypes="0" containsString="0" containsNumber="1" containsInteger="1">
        <n v="0.0"/>
        <n v="5.816E9"/>
        <n v="5.743E9"/>
        <n v="5.437E9"/>
        <n v="5.247E9"/>
        <n v="6.55E8"/>
        <n v="6.03E8"/>
        <n v="5.77E8"/>
        <n v="5.63E8"/>
      </sharedItems>
    </cacheField>
    <cacheField name="Other_operating_items" numFmtId="164">
      <sharedItems containsSemiMixedTypes="0" containsString="0" containsNumber="1" containsInteger="1">
        <n v="1.37058E8"/>
        <n v="1.82242E8"/>
        <n v="1.49089E8"/>
        <n v="1.722E8"/>
        <n v="1.997E8"/>
        <n v="3.252E8"/>
        <n v="0.0"/>
        <n v="3.01E8"/>
        <n v="3.05E8"/>
        <n v="3.15E8"/>
        <n v="3.1E8"/>
      </sharedItems>
    </cacheField>
    <cacheField name="GICS_sector" numFmtId="0">
      <sharedItems>
        <s v="Information Technology"/>
      </sharedItems>
    </cacheField>
    <cacheField name="GICS_sub_industry" numFmtId="0">
      <sharedItems>
        <s v="IT Consulting &amp; Other Services"/>
      </sharedItems>
    </cacheField>
  </cacheFields>
</pivotCacheDefinition>
</file>

<file path=xl/pivotTables/_rels/pivotTable1.xml.rels><?xml version="1.0" encoding="UTF-8" standalone="yes"?>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Summary_scenarios_statistics" cacheId="0" dataCaption="" compact="0" compactData="0">
  <location ref="C36:D41" firstHeaderRow="0" firstDataRow="1" firstDataCol="0"/>
  <pivotFields>
    <pivotField name="IBM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name="Ticker_symbol" axis="axisRow" compact="0" outline="0" multipleItemSelectionAllowed="1" showAll="0" sortType="ascending">
      <items>
        <item x="0"/>
        <item x="1"/>
        <item x="2"/>
        <item x="3"/>
        <item t="default"/>
      </items>
    </pivotField>
    <pivotField name="Years" compact="0" outline="0" multipleItemSelectionAllowed="1" showAll="0">
      <items>
        <item x="0"/>
        <item x="1"/>
        <item x="2"/>
        <item x="3"/>
        <item t="default"/>
      </items>
    </pivotField>
    <pivotField name="Period_ending" compact="0" numFmtId="167" outline="0" multipleItemSelectionAllowed="1" showAll="0">
      <items>
        <item x="0"/>
        <item x="1"/>
        <item x="2"/>
        <item x="3"/>
        <item x="4"/>
        <item x="5"/>
        <item t="default"/>
      </items>
    </pivotField>
    <pivotField name="Total_revenue" dataField="1" compact="0" numFmtId="164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name="COGS" compact="0" numFmtId="164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name="Gross_profit" compact="0" numFmtId="164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name=" SGAs" compact="0" numFmtId="164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name="R_and_D" compact="0" numFmtId="164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t="default"/>
      </items>
    </pivotField>
    <pivotField name="Other_operating_items" compact="0" numFmtId="164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t="default"/>
      </items>
    </pivotField>
    <pivotField name="GICS_sector" compact="0" outline="0" multipleItemSelectionAllowed="1" showAll="0">
      <items>
        <item x="0"/>
        <item t="default"/>
      </items>
    </pivotField>
    <pivotField name="GICS_sub_industry" compact="0" outline="0" multipleItemSelectionAllowed="1" showAll="0">
      <items>
        <item x="0"/>
        <item t="default"/>
      </items>
    </pivotField>
  </pivotFields>
  <rowFields>
    <field x="1"/>
  </rowFields>
  <dataFields>
    <dataField name="SUM of Total_revenue" fld="4" baseField="0"/>
  </dataFields>
</pivotTableDefinition>
</file>

<file path=xl/pivotTables/pivotTable2.xml><?xml version="1.0" encoding="utf-8"?>
<pivotTableDefinition xmlns="http://schemas.openxmlformats.org/spreadsheetml/2006/main" name="IBM_sector_companies" cacheId="0" dataCaption="" compact="0" compactData="0">
  <location ref="B18:C23" firstHeaderRow="0" firstDataRow="1" firstDataCol="0"/>
  <pivotFields>
    <pivotField name="IBM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name="Ticker_symbol" axis="axisRow" compact="0" outline="0" multipleItemSelectionAllowed="1" showAll="0" sortType="ascending">
      <items>
        <item x="0"/>
        <item x="1"/>
        <item x="2"/>
        <item x="3"/>
        <item t="default"/>
      </items>
    </pivotField>
    <pivotField name="Years" compact="0" outline="0" multipleItemSelectionAllowed="1" showAll="0">
      <items>
        <item x="0"/>
        <item x="1"/>
        <item x="2"/>
        <item x="3"/>
        <item t="default"/>
      </items>
    </pivotField>
    <pivotField name="Period_ending" compact="0" numFmtId="167" outline="0" multipleItemSelectionAllowed="1" showAll="0">
      <items>
        <item x="0"/>
        <item x="1"/>
        <item x="2"/>
        <item x="3"/>
        <item x="4"/>
        <item x="5"/>
        <item t="default"/>
      </items>
    </pivotField>
    <pivotField name="Total_revenue" dataField="1" compact="0" numFmtId="164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name="COGS" compact="0" numFmtId="164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name="Gross_profit" compact="0" numFmtId="164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name=" SGAs" compact="0" numFmtId="164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name="R_and_D" compact="0" numFmtId="164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t="default"/>
      </items>
    </pivotField>
    <pivotField name="Other_operating_items" compact="0" numFmtId="164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t="default"/>
      </items>
    </pivotField>
    <pivotField name="GICS_sector" compact="0" outline="0" multipleItemSelectionAllowed="1" showAll="0">
      <items>
        <item x="0"/>
        <item t="default"/>
      </items>
    </pivotField>
    <pivotField name="GICS_sub_industry" compact="0" outline="0" multipleItemSelectionAllowed="1" showAll="0">
      <items>
        <item x="0"/>
        <item t="default"/>
      </items>
    </pivotField>
  </pivotFields>
  <rowFields>
    <field x="1"/>
  </rowFields>
  <dataFields>
    <dataField name="SUM of Total_revenue" fld="4" baseField="0"/>
  </dataFields>
</pivotTableDefinition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pivotTable" Target="../pivotTables/pivotTable1.xml"/><Relationship Id="rId2" Type="http://schemas.openxmlformats.org/officeDocument/2006/relationships/hyperlink" Target="https://docs.google.com/presentation/d/17NtyKzc_-eWVddDOAYyhOZOXpIlvoTsHvlkJcu46Abk/edit?usp=sharing" TargetMode="External"/><Relationship Id="rId3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pivotTable" Target="../pivotTables/pivotTable2.xml"/><Relationship Id="rId2" Type="http://schemas.openxmlformats.org/officeDocument/2006/relationships/drawing" Target="../drawings/drawing12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7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5.86"/>
    <col customWidth="1" min="2" max="2" width="16.57"/>
    <col customWidth="1" min="5" max="5" width="18.0"/>
    <col customWidth="1" min="6" max="6" width="17.86"/>
    <col customWidth="1" min="7" max="8" width="18.0"/>
    <col customWidth="1" min="9" max="9" width="17.86"/>
    <col customWidth="1" min="10" max="10" width="19.0"/>
  </cols>
  <sheetData>
    <row r="1">
      <c r="A1" s="1" t="s">
        <v>0</v>
      </c>
      <c r="B1" s="2" t="s">
        <v>1</v>
      </c>
      <c r="C1" s="3" t="s">
        <v>2</v>
      </c>
      <c r="D1" s="4"/>
      <c r="E1" s="4"/>
      <c r="F1" s="4"/>
      <c r="G1" s="4"/>
      <c r="H1" s="4"/>
      <c r="I1" s="4"/>
      <c r="J1" s="5"/>
      <c r="K1" s="6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5"/>
    </row>
    <row r="2">
      <c r="A2" s="7" t="s">
        <v>3</v>
      </c>
      <c r="B2" s="8"/>
      <c r="C2" s="9"/>
      <c r="J2" s="10"/>
      <c r="K2" s="11"/>
      <c r="Z2" s="10"/>
    </row>
    <row r="3">
      <c r="A3" s="12"/>
      <c r="B3" s="13"/>
      <c r="C3" s="14" t="s">
        <v>4</v>
      </c>
      <c r="D3" s="15"/>
      <c r="E3" s="15"/>
      <c r="F3" s="15"/>
      <c r="G3" s="15"/>
      <c r="H3" s="15"/>
      <c r="I3" s="15"/>
      <c r="J3" s="16"/>
      <c r="K3" s="17"/>
      <c r="Z3" s="10"/>
    </row>
    <row r="4">
      <c r="A4" s="18" t="s">
        <v>5</v>
      </c>
      <c r="B4" s="19" t="s">
        <v>6</v>
      </c>
      <c r="C4" s="20" t="s">
        <v>7</v>
      </c>
      <c r="D4" s="21"/>
      <c r="E4" s="22" t="s">
        <v>8</v>
      </c>
      <c r="F4" s="21"/>
      <c r="G4" s="21"/>
      <c r="H4" s="8"/>
      <c r="I4" s="23" t="s">
        <v>9</v>
      </c>
      <c r="J4" s="24"/>
      <c r="K4" s="11"/>
      <c r="Z4" s="10"/>
    </row>
    <row r="5">
      <c r="A5" s="25"/>
      <c r="B5" s="26" t="s">
        <v>1</v>
      </c>
      <c r="C5" s="9"/>
      <c r="E5" s="27" t="s">
        <v>10</v>
      </c>
      <c r="F5" s="28" t="s">
        <v>11</v>
      </c>
      <c r="G5" s="28" t="s">
        <v>12</v>
      </c>
      <c r="H5" s="29" t="s">
        <v>13</v>
      </c>
      <c r="I5" s="30" t="s">
        <v>14</v>
      </c>
      <c r="J5" s="31" t="s">
        <v>15</v>
      </c>
      <c r="K5" s="11"/>
      <c r="Z5" s="10"/>
    </row>
    <row r="6">
      <c r="A6" s="25"/>
      <c r="B6" s="26" t="s">
        <v>16</v>
      </c>
      <c r="C6" s="32" t="s">
        <v>17</v>
      </c>
      <c r="D6" s="33"/>
      <c r="E6" s="34">
        <f t="array" ref="E6">INDEX(Total_revenue,MATCH(1,(B1=Ticker_symbol)*(E5=Years),0))</f>
        <v>102874000000</v>
      </c>
      <c r="F6" s="35">
        <f t="array" ref="F6">INDEX(Total_revenue,MATCH(1,(B1=Ticker_symbol)*(F5=Years),0))</f>
        <v>98367000000</v>
      </c>
      <c r="G6" s="35">
        <f t="array" ref="G6">INDEX(Total_revenue,MATCH(1,(B1=Ticker_symbol)*(G5=Years),0))</f>
        <v>92793000000</v>
      </c>
      <c r="H6" s="35">
        <f t="array" ref="H6">INDEX(Total_revenue,MATCH(1,(B1=Ticker_symbol)*(H5=Years),0))</f>
        <v>81741000000</v>
      </c>
      <c r="I6" s="36">
        <f t="shared" ref="I6:J6" si="1">(H6*(1+I18))</f>
        <v>75297517019</v>
      </c>
      <c r="J6" s="37">
        <f t="shared" si="1"/>
        <v>72394626641</v>
      </c>
      <c r="K6" s="11"/>
      <c r="Z6" s="10"/>
    </row>
    <row r="7">
      <c r="A7" s="25"/>
      <c r="B7" s="26" t="s">
        <v>18</v>
      </c>
      <c r="C7" s="38" t="s">
        <v>19</v>
      </c>
      <c r="D7" s="33"/>
      <c r="E7" s="39">
        <f t="array" ref="E7">INDEX(COGS,MATCH(1,(B1=Ticker_symbol)*(E5=Years),0))</f>
        <v>52513000000</v>
      </c>
      <c r="F7" s="40">
        <f t="array" ref="F7">INDEX(COGS,MATCH(1,(B1=Ticker_symbol)*(F5=Years),0))</f>
        <v>49683000000</v>
      </c>
      <c r="G7" s="40">
        <f t="array" ref="G7">INDEX(COGS,MATCH(1,(B1=Ticker_symbol)*(G5=Years),0))</f>
        <v>46386000000</v>
      </c>
      <c r="H7" s="39">
        <f t="array" ref="H7">INDEX(COGS,MATCH(1,(B1=Ticker_symbol)*(H5=Years),0))</f>
        <v>41057000000</v>
      </c>
      <c r="I7" s="41"/>
      <c r="J7" s="42"/>
      <c r="K7" s="11"/>
      <c r="Z7" s="10"/>
    </row>
    <row r="8">
      <c r="A8" s="25"/>
      <c r="B8" s="26" t="s">
        <v>20</v>
      </c>
      <c r="C8" s="43" t="s">
        <v>21</v>
      </c>
      <c r="D8" s="33"/>
      <c r="E8" s="34">
        <f t="shared" ref="E8:H8" si="2">E6-E7</f>
        <v>50361000000</v>
      </c>
      <c r="F8" s="34">
        <f t="shared" si="2"/>
        <v>48684000000</v>
      </c>
      <c r="G8" s="34">
        <f t="shared" si="2"/>
        <v>46407000000</v>
      </c>
      <c r="H8" s="34">
        <f t="shared" si="2"/>
        <v>40684000000</v>
      </c>
      <c r="I8" s="36">
        <f t="shared" ref="I8:J8" si="3">(I6*I19)</f>
        <v>37819347817</v>
      </c>
      <c r="J8" s="37">
        <f t="shared" si="3"/>
        <v>36690514070</v>
      </c>
      <c r="K8" s="11"/>
      <c r="Z8" s="10"/>
    </row>
    <row r="9">
      <c r="A9" s="25"/>
      <c r="B9" s="44"/>
      <c r="C9" s="38" t="s">
        <v>22</v>
      </c>
      <c r="D9" s="33"/>
      <c r="E9" s="39">
        <f t="array" ref="E9">INDEX(SGAs,MATCH(1,(B1=Ticker_symbol)*(E5=Years),0))</f>
        <v>22389000000</v>
      </c>
      <c r="F9" s="39">
        <f t="array" ref="F9">INDEX(SGAs,MATCH(1,(B1=Ticker_symbol)*(F5=Years),0))</f>
        <v>22629000000</v>
      </c>
      <c r="G9" s="40">
        <f t="array" ref="G9">INDEX(SGAs,MATCH(1,(B1=Ticker_symbol)*(G5=Years),0))</f>
        <v>22438000000</v>
      </c>
      <c r="H9" s="40">
        <f t="array" ref="H9">INDEX(SGAs,MATCH(1,(B1=Ticker_symbol)*(H5=Years),0))</f>
        <v>19748000000</v>
      </c>
      <c r="I9" s="41"/>
      <c r="J9" s="42"/>
      <c r="K9" s="11"/>
      <c r="Z9" s="10"/>
    </row>
    <row r="10">
      <c r="A10" s="25"/>
      <c r="B10" s="44"/>
      <c r="C10" s="45" t="s">
        <v>23</v>
      </c>
      <c r="D10" s="46"/>
      <c r="E10" s="47">
        <f t="array" ref="E10">INDEX(Other_operating_items,MATCH(1,(B1=Ticker_symbol)*(E5=Years),0))</f>
        <v>0</v>
      </c>
      <c r="F10" s="48">
        <f t="array" ref="F10">INDEX(Other_operating_items,MATCH(1,(B1=Ticker_symbol)*(F5=Years),0))</f>
        <v>0</v>
      </c>
      <c r="G10" s="48">
        <f t="array" ref="G10">INDEX(Other_operating_items,MATCH(1,(B1=Ticker_symbol)*(G5=Years),0))</f>
        <v>0</v>
      </c>
      <c r="H10" s="49">
        <f t="array" ref="H10">INDEX(Other_operating_items,MATCH(1,(B1=Ticker_symbol)*(H5=Years),0))</f>
        <v>0</v>
      </c>
      <c r="I10" s="41"/>
      <c r="J10" s="42"/>
      <c r="K10" s="11"/>
      <c r="Z10" s="10"/>
    </row>
    <row r="11">
      <c r="A11" s="25"/>
      <c r="B11" s="44"/>
      <c r="C11" s="50" t="s">
        <v>24</v>
      </c>
      <c r="D11" s="51"/>
      <c r="E11" s="52">
        <f t="array" ref="E11">INDEX(R_and_D,MATCH(1,(B1=Ticker_symbol)*(E5=Years),0))</f>
        <v>5816000000</v>
      </c>
      <c r="F11" s="53">
        <f t="array" ref="F11">INDEX(R_and_D,MATCH(1,(B1=Ticker_symbol)*(F5=Years),0))</f>
        <v>5743000000</v>
      </c>
      <c r="G11" s="53">
        <f t="array" ref="G11">INDEX(R_and_D,MATCH(1,(B1=Ticker_symbol)*(G5=Years),0))</f>
        <v>5437000000</v>
      </c>
      <c r="H11" s="54">
        <f t="array" ref="H11">INDEX(R_and_D,MATCH(1,(B1=Ticker_symbol)*(H5=Years),0))</f>
        <v>5247000000</v>
      </c>
      <c r="I11" s="41"/>
      <c r="J11" s="42"/>
      <c r="K11" s="11"/>
      <c r="Z11" s="10"/>
    </row>
    <row r="12">
      <c r="A12" s="25"/>
      <c r="B12" s="44"/>
      <c r="C12" s="55" t="s">
        <v>25</v>
      </c>
      <c r="D12" s="51"/>
      <c r="E12" s="56">
        <f t="shared" ref="E12:H12" si="4">SUM(E9:E11)</f>
        <v>28205000000</v>
      </c>
      <c r="F12" s="57">
        <f t="shared" si="4"/>
        <v>28372000000</v>
      </c>
      <c r="G12" s="57">
        <f t="shared" si="4"/>
        <v>27875000000</v>
      </c>
      <c r="H12" s="58">
        <f t="shared" si="4"/>
        <v>24995000000</v>
      </c>
      <c r="I12" s="59"/>
      <c r="J12" s="60"/>
      <c r="K12" s="11"/>
      <c r="Z12" s="10"/>
    </row>
    <row r="13">
      <c r="A13" s="61"/>
      <c r="B13" s="44"/>
      <c r="C13" s="62" t="s">
        <v>26</v>
      </c>
      <c r="D13" s="63"/>
      <c r="E13" s="64">
        <f t="shared" ref="E13:H13" si="5">E8-E12</f>
        <v>22156000000</v>
      </c>
      <c r="F13" s="65">
        <f t="shared" si="5"/>
        <v>20312000000</v>
      </c>
      <c r="G13" s="65">
        <f t="shared" si="5"/>
        <v>18532000000</v>
      </c>
      <c r="H13" s="66">
        <f t="shared" si="5"/>
        <v>15689000000</v>
      </c>
      <c r="I13" s="67">
        <f t="shared" ref="I13:J13" si="6">(I6*I20)</f>
        <v>15202566476</v>
      </c>
      <c r="J13" s="68">
        <f t="shared" si="6"/>
        <v>15337846865</v>
      </c>
      <c r="K13" s="11"/>
      <c r="Z13" s="10"/>
    </row>
    <row r="14">
      <c r="A14" s="69" t="str">
        <f t="array" ref="A14">INDEX(Ticker_name,MATCH(B1,Ticker_key,0))</f>
        <v>International Business Machines Corporation</v>
      </c>
      <c r="B14" s="70"/>
      <c r="C14" s="70"/>
      <c r="D14" s="71"/>
      <c r="E14" s="72" t="str">
        <f t="array" ref="E14">INDEX(GICS_sector,MATCH(B1,Ticker_symbol,0))</f>
        <v>Information Technology</v>
      </c>
      <c r="F14" s="73"/>
      <c r="G14" s="74" t="str">
        <f t="array" ref="G14">INDEX(GICS_sub_industry,MATCH(B1,Ticker_symbol,0))</f>
        <v>IT Consulting &amp; Other Services</v>
      </c>
      <c r="H14" s="70"/>
      <c r="I14" s="70"/>
      <c r="J14" s="75"/>
      <c r="K14" s="11"/>
      <c r="Z14" s="10"/>
    </row>
    <row r="15">
      <c r="A15" s="76"/>
      <c r="B15" s="77"/>
      <c r="C15" s="77"/>
      <c r="D15" s="78"/>
      <c r="E15" s="77"/>
      <c r="F15" s="79"/>
      <c r="G15" s="77"/>
      <c r="H15" s="77"/>
      <c r="I15" s="77"/>
      <c r="J15" s="80"/>
      <c r="K15" s="11"/>
      <c r="Z15" s="10"/>
    </row>
    <row r="16">
      <c r="A16" s="81" t="s">
        <v>27</v>
      </c>
      <c r="B16" s="82"/>
      <c r="C16" s="83" t="s">
        <v>28</v>
      </c>
      <c r="D16" s="84"/>
      <c r="E16" s="84"/>
      <c r="F16" s="84"/>
      <c r="G16" s="84"/>
      <c r="H16" s="84"/>
      <c r="I16" s="84"/>
      <c r="J16" s="85"/>
      <c r="K16" s="11"/>
      <c r="Z16" s="10"/>
    </row>
    <row r="17">
      <c r="A17" s="86" t="s">
        <v>29</v>
      </c>
      <c r="B17" s="87">
        <f>MAX(Forecast_revenue)</f>
        <v>102874000000</v>
      </c>
      <c r="C17" s="44"/>
      <c r="E17" s="88" t="s">
        <v>8</v>
      </c>
      <c r="I17" s="89" t="s">
        <v>30</v>
      </c>
      <c r="J17" s="10"/>
      <c r="K17" s="11"/>
      <c r="Z17" s="10"/>
    </row>
    <row r="18">
      <c r="A18" s="86" t="s">
        <v>31</v>
      </c>
      <c r="B18" s="90">
        <f>QUARTILE(Forecast_revenue,3)</f>
        <v>96973500000</v>
      </c>
      <c r="C18" s="91" t="s">
        <v>32</v>
      </c>
      <c r="D18" s="33"/>
      <c r="E18" s="92"/>
      <c r="F18" s="93">
        <f>(($F$6/$E$6)-1)</f>
        <v>-0.04381087544</v>
      </c>
      <c r="G18" s="93">
        <f>(($G$6/$F$6)-1)</f>
        <v>-0.05666534509</v>
      </c>
      <c r="H18" s="93">
        <f>(($H$6/$G$6)-1)</f>
        <v>-0.1191038117</v>
      </c>
      <c r="I18" s="94">
        <f>OFFSET($I$25,MATCH($B$23,$C$26:$C$28,0),0)</f>
        <v>-0.078828042</v>
      </c>
      <c r="J18" s="95">
        <f>OFFSET($I$25,MATCH($B$23,$C$26:$C$28,0),1)</f>
        <v>-0.03855227228</v>
      </c>
      <c r="K18" s="11"/>
      <c r="Z18" s="10"/>
    </row>
    <row r="19">
      <c r="A19" s="96" t="s">
        <v>33</v>
      </c>
      <c r="B19" s="97">
        <f>AVERAGE(Forecast_revenue)</f>
        <v>87244523943</v>
      </c>
      <c r="C19" s="91" t="s">
        <v>34</v>
      </c>
      <c r="D19" s="33"/>
      <c r="E19" s="98">
        <f t="array" ref="E19">INDEX(Gross_margin,MATCH(1,(B1=Ticker_symbol)*(E5=Years),0))</f>
        <v>0.4895406031</v>
      </c>
      <c r="F19" s="98">
        <f t="array" ref="F19">INDEX(Gross_margin,MATCH(1,(B1=Ticker_symbol)*(F5=Years),0))</f>
        <v>0.4949220775</v>
      </c>
      <c r="G19" s="98">
        <f t="array" ref="G19">INDEX(Gross_margin,MATCH(1,(B1=Ticker_symbol)*(G5=Years),0))</f>
        <v>0.5001131551</v>
      </c>
      <c r="H19" s="98">
        <f t="array" ref="H19">INDEX(Gross_margin,MATCH(1,(B1=Ticker_symbol)*(H5=Years),0))</f>
        <v>0.4977184032</v>
      </c>
      <c r="I19" s="99">
        <f>OFFSET($I$29,MATCH($B$23,$C$30:$C$32,0),0)</f>
        <v>0.502265537</v>
      </c>
      <c r="J19" s="100">
        <f>OFFSET($I$29,MATCH($B$23,$C$30:$C$32,0),1)</f>
        <v>0.5068126707</v>
      </c>
      <c r="K19" s="11"/>
      <c r="Z19" s="10"/>
    </row>
    <row r="20">
      <c r="A20" s="86" t="s">
        <v>35</v>
      </c>
      <c r="B20" s="87">
        <f>MEDIAN(Forecast_revenue)</f>
        <v>87267000000</v>
      </c>
      <c r="C20" s="91" t="s">
        <v>36</v>
      </c>
      <c r="D20" s="33"/>
      <c r="E20" s="98">
        <f t="array" ref="E20">INDEX(Operating_margin,MATCH(1,(B1=Ticker_symbol)*(E5=Years),0))</f>
        <v>0.2153702588</v>
      </c>
      <c r="F20" s="98">
        <f t="array" ref="F20">INDEX(Operating_margin,MATCH(1,(B1=Ticker_symbol)*(F5=Years),0))</f>
        <v>0.2064920146</v>
      </c>
      <c r="G20" s="101">
        <f t="array" ref="G20">INDEX(Operating_margin,MATCH(1,(B1=Ticker_symbol)*(G5=Years),0))</f>
        <v>0.1997133404</v>
      </c>
      <c r="H20" s="98">
        <f t="array" ref="H20">INDEX(Operating_margin,MATCH(1,(B1=Ticker_symbol)*(H5=Years),0))</f>
        <v>0.1919355036</v>
      </c>
      <c r="I20" s="99">
        <f>OFFSET($I$33,MATCH($B$23,$C$34:$C$36,0),0)</f>
        <v>0.2018999706</v>
      </c>
      <c r="J20" s="100">
        <f>OFFSET($I$33,MATCH($B$23,$C$34:$C$36,0),1)</f>
        <v>0.2118644377</v>
      </c>
      <c r="K20" s="11"/>
      <c r="Z20" s="10"/>
    </row>
    <row r="21">
      <c r="A21" s="102" t="s">
        <v>37</v>
      </c>
      <c r="B21" s="90">
        <f>QUARTILE(Forecast_revenue,1)</f>
        <v>76908387764</v>
      </c>
      <c r="C21" s="11"/>
      <c r="D21" s="11"/>
      <c r="E21" s="103"/>
      <c r="F21" s="11"/>
      <c r="G21" s="11"/>
      <c r="H21" s="11"/>
      <c r="I21" s="11"/>
      <c r="J21" s="104"/>
      <c r="K21" s="11"/>
      <c r="Z21" s="10"/>
    </row>
    <row r="22">
      <c r="A22" s="105" t="s">
        <v>38</v>
      </c>
      <c r="B22" s="106">
        <f>MIN(Forecast_revenue)</f>
        <v>72394626641</v>
      </c>
      <c r="C22" s="11"/>
      <c r="D22" s="11"/>
      <c r="E22" s="103"/>
      <c r="F22" s="11"/>
      <c r="G22" s="11"/>
      <c r="H22" s="11"/>
      <c r="I22" s="11"/>
      <c r="J22" s="104"/>
      <c r="K22" s="11"/>
      <c r="Z22" s="10"/>
    </row>
    <row r="23">
      <c r="A23" s="107" t="s">
        <v>39</v>
      </c>
      <c r="B23" s="108" t="s">
        <v>40</v>
      </c>
      <c r="C23" s="109" t="s">
        <v>41</v>
      </c>
      <c r="D23" s="110"/>
      <c r="E23" s="110"/>
      <c r="F23" s="110"/>
      <c r="G23" s="110"/>
      <c r="H23" s="110"/>
      <c r="I23" s="110"/>
      <c r="J23" s="111"/>
      <c r="K23" s="11"/>
      <c r="Z23" s="10"/>
    </row>
    <row r="24">
      <c r="A24" s="112" t="s">
        <v>42</v>
      </c>
      <c r="C24" s="113" t="s">
        <v>43</v>
      </c>
      <c r="D24" s="114"/>
      <c r="E24" s="114"/>
      <c r="F24" s="114"/>
      <c r="G24" s="114"/>
      <c r="H24" s="115"/>
      <c r="I24" s="116" t="s">
        <v>30</v>
      </c>
      <c r="J24" s="117"/>
      <c r="K24" s="11"/>
      <c r="Z24" s="10"/>
    </row>
    <row r="25">
      <c r="A25" s="118" t="s">
        <v>44</v>
      </c>
      <c r="B25" s="119"/>
      <c r="C25" s="120" t="s">
        <v>32</v>
      </c>
      <c r="D25" s="13"/>
      <c r="E25" s="121" t="s">
        <v>8</v>
      </c>
      <c r="F25" s="84"/>
      <c r="G25" s="84"/>
      <c r="H25" s="13"/>
      <c r="I25" s="122" t="s">
        <v>45</v>
      </c>
      <c r="J25" s="123" t="s">
        <v>46</v>
      </c>
      <c r="K25" s="11"/>
      <c r="Z25" s="10"/>
    </row>
    <row r="26">
      <c r="A26" s="124"/>
      <c r="B26" s="125">
        <v>1.0</v>
      </c>
      <c r="C26" s="126" t="s">
        <v>40</v>
      </c>
      <c r="D26" s="127"/>
      <c r="E26" s="128"/>
      <c r="F26" s="129"/>
      <c r="G26" s="129"/>
      <c r="H26" s="129"/>
      <c r="I26" s="130">
        <f>(I27+H28)</f>
        <v>-0.078828042</v>
      </c>
      <c r="J26" s="131">
        <f>(I26+H28)</f>
        <v>-0.03855227228</v>
      </c>
      <c r="K26" s="11"/>
      <c r="Z26" s="10"/>
    </row>
    <row r="27">
      <c r="A27" s="124"/>
      <c r="B27" s="125">
        <v>2.0</v>
      </c>
      <c r="C27" s="132" t="s">
        <v>47</v>
      </c>
      <c r="D27" s="133"/>
      <c r="E27" s="134"/>
      <c r="F27" s="135">
        <f>(($F$6/$E$6)-1)</f>
        <v>-0.04381087544</v>
      </c>
      <c r="G27" s="135">
        <f>(($G$6/$F$6)-1)</f>
        <v>-0.05666534509</v>
      </c>
      <c r="H27" s="135">
        <f t="shared" ref="H27:J27" si="7">(($H$6/$G$6)-1)</f>
        <v>-0.1191038117</v>
      </c>
      <c r="I27" s="136">
        <f t="shared" si="7"/>
        <v>-0.1191038117</v>
      </c>
      <c r="J27" s="137">
        <f t="shared" si="7"/>
        <v>-0.1191038117</v>
      </c>
      <c r="K27" s="11"/>
      <c r="Z27" s="10"/>
    </row>
    <row r="28">
      <c r="A28" s="124"/>
      <c r="B28" s="125">
        <v>3.0</v>
      </c>
      <c r="C28" s="138" t="s">
        <v>48</v>
      </c>
      <c r="D28" s="139"/>
      <c r="E28" s="140"/>
      <c r="F28" s="141"/>
      <c r="G28" s="142" t="s">
        <v>49</v>
      </c>
      <c r="H28" s="143">
        <f>STDEV(E27:H27)</f>
        <v>0.04027576971</v>
      </c>
      <c r="I28" s="144">
        <f>(I27-H28)</f>
        <v>-0.1593795814</v>
      </c>
      <c r="J28" s="145">
        <f>(I28-H28)</f>
        <v>-0.1996553511</v>
      </c>
      <c r="K28" s="11"/>
      <c r="Z28" s="10"/>
    </row>
    <row r="29">
      <c r="A29" s="124"/>
      <c r="B29" s="119"/>
      <c r="C29" s="146" t="s">
        <v>34</v>
      </c>
      <c r="D29" s="33"/>
      <c r="E29" s="147"/>
      <c r="F29" s="148"/>
      <c r="G29" s="148"/>
      <c r="H29" s="148"/>
      <c r="I29" s="149" t="s">
        <v>45</v>
      </c>
      <c r="J29" s="150" t="s">
        <v>46</v>
      </c>
      <c r="K29" s="11"/>
      <c r="Z29" s="10"/>
    </row>
    <row r="30">
      <c r="A30" s="124"/>
      <c r="B30" s="125">
        <v>1.0</v>
      </c>
      <c r="C30" s="151" t="s">
        <v>40</v>
      </c>
      <c r="D30" s="152"/>
      <c r="E30" s="153"/>
      <c r="F30" s="154"/>
      <c r="G30" s="154"/>
      <c r="H30" s="154"/>
      <c r="I30" s="155">
        <f>(I31+H32)</f>
        <v>0.502265537</v>
      </c>
      <c r="J30" s="156">
        <f>(I30+H32)</f>
        <v>0.5068126707</v>
      </c>
      <c r="K30" s="11"/>
      <c r="Z30" s="10"/>
    </row>
    <row r="31">
      <c r="A31" s="124"/>
      <c r="B31" s="125">
        <v>2.0</v>
      </c>
      <c r="C31" s="132" t="s">
        <v>47</v>
      </c>
      <c r="D31" s="133"/>
      <c r="E31" s="157">
        <f t="array" ref="E31">INDEX(Gross_margin,MATCH(1,(B1=Ticker_symbol)*(E5=Years),0))</f>
        <v>0.4895406031</v>
      </c>
      <c r="F31" s="158">
        <f t="array" ref="F31">INDEX(Gross_margin,MATCH(1,(B1=Ticker_symbol)*(F5=Years),0))</f>
        <v>0.4949220775</v>
      </c>
      <c r="G31" s="158">
        <f t="array" ref="G31">INDEX(Gross_margin,MATCH(1,(B1=Ticker_symbol)*(G5=Years),0))</f>
        <v>0.5001131551</v>
      </c>
      <c r="H31" s="158">
        <f t="array" ref="H31">INDEX(Gross_margin,MATCH(1,(B1=Ticker_symbol)*(H5=Years),0))</f>
        <v>0.4977184032</v>
      </c>
      <c r="I31" s="159">
        <f t="array" ref="I31">INDEX(Gross_margin,MATCH(1,(B1=Ticker_symbol)*(H5=Years),0))</f>
        <v>0.4977184032</v>
      </c>
      <c r="J31" s="160">
        <f t="array" ref="J31">INDEX(Gross_margin,MATCH(1,(B1=Ticker_symbol)*(H5=Years),0))</f>
        <v>0.4977184032</v>
      </c>
      <c r="K31" s="11"/>
      <c r="Z31" s="10"/>
    </row>
    <row r="32">
      <c r="A32" s="124"/>
      <c r="B32" s="125">
        <v>3.0</v>
      </c>
      <c r="C32" s="138" t="s">
        <v>48</v>
      </c>
      <c r="D32" s="139"/>
      <c r="E32" s="140"/>
      <c r="F32" s="141"/>
      <c r="G32" s="142" t="s">
        <v>50</v>
      </c>
      <c r="H32" s="161">
        <f>STDEV(E31:H31)</f>
        <v>0.004547133708</v>
      </c>
      <c r="I32" s="162">
        <f>(I31-H32)</f>
        <v>0.4931712695</v>
      </c>
      <c r="J32" s="163">
        <f>(I32-H32)</f>
        <v>0.4886241358</v>
      </c>
      <c r="K32" s="11"/>
      <c r="Z32" s="10"/>
    </row>
    <row r="33">
      <c r="A33" s="124"/>
      <c r="B33" s="119"/>
      <c r="C33" s="146" t="s">
        <v>36</v>
      </c>
      <c r="D33" s="33"/>
      <c r="E33" s="147"/>
      <c r="F33" s="148"/>
      <c r="G33" s="148"/>
      <c r="H33" s="148"/>
      <c r="I33" s="149" t="s">
        <v>45</v>
      </c>
      <c r="J33" s="150" t="s">
        <v>46</v>
      </c>
      <c r="K33" s="11"/>
      <c r="Z33" s="10"/>
    </row>
    <row r="34">
      <c r="A34" s="124"/>
      <c r="B34" s="125">
        <v>1.0</v>
      </c>
      <c r="C34" s="151" t="s">
        <v>40</v>
      </c>
      <c r="D34" s="152"/>
      <c r="E34" s="164"/>
      <c r="F34" s="165"/>
      <c r="G34" s="165"/>
      <c r="H34" s="165"/>
      <c r="I34" s="166">
        <f>(I35+H36)</f>
        <v>0.2018999706</v>
      </c>
      <c r="J34" s="167">
        <f>(I34+H36)</f>
        <v>0.2118644377</v>
      </c>
      <c r="K34" s="11"/>
      <c r="Z34" s="10"/>
    </row>
    <row r="35">
      <c r="A35" s="124"/>
      <c r="B35" s="125">
        <v>2.0</v>
      </c>
      <c r="C35" s="132" t="s">
        <v>47</v>
      </c>
      <c r="D35" s="168"/>
      <c r="E35" s="157">
        <f t="array" ref="E35">INDEX(Operating_margin,MATCH(1,(B1=Ticker_symbol)*(E5=Years),0))</f>
        <v>0.2153702588</v>
      </c>
      <c r="F35" s="158">
        <f t="array" ref="F35">INDEX(Operating_margin,MATCH(1,(B1=Ticker_symbol)*(F5=Years),0))</f>
        <v>0.2064920146</v>
      </c>
      <c r="G35" s="158">
        <f t="array" ref="G35">INDEX(Operating_margin,MATCH(1,(B1=Ticker_symbol)*(G5=Years),0))</f>
        <v>0.1997133404</v>
      </c>
      <c r="H35" s="158">
        <f t="array" ref="H35">INDEX(Operating_margin,MATCH(1,(B1=Ticker_symbol)*(H5=Years),0))</f>
        <v>0.1919355036</v>
      </c>
      <c r="I35" s="159">
        <f t="array" ref="I35">INDEX(Operating_margin,MATCH(1,(B1=Ticker_symbol)*(H5=Years),0))</f>
        <v>0.1919355036</v>
      </c>
      <c r="J35" s="159">
        <f t="array" ref="J35">INDEX(Operating_margin,MATCH(1,(B1=Ticker_symbol)*(H5=Years),0))</f>
        <v>0.1919355036</v>
      </c>
      <c r="K35" s="11"/>
      <c r="Z35" s="10"/>
    </row>
    <row r="36">
      <c r="A36" s="169"/>
      <c r="B36" s="170">
        <v>3.0</v>
      </c>
      <c r="C36" s="171" t="s">
        <v>48</v>
      </c>
      <c r="D36" s="172"/>
      <c r="E36" s="173"/>
      <c r="F36" s="141"/>
      <c r="G36" s="142" t="s">
        <v>51</v>
      </c>
      <c r="H36" s="174">
        <f>STDEV(E35:H35)</f>
        <v>0.009964467044</v>
      </c>
      <c r="I36" s="162">
        <f>(I35-H36)</f>
        <v>0.1819710366</v>
      </c>
      <c r="J36" s="175">
        <f>(I36-E36)</f>
        <v>0.1819710366</v>
      </c>
      <c r="K36" s="176"/>
      <c r="L36" s="177"/>
      <c r="M36" s="177"/>
      <c r="N36" s="177"/>
      <c r="O36" s="177"/>
      <c r="P36" s="177"/>
      <c r="Q36" s="177"/>
      <c r="R36" s="177"/>
      <c r="S36" s="177"/>
      <c r="T36" s="177"/>
      <c r="U36" s="177"/>
      <c r="V36" s="177"/>
      <c r="W36" s="177"/>
      <c r="X36" s="177"/>
      <c r="Y36" s="177"/>
      <c r="Z36" s="178"/>
    </row>
    <row r="37">
      <c r="B37" s="11"/>
      <c r="C37" s="11"/>
      <c r="D37" s="11"/>
      <c r="E37" s="103"/>
      <c r="F37" s="11"/>
      <c r="G37" s="11"/>
      <c r="H37" s="11"/>
      <c r="I37" s="11"/>
      <c r="J37" s="11"/>
      <c r="K37" s="11"/>
    </row>
    <row r="38">
      <c r="A38" s="179"/>
      <c r="B38" s="180"/>
      <c r="C38" s="180"/>
      <c r="D38" s="180"/>
      <c r="E38" s="181">
        <v>2012.0</v>
      </c>
      <c r="F38" s="182">
        <v>2013.0</v>
      </c>
      <c r="G38" s="182">
        <v>2014.0</v>
      </c>
      <c r="H38" s="182">
        <v>2015.0</v>
      </c>
      <c r="I38" s="182">
        <v>2016.0</v>
      </c>
      <c r="J38" s="182">
        <v>2017.0</v>
      </c>
      <c r="K38" s="180"/>
    </row>
    <row r="39">
      <c r="E39" s="183"/>
      <c r="K39" s="11"/>
    </row>
    <row r="40">
      <c r="E40" s="183"/>
      <c r="K40" s="11"/>
    </row>
    <row r="41">
      <c r="E41" s="183"/>
      <c r="K41" s="11"/>
    </row>
    <row r="42">
      <c r="E42" s="183"/>
      <c r="K42" s="11"/>
    </row>
    <row r="43">
      <c r="E43" s="183"/>
      <c r="K43" s="11"/>
    </row>
    <row r="44">
      <c r="E44" s="183"/>
      <c r="K44" s="11"/>
    </row>
    <row r="45">
      <c r="E45" s="183"/>
      <c r="K45" s="11"/>
    </row>
    <row r="46">
      <c r="E46" s="183"/>
      <c r="K46" s="11"/>
    </row>
    <row r="47">
      <c r="E47" s="183"/>
      <c r="K47" s="11"/>
    </row>
    <row r="48">
      <c r="E48" s="183"/>
      <c r="K48" s="11"/>
    </row>
    <row r="49">
      <c r="E49" s="183"/>
      <c r="K49" s="11"/>
    </row>
    <row r="50">
      <c r="E50" s="183"/>
      <c r="K50" s="11"/>
    </row>
    <row r="51">
      <c r="E51" s="183"/>
      <c r="K51" s="11"/>
    </row>
    <row r="52">
      <c r="E52" s="183"/>
      <c r="K52" s="11"/>
    </row>
    <row r="53">
      <c r="E53" s="183"/>
      <c r="K53" s="11"/>
    </row>
    <row r="54">
      <c r="E54" s="183"/>
      <c r="K54" s="11"/>
    </row>
    <row r="55">
      <c r="E55" s="183"/>
      <c r="K55" s="11"/>
    </row>
    <row r="56">
      <c r="E56" s="183"/>
      <c r="K56" s="11"/>
    </row>
    <row r="57">
      <c r="E57" s="183"/>
      <c r="K57" s="11"/>
    </row>
    <row r="58">
      <c r="E58" s="183"/>
      <c r="K58" s="11"/>
    </row>
    <row r="59">
      <c r="E59" s="183"/>
      <c r="K59" s="11"/>
    </row>
    <row r="60">
      <c r="E60" s="183"/>
      <c r="K60" s="11"/>
    </row>
    <row r="61">
      <c r="E61" s="183"/>
      <c r="K61" s="11"/>
    </row>
    <row r="62">
      <c r="E62" s="183"/>
      <c r="K62" s="11"/>
    </row>
    <row r="63">
      <c r="E63" s="183"/>
      <c r="K63" s="11"/>
    </row>
    <row r="64">
      <c r="E64" s="183"/>
      <c r="K64" s="11"/>
    </row>
    <row r="65">
      <c r="E65" s="183"/>
      <c r="K65" s="11"/>
    </row>
    <row r="66">
      <c r="E66" s="183"/>
      <c r="K66" s="11"/>
    </row>
    <row r="67">
      <c r="E67" s="183"/>
      <c r="K67" s="11"/>
    </row>
    <row r="68">
      <c r="E68" s="183"/>
      <c r="K68" s="11"/>
    </row>
    <row r="69">
      <c r="E69" s="183"/>
      <c r="K69" s="11"/>
    </row>
    <row r="70">
      <c r="E70" s="183"/>
      <c r="K70" s="11"/>
    </row>
    <row r="71">
      <c r="E71" s="183"/>
      <c r="K71" s="11"/>
    </row>
    <row r="72">
      <c r="E72" s="183"/>
      <c r="K72" s="11"/>
    </row>
    <row r="73">
      <c r="E73" s="183"/>
      <c r="K73" s="11"/>
    </row>
    <row r="74">
      <c r="E74" s="183"/>
      <c r="K74" s="11"/>
    </row>
    <row r="75">
      <c r="E75" s="183"/>
      <c r="K75" s="11"/>
    </row>
    <row r="76">
      <c r="E76" s="183"/>
      <c r="K76" s="11"/>
    </row>
    <row r="77">
      <c r="E77" s="183"/>
      <c r="K77" s="11"/>
    </row>
    <row r="78">
      <c r="E78" s="183"/>
      <c r="K78" s="11"/>
    </row>
    <row r="79">
      <c r="E79" s="183"/>
      <c r="K79" s="11"/>
    </row>
    <row r="80">
      <c r="E80" s="183"/>
      <c r="K80" s="11"/>
    </row>
    <row r="81">
      <c r="E81" s="183"/>
      <c r="K81" s="11"/>
    </row>
    <row r="82">
      <c r="E82" s="183"/>
      <c r="K82" s="11"/>
    </row>
    <row r="83">
      <c r="E83" s="183"/>
      <c r="K83" s="11"/>
    </row>
    <row r="84">
      <c r="E84" s="183"/>
      <c r="K84" s="11"/>
    </row>
    <row r="85">
      <c r="E85" s="183"/>
      <c r="K85" s="11"/>
    </row>
    <row r="86">
      <c r="E86" s="183"/>
      <c r="K86" s="11"/>
    </row>
    <row r="87">
      <c r="E87" s="183"/>
      <c r="K87" s="11"/>
    </row>
    <row r="88">
      <c r="E88" s="183"/>
      <c r="K88" s="11"/>
    </row>
    <row r="89">
      <c r="E89" s="183"/>
      <c r="K89" s="11"/>
    </row>
    <row r="90">
      <c r="E90" s="183"/>
      <c r="K90" s="11"/>
    </row>
    <row r="91">
      <c r="E91" s="183"/>
      <c r="K91" s="11"/>
    </row>
    <row r="92">
      <c r="E92" s="183"/>
      <c r="K92" s="11"/>
    </row>
    <row r="93">
      <c r="E93" s="183"/>
      <c r="K93" s="11"/>
    </row>
    <row r="94">
      <c r="E94" s="183"/>
      <c r="K94" s="11"/>
    </row>
    <row r="95">
      <c r="E95" s="183"/>
      <c r="K95" s="11"/>
    </row>
    <row r="96">
      <c r="E96" s="183"/>
      <c r="K96" s="11"/>
    </row>
    <row r="97">
      <c r="E97" s="183"/>
      <c r="K97" s="11"/>
    </row>
    <row r="98">
      <c r="E98" s="183"/>
      <c r="K98" s="11"/>
    </row>
    <row r="99">
      <c r="E99" s="183"/>
      <c r="K99" s="11"/>
    </row>
    <row r="100">
      <c r="E100" s="183"/>
      <c r="K100" s="11"/>
    </row>
    <row r="101">
      <c r="E101" s="183"/>
      <c r="K101" s="11"/>
    </row>
    <row r="102">
      <c r="E102" s="183"/>
      <c r="K102" s="11"/>
    </row>
    <row r="103">
      <c r="E103" s="183"/>
      <c r="K103" s="11"/>
    </row>
    <row r="104">
      <c r="E104" s="183"/>
      <c r="K104" s="11"/>
    </row>
    <row r="105">
      <c r="E105" s="183"/>
      <c r="K105" s="11"/>
    </row>
    <row r="106">
      <c r="E106" s="183"/>
      <c r="K106" s="11"/>
    </row>
    <row r="107">
      <c r="E107" s="183"/>
      <c r="K107" s="11"/>
    </row>
    <row r="108">
      <c r="E108" s="183"/>
      <c r="K108" s="11"/>
    </row>
    <row r="109">
      <c r="E109" s="183"/>
      <c r="K109" s="11"/>
    </row>
    <row r="110">
      <c r="E110" s="183"/>
      <c r="K110" s="11"/>
    </row>
    <row r="111">
      <c r="E111" s="183"/>
      <c r="K111" s="11"/>
    </row>
    <row r="112">
      <c r="E112" s="183"/>
      <c r="K112" s="11"/>
    </row>
    <row r="113">
      <c r="E113" s="183"/>
      <c r="K113" s="11"/>
    </row>
    <row r="114">
      <c r="E114" s="183"/>
      <c r="K114" s="11"/>
    </row>
    <row r="115">
      <c r="E115" s="183"/>
      <c r="K115" s="11"/>
    </row>
    <row r="116">
      <c r="E116" s="183"/>
      <c r="K116" s="11"/>
    </row>
    <row r="117">
      <c r="E117" s="183"/>
      <c r="K117" s="11"/>
    </row>
    <row r="118">
      <c r="E118" s="183"/>
      <c r="K118" s="11"/>
    </row>
    <row r="119">
      <c r="E119" s="183"/>
      <c r="K119" s="11"/>
    </row>
    <row r="120">
      <c r="E120" s="183"/>
      <c r="K120" s="11"/>
    </row>
    <row r="121">
      <c r="E121" s="183"/>
      <c r="K121" s="11"/>
    </row>
    <row r="122">
      <c r="E122" s="183"/>
      <c r="K122" s="11"/>
    </row>
    <row r="123">
      <c r="E123" s="183"/>
      <c r="K123" s="11"/>
    </row>
    <row r="124">
      <c r="E124" s="183"/>
      <c r="K124" s="11"/>
    </row>
    <row r="125">
      <c r="E125" s="183"/>
      <c r="K125" s="11"/>
    </row>
    <row r="126">
      <c r="E126" s="183"/>
      <c r="K126" s="11"/>
    </row>
    <row r="127">
      <c r="E127" s="183"/>
      <c r="K127" s="11"/>
    </row>
    <row r="128">
      <c r="E128" s="183"/>
      <c r="K128" s="11"/>
    </row>
    <row r="129">
      <c r="E129" s="183"/>
      <c r="K129" s="11"/>
    </row>
    <row r="130">
      <c r="E130" s="183"/>
      <c r="K130" s="11"/>
    </row>
    <row r="131">
      <c r="E131" s="183"/>
      <c r="K131" s="11"/>
    </row>
    <row r="132">
      <c r="E132" s="183"/>
      <c r="K132" s="11"/>
    </row>
    <row r="133">
      <c r="E133" s="183"/>
      <c r="K133" s="11"/>
    </row>
    <row r="134">
      <c r="E134" s="183"/>
      <c r="K134" s="11"/>
    </row>
    <row r="135">
      <c r="E135" s="183"/>
      <c r="K135" s="11"/>
    </row>
    <row r="136">
      <c r="E136" s="183"/>
      <c r="K136" s="11"/>
    </row>
    <row r="137">
      <c r="E137" s="183"/>
      <c r="K137" s="11"/>
    </row>
    <row r="138">
      <c r="E138" s="183"/>
      <c r="K138" s="11"/>
    </row>
    <row r="139">
      <c r="E139" s="183"/>
      <c r="K139" s="11"/>
    </row>
    <row r="140">
      <c r="E140" s="183"/>
      <c r="K140" s="11"/>
    </row>
    <row r="141">
      <c r="E141" s="183"/>
      <c r="K141" s="11"/>
    </row>
    <row r="142">
      <c r="E142" s="183"/>
      <c r="K142" s="11"/>
    </row>
    <row r="143">
      <c r="E143" s="183"/>
      <c r="K143" s="11"/>
    </row>
    <row r="144">
      <c r="E144" s="183"/>
      <c r="K144" s="11"/>
    </row>
    <row r="145">
      <c r="E145" s="183"/>
      <c r="K145" s="11"/>
    </row>
    <row r="146">
      <c r="E146" s="183"/>
      <c r="K146" s="11"/>
    </row>
    <row r="147">
      <c r="E147" s="183"/>
      <c r="K147" s="11"/>
    </row>
    <row r="148">
      <c r="E148" s="183"/>
      <c r="K148" s="11"/>
    </row>
    <row r="149">
      <c r="E149" s="183"/>
      <c r="K149" s="11"/>
    </row>
    <row r="150">
      <c r="E150" s="183"/>
      <c r="K150" s="11"/>
    </row>
    <row r="151">
      <c r="E151" s="183"/>
      <c r="K151" s="11"/>
    </row>
    <row r="152">
      <c r="E152" s="183"/>
      <c r="K152" s="11"/>
    </row>
    <row r="153">
      <c r="E153" s="183"/>
      <c r="K153" s="11"/>
    </row>
    <row r="154">
      <c r="E154" s="183"/>
      <c r="K154" s="11"/>
    </row>
    <row r="155">
      <c r="E155" s="183"/>
      <c r="K155" s="11"/>
    </row>
    <row r="156">
      <c r="E156" s="183"/>
      <c r="K156" s="11"/>
    </row>
    <row r="157">
      <c r="E157" s="183"/>
      <c r="K157" s="11"/>
    </row>
    <row r="158">
      <c r="E158" s="183"/>
      <c r="K158" s="11"/>
    </row>
    <row r="159">
      <c r="E159" s="183"/>
      <c r="K159" s="11"/>
    </row>
    <row r="160">
      <c r="E160" s="183"/>
      <c r="K160" s="11"/>
    </row>
    <row r="161">
      <c r="E161" s="183"/>
      <c r="K161" s="11"/>
    </row>
    <row r="162">
      <c r="E162" s="183"/>
      <c r="K162" s="11"/>
    </row>
    <row r="163">
      <c r="E163" s="183"/>
      <c r="K163" s="11"/>
    </row>
    <row r="164">
      <c r="E164" s="183"/>
      <c r="K164" s="11"/>
    </row>
    <row r="165">
      <c r="E165" s="183"/>
      <c r="K165" s="11"/>
    </row>
    <row r="166">
      <c r="E166" s="183"/>
      <c r="K166" s="11"/>
    </row>
    <row r="167">
      <c r="E167" s="183"/>
      <c r="K167" s="11"/>
    </row>
    <row r="168">
      <c r="E168" s="183"/>
      <c r="K168" s="11"/>
    </row>
    <row r="169">
      <c r="E169" s="183"/>
      <c r="K169" s="11"/>
    </row>
    <row r="170">
      <c r="E170" s="183"/>
      <c r="K170" s="11"/>
    </row>
    <row r="171">
      <c r="E171" s="183"/>
      <c r="K171" s="11"/>
    </row>
    <row r="172">
      <c r="E172" s="183"/>
      <c r="K172" s="11"/>
    </row>
    <row r="173">
      <c r="E173" s="183"/>
      <c r="K173" s="11"/>
    </row>
    <row r="174">
      <c r="E174" s="183"/>
      <c r="K174" s="11"/>
    </row>
    <row r="175">
      <c r="E175" s="183"/>
      <c r="K175" s="11"/>
    </row>
    <row r="176">
      <c r="E176" s="183"/>
      <c r="K176" s="11"/>
    </row>
    <row r="177">
      <c r="E177" s="183"/>
      <c r="K177" s="11"/>
    </row>
    <row r="178">
      <c r="E178" s="183"/>
      <c r="K178" s="11"/>
    </row>
    <row r="179">
      <c r="E179" s="183"/>
      <c r="K179" s="11"/>
    </row>
    <row r="180">
      <c r="E180" s="183"/>
      <c r="K180" s="11"/>
    </row>
    <row r="181">
      <c r="E181" s="183"/>
      <c r="K181" s="11"/>
    </row>
    <row r="182">
      <c r="E182" s="183"/>
      <c r="K182" s="11"/>
    </row>
    <row r="183">
      <c r="E183" s="183"/>
      <c r="K183" s="11"/>
    </row>
    <row r="184">
      <c r="E184" s="183"/>
      <c r="K184" s="11"/>
    </row>
    <row r="185">
      <c r="E185" s="183"/>
      <c r="K185" s="11"/>
    </row>
    <row r="186">
      <c r="E186" s="183"/>
      <c r="K186" s="11"/>
    </row>
    <row r="187">
      <c r="E187" s="183"/>
      <c r="K187" s="11"/>
    </row>
    <row r="188">
      <c r="E188" s="183"/>
      <c r="K188" s="11"/>
    </row>
    <row r="189">
      <c r="E189" s="183"/>
      <c r="K189" s="11"/>
    </row>
    <row r="190">
      <c r="E190" s="183"/>
      <c r="K190" s="11"/>
    </row>
    <row r="191">
      <c r="E191" s="183"/>
      <c r="K191" s="11"/>
    </row>
    <row r="192">
      <c r="E192" s="183"/>
      <c r="K192" s="11"/>
    </row>
    <row r="193">
      <c r="E193" s="183"/>
      <c r="K193" s="11"/>
    </row>
    <row r="194">
      <c r="E194" s="183"/>
      <c r="K194" s="11"/>
    </row>
    <row r="195">
      <c r="E195" s="183"/>
      <c r="K195" s="11"/>
    </row>
    <row r="196">
      <c r="E196" s="183"/>
      <c r="K196" s="11"/>
    </row>
    <row r="197">
      <c r="E197" s="183"/>
      <c r="K197" s="11"/>
    </row>
    <row r="198">
      <c r="E198" s="183"/>
      <c r="K198" s="11"/>
    </row>
    <row r="199">
      <c r="E199" s="183"/>
      <c r="K199" s="11"/>
    </row>
    <row r="200">
      <c r="E200" s="183"/>
      <c r="K200" s="11"/>
    </row>
    <row r="201">
      <c r="E201" s="183"/>
      <c r="K201" s="11"/>
    </row>
    <row r="202">
      <c r="E202" s="183"/>
      <c r="K202" s="11"/>
    </row>
    <row r="203">
      <c r="E203" s="183"/>
      <c r="K203" s="11"/>
    </row>
    <row r="204">
      <c r="E204" s="183"/>
      <c r="K204" s="11"/>
    </row>
    <row r="205">
      <c r="E205" s="183"/>
      <c r="K205" s="11"/>
    </row>
    <row r="206">
      <c r="E206" s="183"/>
      <c r="K206" s="11"/>
    </row>
    <row r="207">
      <c r="E207" s="183"/>
      <c r="K207" s="11"/>
    </row>
    <row r="208">
      <c r="E208" s="183"/>
      <c r="K208" s="11"/>
    </row>
    <row r="209">
      <c r="E209" s="183"/>
      <c r="K209" s="11"/>
    </row>
    <row r="210">
      <c r="E210" s="183"/>
      <c r="K210" s="11"/>
    </row>
    <row r="211">
      <c r="E211" s="183"/>
      <c r="K211" s="11"/>
    </row>
    <row r="212">
      <c r="E212" s="183"/>
      <c r="K212" s="11"/>
    </row>
    <row r="213">
      <c r="E213" s="183"/>
      <c r="K213" s="11"/>
    </row>
    <row r="214">
      <c r="E214" s="183"/>
      <c r="K214" s="11"/>
    </row>
    <row r="215">
      <c r="E215" s="183"/>
      <c r="K215" s="11"/>
    </row>
    <row r="216">
      <c r="E216" s="183"/>
      <c r="K216" s="11"/>
    </row>
    <row r="217">
      <c r="E217" s="183"/>
      <c r="K217" s="11"/>
    </row>
    <row r="218">
      <c r="E218" s="183"/>
      <c r="K218" s="11"/>
    </row>
    <row r="219">
      <c r="E219" s="183"/>
      <c r="K219" s="11"/>
    </row>
    <row r="220">
      <c r="E220" s="183"/>
      <c r="K220" s="11"/>
    </row>
    <row r="221">
      <c r="E221" s="183"/>
      <c r="K221" s="11"/>
    </row>
    <row r="222">
      <c r="E222" s="183"/>
      <c r="K222" s="11"/>
    </row>
    <row r="223">
      <c r="E223" s="183"/>
      <c r="K223" s="11"/>
    </row>
    <row r="224">
      <c r="E224" s="183"/>
      <c r="K224" s="11"/>
    </row>
    <row r="225">
      <c r="E225" s="183"/>
      <c r="K225" s="11"/>
    </row>
    <row r="226">
      <c r="E226" s="183"/>
      <c r="K226" s="11"/>
    </row>
    <row r="227">
      <c r="E227" s="183"/>
      <c r="K227" s="11"/>
    </row>
    <row r="228">
      <c r="E228" s="183"/>
      <c r="K228" s="11"/>
    </row>
    <row r="229">
      <c r="E229" s="183"/>
      <c r="K229" s="11"/>
    </row>
    <row r="230">
      <c r="E230" s="183"/>
      <c r="K230" s="11"/>
    </row>
    <row r="231">
      <c r="E231" s="183"/>
      <c r="K231" s="11"/>
    </row>
    <row r="232">
      <c r="E232" s="183"/>
      <c r="K232" s="11"/>
    </row>
    <row r="233">
      <c r="E233" s="183"/>
      <c r="K233" s="11"/>
    </row>
    <row r="234">
      <c r="E234" s="183"/>
      <c r="K234" s="11"/>
    </row>
    <row r="235">
      <c r="E235" s="183"/>
      <c r="K235" s="11"/>
    </row>
    <row r="236">
      <c r="E236" s="183"/>
      <c r="K236" s="11"/>
    </row>
    <row r="237">
      <c r="E237" s="183"/>
      <c r="K237" s="11"/>
    </row>
    <row r="238">
      <c r="E238" s="183"/>
      <c r="K238" s="11"/>
    </row>
    <row r="239">
      <c r="E239" s="183"/>
      <c r="K239" s="11"/>
    </row>
    <row r="240">
      <c r="E240" s="183"/>
      <c r="K240" s="11"/>
    </row>
    <row r="241">
      <c r="E241" s="183"/>
      <c r="K241" s="11"/>
    </row>
    <row r="242">
      <c r="E242" s="183"/>
      <c r="K242" s="11"/>
    </row>
    <row r="243">
      <c r="E243" s="183"/>
      <c r="K243" s="11"/>
    </row>
    <row r="244">
      <c r="E244" s="183"/>
      <c r="K244" s="11"/>
    </row>
    <row r="245">
      <c r="E245" s="183"/>
      <c r="K245" s="11"/>
    </row>
    <row r="246">
      <c r="E246" s="183"/>
      <c r="K246" s="11"/>
    </row>
    <row r="247">
      <c r="E247" s="183"/>
      <c r="K247" s="11"/>
    </row>
    <row r="248">
      <c r="E248" s="183"/>
      <c r="K248" s="11"/>
    </row>
    <row r="249">
      <c r="E249" s="183"/>
      <c r="K249" s="11"/>
    </row>
    <row r="250">
      <c r="E250" s="183"/>
      <c r="K250" s="11"/>
    </row>
    <row r="251">
      <c r="E251" s="183"/>
      <c r="K251" s="11"/>
    </row>
    <row r="252">
      <c r="E252" s="183"/>
      <c r="K252" s="11"/>
    </row>
    <row r="253">
      <c r="E253" s="183"/>
      <c r="K253" s="11"/>
    </row>
    <row r="254">
      <c r="E254" s="183"/>
      <c r="K254" s="11"/>
    </row>
    <row r="255">
      <c r="E255" s="183"/>
      <c r="K255" s="11"/>
    </row>
    <row r="256">
      <c r="E256" s="183"/>
      <c r="K256" s="11"/>
    </row>
    <row r="257">
      <c r="E257" s="183"/>
      <c r="K257" s="11"/>
    </row>
    <row r="258">
      <c r="E258" s="183"/>
      <c r="K258" s="11"/>
    </row>
    <row r="259">
      <c r="E259" s="183"/>
      <c r="K259" s="11"/>
    </row>
    <row r="260">
      <c r="E260" s="183"/>
      <c r="K260" s="11"/>
    </row>
    <row r="261">
      <c r="E261" s="183"/>
      <c r="K261" s="11"/>
    </row>
    <row r="262">
      <c r="E262" s="183"/>
      <c r="K262" s="11"/>
    </row>
    <row r="263">
      <c r="E263" s="183"/>
      <c r="K263" s="11"/>
    </row>
    <row r="264">
      <c r="E264" s="183"/>
      <c r="K264" s="11"/>
    </row>
    <row r="265">
      <c r="E265" s="183"/>
      <c r="K265" s="11"/>
    </row>
    <row r="266">
      <c r="E266" s="183"/>
      <c r="K266" s="11"/>
    </row>
    <row r="267">
      <c r="E267" s="183"/>
      <c r="K267" s="11"/>
    </row>
    <row r="268">
      <c r="E268" s="183"/>
      <c r="K268" s="11"/>
    </row>
    <row r="269">
      <c r="E269" s="183"/>
      <c r="K269" s="11"/>
    </row>
    <row r="270">
      <c r="E270" s="183"/>
      <c r="K270" s="11"/>
    </row>
    <row r="271">
      <c r="E271" s="183"/>
      <c r="K271" s="11"/>
    </row>
    <row r="272">
      <c r="E272" s="183"/>
      <c r="K272" s="11"/>
    </row>
    <row r="273">
      <c r="E273" s="183"/>
      <c r="K273" s="11"/>
    </row>
    <row r="274">
      <c r="E274" s="183"/>
      <c r="K274" s="11"/>
    </row>
    <row r="275">
      <c r="E275" s="183"/>
      <c r="K275" s="11"/>
    </row>
    <row r="276">
      <c r="E276" s="183"/>
      <c r="K276" s="11"/>
    </row>
    <row r="277">
      <c r="E277" s="183"/>
      <c r="K277" s="11"/>
    </row>
    <row r="278">
      <c r="E278" s="183"/>
      <c r="K278" s="11"/>
    </row>
    <row r="279">
      <c r="E279" s="183"/>
      <c r="K279" s="11"/>
    </row>
    <row r="280">
      <c r="E280" s="183"/>
      <c r="K280" s="11"/>
    </row>
    <row r="281">
      <c r="E281" s="183"/>
      <c r="K281" s="11"/>
    </row>
    <row r="282">
      <c r="E282" s="183"/>
      <c r="K282" s="11"/>
    </row>
    <row r="283">
      <c r="E283" s="183"/>
      <c r="K283" s="11"/>
    </row>
    <row r="284">
      <c r="E284" s="183"/>
      <c r="K284" s="11"/>
    </row>
    <row r="285">
      <c r="E285" s="183"/>
      <c r="K285" s="11"/>
    </row>
    <row r="286">
      <c r="E286" s="183"/>
      <c r="K286" s="11"/>
    </row>
    <row r="287">
      <c r="E287" s="183"/>
      <c r="K287" s="11"/>
    </row>
    <row r="288">
      <c r="E288" s="183"/>
      <c r="K288" s="11"/>
    </row>
    <row r="289">
      <c r="E289" s="183"/>
      <c r="K289" s="11"/>
    </row>
    <row r="290">
      <c r="E290" s="183"/>
      <c r="K290" s="11"/>
    </row>
    <row r="291">
      <c r="E291" s="183"/>
      <c r="K291" s="11"/>
    </row>
    <row r="292">
      <c r="E292" s="183"/>
      <c r="K292" s="11"/>
    </row>
    <row r="293">
      <c r="E293" s="183"/>
      <c r="K293" s="11"/>
    </row>
    <row r="294">
      <c r="E294" s="183"/>
      <c r="K294" s="11"/>
    </row>
    <row r="295">
      <c r="E295" s="183"/>
      <c r="K295" s="11"/>
    </row>
    <row r="296">
      <c r="E296" s="183"/>
      <c r="K296" s="11"/>
    </row>
    <row r="297">
      <c r="E297" s="183"/>
      <c r="K297" s="11"/>
    </row>
    <row r="298">
      <c r="E298" s="183"/>
      <c r="K298" s="11"/>
    </row>
    <row r="299">
      <c r="E299" s="183"/>
      <c r="K299" s="11"/>
    </row>
    <row r="300">
      <c r="E300" s="183"/>
      <c r="K300" s="11"/>
    </row>
    <row r="301">
      <c r="E301" s="183"/>
      <c r="K301" s="11"/>
    </row>
    <row r="302">
      <c r="E302" s="183"/>
      <c r="K302" s="11"/>
    </row>
    <row r="303">
      <c r="E303" s="183"/>
      <c r="K303" s="11"/>
    </row>
    <row r="304">
      <c r="E304" s="183"/>
      <c r="K304" s="11"/>
    </row>
    <row r="305">
      <c r="E305" s="183"/>
      <c r="K305" s="11"/>
    </row>
    <row r="306">
      <c r="E306" s="183"/>
      <c r="K306" s="11"/>
    </row>
    <row r="307">
      <c r="E307" s="183"/>
      <c r="K307" s="11"/>
    </row>
    <row r="308">
      <c r="E308" s="183"/>
      <c r="K308" s="11"/>
    </row>
    <row r="309">
      <c r="E309" s="183"/>
      <c r="K309" s="11"/>
    </row>
    <row r="310">
      <c r="E310" s="183"/>
      <c r="K310" s="11"/>
    </row>
    <row r="311">
      <c r="E311" s="183"/>
      <c r="K311" s="11"/>
    </row>
    <row r="312">
      <c r="E312" s="183"/>
      <c r="K312" s="11"/>
    </row>
    <row r="313">
      <c r="E313" s="183"/>
      <c r="K313" s="11"/>
    </row>
    <row r="314">
      <c r="E314" s="183"/>
      <c r="K314" s="11"/>
    </row>
    <row r="315">
      <c r="E315" s="183"/>
      <c r="K315" s="11"/>
    </row>
    <row r="316">
      <c r="E316" s="183"/>
      <c r="K316" s="11"/>
    </row>
    <row r="317">
      <c r="E317" s="183"/>
      <c r="K317" s="11"/>
    </row>
    <row r="318">
      <c r="E318" s="183"/>
      <c r="K318" s="11"/>
    </row>
    <row r="319">
      <c r="E319" s="183"/>
      <c r="K319" s="11"/>
    </row>
    <row r="320">
      <c r="E320" s="183"/>
      <c r="K320" s="11"/>
    </row>
    <row r="321">
      <c r="E321" s="183"/>
      <c r="K321" s="11"/>
    </row>
    <row r="322">
      <c r="E322" s="183"/>
      <c r="K322" s="11"/>
    </row>
    <row r="323">
      <c r="E323" s="183"/>
      <c r="K323" s="11"/>
    </row>
    <row r="324">
      <c r="E324" s="183"/>
      <c r="K324" s="11"/>
    </row>
    <row r="325">
      <c r="E325" s="183"/>
      <c r="K325" s="11"/>
    </row>
    <row r="326">
      <c r="E326" s="183"/>
      <c r="K326" s="11"/>
    </row>
    <row r="327">
      <c r="E327" s="183"/>
      <c r="K327" s="11"/>
    </row>
    <row r="328">
      <c r="E328" s="183"/>
      <c r="K328" s="11"/>
    </row>
    <row r="329">
      <c r="E329" s="183"/>
      <c r="K329" s="11"/>
    </row>
    <row r="330">
      <c r="E330" s="183"/>
      <c r="K330" s="11"/>
    </row>
    <row r="331">
      <c r="E331" s="183"/>
      <c r="K331" s="11"/>
    </row>
    <row r="332">
      <c r="E332" s="183"/>
      <c r="K332" s="11"/>
    </row>
    <row r="333">
      <c r="E333" s="183"/>
      <c r="K333" s="11"/>
    </row>
    <row r="334">
      <c r="E334" s="183"/>
      <c r="K334" s="11"/>
    </row>
    <row r="335">
      <c r="E335" s="183"/>
      <c r="K335" s="11"/>
    </row>
    <row r="336">
      <c r="E336" s="183"/>
      <c r="K336" s="11"/>
    </row>
    <row r="337">
      <c r="E337" s="183"/>
      <c r="K337" s="11"/>
    </row>
    <row r="338">
      <c r="E338" s="183"/>
      <c r="K338" s="11"/>
    </row>
    <row r="339">
      <c r="E339" s="183"/>
      <c r="K339" s="11"/>
    </row>
    <row r="340">
      <c r="E340" s="183"/>
      <c r="K340" s="11"/>
    </row>
    <row r="341">
      <c r="E341" s="183"/>
      <c r="K341" s="11"/>
    </row>
    <row r="342">
      <c r="E342" s="183"/>
      <c r="K342" s="11"/>
    </row>
    <row r="343">
      <c r="E343" s="183"/>
      <c r="K343" s="11"/>
    </row>
    <row r="344">
      <c r="E344" s="183"/>
      <c r="K344" s="11"/>
    </row>
    <row r="345">
      <c r="E345" s="183"/>
      <c r="K345" s="11"/>
    </row>
    <row r="346">
      <c r="E346" s="183"/>
      <c r="K346" s="11"/>
    </row>
    <row r="347">
      <c r="E347" s="183"/>
      <c r="K347" s="11"/>
    </row>
    <row r="348">
      <c r="E348" s="183"/>
      <c r="K348" s="11"/>
    </row>
    <row r="349">
      <c r="E349" s="183"/>
      <c r="K349" s="11"/>
    </row>
    <row r="350">
      <c r="E350" s="183"/>
      <c r="K350" s="11"/>
    </row>
    <row r="351">
      <c r="E351" s="183"/>
      <c r="K351" s="11"/>
    </row>
    <row r="352">
      <c r="E352" s="183"/>
      <c r="K352" s="11"/>
    </row>
    <row r="353">
      <c r="E353" s="183"/>
      <c r="K353" s="11"/>
    </row>
    <row r="354">
      <c r="E354" s="183"/>
      <c r="K354" s="11"/>
    </row>
    <row r="355">
      <c r="E355" s="183"/>
      <c r="K355" s="11"/>
    </row>
    <row r="356">
      <c r="E356" s="183"/>
      <c r="K356" s="11"/>
    </row>
    <row r="357">
      <c r="E357" s="183"/>
      <c r="K357" s="11"/>
    </row>
    <row r="358">
      <c r="E358" s="183"/>
      <c r="K358" s="11"/>
    </row>
    <row r="359">
      <c r="E359" s="183"/>
      <c r="K359" s="11"/>
    </row>
    <row r="360">
      <c r="E360" s="183"/>
      <c r="K360" s="11"/>
    </row>
    <row r="361">
      <c r="E361" s="183"/>
      <c r="K361" s="11"/>
    </row>
    <row r="362">
      <c r="E362" s="183"/>
      <c r="K362" s="11"/>
    </row>
    <row r="363">
      <c r="E363" s="183"/>
      <c r="K363" s="11"/>
    </row>
    <row r="364">
      <c r="E364" s="183"/>
      <c r="K364" s="11"/>
    </row>
    <row r="365">
      <c r="E365" s="183"/>
      <c r="K365" s="11"/>
    </row>
    <row r="366">
      <c r="E366" s="183"/>
      <c r="K366" s="11"/>
    </row>
    <row r="367">
      <c r="E367" s="183"/>
      <c r="K367" s="11"/>
    </row>
    <row r="368">
      <c r="E368" s="183"/>
      <c r="K368" s="11"/>
    </row>
    <row r="369">
      <c r="E369" s="183"/>
      <c r="K369" s="11"/>
    </row>
    <row r="370">
      <c r="E370" s="183"/>
      <c r="K370" s="11"/>
    </row>
    <row r="371">
      <c r="E371" s="183"/>
      <c r="K371" s="11"/>
    </row>
    <row r="372">
      <c r="E372" s="183"/>
      <c r="K372" s="11"/>
    </row>
    <row r="373">
      <c r="E373" s="183"/>
      <c r="K373" s="11"/>
    </row>
    <row r="374">
      <c r="E374" s="183"/>
      <c r="K374" s="11"/>
    </row>
    <row r="375">
      <c r="E375" s="183"/>
      <c r="K375" s="11"/>
    </row>
    <row r="376">
      <c r="E376" s="183"/>
      <c r="K376" s="11"/>
    </row>
    <row r="377">
      <c r="E377" s="183"/>
      <c r="K377" s="11"/>
    </row>
    <row r="378">
      <c r="E378" s="183"/>
      <c r="K378" s="11"/>
    </row>
    <row r="379">
      <c r="E379" s="183"/>
      <c r="K379" s="11"/>
    </row>
    <row r="380">
      <c r="E380" s="183"/>
      <c r="K380" s="11"/>
    </row>
    <row r="381">
      <c r="E381" s="183"/>
      <c r="K381" s="11"/>
    </row>
    <row r="382">
      <c r="E382" s="183"/>
      <c r="K382" s="11"/>
    </row>
    <row r="383">
      <c r="E383" s="183"/>
      <c r="K383" s="11"/>
    </row>
    <row r="384">
      <c r="E384" s="183"/>
      <c r="K384" s="11"/>
    </row>
    <row r="385">
      <c r="E385" s="183"/>
      <c r="K385" s="11"/>
    </row>
    <row r="386">
      <c r="E386" s="183"/>
      <c r="K386" s="11"/>
    </row>
    <row r="387">
      <c r="E387" s="183"/>
      <c r="K387" s="11"/>
    </row>
    <row r="388">
      <c r="E388" s="183"/>
      <c r="K388" s="11"/>
    </row>
    <row r="389">
      <c r="E389" s="183"/>
      <c r="K389" s="11"/>
    </row>
    <row r="390">
      <c r="E390" s="183"/>
      <c r="K390" s="11"/>
    </row>
    <row r="391">
      <c r="E391" s="183"/>
      <c r="K391" s="11"/>
    </row>
    <row r="392">
      <c r="E392" s="183"/>
      <c r="K392" s="11"/>
    </row>
    <row r="393">
      <c r="E393" s="183"/>
      <c r="K393" s="11"/>
    </row>
    <row r="394">
      <c r="E394" s="183"/>
      <c r="K394" s="11"/>
    </row>
    <row r="395">
      <c r="E395" s="183"/>
      <c r="K395" s="11"/>
    </row>
    <row r="396">
      <c r="E396" s="183"/>
      <c r="K396" s="11"/>
    </row>
    <row r="397">
      <c r="E397" s="183"/>
      <c r="K397" s="11"/>
    </row>
    <row r="398">
      <c r="E398" s="183"/>
      <c r="K398" s="11"/>
    </row>
    <row r="399">
      <c r="E399" s="183"/>
      <c r="K399" s="11"/>
    </row>
    <row r="400">
      <c r="E400" s="183"/>
      <c r="K400" s="11"/>
    </row>
    <row r="401">
      <c r="E401" s="183"/>
      <c r="K401" s="11"/>
    </row>
    <row r="402">
      <c r="E402" s="183"/>
      <c r="K402" s="11"/>
    </row>
    <row r="403">
      <c r="E403" s="183"/>
      <c r="K403" s="11"/>
    </row>
    <row r="404">
      <c r="E404" s="183"/>
      <c r="K404" s="11"/>
    </row>
    <row r="405">
      <c r="E405" s="183"/>
      <c r="K405" s="11"/>
    </row>
    <row r="406">
      <c r="E406" s="183"/>
      <c r="K406" s="11"/>
    </row>
    <row r="407">
      <c r="E407" s="183"/>
      <c r="K407" s="11"/>
    </row>
    <row r="408">
      <c r="E408" s="183"/>
      <c r="K408" s="11"/>
    </row>
    <row r="409">
      <c r="E409" s="183"/>
      <c r="K409" s="11"/>
    </row>
    <row r="410">
      <c r="E410" s="183"/>
      <c r="K410" s="11"/>
    </row>
    <row r="411">
      <c r="E411" s="183"/>
      <c r="K411" s="11"/>
    </row>
    <row r="412">
      <c r="E412" s="183"/>
      <c r="K412" s="11"/>
    </row>
    <row r="413">
      <c r="E413" s="183"/>
      <c r="K413" s="11"/>
    </row>
    <row r="414">
      <c r="E414" s="183"/>
      <c r="K414" s="11"/>
    </row>
    <row r="415">
      <c r="E415" s="183"/>
      <c r="K415" s="11"/>
    </row>
    <row r="416">
      <c r="E416" s="183"/>
      <c r="K416" s="11"/>
    </row>
    <row r="417">
      <c r="E417" s="183"/>
      <c r="K417" s="11"/>
    </row>
    <row r="418">
      <c r="E418" s="183"/>
      <c r="K418" s="11"/>
    </row>
    <row r="419">
      <c r="E419" s="183"/>
      <c r="K419" s="11"/>
    </row>
    <row r="420">
      <c r="E420" s="183"/>
      <c r="K420" s="11"/>
    </row>
    <row r="421">
      <c r="E421" s="183"/>
      <c r="K421" s="11"/>
    </row>
    <row r="422">
      <c r="E422" s="183"/>
      <c r="K422" s="11"/>
    </row>
    <row r="423">
      <c r="E423" s="183"/>
      <c r="K423" s="11"/>
    </row>
    <row r="424">
      <c r="E424" s="183"/>
      <c r="K424" s="11"/>
    </row>
    <row r="425">
      <c r="E425" s="183"/>
      <c r="K425" s="11"/>
    </row>
    <row r="426">
      <c r="E426" s="183"/>
      <c r="K426" s="11"/>
    </row>
    <row r="427">
      <c r="E427" s="183"/>
      <c r="K427" s="11"/>
    </row>
    <row r="428">
      <c r="E428" s="183"/>
      <c r="K428" s="11"/>
    </row>
    <row r="429">
      <c r="E429" s="183"/>
      <c r="K429" s="11"/>
    </row>
    <row r="430">
      <c r="E430" s="183"/>
      <c r="K430" s="11"/>
    </row>
    <row r="431">
      <c r="E431" s="183"/>
      <c r="K431" s="11"/>
    </row>
    <row r="432">
      <c r="E432" s="183"/>
      <c r="K432" s="11"/>
    </row>
    <row r="433">
      <c r="E433" s="183"/>
      <c r="K433" s="11"/>
    </row>
    <row r="434">
      <c r="E434" s="183"/>
      <c r="K434" s="11"/>
    </row>
    <row r="435">
      <c r="E435" s="183"/>
      <c r="K435" s="11"/>
    </row>
    <row r="436">
      <c r="E436" s="183"/>
      <c r="K436" s="11"/>
    </row>
    <row r="437">
      <c r="E437" s="183"/>
      <c r="K437" s="11"/>
    </row>
    <row r="438">
      <c r="E438" s="183"/>
      <c r="K438" s="11"/>
    </row>
    <row r="439">
      <c r="E439" s="183"/>
      <c r="K439" s="11"/>
    </row>
    <row r="440">
      <c r="E440" s="183"/>
      <c r="K440" s="11"/>
    </row>
    <row r="441">
      <c r="E441" s="183"/>
      <c r="K441" s="11"/>
    </row>
    <row r="442">
      <c r="E442" s="183"/>
      <c r="K442" s="11"/>
    </row>
    <row r="443">
      <c r="E443" s="183"/>
      <c r="K443" s="11"/>
    </row>
    <row r="444">
      <c r="E444" s="183"/>
      <c r="K444" s="11"/>
    </row>
    <row r="445">
      <c r="E445" s="183"/>
      <c r="K445" s="11"/>
    </row>
    <row r="446">
      <c r="E446" s="183"/>
      <c r="K446" s="11"/>
    </row>
    <row r="447">
      <c r="E447" s="183"/>
      <c r="K447" s="11"/>
    </row>
    <row r="448">
      <c r="E448" s="183"/>
      <c r="K448" s="11"/>
    </row>
    <row r="449">
      <c r="E449" s="183"/>
      <c r="K449" s="11"/>
    </row>
    <row r="450">
      <c r="E450" s="183"/>
      <c r="K450" s="11"/>
    </row>
    <row r="451">
      <c r="E451" s="183"/>
      <c r="K451" s="11"/>
    </row>
    <row r="452">
      <c r="E452" s="183"/>
      <c r="K452" s="11"/>
    </row>
    <row r="453">
      <c r="E453" s="183"/>
      <c r="K453" s="11"/>
    </row>
    <row r="454">
      <c r="E454" s="183"/>
      <c r="K454" s="11"/>
    </row>
    <row r="455">
      <c r="E455" s="183"/>
      <c r="K455" s="11"/>
    </row>
    <row r="456">
      <c r="E456" s="183"/>
      <c r="K456" s="11"/>
    </row>
    <row r="457">
      <c r="E457" s="183"/>
      <c r="K457" s="11"/>
    </row>
    <row r="458">
      <c r="E458" s="183"/>
      <c r="K458" s="11"/>
    </row>
    <row r="459">
      <c r="E459" s="183"/>
      <c r="K459" s="11"/>
    </row>
    <row r="460">
      <c r="E460" s="183"/>
      <c r="K460" s="11"/>
    </row>
    <row r="461">
      <c r="E461" s="183"/>
      <c r="K461" s="11"/>
    </row>
    <row r="462">
      <c r="E462" s="183"/>
      <c r="K462" s="11"/>
    </row>
    <row r="463">
      <c r="E463" s="183"/>
      <c r="K463" s="11"/>
    </row>
    <row r="464">
      <c r="E464" s="183"/>
      <c r="K464" s="11"/>
    </row>
    <row r="465">
      <c r="E465" s="183"/>
      <c r="K465" s="11"/>
    </row>
    <row r="466">
      <c r="E466" s="183"/>
      <c r="K466" s="11"/>
    </row>
    <row r="467">
      <c r="E467" s="183"/>
      <c r="K467" s="11"/>
    </row>
    <row r="468">
      <c r="E468" s="183"/>
      <c r="K468" s="11"/>
    </row>
    <row r="469">
      <c r="E469" s="183"/>
      <c r="K469" s="11"/>
    </row>
    <row r="470">
      <c r="E470" s="183"/>
      <c r="K470" s="11"/>
    </row>
    <row r="471">
      <c r="E471" s="183"/>
      <c r="K471" s="11"/>
    </row>
    <row r="472">
      <c r="E472" s="183"/>
      <c r="K472" s="11"/>
    </row>
    <row r="473">
      <c r="E473" s="183"/>
      <c r="K473" s="11"/>
    </row>
    <row r="474">
      <c r="E474" s="183"/>
      <c r="K474" s="11"/>
    </row>
    <row r="475">
      <c r="E475" s="183"/>
      <c r="K475" s="11"/>
    </row>
    <row r="476">
      <c r="E476" s="183"/>
      <c r="K476" s="11"/>
    </row>
    <row r="477">
      <c r="E477" s="183"/>
      <c r="K477" s="11"/>
    </row>
    <row r="478">
      <c r="E478" s="183"/>
      <c r="K478" s="11"/>
    </row>
    <row r="479">
      <c r="E479" s="183"/>
      <c r="K479" s="11"/>
    </row>
    <row r="480">
      <c r="E480" s="183"/>
      <c r="K480" s="11"/>
    </row>
    <row r="481">
      <c r="E481" s="183"/>
      <c r="K481" s="11"/>
    </row>
    <row r="482">
      <c r="E482" s="183"/>
      <c r="K482" s="11"/>
    </row>
    <row r="483">
      <c r="E483" s="183"/>
      <c r="K483" s="11"/>
    </row>
    <row r="484">
      <c r="E484" s="183"/>
      <c r="K484" s="11"/>
    </row>
    <row r="485">
      <c r="E485" s="183"/>
      <c r="K485" s="11"/>
    </row>
    <row r="486">
      <c r="E486" s="183"/>
      <c r="K486" s="11"/>
    </row>
    <row r="487">
      <c r="E487" s="183"/>
      <c r="K487" s="11"/>
    </row>
    <row r="488">
      <c r="E488" s="183"/>
      <c r="K488" s="11"/>
    </row>
    <row r="489">
      <c r="E489" s="183"/>
      <c r="K489" s="11"/>
    </row>
    <row r="490">
      <c r="E490" s="183"/>
      <c r="K490" s="11"/>
    </row>
    <row r="491">
      <c r="E491" s="183"/>
      <c r="K491" s="11"/>
    </row>
    <row r="492">
      <c r="E492" s="183"/>
      <c r="K492" s="11"/>
    </row>
    <row r="493">
      <c r="E493" s="183"/>
      <c r="K493" s="11"/>
    </row>
    <row r="494">
      <c r="E494" s="183"/>
      <c r="K494" s="11"/>
    </row>
    <row r="495">
      <c r="E495" s="183"/>
      <c r="K495" s="11"/>
    </row>
    <row r="496">
      <c r="E496" s="183"/>
      <c r="K496" s="11"/>
    </row>
    <row r="497">
      <c r="E497" s="183"/>
      <c r="K497" s="11"/>
    </row>
    <row r="498">
      <c r="E498" s="183"/>
      <c r="K498" s="11"/>
    </row>
    <row r="499">
      <c r="E499" s="183"/>
      <c r="K499" s="11"/>
    </row>
    <row r="500">
      <c r="E500" s="183"/>
      <c r="K500" s="11"/>
    </row>
    <row r="501">
      <c r="E501" s="183"/>
      <c r="K501" s="11"/>
    </row>
    <row r="502">
      <c r="E502" s="183"/>
      <c r="K502" s="11"/>
    </row>
    <row r="503">
      <c r="E503" s="183"/>
      <c r="K503" s="11"/>
    </row>
    <row r="504">
      <c r="E504" s="183"/>
      <c r="K504" s="11"/>
    </row>
    <row r="505">
      <c r="E505" s="183"/>
      <c r="K505" s="11"/>
    </row>
    <row r="506">
      <c r="E506" s="183"/>
      <c r="K506" s="11"/>
    </row>
    <row r="507">
      <c r="E507" s="183"/>
      <c r="K507" s="11"/>
    </row>
    <row r="508">
      <c r="E508" s="183"/>
      <c r="K508" s="11"/>
    </row>
    <row r="509">
      <c r="E509" s="183"/>
      <c r="K509" s="11"/>
    </row>
    <row r="510">
      <c r="E510" s="183"/>
      <c r="K510" s="11"/>
    </row>
    <row r="511">
      <c r="E511" s="183"/>
      <c r="K511" s="11"/>
    </row>
    <row r="512">
      <c r="E512" s="183"/>
      <c r="K512" s="11"/>
    </row>
    <row r="513">
      <c r="E513" s="183"/>
      <c r="K513" s="11"/>
    </row>
    <row r="514">
      <c r="E514" s="183"/>
      <c r="K514" s="11"/>
    </row>
    <row r="515">
      <c r="E515" s="183"/>
      <c r="K515" s="11"/>
    </row>
    <row r="516">
      <c r="E516" s="183"/>
      <c r="K516" s="11"/>
    </row>
    <row r="517">
      <c r="E517" s="183"/>
      <c r="K517" s="11"/>
    </row>
    <row r="518">
      <c r="E518" s="183"/>
      <c r="K518" s="11"/>
    </row>
    <row r="519">
      <c r="E519" s="183"/>
      <c r="K519" s="11"/>
    </row>
    <row r="520">
      <c r="E520" s="183"/>
      <c r="K520" s="11"/>
    </row>
    <row r="521">
      <c r="E521" s="183"/>
      <c r="K521" s="11"/>
    </row>
    <row r="522">
      <c r="E522" s="183"/>
      <c r="K522" s="11"/>
    </row>
    <row r="523">
      <c r="E523" s="183"/>
      <c r="K523" s="11"/>
    </row>
    <row r="524">
      <c r="E524" s="183"/>
      <c r="K524" s="11"/>
    </row>
    <row r="525">
      <c r="E525" s="183"/>
      <c r="K525" s="11"/>
    </row>
    <row r="526">
      <c r="E526" s="183"/>
      <c r="K526" s="11"/>
    </row>
    <row r="527">
      <c r="E527" s="183"/>
      <c r="K527" s="11"/>
    </row>
    <row r="528">
      <c r="E528" s="183"/>
      <c r="K528" s="11"/>
    </row>
    <row r="529">
      <c r="E529" s="183"/>
      <c r="K529" s="11"/>
    </row>
    <row r="530">
      <c r="E530" s="183"/>
      <c r="K530" s="11"/>
    </row>
    <row r="531">
      <c r="E531" s="183"/>
      <c r="K531" s="11"/>
    </row>
    <row r="532">
      <c r="E532" s="183"/>
      <c r="K532" s="11"/>
    </row>
    <row r="533">
      <c r="E533" s="183"/>
      <c r="K533" s="11"/>
    </row>
    <row r="534">
      <c r="E534" s="183"/>
      <c r="K534" s="11"/>
    </row>
    <row r="535">
      <c r="E535" s="183"/>
      <c r="K535" s="11"/>
    </row>
    <row r="536">
      <c r="E536" s="183"/>
      <c r="K536" s="11"/>
    </row>
    <row r="537">
      <c r="E537" s="183"/>
      <c r="K537" s="11"/>
    </row>
    <row r="538">
      <c r="E538" s="183"/>
      <c r="K538" s="11"/>
    </row>
    <row r="539">
      <c r="E539" s="183"/>
      <c r="K539" s="11"/>
    </row>
    <row r="540">
      <c r="E540" s="183"/>
      <c r="K540" s="11"/>
    </row>
    <row r="541">
      <c r="E541" s="183"/>
      <c r="K541" s="11"/>
    </row>
    <row r="542">
      <c r="E542" s="183"/>
      <c r="K542" s="11"/>
    </row>
    <row r="543">
      <c r="E543" s="183"/>
      <c r="K543" s="11"/>
    </row>
    <row r="544">
      <c r="E544" s="183"/>
      <c r="K544" s="11"/>
    </row>
    <row r="545">
      <c r="E545" s="183"/>
      <c r="K545" s="11"/>
    </row>
    <row r="546">
      <c r="E546" s="183"/>
      <c r="K546" s="11"/>
    </row>
    <row r="547">
      <c r="E547" s="183"/>
      <c r="K547" s="11"/>
    </row>
    <row r="548">
      <c r="E548" s="183"/>
      <c r="K548" s="11"/>
    </row>
    <row r="549">
      <c r="E549" s="183"/>
      <c r="K549" s="11"/>
    </row>
    <row r="550">
      <c r="E550" s="183"/>
      <c r="K550" s="11"/>
    </row>
    <row r="551">
      <c r="E551" s="183"/>
      <c r="K551" s="11"/>
    </row>
    <row r="552">
      <c r="E552" s="183"/>
      <c r="K552" s="11"/>
    </row>
    <row r="553">
      <c r="E553" s="183"/>
      <c r="K553" s="11"/>
    </row>
    <row r="554">
      <c r="E554" s="183"/>
      <c r="K554" s="11"/>
    </row>
    <row r="555">
      <c r="E555" s="183"/>
      <c r="K555" s="11"/>
    </row>
    <row r="556">
      <c r="E556" s="183"/>
      <c r="K556" s="11"/>
    </row>
    <row r="557">
      <c r="E557" s="183"/>
      <c r="K557" s="11"/>
    </row>
    <row r="558">
      <c r="E558" s="183"/>
      <c r="K558" s="11"/>
    </row>
    <row r="559">
      <c r="E559" s="183"/>
      <c r="K559" s="11"/>
    </row>
    <row r="560">
      <c r="E560" s="183"/>
      <c r="K560" s="11"/>
    </row>
    <row r="561">
      <c r="E561" s="183"/>
      <c r="K561" s="11"/>
    </row>
    <row r="562">
      <c r="E562" s="183"/>
      <c r="K562" s="11"/>
    </row>
    <row r="563">
      <c r="E563" s="183"/>
      <c r="K563" s="11"/>
    </row>
    <row r="564">
      <c r="E564" s="183"/>
      <c r="K564" s="11"/>
    </row>
    <row r="565">
      <c r="E565" s="183"/>
      <c r="K565" s="11"/>
    </row>
    <row r="566">
      <c r="E566" s="183"/>
      <c r="K566" s="11"/>
    </row>
    <row r="567">
      <c r="E567" s="183"/>
      <c r="K567" s="11"/>
    </row>
    <row r="568">
      <c r="E568" s="183"/>
      <c r="K568" s="11"/>
    </row>
    <row r="569">
      <c r="E569" s="183"/>
      <c r="K569" s="11"/>
    </row>
    <row r="570">
      <c r="E570" s="183"/>
      <c r="K570" s="11"/>
    </row>
    <row r="571">
      <c r="E571" s="183"/>
      <c r="K571" s="11"/>
    </row>
    <row r="572">
      <c r="E572" s="183"/>
      <c r="K572" s="11"/>
    </row>
    <row r="573">
      <c r="E573" s="183"/>
      <c r="K573" s="11"/>
    </row>
    <row r="574">
      <c r="E574" s="183"/>
      <c r="K574" s="11"/>
    </row>
    <row r="575">
      <c r="E575" s="183"/>
      <c r="K575" s="11"/>
    </row>
    <row r="576">
      <c r="E576" s="183"/>
      <c r="K576" s="11"/>
    </row>
    <row r="577">
      <c r="E577" s="183"/>
      <c r="K577" s="11"/>
    </row>
    <row r="578">
      <c r="E578" s="183"/>
      <c r="K578" s="11"/>
    </row>
    <row r="579">
      <c r="E579" s="183"/>
      <c r="K579" s="11"/>
    </row>
    <row r="580">
      <c r="E580" s="183"/>
      <c r="K580" s="11"/>
    </row>
    <row r="581">
      <c r="E581" s="183"/>
      <c r="K581" s="11"/>
    </row>
    <row r="582">
      <c r="E582" s="183"/>
      <c r="K582" s="11"/>
    </row>
    <row r="583">
      <c r="E583" s="183"/>
      <c r="K583" s="11"/>
    </row>
    <row r="584">
      <c r="E584" s="183"/>
      <c r="K584" s="11"/>
    </row>
    <row r="585">
      <c r="E585" s="183"/>
      <c r="K585" s="11"/>
    </row>
    <row r="586">
      <c r="E586" s="183"/>
      <c r="K586" s="11"/>
    </row>
    <row r="587">
      <c r="E587" s="183"/>
      <c r="K587" s="11"/>
    </row>
    <row r="588">
      <c r="E588" s="183"/>
      <c r="K588" s="11"/>
    </row>
    <row r="589">
      <c r="E589" s="183"/>
      <c r="K589" s="11"/>
    </row>
    <row r="590">
      <c r="E590" s="183"/>
      <c r="K590" s="11"/>
    </row>
    <row r="591">
      <c r="E591" s="183"/>
      <c r="K591" s="11"/>
    </row>
    <row r="592">
      <c r="E592" s="183"/>
      <c r="K592" s="11"/>
    </row>
    <row r="593">
      <c r="E593" s="183"/>
      <c r="K593" s="11"/>
    </row>
    <row r="594">
      <c r="E594" s="183"/>
      <c r="K594" s="11"/>
    </row>
    <row r="595">
      <c r="E595" s="183"/>
      <c r="K595" s="11"/>
    </row>
    <row r="596">
      <c r="E596" s="183"/>
      <c r="K596" s="11"/>
    </row>
    <row r="597">
      <c r="E597" s="183"/>
      <c r="K597" s="11"/>
    </row>
    <row r="598">
      <c r="E598" s="183"/>
      <c r="K598" s="11"/>
    </row>
    <row r="599">
      <c r="E599" s="183"/>
      <c r="K599" s="11"/>
    </row>
    <row r="600">
      <c r="E600" s="183"/>
      <c r="K600" s="11"/>
    </row>
    <row r="601">
      <c r="E601" s="183"/>
      <c r="K601" s="11"/>
    </row>
    <row r="602">
      <c r="E602" s="183"/>
      <c r="K602" s="11"/>
    </row>
    <row r="603">
      <c r="E603" s="183"/>
      <c r="K603" s="11"/>
    </row>
    <row r="604">
      <c r="E604" s="183"/>
      <c r="K604" s="11"/>
    </row>
    <row r="605">
      <c r="E605" s="183"/>
      <c r="K605" s="11"/>
    </row>
    <row r="606">
      <c r="E606" s="183"/>
      <c r="K606" s="11"/>
    </row>
    <row r="607">
      <c r="E607" s="183"/>
      <c r="K607" s="11"/>
    </row>
    <row r="608">
      <c r="E608" s="183"/>
      <c r="K608" s="11"/>
    </row>
    <row r="609">
      <c r="E609" s="183"/>
      <c r="K609" s="11"/>
    </row>
    <row r="610">
      <c r="E610" s="183"/>
      <c r="K610" s="11"/>
    </row>
    <row r="611">
      <c r="E611" s="183"/>
      <c r="K611" s="11"/>
    </row>
    <row r="612">
      <c r="E612" s="183"/>
      <c r="K612" s="11"/>
    </row>
    <row r="613">
      <c r="E613" s="183"/>
      <c r="K613" s="11"/>
    </row>
    <row r="614">
      <c r="E614" s="183"/>
      <c r="K614" s="11"/>
    </row>
    <row r="615">
      <c r="E615" s="183"/>
      <c r="K615" s="11"/>
    </row>
    <row r="616">
      <c r="E616" s="183"/>
      <c r="K616" s="11"/>
    </row>
    <row r="617">
      <c r="E617" s="183"/>
      <c r="K617" s="11"/>
    </row>
    <row r="618">
      <c r="E618" s="183"/>
      <c r="K618" s="11"/>
    </row>
    <row r="619">
      <c r="E619" s="183"/>
      <c r="K619" s="11"/>
    </row>
    <row r="620">
      <c r="E620" s="183"/>
      <c r="K620" s="11"/>
    </row>
    <row r="621">
      <c r="E621" s="183"/>
      <c r="K621" s="11"/>
    </row>
    <row r="622">
      <c r="E622" s="183"/>
      <c r="K622" s="11"/>
    </row>
    <row r="623">
      <c r="E623" s="183"/>
      <c r="K623" s="11"/>
    </row>
    <row r="624">
      <c r="E624" s="183"/>
      <c r="K624" s="11"/>
    </row>
    <row r="625">
      <c r="E625" s="183"/>
      <c r="K625" s="11"/>
    </row>
    <row r="626">
      <c r="E626" s="183"/>
      <c r="K626" s="11"/>
    </row>
    <row r="627">
      <c r="E627" s="183"/>
      <c r="K627" s="11"/>
    </row>
    <row r="628">
      <c r="E628" s="183"/>
      <c r="K628" s="11"/>
    </row>
    <row r="629">
      <c r="E629" s="183"/>
      <c r="K629" s="11"/>
    </row>
    <row r="630">
      <c r="E630" s="183"/>
      <c r="K630" s="11"/>
    </row>
    <row r="631">
      <c r="E631" s="183"/>
      <c r="K631" s="11"/>
    </row>
    <row r="632">
      <c r="E632" s="183"/>
      <c r="K632" s="11"/>
    </row>
    <row r="633">
      <c r="E633" s="183"/>
      <c r="K633" s="11"/>
    </row>
    <row r="634">
      <c r="E634" s="183"/>
      <c r="K634" s="11"/>
    </row>
    <row r="635">
      <c r="E635" s="183"/>
      <c r="K635" s="11"/>
    </row>
    <row r="636">
      <c r="E636" s="183"/>
      <c r="K636" s="11"/>
    </row>
    <row r="637">
      <c r="E637" s="183"/>
      <c r="K637" s="11"/>
    </row>
    <row r="638">
      <c r="E638" s="183"/>
      <c r="K638" s="11"/>
    </row>
    <row r="639">
      <c r="E639" s="183"/>
      <c r="K639" s="11"/>
    </row>
    <row r="640">
      <c r="E640" s="183"/>
      <c r="K640" s="11"/>
    </row>
    <row r="641">
      <c r="E641" s="183"/>
      <c r="K641" s="11"/>
    </row>
    <row r="642">
      <c r="E642" s="183"/>
      <c r="K642" s="11"/>
    </row>
    <row r="643">
      <c r="E643" s="183"/>
      <c r="K643" s="11"/>
    </row>
    <row r="644">
      <c r="E644" s="183"/>
      <c r="K644" s="11"/>
    </row>
    <row r="645">
      <c r="E645" s="183"/>
      <c r="K645" s="11"/>
    </row>
    <row r="646">
      <c r="E646" s="183"/>
      <c r="K646" s="11"/>
    </row>
    <row r="647">
      <c r="E647" s="183"/>
      <c r="K647" s="11"/>
    </row>
    <row r="648">
      <c r="E648" s="183"/>
      <c r="K648" s="11"/>
    </row>
    <row r="649">
      <c r="E649" s="183"/>
      <c r="K649" s="11"/>
    </row>
    <row r="650">
      <c r="E650" s="183"/>
      <c r="K650" s="11"/>
    </row>
    <row r="651">
      <c r="E651" s="183"/>
      <c r="K651" s="11"/>
    </row>
    <row r="652">
      <c r="E652" s="183"/>
      <c r="K652" s="11"/>
    </row>
    <row r="653">
      <c r="E653" s="183"/>
      <c r="K653" s="11"/>
    </row>
    <row r="654">
      <c r="E654" s="183"/>
      <c r="K654" s="11"/>
    </row>
    <row r="655">
      <c r="E655" s="183"/>
      <c r="K655" s="11"/>
    </row>
    <row r="656">
      <c r="E656" s="183"/>
      <c r="K656" s="11"/>
    </row>
    <row r="657">
      <c r="E657" s="183"/>
      <c r="K657" s="11"/>
    </row>
    <row r="658">
      <c r="E658" s="183"/>
      <c r="K658" s="11"/>
    </row>
    <row r="659">
      <c r="E659" s="183"/>
      <c r="K659" s="11"/>
    </row>
    <row r="660">
      <c r="E660" s="183"/>
      <c r="K660" s="11"/>
    </row>
    <row r="661">
      <c r="E661" s="183"/>
      <c r="K661" s="11"/>
    </row>
    <row r="662">
      <c r="E662" s="183"/>
      <c r="K662" s="11"/>
    </row>
    <row r="663">
      <c r="E663" s="183"/>
      <c r="K663" s="11"/>
    </row>
    <row r="664">
      <c r="E664" s="183"/>
      <c r="K664" s="11"/>
    </row>
    <row r="665">
      <c r="E665" s="183"/>
      <c r="K665" s="11"/>
    </row>
    <row r="666">
      <c r="E666" s="183"/>
      <c r="K666" s="11"/>
    </row>
    <row r="667">
      <c r="E667" s="183"/>
      <c r="K667" s="11"/>
    </row>
    <row r="668">
      <c r="E668" s="183"/>
      <c r="K668" s="11"/>
    </row>
    <row r="669">
      <c r="E669" s="183"/>
      <c r="K669" s="11"/>
    </row>
    <row r="670">
      <c r="E670" s="183"/>
      <c r="K670" s="11"/>
    </row>
    <row r="671">
      <c r="E671" s="183"/>
      <c r="K671" s="11"/>
    </row>
    <row r="672">
      <c r="E672" s="183"/>
      <c r="K672" s="11"/>
    </row>
    <row r="673">
      <c r="E673" s="183"/>
      <c r="K673" s="11"/>
    </row>
    <row r="674">
      <c r="E674" s="183"/>
      <c r="K674" s="11"/>
    </row>
    <row r="675">
      <c r="E675" s="183"/>
      <c r="K675" s="11"/>
    </row>
    <row r="676">
      <c r="E676" s="183"/>
      <c r="K676" s="11"/>
    </row>
    <row r="677">
      <c r="E677" s="183"/>
      <c r="K677" s="11"/>
    </row>
    <row r="678">
      <c r="E678" s="183"/>
      <c r="K678" s="11"/>
    </row>
    <row r="679">
      <c r="E679" s="183"/>
      <c r="K679" s="11"/>
    </row>
    <row r="680">
      <c r="E680" s="183"/>
      <c r="K680" s="11"/>
    </row>
    <row r="681">
      <c r="E681" s="183"/>
      <c r="K681" s="11"/>
    </row>
    <row r="682">
      <c r="E682" s="183"/>
      <c r="K682" s="11"/>
    </row>
    <row r="683">
      <c r="E683" s="183"/>
      <c r="K683" s="11"/>
    </row>
    <row r="684">
      <c r="E684" s="183"/>
      <c r="K684" s="11"/>
    </row>
    <row r="685">
      <c r="E685" s="183"/>
      <c r="K685" s="11"/>
    </row>
    <row r="686">
      <c r="E686" s="183"/>
      <c r="K686" s="11"/>
    </row>
    <row r="687">
      <c r="E687" s="183"/>
      <c r="K687" s="11"/>
    </row>
    <row r="688">
      <c r="E688" s="183"/>
      <c r="K688" s="11"/>
    </row>
    <row r="689">
      <c r="E689" s="183"/>
      <c r="K689" s="11"/>
    </row>
    <row r="690">
      <c r="E690" s="183"/>
      <c r="K690" s="11"/>
    </row>
    <row r="691">
      <c r="E691" s="183"/>
      <c r="K691" s="11"/>
    </row>
    <row r="692">
      <c r="E692" s="183"/>
      <c r="K692" s="11"/>
    </row>
    <row r="693">
      <c r="E693" s="183"/>
      <c r="K693" s="11"/>
    </row>
    <row r="694">
      <c r="E694" s="183"/>
      <c r="K694" s="11"/>
    </row>
    <row r="695">
      <c r="E695" s="183"/>
      <c r="K695" s="11"/>
    </row>
    <row r="696">
      <c r="E696" s="183"/>
      <c r="K696" s="11"/>
    </row>
    <row r="697">
      <c r="E697" s="183"/>
      <c r="K697" s="11"/>
    </row>
    <row r="698">
      <c r="E698" s="183"/>
      <c r="K698" s="11"/>
    </row>
    <row r="699">
      <c r="E699" s="183"/>
      <c r="K699" s="11"/>
    </row>
    <row r="700">
      <c r="E700" s="183"/>
      <c r="K700" s="11"/>
    </row>
    <row r="701">
      <c r="E701" s="183"/>
      <c r="K701" s="11"/>
    </row>
    <row r="702">
      <c r="E702" s="183"/>
      <c r="K702" s="11"/>
    </row>
    <row r="703">
      <c r="E703" s="183"/>
      <c r="K703" s="11"/>
    </row>
    <row r="704">
      <c r="E704" s="183"/>
      <c r="K704" s="11"/>
    </row>
    <row r="705">
      <c r="E705" s="183"/>
      <c r="K705" s="11"/>
    </row>
    <row r="706">
      <c r="E706" s="183"/>
      <c r="K706" s="11"/>
    </row>
    <row r="707">
      <c r="E707" s="183"/>
      <c r="K707" s="11"/>
    </row>
    <row r="708">
      <c r="E708" s="183"/>
      <c r="K708" s="11"/>
    </row>
    <row r="709">
      <c r="E709" s="183"/>
      <c r="K709" s="11"/>
    </row>
    <row r="710">
      <c r="E710" s="183"/>
      <c r="K710" s="11"/>
    </row>
    <row r="711">
      <c r="E711" s="183"/>
      <c r="K711" s="11"/>
    </row>
    <row r="712">
      <c r="E712" s="183"/>
      <c r="K712" s="11"/>
    </row>
    <row r="713">
      <c r="E713" s="183"/>
      <c r="K713" s="11"/>
    </row>
    <row r="714">
      <c r="E714" s="183"/>
      <c r="K714" s="11"/>
    </row>
    <row r="715">
      <c r="E715" s="183"/>
      <c r="K715" s="11"/>
    </row>
    <row r="716">
      <c r="E716" s="183"/>
      <c r="K716" s="11"/>
    </row>
    <row r="717">
      <c r="E717" s="183"/>
      <c r="K717" s="11"/>
    </row>
    <row r="718">
      <c r="E718" s="183"/>
      <c r="K718" s="11"/>
    </row>
    <row r="719">
      <c r="E719" s="183"/>
      <c r="K719" s="11"/>
    </row>
    <row r="720">
      <c r="E720" s="183"/>
      <c r="K720" s="11"/>
    </row>
    <row r="721">
      <c r="E721" s="183"/>
      <c r="K721" s="11"/>
    </row>
    <row r="722">
      <c r="E722" s="183"/>
      <c r="K722" s="11"/>
    </row>
    <row r="723">
      <c r="E723" s="183"/>
      <c r="K723" s="11"/>
    </row>
    <row r="724">
      <c r="E724" s="183"/>
      <c r="K724" s="11"/>
    </row>
    <row r="725">
      <c r="E725" s="183"/>
      <c r="K725" s="11"/>
    </row>
    <row r="726">
      <c r="E726" s="183"/>
      <c r="K726" s="11"/>
    </row>
    <row r="727">
      <c r="E727" s="183"/>
      <c r="K727" s="11"/>
    </row>
    <row r="728">
      <c r="E728" s="183"/>
      <c r="K728" s="11"/>
    </row>
    <row r="729">
      <c r="E729" s="183"/>
      <c r="K729" s="11"/>
    </row>
    <row r="730">
      <c r="E730" s="183"/>
      <c r="K730" s="11"/>
    </row>
    <row r="731">
      <c r="E731" s="183"/>
      <c r="K731" s="11"/>
    </row>
    <row r="732">
      <c r="E732" s="183"/>
      <c r="K732" s="11"/>
    </row>
    <row r="733">
      <c r="E733" s="183"/>
      <c r="K733" s="11"/>
    </row>
    <row r="734">
      <c r="E734" s="183"/>
      <c r="K734" s="11"/>
    </row>
    <row r="735">
      <c r="E735" s="183"/>
      <c r="K735" s="11"/>
    </row>
    <row r="736">
      <c r="E736" s="183"/>
      <c r="K736" s="11"/>
    </row>
    <row r="737">
      <c r="E737" s="183"/>
      <c r="K737" s="11"/>
    </row>
    <row r="738">
      <c r="E738" s="183"/>
      <c r="K738" s="11"/>
    </row>
    <row r="739">
      <c r="E739" s="183"/>
      <c r="K739" s="11"/>
    </row>
    <row r="740">
      <c r="E740" s="183"/>
      <c r="K740" s="11"/>
    </row>
    <row r="741">
      <c r="E741" s="183"/>
      <c r="K741" s="11"/>
    </row>
    <row r="742">
      <c r="E742" s="183"/>
      <c r="K742" s="11"/>
    </row>
    <row r="743">
      <c r="E743" s="183"/>
      <c r="K743" s="11"/>
    </row>
    <row r="744">
      <c r="E744" s="183"/>
      <c r="K744" s="11"/>
    </row>
    <row r="745">
      <c r="E745" s="183"/>
      <c r="K745" s="11"/>
    </row>
    <row r="746">
      <c r="E746" s="183"/>
      <c r="K746" s="11"/>
    </row>
    <row r="747">
      <c r="E747" s="183"/>
      <c r="K747" s="11"/>
    </row>
    <row r="748">
      <c r="E748" s="183"/>
      <c r="K748" s="11"/>
    </row>
    <row r="749">
      <c r="E749" s="183"/>
      <c r="K749" s="11"/>
    </row>
    <row r="750">
      <c r="E750" s="183"/>
      <c r="K750" s="11"/>
    </row>
    <row r="751">
      <c r="E751" s="183"/>
      <c r="K751" s="11"/>
    </row>
    <row r="752">
      <c r="E752" s="183"/>
      <c r="K752" s="11"/>
    </row>
    <row r="753">
      <c r="E753" s="183"/>
      <c r="K753" s="11"/>
    </row>
    <row r="754">
      <c r="E754" s="183"/>
      <c r="K754" s="11"/>
    </row>
    <row r="755">
      <c r="E755" s="183"/>
      <c r="K755" s="11"/>
    </row>
    <row r="756">
      <c r="E756" s="183"/>
      <c r="K756" s="11"/>
    </row>
    <row r="757">
      <c r="E757" s="183"/>
      <c r="K757" s="11"/>
    </row>
    <row r="758">
      <c r="E758" s="183"/>
      <c r="K758" s="11"/>
    </row>
    <row r="759">
      <c r="E759" s="183"/>
      <c r="K759" s="11"/>
    </row>
    <row r="760">
      <c r="E760" s="183"/>
      <c r="K760" s="11"/>
    </row>
    <row r="761">
      <c r="E761" s="183"/>
      <c r="K761" s="11"/>
    </row>
    <row r="762">
      <c r="E762" s="183"/>
      <c r="K762" s="11"/>
    </row>
    <row r="763">
      <c r="E763" s="183"/>
      <c r="K763" s="11"/>
    </row>
    <row r="764">
      <c r="E764" s="183"/>
      <c r="K764" s="11"/>
    </row>
    <row r="765">
      <c r="E765" s="183"/>
      <c r="K765" s="11"/>
    </row>
    <row r="766">
      <c r="E766" s="183"/>
      <c r="K766" s="11"/>
    </row>
    <row r="767">
      <c r="E767" s="183"/>
      <c r="K767" s="11"/>
    </row>
    <row r="768">
      <c r="E768" s="183"/>
      <c r="K768" s="11"/>
    </row>
    <row r="769">
      <c r="E769" s="183"/>
      <c r="K769" s="11"/>
    </row>
    <row r="770">
      <c r="E770" s="183"/>
      <c r="K770" s="11"/>
    </row>
    <row r="771">
      <c r="E771" s="183"/>
      <c r="K771" s="11"/>
    </row>
    <row r="772">
      <c r="E772" s="183"/>
      <c r="K772" s="11"/>
    </row>
    <row r="773">
      <c r="E773" s="183"/>
      <c r="K773" s="11"/>
    </row>
    <row r="774">
      <c r="E774" s="183"/>
      <c r="K774" s="11"/>
    </row>
    <row r="775">
      <c r="E775" s="183"/>
      <c r="K775" s="11"/>
    </row>
    <row r="776">
      <c r="E776" s="183"/>
      <c r="K776" s="11"/>
    </row>
    <row r="777">
      <c r="E777" s="183"/>
      <c r="K777" s="11"/>
    </row>
    <row r="778">
      <c r="E778" s="183"/>
      <c r="K778" s="11"/>
    </row>
    <row r="779">
      <c r="E779" s="183"/>
      <c r="K779" s="11"/>
    </row>
    <row r="780">
      <c r="E780" s="183"/>
      <c r="K780" s="11"/>
    </row>
    <row r="781">
      <c r="E781" s="183"/>
      <c r="K781" s="11"/>
    </row>
    <row r="782">
      <c r="E782" s="183"/>
      <c r="K782" s="11"/>
    </row>
    <row r="783">
      <c r="E783" s="183"/>
      <c r="K783" s="11"/>
    </row>
    <row r="784">
      <c r="E784" s="183"/>
      <c r="K784" s="11"/>
    </row>
    <row r="785">
      <c r="E785" s="183"/>
      <c r="K785" s="11"/>
    </row>
    <row r="786">
      <c r="E786" s="183"/>
      <c r="K786" s="11"/>
    </row>
    <row r="787">
      <c r="E787" s="183"/>
      <c r="K787" s="11"/>
    </row>
    <row r="788">
      <c r="E788" s="183"/>
      <c r="K788" s="11"/>
    </row>
    <row r="789">
      <c r="E789" s="183"/>
      <c r="K789" s="11"/>
    </row>
    <row r="790">
      <c r="E790" s="183"/>
      <c r="K790" s="11"/>
    </row>
    <row r="791">
      <c r="E791" s="183"/>
      <c r="K791" s="11"/>
    </row>
    <row r="792">
      <c r="E792" s="183"/>
      <c r="K792" s="11"/>
    </row>
    <row r="793">
      <c r="E793" s="183"/>
      <c r="K793" s="11"/>
    </row>
    <row r="794">
      <c r="E794" s="183"/>
      <c r="K794" s="11"/>
    </row>
    <row r="795">
      <c r="E795" s="183"/>
      <c r="K795" s="11"/>
    </row>
    <row r="796">
      <c r="E796" s="183"/>
      <c r="K796" s="11"/>
    </row>
    <row r="797">
      <c r="E797" s="183"/>
      <c r="K797" s="11"/>
    </row>
    <row r="798">
      <c r="E798" s="183"/>
      <c r="K798" s="11"/>
    </row>
    <row r="799">
      <c r="E799" s="183"/>
      <c r="K799" s="11"/>
    </row>
    <row r="800">
      <c r="E800" s="183"/>
      <c r="K800" s="11"/>
    </row>
    <row r="801">
      <c r="E801" s="183"/>
      <c r="K801" s="11"/>
    </row>
    <row r="802">
      <c r="E802" s="183"/>
      <c r="K802" s="11"/>
    </row>
    <row r="803">
      <c r="E803" s="183"/>
      <c r="K803" s="11"/>
    </row>
    <row r="804">
      <c r="E804" s="183"/>
      <c r="K804" s="11"/>
    </row>
    <row r="805">
      <c r="E805" s="183"/>
      <c r="K805" s="11"/>
    </row>
    <row r="806">
      <c r="E806" s="183"/>
      <c r="K806" s="11"/>
    </row>
    <row r="807">
      <c r="E807" s="183"/>
      <c r="K807" s="11"/>
    </row>
    <row r="808">
      <c r="E808" s="183"/>
      <c r="K808" s="11"/>
    </row>
    <row r="809">
      <c r="E809" s="183"/>
      <c r="K809" s="11"/>
    </row>
    <row r="810">
      <c r="E810" s="183"/>
      <c r="K810" s="11"/>
    </row>
    <row r="811">
      <c r="E811" s="183"/>
      <c r="K811" s="11"/>
    </row>
    <row r="812">
      <c r="E812" s="183"/>
      <c r="K812" s="11"/>
    </row>
    <row r="813">
      <c r="E813" s="183"/>
      <c r="K813" s="11"/>
    </row>
    <row r="814">
      <c r="E814" s="183"/>
      <c r="K814" s="11"/>
    </row>
    <row r="815">
      <c r="E815" s="183"/>
      <c r="K815" s="11"/>
    </row>
    <row r="816">
      <c r="E816" s="183"/>
      <c r="K816" s="11"/>
    </row>
    <row r="817">
      <c r="E817" s="183"/>
      <c r="K817" s="11"/>
    </row>
    <row r="818">
      <c r="E818" s="183"/>
      <c r="K818" s="11"/>
    </row>
    <row r="819">
      <c r="E819" s="183"/>
      <c r="K819" s="11"/>
    </row>
    <row r="820">
      <c r="E820" s="183"/>
      <c r="K820" s="11"/>
    </row>
    <row r="821">
      <c r="E821" s="183"/>
      <c r="K821" s="11"/>
    </row>
    <row r="822">
      <c r="E822" s="183"/>
      <c r="K822" s="11"/>
    </row>
    <row r="823">
      <c r="E823" s="183"/>
      <c r="K823" s="11"/>
    </row>
    <row r="824">
      <c r="E824" s="183"/>
      <c r="K824" s="11"/>
    </row>
    <row r="825">
      <c r="E825" s="183"/>
      <c r="K825" s="11"/>
    </row>
    <row r="826">
      <c r="E826" s="183"/>
      <c r="K826" s="11"/>
    </row>
    <row r="827">
      <c r="E827" s="183"/>
      <c r="K827" s="11"/>
    </row>
    <row r="828">
      <c r="E828" s="183"/>
      <c r="K828" s="11"/>
    </row>
    <row r="829">
      <c r="E829" s="183"/>
      <c r="K829" s="11"/>
    </row>
    <row r="830">
      <c r="E830" s="183"/>
      <c r="K830" s="11"/>
    </row>
    <row r="831">
      <c r="E831" s="183"/>
      <c r="K831" s="11"/>
    </row>
    <row r="832">
      <c r="E832" s="183"/>
      <c r="K832" s="11"/>
    </row>
    <row r="833">
      <c r="E833" s="183"/>
      <c r="K833" s="11"/>
    </row>
    <row r="834">
      <c r="E834" s="183"/>
      <c r="K834" s="11"/>
    </row>
    <row r="835">
      <c r="E835" s="183"/>
      <c r="K835" s="11"/>
    </row>
    <row r="836">
      <c r="E836" s="183"/>
      <c r="K836" s="11"/>
    </row>
    <row r="837">
      <c r="E837" s="183"/>
      <c r="K837" s="11"/>
    </row>
    <row r="838">
      <c r="E838" s="183"/>
      <c r="K838" s="11"/>
    </row>
    <row r="839">
      <c r="E839" s="183"/>
      <c r="K839" s="11"/>
    </row>
    <row r="840">
      <c r="E840" s="183"/>
      <c r="K840" s="11"/>
    </row>
    <row r="841">
      <c r="E841" s="183"/>
      <c r="K841" s="11"/>
    </row>
    <row r="842">
      <c r="E842" s="183"/>
      <c r="K842" s="11"/>
    </row>
    <row r="843">
      <c r="E843" s="183"/>
      <c r="K843" s="11"/>
    </row>
    <row r="844">
      <c r="E844" s="183"/>
      <c r="K844" s="11"/>
    </row>
    <row r="845">
      <c r="E845" s="183"/>
      <c r="K845" s="11"/>
    </row>
    <row r="846">
      <c r="E846" s="183"/>
      <c r="K846" s="11"/>
    </row>
    <row r="847">
      <c r="E847" s="183"/>
      <c r="K847" s="11"/>
    </row>
    <row r="848">
      <c r="E848" s="183"/>
      <c r="K848" s="11"/>
    </row>
    <row r="849">
      <c r="E849" s="183"/>
      <c r="K849" s="11"/>
    </row>
    <row r="850">
      <c r="E850" s="183"/>
      <c r="K850" s="11"/>
    </row>
    <row r="851">
      <c r="E851" s="183"/>
      <c r="K851" s="11"/>
    </row>
    <row r="852">
      <c r="E852" s="183"/>
      <c r="K852" s="11"/>
    </row>
    <row r="853">
      <c r="E853" s="183"/>
      <c r="K853" s="11"/>
    </row>
    <row r="854">
      <c r="E854" s="183"/>
      <c r="K854" s="11"/>
    </row>
    <row r="855">
      <c r="E855" s="183"/>
      <c r="K855" s="11"/>
    </row>
    <row r="856">
      <c r="E856" s="183"/>
      <c r="K856" s="11"/>
    </row>
    <row r="857">
      <c r="E857" s="183"/>
      <c r="K857" s="11"/>
    </row>
    <row r="858">
      <c r="E858" s="183"/>
      <c r="K858" s="11"/>
    </row>
    <row r="859">
      <c r="E859" s="183"/>
      <c r="K859" s="11"/>
    </row>
    <row r="860">
      <c r="E860" s="183"/>
      <c r="K860" s="11"/>
    </row>
    <row r="861">
      <c r="E861" s="183"/>
      <c r="K861" s="11"/>
    </row>
    <row r="862">
      <c r="E862" s="183"/>
      <c r="K862" s="11"/>
    </row>
    <row r="863">
      <c r="E863" s="183"/>
      <c r="K863" s="11"/>
    </row>
    <row r="864">
      <c r="E864" s="183"/>
      <c r="K864" s="11"/>
    </row>
    <row r="865">
      <c r="E865" s="183"/>
      <c r="K865" s="11"/>
    </row>
    <row r="866">
      <c r="E866" s="183"/>
      <c r="K866" s="11"/>
    </row>
    <row r="867">
      <c r="E867" s="183"/>
      <c r="K867" s="11"/>
    </row>
    <row r="868">
      <c r="E868" s="183"/>
      <c r="K868" s="11"/>
    </row>
    <row r="869">
      <c r="E869" s="183"/>
      <c r="K869" s="11"/>
    </row>
    <row r="870">
      <c r="E870" s="183"/>
      <c r="K870" s="11"/>
    </row>
    <row r="871">
      <c r="E871" s="183"/>
      <c r="K871" s="11"/>
    </row>
    <row r="872">
      <c r="E872" s="183"/>
      <c r="K872" s="11"/>
    </row>
    <row r="873">
      <c r="E873" s="183"/>
      <c r="K873" s="11"/>
    </row>
    <row r="874">
      <c r="E874" s="183"/>
      <c r="K874" s="11"/>
    </row>
    <row r="875">
      <c r="E875" s="183"/>
      <c r="K875" s="11"/>
    </row>
    <row r="876">
      <c r="E876" s="183"/>
      <c r="K876" s="11"/>
    </row>
    <row r="877">
      <c r="E877" s="183"/>
      <c r="K877" s="11"/>
    </row>
    <row r="878">
      <c r="E878" s="183"/>
      <c r="K878" s="11"/>
    </row>
    <row r="879">
      <c r="E879" s="183"/>
      <c r="K879" s="11"/>
    </row>
    <row r="880">
      <c r="E880" s="183"/>
      <c r="K880" s="11"/>
    </row>
    <row r="881">
      <c r="E881" s="183"/>
      <c r="K881" s="11"/>
    </row>
    <row r="882">
      <c r="E882" s="183"/>
      <c r="K882" s="11"/>
    </row>
    <row r="883">
      <c r="E883" s="183"/>
      <c r="K883" s="11"/>
    </row>
    <row r="884">
      <c r="E884" s="183"/>
      <c r="K884" s="11"/>
    </row>
    <row r="885">
      <c r="E885" s="183"/>
      <c r="K885" s="11"/>
    </row>
    <row r="886">
      <c r="E886" s="183"/>
      <c r="K886" s="11"/>
    </row>
    <row r="887">
      <c r="E887" s="183"/>
      <c r="K887" s="11"/>
    </row>
    <row r="888">
      <c r="E888" s="183"/>
      <c r="K888" s="11"/>
    </row>
    <row r="889">
      <c r="E889" s="183"/>
      <c r="K889" s="11"/>
    </row>
    <row r="890">
      <c r="E890" s="183"/>
      <c r="K890" s="11"/>
    </row>
    <row r="891">
      <c r="E891" s="183"/>
      <c r="K891" s="11"/>
    </row>
    <row r="892">
      <c r="E892" s="183"/>
      <c r="K892" s="11"/>
    </row>
    <row r="893">
      <c r="E893" s="183"/>
      <c r="K893" s="11"/>
    </row>
    <row r="894">
      <c r="E894" s="183"/>
      <c r="K894" s="11"/>
    </row>
    <row r="895">
      <c r="E895" s="183"/>
      <c r="K895" s="11"/>
    </row>
    <row r="896">
      <c r="E896" s="183"/>
      <c r="K896" s="11"/>
    </row>
    <row r="897">
      <c r="E897" s="183"/>
      <c r="K897" s="11"/>
    </row>
    <row r="898">
      <c r="E898" s="183"/>
      <c r="K898" s="11"/>
    </row>
    <row r="899">
      <c r="E899" s="183"/>
      <c r="K899" s="11"/>
    </row>
    <row r="900">
      <c r="E900" s="183"/>
      <c r="K900" s="11"/>
    </row>
    <row r="901">
      <c r="E901" s="183"/>
      <c r="K901" s="11"/>
    </row>
    <row r="902">
      <c r="E902" s="183"/>
      <c r="K902" s="11"/>
    </row>
    <row r="903">
      <c r="E903" s="183"/>
      <c r="K903" s="11"/>
    </row>
    <row r="904">
      <c r="E904" s="183"/>
      <c r="K904" s="11"/>
    </row>
    <row r="905">
      <c r="E905" s="183"/>
      <c r="K905" s="11"/>
    </row>
    <row r="906">
      <c r="E906" s="183"/>
      <c r="K906" s="11"/>
    </row>
    <row r="907">
      <c r="E907" s="183"/>
      <c r="K907" s="11"/>
    </row>
    <row r="908">
      <c r="E908" s="183"/>
      <c r="K908" s="11"/>
    </row>
    <row r="909">
      <c r="E909" s="183"/>
      <c r="K909" s="11"/>
    </row>
    <row r="910">
      <c r="E910" s="183"/>
      <c r="K910" s="11"/>
    </row>
    <row r="911">
      <c r="E911" s="183"/>
      <c r="K911" s="11"/>
    </row>
    <row r="912">
      <c r="E912" s="183"/>
      <c r="K912" s="11"/>
    </row>
    <row r="913">
      <c r="E913" s="183"/>
      <c r="K913" s="11"/>
    </row>
    <row r="914">
      <c r="E914" s="183"/>
      <c r="K914" s="11"/>
    </row>
    <row r="915">
      <c r="E915" s="183"/>
      <c r="K915" s="11"/>
    </row>
    <row r="916">
      <c r="E916" s="183"/>
      <c r="K916" s="11"/>
    </row>
    <row r="917">
      <c r="E917" s="183"/>
      <c r="K917" s="11"/>
    </row>
    <row r="918">
      <c r="E918" s="183"/>
      <c r="K918" s="11"/>
    </row>
    <row r="919">
      <c r="E919" s="183"/>
      <c r="K919" s="11"/>
    </row>
    <row r="920">
      <c r="E920" s="183"/>
      <c r="K920" s="11"/>
    </row>
    <row r="921">
      <c r="E921" s="183"/>
      <c r="K921" s="11"/>
    </row>
    <row r="922">
      <c r="E922" s="183"/>
      <c r="K922" s="11"/>
    </row>
    <row r="923">
      <c r="E923" s="183"/>
      <c r="K923" s="11"/>
    </row>
    <row r="924">
      <c r="E924" s="183"/>
      <c r="K924" s="11"/>
    </row>
    <row r="925">
      <c r="E925" s="183"/>
      <c r="K925" s="11"/>
    </row>
    <row r="926">
      <c r="E926" s="183"/>
      <c r="K926" s="11"/>
    </row>
    <row r="927">
      <c r="E927" s="183"/>
      <c r="K927" s="11"/>
    </row>
    <row r="928">
      <c r="E928" s="183"/>
      <c r="K928" s="11"/>
    </row>
    <row r="929">
      <c r="E929" s="183"/>
      <c r="K929" s="11"/>
    </row>
    <row r="930">
      <c r="E930" s="183"/>
      <c r="K930" s="11"/>
    </row>
    <row r="931">
      <c r="E931" s="183"/>
      <c r="K931" s="11"/>
    </row>
    <row r="932">
      <c r="E932" s="183"/>
      <c r="K932" s="11"/>
    </row>
    <row r="933">
      <c r="E933" s="183"/>
      <c r="K933" s="11"/>
    </row>
    <row r="934">
      <c r="E934" s="183"/>
      <c r="K934" s="11"/>
    </row>
    <row r="935">
      <c r="E935" s="183"/>
      <c r="K935" s="11"/>
    </row>
    <row r="936">
      <c r="E936" s="183"/>
      <c r="K936" s="11"/>
    </row>
    <row r="937">
      <c r="E937" s="183"/>
      <c r="K937" s="11"/>
    </row>
    <row r="938">
      <c r="E938" s="183"/>
      <c r="K938" s="11"/>
    </row>
    <row r="939">
      <c r="E939" s="183"/>
      <c r="K939" s="11"/>
    </row>
    <row r="940">
      <c r="E940" s="183"/>
      <c r="K940" s="11"/>
    </row>
    <row r="941">
      <c r="E941" s="183"/>
      <c r="K941" s="11"/>
    </row>
    <row r="942">
      <c r="E942" s="183"/>
      <c r="K942" s="11"/>
    </row>
    <row r="943">
      <c r="E943" s="183"/>
      <c r="K943" s="11"/>
    </row>
    <row r="944">
      <c r="E944" s="183"/>
      <c r="K944" s="11"/>
    </row>
    <row r="945">
      <c r="E945" s="183"/>
      <c r="K945" s="11"/>
    </row>
    <row r="946">
      <c r="E946" s="183"/>
      <c r="K946" s="11"/>
    </row>
    <row r="947">
      <c r="E947" s="183"/>
      <c r="K947" s="11"/>
    </row>
    <row r="948">
      <c r="E948" s="183"/>
      <c r="K948" s="11"/>
    </row>
    <row r="949">
      <c r="E949" s="183"/>
      <c r="K949" s="11"/>
    </row>
    <row r="950">
      <c r="E950" s="183"/>
      <c r="K950" s="11"/>
    </row>
    <row r="951">
      <c r="E951" s="183"/>
      <c r="K951" s="11"/>
    </row>
    <row r="952">
      <c r="E952" s="183"/>
      <c r="K952" s="11"/>
    </row>
    <row r="953">
      <c r="E953" s="183"/>
      <c r="K953" s="11"/>
    </row>
    <row r="954">
      <c r="E954" s="183"/>
      <c r="K954" s="11"/>
    </row>
    <row r="955">
      <c r="E955" s="183"/>
      <c r="K955" s="11"/>
    </row>
    <row r="956">
      <c r="E956" s="183"/>
      <c r="K956" s="11"/>
    </row>
    <row r="957">
      <c r="E957" s="183"/>
      <c r="K957" s="11"/>
    </row>
    <row r="958">
      <c r="E958" s="183"/>
      <c r="K958" s="11"/>
    </row>
    <row r="959">
      <c r="E959" s="183"/>
      <c r="K959" s="11"/>
    </row>
    <row r="960">
      <c r="E960" s="183"/>
      <c r="K960" s="11"/>
    </row>
    <row r="961">
      <c r="E961" s="183"/>
      <c r="K961" s="11"/>
    </row>
    <row r="962">
      <c r="E962" s="183"/>
      <c r="K962" s="11"/>
    </row>
    <row r="963">
      <c r="E963" s="183"/>
      <c r="K963" s="11"/>
    </row>
    <row r="964">
      <c r="E964" s="183"/>
      <c r="K964" s="11"/>
    </row>
    <row r="965">
      <c r="E965" s="183"/>
      <c r="K965" s="11"/>
    </row>
    <row r="966">
      <c r="E966" s="183"/>
      <c r="K966" s="11"/>
    </row>
    <row r="967">
      <c r="E967" s="183"/>
      <c r="K967" s="11"/>
    </row>
    <row r="968">
      <c r="E968" s="183"/>
      <c r="K968" s="11"/>
    </row>
    <row r="969">
      <c r="E969" s="183"/>
      <c r="K969" s="11"/>
    </row>
    <row r="970">
      <c r="E970" s="183"/>
      <c r="K970" s="11"/>
    </row>
    <row r="971">
      <c r="E971" s="183"/>
      <c r="K971" s="11"/>
    </row>
    <row r="972">
      <c r="E972" s="183"/>
      <c r="K972" s="11"/>
    </row>
    <row r="973">
      <c r="E973" s="183"/>
      <c r="K973" s="11"/>
    </row>
    <row r="974">
      <c r="E974" s="183"/>
      <c r="K974" s="11"/>
    </row>
    <row r="975">
      <c r="E975" s="183"/>
      <c r="K975" s="11"/>
    </row>
    <row r="976">
      <c r="E976" s="183"/>
      <c r="K976" s="11"/>
    </row>
    <row r="977">
      <c r="E977" s="183"/>
      <c r="K977" s="11"/>
    </row>
    <row r="978">
      <c r="E978" s="183"/>
      <c r="K978" s="11"/>
    </row>
    <row r="979">
      <c r="E979" s="183"/>
      <c r="K979" s="11"/>
    </row>
    <row r="980">
      <c r="E980" s="183"/>
      <c r="K980" s="11"/>
    </row>
    <row r="981">
      <c r="E981" s="183"/>
      <c r="K981" s="11"/>
    </row>
    <row r="982">
      <c r="E982" s="183"/>
      <c r="K982" s="11"/>
    </row>
    <row r="983">
      <c r="E983" s="183"/>
      <c r="K983" s="11"/>
    </row>
    <row r="984">
      <c r="E984" s="183"/>
      <c r="K984" s="11"/>
    </row>
    <row r="985">
      <c r="E985" s="183"/>
      <c r="K985" s="11"/>
    </row>
    <row r="986">
      <c r="E986" s="183"/>
      <c r="K986" s="11"/>
    </row>
    <row r="987">
      <c r="E987" s="183"/>
      <c r="K987" s="11"/>
    </row>
    <row r="988">
      <c r="E988" s="183"/>
      <c r="K988" s="11"/>
    </row>
    <row r="989">
      <c r="E989" s="183"/>
      <c r="K989" s="11"/>
    </row>
    <row r="990">
      <c r="E990" s="183"/>
      <c r="K990" s="11"/>
    </row>
    <row r="991">
      <c r="E991" s="183"/>
      <c r="K991" s="11"/>
    </row>
    <row r="992">
      <c r="E992" s="183"/>
      <c r="K992" s="11"/>
    </row>
    <row r="993">
      <c r="E993" s="183"/>
      <c r="K993" s="11"/>
    </row>
    <row r="994">
      <c r="E994" s="183"/>
      <c r="K994" s="11"/>
    </row>
    <row r="995">
      <c r="E995" s="183"/>
      <c r="K995" s="11"/>
    </row>
    <row r="996">
      <c r="E996" s="183"/>
      <c r="K996" s="11"/>
    </row>
    <row r="997">
      <c r="E997" s="183"/>
      <c r="K997" s="11"/>
    </row>
    <row r="998">
      <c r="E998" s="183"/>
      <c r="K998" s="11"/>
    </row>
    <row r="999">
      <c r="E999" s="183"/>
      <c r="K999" s="11"/>
    </row>
    <row r="1000">
      <c r="E1000" s="183"/>
      <c r="K1000" s="11"/>
    </row>
  </sheetData>
  <mergeCells count="35">
    <mergeCell ref="C6:D6"/>
    <mergeCell ref="C7:D7"/>
    <mergeCell ref="C8:D8"/>
    <mergeCell ref="C9:D9"/>
    <mergeCell ref="C10:D10"/>
    <mergeCell ref="C11:D11"/>
    <mergeCell ref="A25:A36"/>
    <mergeCell ref="C25:D25"/>
    <mergeCell ref="C29:D29"/>
    <mergeCell ref="C33:D33"/>
    <mergeCell ref="C1:J2"/>
    <mergeCell ref="A2:B3"/>
    <mergeCell ref="C3:J3"/>
    <mergeCell ref="A4:A13"/>
    <mergeCell ref="C4:D5"/>
    <mergeCell ref="E4:H4"/>
    <mergeCell ref="I4:J4"/>
    <mergeCell ref="C12:D12"/>
    <mergeCell ref="C13:D13"/>
    <mergeCell ref="A14:D15"/>
    <mergeCell ref="E14:F15"/>
    <mergeCell ref="G14:J15"/>
    <mergeCell ref="A16:B16"/>
    <mergeCell ref="C16:J16"/>
    <mergeCell ref="A24:B24"/>
    <mergeCell ref="C24:H24"/>
    <mergeCell ref="I24:J24"/>
    <mergeCell ref="E25:H25"/>
    <mergeCell ref="C17:D17"/>
    <mergeCell ref="E17:H17"/>
    <mergeCell ref="I17:J17"/>
    <mergeCell ref="C18:D18"/>
    <mergeCell ref="C19:D19"/>
    <mergeCell ref="C20:D20"/>
    <mergeCell ref="C23:J23"/>
  </mergeCells>
  <dataValidations>
    <dataValidation type="list" allowBlank="1" sqref="B1">
      <formula1>Ticker_symbols</formula1>
    </dataValidation>
    <dataValidation type="list" allowBlank="1" sqref="B23">
      <formula1>Scenarios</formula1>
    </dataValidation>
  </dataValidation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" width="18.86"/>
    <col customWidth="1" min="2" max="2" width="17.71"/>
    <col customWidth="1" min="3" max="10" width="18.0"/>
    <col customWidth="1" min="11" max="11" width="18.86"/>
    <col customWidth="1" min="12" max="12" width="17.29"/>
    <col customWidth="1" min="13" max="13" width="17.71"/>
  </cols>
  <sheetData>
    <row r="1">
      <c r="A1" s="184" t="s">
        <v>17</v>
      </c>
      <c r="B1" s="185" t="s">
        <v>52</v>
      </c>
      <c r="C1" s="185" t="s">
        <v>53</v>
      </c>
      <c r="D1" s="186" t="s">
        <v>54</v>
      </c>
      <c r="E1" s="186" t="s">
        <v>55</v>
      </c>
      <c r="F1" s="186" t="s">
        <v>56</v>
      </c>
      <c r="G1" s="186" t="s">
        <v>57</v>
      </c>
    </row>
    <row r="2">
      <c r="A2" s="187" t="s">
        <v>29</v>
      </c>
      <c r="B2" s="188">
        <v>1.9846903145499982E11</v>
      </c>
      <c r="C2" s="188">
        <v>2.1962203881086356E11</v>
      </c>
      <c r="D2" s="189">
        <v>2.4172150896818256E11</v>
      </c>
      <c r="E2" s="188">
        <v>1.02874E11</v>
      </c>
      <c r="F2" s="189">
        <v>1.02874E11</v>
      </c>
      <c r="G2" s="189">
        <v>1.02874E11</v>
      </c>
      <c r="H2" s="190"/>
      <c r="I2" s="190"/>
      <c r="J2" s="190"/>
      <c r="K2" s="191"/>
    </row>
    <row r="3">
      <c r="A3" s="187" t="s">
        <v>31</v>
      </c>
      <c r="B3" s="188">
        <v>1.5935522241022662E11</v>
      </c>
      <c r="C3" s="188">
        <v>1.6360955794301254E11</v>
      </c>
      <c r="D3" s="189">
        <v>1.678638934757984E11</v>
      </c>
      <c r="E3" s="192">
        <v>9.69735E10</v>
      </c>
      <c r="F3" s="193">
        <v>9.69735E10</v>
      </c>
      <c r="G3" s="188">
        <v>9.69735E10</v>
      </c>
      <c r="H3" s="194"/>
      <c r="I3" s="194"/>
      <c r="J3" s="194"/>
      <c r="K3" s="195"/>
    </row>
    <row r="4">
      <c r="A4" s="196" t="s">
        <v>33</v>
      </c>
      <c r="B4" s="193">
        <v>1.2867444355588367E11</v>
      </c>
      <c r="C4" s="193">
        <v>1.331453526780356E11</v>
      </c>
      <c r="D4" s="189">
        <v>1.3777400560043008E11</v>
      </c>
      <c r="E4" s="193">
        <v>8.324705974213506E10</v>
      </c>
      <c r="F4" s="189">
        <v>8.520159345885608E10</v>
      </c>
      <c r="G4" s="189">
        <v>8.72445239433727E10</v>
      </c>
    </row>
    <row r="5">
      <c r="A5" s="187" t="s">
        <v>35</v>
      </c>
      <c r="B5" s="188">
        <v>1.214965E11</v>
      </c>
      <c r="C5" s="188">
        <v>1.214965E11</v>
      </c>
      <c r="D5" s="189">
        <v>1.214965E11</v>
      </c>
      <c r="E5" s="188">
        <v>8.7267E10</v>
      </c>
      <c r="F5" s="189">
        <v>8.7267E10</v>
      </c>
      <c r="G5" s="189">
        <v>8.7267E10</v>
      </c>
    </row>
    <row r="6">
      <c r="A6" s="197" t="s">
        <v>37</v>
      </c>
      <c r="B6" s="188">
        <v>9.34925E10</v>
      </c>
      <c r="C6" s="188">
        <v>9.34925E10</v>
      </c>
      <c r="D6" s="189">
        <v>9.34925E10</v>
      </c>
      <c r="E6" s="188">
        <v>7.19701152261011E10</v>
      </c>
      <c r="F6" s="189">
        <v>7.443925149526366E10</v>
      </c>
      <c r="G6" s="189">
        <v>7.690838776442621E10</v>
      </c>
      <c r="H6" s="198"/>
      <c r="I6" s="198"/>
      <c r="J6" s="198"/>
      <c r="K6" s="199"/>
    </row>
    <row r="7">
      <c r="A7" s="200" t="s">
        <v>38</v>
      </c>
      <c r="B7" s="188">
        <v>7.4452E10</v>
      </c>
      <c r="C7" s="188">
        <v>7.4452E10</v>
      </c>
      <c r="D7" s="189">
        <v>7.4452E10</v>
      </c>
      <c r="E7" s="188">
        <v>5.4994204818008835E10</v>
      </c>
      <c r="F7" s="189">
        <v>6.342922542611829E10</v>
      </c>
      <c r="G7" s="189">
        <v>7.23946266410012E10</v>
      </c>
      <c r="H7" s="198"/>
      <c r="I7" s="198"/>
      <c r="J7" s="198"/>
      <c r="K7" s="199"/>
    </row>
    <row r="8">
      <c r="A8" s="184" t="s">
        <v>58</v>
      </c>
      <c r="B8" s="201">
        <f t="shared" ref="B8:G8" si="1">(B2-B7)</f>
        <v>124017031455</v>
      </c>
      <c r="C8" s="201">
        <f t="shared" si="1"/>
        <v>145170038811</v>
      </c>
      <c r="D8" s="201">
        <f t="shared" si="1"/>
        <v>167269508968</v>
      </c>
      <c r="E8" s="201">
        <f t="shared" si="1"/>
        <v>47879795182</v>
      </c>
      <c r="F8" s="201">
        <f t="shared" si="1"/>
        <v>39444774574</v>
      </c>
      <c r="G8" s="201">
        <f t="shared" si="1"/>
        <v>30479373359</v>
      </c>
      <c r="H8" s="198"/>
      <c r="I8" s="198"/>
      <c r="J8" s="198"/>
      <c r="K8" s="199"/>
    </row>
    <row r="9">
      <c r="A9" s="184"/>
      <c r="H9" s="198"/>
      <c r="I9" s="198"/>
      <c r="J9" s="198"/>
      <c r="K9" s="199"/>
    </row>
    <row r="10">
      <c r="A10" s="202" t="s">
        <v>59</v>
      </c>
      <c r="B10" s="203" t="s">
        <v>60</v>
      </c>
      <c r="C10" s="203" t="s">
        <v>61</v>
      </c>
      <c r="D10" s="203" t="s">
        <v>62</v>
      </c>
      <c r="E10" s="203" t="s">
        <v>63</v>
      </c>
      <c r="G10" s="186" t="s">
        <v>64</v>
      </c>
      <c r="H10" s="204" t="s">
        <v>57</v>
      </c>
      <c r="I10" s="205" t="s">
        <v>56</v>
      </c>
      <c r="J10" s="205" t="s">
        <v>55</v>
      </c>
      <c r="K10" s="206" t="s">
        <v>54</v>
      </c>
      <c r="L10" s="207" t="s">
        <v>53</v>
      </c>
      <c r="M10" s="206" t="s">
        <v>52</v>
      </c>
    </row>
    <row r="11">
      <c r="A11" s="204" t="s">
        <v>57</v>
      </c>
      <c r="B11" s="189">
        <v>1.02874E11</v>
      </c>
      <c r="C11" s="188">
        <v>9.69735E10</v>
      </c>
      <c r="D11" s="189">
        <v>7.690838776442621E10</v>
      </c>
      <c r="E11" s="189">
        <v>7.23946266410012E10</v>
      </c>
      <c r="G11" s="208" t="s">
        <v>10</v>
      </c>
      <c r="H11" s="209">
        <v>1.02874E11</v>
      </c>
      <c r="I11" s="210">
        <v>1.02874E11</v>
      </c>
      <c r="J11" s="211">
        <v>1.02874E11</v>
      </c>
      <c r="K11" s="209">
        <v>7.4452E10</v>
      </c>
      <c r="L11" s="209">
        <v>7.4452E10</v>
      </c>
      <c r="M11" s="209">
        <v>7.4452E10</v>
      </c>
    </row>
    <row r="12">
      <c r="A12" s="205" t="s">
        <v>56</v>
      </c>
      <c r="B12" s="189">
        <v>1.02874E11</v>
      </c>
      <c r="C12" s="193">
        <v>9.69735E10</v>
      </c>
      <c r="D12" s="189">
        <v>7.443925149526366E10</v>
      </c>
      <c r="E12" s="189">
        <v>6.342922542611829E10</v>
      </c>
      <c r="G12" s="208" t="s">
        <v>11</v>
      </c>
      <c r="H12" s="209">
        <v>9.8367E10</v>
      </c>
      <c r="I12" s="209">
        <v>9.8367E10</v>
      </c>
      <c r="J12" s="209">
        <v>9.8367E10</v>
      </c>
      <c r="K12" s="212">
        <v>8.8988E10</v>
      </c>
      <c r="L12" s="212">
        <v>8.8988E10</v>
      </c>
      <c r="M12" s="212">
        <v>8.8988E10</v>
      </c>
    </row>
    <row r="13">
      <c r="A13" s="205" t="s">
        <v>55</v>
      </c>
      <c r="B13" s="188">
        <v>1.02874E11</v>
      </c>
      <c r="C13" s="192">
        <v>9.69735E10</v>
      </c>
      <c r="D13" s="188">
        <v>7.19701152261011E10</v>
      </c>
      <c r="E13" s="188">
        <v>5.4994204818008835E10</v>
      </c>
      <c r="G13" s="208" t="s">
        <v>12</v>
      </c>
      <c r="H13" s="209">
        <v>9.2793E10</v>
      </c>
      <c r="I13" s="209">
        <v>9.2793E10</v>
      </c>
      <c r="J13" s="209">
        <v>9.2793E10</v>
      </c>
      <c r="K13" s="209">
        <v>1.07006E11</v>
      </c>
      <c r="L13" s="209">
        <v>1.07006E11</v>
      </c>
      <c r="M13" s="209">
        <v>1.07006E11</v>
      </c>
    </row>
    <row r="14">
      <c r="A14" s="206" t="s">
        <v>54</v>
      </c>
      <c r="B14" s="189">
        <v>2.4172150896818256E11</v>
      </c>
      <c r="C14" s="189">
        <v>1.678638934757984E11</v>
      </c>
      <c r="D14" s="189">
        <v>9.34925E10</v>
      </c>
      <c r="E14" s="189">
        <v>7.4452E10</v>
      </c>
      <c r="G14" s="208" t="s">
        <v>13</v>
      </c>
      <c r="H14" s="212">
        <v>8.1741E10</v>
      </c>
      <c r="I14" s="212">
        <v>8.1741E10</v>
      </c>
      <c r="J14" s="212">
        <v>8.1741E10</v>
      </c>
      <c r="K14" s="211">
        <v>1.35987E11</v>
      </c>
      <c r="L14" s="211">
        <v>1.35987E11</v>
      </c>
      <c r="M14" s="211">
        <v>1.35987E11</v>
      </c>
    </row>
    <row r="15">
      <c r="A15" s="207" t="s">
        <v>53</v>
      </c>
      <c r="B15" s="188">
        <v>2.1962203881086356E11</v>
      </c>
      <c r="C15" s="188">
        <v>1.6360955794301254E11</v>
      </c>
      <c r="D15" s="188">
        <v>7.4452E10</v>
      </c>
      <c r="E15" s="188">
        <v>7.4452E10</v>
      </c>
      <c r="G15" s="208" t="s">
        <v>65</v>
      </c>
      <c r="H15" s="212">
        <v>7.529751701923494E10</v>
      </c>
      <c r="I15" s="213">
        <v>7.20053353270182E10</v>
      </c>
      <c r="J15" s="211">
        <v>6.871315363480147E10</v>
      </c>
      <c r="K15" s="211">
        <v>1.784895246343979E11</v>
      </c>
      <c r="L15" s="211">
        <v>1.7281707725735007E11</v>
      </c>
      <c r="M15" s="214">
        <v>1.671446298803022E11</v>
      </c>
    </row>
    <row r="16">
      <c r="A16" s="206" t="s">
        <v>52</v>
      </c>
      <c r="B16" s="188">
        <v>1.9846903145499982E11</v>
      </c>
      <c r="C16" s="188">
        <v>1.5935522241022662E11</v>
      </c>
      <c r="D16" s="188">
        <v>9.34925E10</v>
      </c>
      <c r="E16" s="188">
        <v>7.4452E10</v>
      </c>
      <c r="G16" s="208" t="s">
        <v>15</v>
      </c>
      <c r="H16" s="212">
        <v>7.23946266410012E10</v>
      </c>
      <c r="I16" s="213">
        <v>6.342922542611829E10</v>
      </c>
      <c r="J16" s="212">
        <v>5.4994204818008835E10</v>
      </c>
      <c r="K16" s="211">
        <v>2.4172150896818256E11</v>
      </c>
      <c r="L16" s="211">
        <v>2.1962203881086356E11</v>
      </c>
      <c r="M16" s="214">
        <v>1.9846903145499982E11</v>
      </c>
    </row>
    <row r="17">
      <c r="A17" s="206"/>
      <c r="I17" s="215"/>
      <c r="J17" s="215"/>
    </row>
    <row r="18">
      <c r="A18" s="206"/>
      <c r="I18" s="215"/>
      <c r="J18" s="215"/>
    </row>
    <row r="19">
      <c r="A19" s="202" t="s">
        <v>66</v>
      </c>
      <c r="B19" s="208" t="s">
        <v>10</v>
      </c>
      <c r="C19" s="208" t="s">
        <v>11</v>
      </c>
      <c r="D19" s="208" t="s">
        <v>12</v>
      </c>
      <c r="E19" s="208" t="s">
        <v>13</v>
      </c>
      <c r="F19" s="208" t="s">
        <v>65</v>
      </c>
      <c r="G19" s="208" t="s">
        <v>15</v>
      </c>
      <c r="H19" s="216" t="s">
        <v>67</v>
      </c>
      <c r="I19" s="217" t="s">
        <v>58</v>
      </c>
      <c r="J19" s="205" t="s">
        <v>68</v>
      </c>
    </row>
    <row r="20">
      <c r="A20" s="204" t="s">
        <v>57</v>
      </c>
      <c r="B20" s="209">
        <v>1.02874E11</v>
      </c>
      <c r="C20" s="209">
        <v>9.8367E10</v>
      </c>
      <c r="D20" s="209">
        <v>9.2793E10</v>
      </c>
      <c r="E20" s="212">
        <v>8.1741E10</v>
      </c>
      <c r="F20" s="212">
        <v>7.529751701923494E10</v>
      </c>
      <c r="G20" s="212">
        <v>7.23946266410012E10</v>
      </c>
      <c r="H20" s="212">
        <f t="shared" ref="H20:H22" si="2">STDEV(B20:G20)</f>
        <v>12588207038</v>
      </c>
      <c r="I20" s="212">
        <f>(G2-G7)</f>
        <v>30479373359</v>
      </c>
      <c r="J20" s="212">
        <f t="shared" ref="J20:J22" si="3">AVERAGE(B20:G20)</f>
        <v>87244523943</v>
      </c>
      <c r="K20" s="218"/>
    </row>
    <row r="21">
      <c r="A21" s="205" t="s">
        <v>56</v>
      </c>
      <c r="B21" s="210">
        <v>1.02874E11</v>
      </c>
      <c r="C21" s="210">
        <v>9.8367E10</v>
      </c>
      <c r="D21" s="210">
        <v>9.2793E10</v>
      </c>
      <c r="E21" s="210">
        <v>8.1741E10</v>
      </c>
      <c r="F21" s="213">
        <v>7.20053353270182E10</v>
      </c>
      <c r="G21" s="213">
        <v>6.342922542611829E10</v>
      </c>
      <c r="H21" s="212">
        <f t="shared" si="2"/>
        <v>15514021278</v>
      </c>
      <c r="I21" s="212">
        <f>(F2-F7)</f>
        <v>39444774574</v>
      </c>
      <c r="J21" s="212">
        <f t="shared" si="3"/>
        <v>85201593459</v>
      </c>
      <c r="K21" s="219"/>
    </row>
    <row r="22">
      <c r="A22" s="205" t="s">
        <v>55</v>
      </c>
      <c r="B22" s="211">
        <v>1.02874E11</v>
      </c>
      <c r="C22" s="211">
        <v>9.8367E10</v>
      </c>
      <c r="D22" s="211">
        <v>9.2793E10</v>
      </c>
      <c r="E22" s="211">
        <v>8.1741E10</v>
      </c>
      <c r="F22" s="211">
        <v>6.871315363480147E10</v>
      </c>
      <c r="G22" s="212">
        <v>5.4994204818008835E10</v>
      </c>
      <c r="H22" s="212">
        <f t="shared" si="2"/>
        <v>18529332458</v>
      </c>
      <c r="I22" s="212">
        <f>(E2-E7)</f>
        <v>47879795182</v>
      </c>
      <c r="J22" s="212">
        <f t="shared" si="3"/>
        <v>83247059742</v>
      </c>
      <c r="K22" s="218"/>
    </row>
    <row r="23">
      <c r="A23" s="206" t="s">
        <v>69</v>
      </c>
      <c r="B23" s="208" t="s">
        <v>10</v>
      </c>
      <c r="C23" s="208" t="s">
        <v>11</v>
      </c>
      <c r="D23" s="208" t="s">
        <v>12</v>
      </c>
      <c r="E23" s="208" t="s">
        <v>13</v>
      </c>
      <c r="F23" s="208" t="s">
        <v>65</v>
      </c>
      <c r="G23" s="208" t="s">
        <v>15</v>
      </c>
      <c r="H23" s="220"/>
      <c r="I23" s="220"/>
      <c r="J23" s="220"/>
      <c r="K23" s="218"/>
    </row>
    <row r="24">
      <c r="A24" s="206" t="s">
        <v>54</v>
      </c>
      <c r="B24" s="209">
        <v>7.4452E10</v>
      </c>
      <c r="C24" s="212">
        <v>8.8988E10</v>
      </c>
      <c r="D24" s="209">
        <v>1.07006E11</v>
      </c>
      <c r="E24" s="211">
        <v>1.35987E11</v>
      </c>
      <c r="F24" s="211">
        <v>1.784895246343979E11</v>
      </c>
      <c r="G24" s="211">
        <v>2.4172150896818256E11</v>
      </c>
      <c r="H24" s="212">
        <f t="shared" ref="H24:H26" si="4">STDEV(B24:G24)</f>
        <v>62932426046</v>
      </c>
      <c r="I24" s="212">
        <f>(D2-D7)</f>
        <v>167269508968</v>
      </c>
      <c r="J24" s="212">
        <f t="shared" ref="J24:J26" si="5">AVERAGE(B24:G24)</f>
        <v>137774005600</v>
      </c>
      <c r="K24" s="218"/>
    </row>
    <row r="25">
      <c r="A25" s="207" t="s">
        <v>53</v>
      </c>
      <c r="B25" s="209">
        <v>7.4452E10</v>
      </c>
      <c r="C25" s="212">
        <v>8.8988E10</v>
      </c>
      <c r="D25" s="211">
        <v>1.07006E11</v>
      </c>
      <c r="E25" s="211">
        <v>1.35987E11</v>
      </c>
      <c r="F25" s="211">
        <v>1.7281707725735007E11</v>
      </c>
      <c r="G25" s="211">
        <v>2.1962203881086356E11</v>
      </c>
      <c r="H25" s="212">
        <f t="shared" si="4"/>
        <v>55023967755</v>
      </c>
      <c r="I25" s="212">
        <f>(C2-C7)</f>
        <v>145170038811</v>
      </c>
      <c r="J25" s="212">
        <f t="shared" si="5"/>
        <v>133145352678</v>
      </c>
      <c r="K25" s="221"/>
    </row>
    <row r="26">
      <c r="A26" s="206" t="s">
        <v>52</v>
      </c>
      <c r="B26" s="212">
        <v>7.4452E10</v>
      </c>
      <c r="C26" s="212">
        <v>8.8988E10</v>
      </c>
      <c r="D26" s="210">
        <v>1.07006E11</v>
      </c>
      <c r="E26" s="214">
        <v>1.35987E11</v>
      </c>
      <c r="F26" s="214">
        <v>1.671446298803022E11</v>
      </c>
      <c r="G26" s="214">
        <v>1.9846903145499982E11</v>
      </c>
      <c r="H26" s="212">
        <f t="shared" si="4"/>
        <v>47726977384</v>
      </c>
      <c r="I26" s="212">
        <f>(B2-B7)</f>
        <v>124017031455</v>
      </c>
      <c r="J26" s="212">
        <f t="shared" si="5"/>
        <v>128674443556</v>
      </c>
      <c r="K26" s="222"/>
    </row>
    <row r="27">
      <c r="A27" s="223"/>
      <c r="H27" s="215"/>
      <c r="I27" s="215"/>
      <c r="J27" s="215"/>
    </row>
    <row r="28">
      <c r="A28" s="223"/>
      <c r="B28" s="184" t="s">
        <v>70</v>
      </c>
      <c r="C28" s="184" t="s">
        <v>71</v>
      </c>
      <c r="D28" s="184" t="s">
        <v>72</v>
      </c>
      <c r="E28" s="184" t="s">
        <v>73</v>
      </c>
      <c r="H28" s="224" t="s">
        <v>53</v>
      </c>
      <c r="I28" s="224" t="s">
        <v>56</v>
      </c>
      <c r="J28" s="215"/>
    </row>
    <row r="29">
      <c r="A29" s="185"/>
      <c r="B29" s="194"/>
      <c r="C29" s="194"/>
      <c r="D29" s="194"/>
      <c r="E29" s="194"/>
      <c r="G29" s="225"/>
      <c r="H29" s="194"/>
      <c r="I29" s="226"/>
      <c r="J29" s="215"/>
    </row>
    <row r="30">
      <c r="A30" s="202" t="s">
        <v>53</v>
      </c>
      <c r="B30" s="188">
        <v>2.1962203881086356E11</v>
      </c>
      <c r="C30" s="188">
        <v>1.6360955794301254E11</v>
      </c>
      <c r="D30" s="188">
        <v>9.34925E10</v>
      </c>
      <c r="E30" s="188">
        <v>7.4452E10</v>
      </c>
      <c r="G30" s="187" t="s">
        <v>29</v>
      </c>
      <c r="H30" s="188">
        <v>2.1962203881086356E11</v>
      </c>
      <c r="I30" s="189">
        <v>1.02874E11</v>
      </c>
      <c r="J30" s="215"/>
    </row>
    <row r="31">
      <c r="A31" s="202" t="s">
        <v>56</v>
      </c>
      <c r="B31" s="189">
        <v>1.02874E11</v>
      </c>
      <c r="C31" s="193">
        <v>9.69735E10</v>
      </c>
      <c r="D31" s="189">
        <v>7.443925149526366E10</v>
      </c>
      <c r="E31" s="189">
        <v>6.342922542611829E10</v>
      </c>
      <c r="G31" s="187" t="s">
        <v>31</v>
      </c>
      <c r="H31" s="188">
        <v>1.6360955794301254E11</v>
      </c>
      <c r="I31" s="193">
        <v>9.69735E10</v>
      </c>
      <c r="J31" s="215"/>
    </row>
    <row r="32">
      <c r="A32" s="227"/>
      <c r="G32" s="196" t="s">
        <v>33</v>
      </c>
      <c r="H32" s="193">
        <v>1.331453526780356E11</v>
      </c>
      <c r="I32" s="189">
        <v>8.520159345885608E10</v>
      </c>
      <c r="J32" s="215"/>
    </row>
    <row r="33">
      <c r="A33" s="223"/>
      <c r="G33" s="187" t="s">
        <v>35</v>
      </c>
      <c r="H33" s="188">
        <v>1.214965E11</v>
      </c>
      <c r="I33" s="189">
        <v>8.7267E10</v>
      </c>
      <c r="J33" s="215"/>
    </row>
    <row r="34">
      <c r="A34" s="223"/>
      <c r="G34" s="197" t="s">
        <v>37</v>
      </c>
      <c r="H34" s="188">
        <v>9.34925E10</v>
      </c>
      <c r="I34" s="189">
        <v>7.443925149526366E10</v>
      </c>
      <c r="J34" s="215"/>
    </row>
    <row r="35">
      <c r="A35" s="223"/>
      <c r="G35" s="200" t="s">
        <v>38</v>
      </c>
      <c r="H35" s="188">
        <v>7.4452E10</v>
      </c>
      <c r="I35" s="189">
        <v>6.342922542611829E10</v>
      </c>
      <c r="J35" s="215"/>
    </row>
    <row r="36">
      <c r="F36" s="229" t="s">
        <v>0</v>
      </c>
      <c r="G36" s="230" t="s">
        <v>74</v>
      </c>
      <c r="H36" s="215"/>
      <c r="I36" s="215"/>
      <c r="J36" s="215"/>
      <c r="K36" s="201"/>
    </row>
    <row r="37">
      <c r="F37" s="232" t="s">
        <v>16</v>
      </c>
      <c r="G37" s="233">
        <v>4.06433E11</v>
      </c>
      <c r="H37" s="215"/>
      <c r="I37" s="215"/>
      <c r="J37" s="215"/>
    </row>
    <row r="38">
      <c r="F38" s="232" t="s">
        <v>77</v>
      </c>
      <c r="G38" s="233">
        <v>2.5980625E10</v>
      </c>
      <c r="H38" s="215"/>
      <c r="I38" s="215"/>
      <c r="J38" s="215"/>
    </row>
    <row r="39">
      <c r="F39" s="232" t="s">
        <v>78</v>
      </c>
      <c r="G39" s="233">
        <v>2.972022E10</v>
      </c>
      <c r="H39" s="215"/>
      <c r="I39" s="215"/>
      <c r="J39" s="215"/>
    </row>
    <row r="40">
      <c r="F40" s="234" t="s">
        <v>80</v>
      </c>
      <c r="G40" s="235">
        <v>4.446E9</v>
      </c>
      <c r="H40" s="215"/>
      <c r="I40" s="215"/>
      <c r="J40" s="215"/>
    </row>
    <row r="41">
      <c r="F41" s="236" t="s">
        <v>81</v>
      </c>
      <c r="G41" s="237">
        <v>4.66579845E11</v>
      </c>
      <c r="H41" s="215"/>
      <c r="I41" s="215"/>
      <c r="J41" s="215"/>
    </row>
    <row r="42">
      <c r="A42" s="238" t="s">
        <v>39</v>
      </c>
      <c r="B42" s="202" t="s">
        <v>52</v>
      </c>
      <c r="C42" s="202" t="s">
        <v>53</v>
      </c>
      <c r="D42" s="239" t="s">
        <v>54</v>
      </c>
      <c r="E42" s="203"/>
      <c r="F42" s="239" t="s">
        <v>55</v>
      </c>
      <c r="G42" s="239" t="s">
        <v>56</v>
      </c>
      <c r="H42" s="239" t="s">
        <v>57</v>
      </c>
      <c r="I42" s="186"/>
    </row>
    <row r="43">
      <c r="A43" s="238" t="s">
        <v>68</v>
      </c>
      <c r="B43" s="193">
        <v>1.2867444355588367E11</v>
      </c>
      <c r="C43" s="193">
        <v>1.331453526780356E11</v>
      </c>
      <c r="D43" s="189">
        <v>1.3777400560043008E11</v>
      </c>
      <c r="E43" s="238"/>
      <c r="F43" s="193">
        <v>8.324705974213506E10</v>
      </c>
      <c r="G43" s="189">
        <v>8.520159345885608E10</v>
      </c>
      <c r="H43" s="189">
        <v>8.72445239433727E10</v>
      </c>
      <c r="I43" s="226"/>
    </row>
    <row r="44">
      <c r="A44" s="238" t="s">
        <v>58</v>
      </c>
      <c r="B44" s="211">
        <v>1.2401703145499982E11</v>
      </c>
      <c r="C44" s="211">
        <v>1.4517003881086356E11</v>
      </c>
      <c r="D44" s="211">
        <v>1.6726950896818256E11</v>
      </c>
      <c r="E44" s="238"/>
      <c r="F44" s="212">
        <v>4.7879795181991165E10</v>
      </c>
      <c r="G44" s="212">
        <v>3.944477457388171E10</v>
      </c>
      <c r="H44" s="212">
        <v>3.0479373358998795E10</v>
      </c>
      <c r="I44" s="240"/>
    </row>
    <row r="45">
      <c r="A45" s="203" t="s">
        <v>82</v>
      </c>
      <c r="B45" s="241">
        <f>STDEV(B26:G26)</f>
        <v>47726977384</v>
      </c>
      <c r="C45" s="241">
        <f>STDEV(B25:G25)</f>
        <v>55023967755</v>
      </c>
      <c r="D45" s="241">
        <f>STDEV(B24:G24)</f>
        <v>62932426046</v>
      </c>
      <c r="E45" s="242"/>
      <c r="F45" s="241">
        <f>STDEV(B22:G22)</f>
        <v>18529332458</v>
      </c>
      <c r="G45" s="241">
        <f>STDEV(B21:G21)</f>
        <v>15514021278</v>
      </c>
      <c r="H45" s="241">
        <f>STDEV(B20:G20)</f>
        <v>12588207038</v>
      </c>
      <c r="I45" s="243"/>
      <c r="J45" s="215"/>
    </row>
    <row r="46">
      <c r="F46" s="240"/>
      <c r="H46" s="215"/>
      <c r="I46" s="215"/>
      <c r="J46" s="215"/>
    </row>
    <row r="47">
      <c r="F47" s="240"/>
      <c r="H47" s="215"/>
      <c r="I47" s="215"/>
      <c r="J47" s="215"/>
    </row>
    <row r="48">
      <c r="A48" s="244" t="s">
        <v>83</v>
      </c>
      <c r="H48" s="215"/>
      <c r="I48" s="215"/>
      <c r="J48" s="215"/>
    </row>
    <row r="49">
      <c r="A49" s="184" t="s">
        <v>84</v>
      </c>
      <c r="H49" s="215"/>
      <c r="I49" s="215"/>
      <c r="J49" s="215"/>
    </row>
    <row r="50">
      <c r="H50" s="215"/>
      <c r="I50" s="215"/>
      <c r="J50" s="215"/>
    </row>
    <row r="51">
      <c r="B51" s="245" t="s">
        <v>85</v>
      </c>
      <c r="C51" s="246" t="s">
        <v>86</v>
      </c>
      <c r="D51" s="245" t="s">
        <v>87</v>
      </c>
      <c r="E51" s="246" t="s">
        <v>88</v>
      </c>
      <c r="F51" s="247" t="s">
        <v>89</v>
      </c>
      <c r="G51" s="248">
        <v>4.0</v>
      </c>
      <c r="H51" s="215"/>
      <c r="I51" s="215"/>
      <c r="J51" s="215"/>
    </row>
    <row r="52">
      <c r="B52" s="249" t="s">
        <v>90</v>
      </c>
      <c r="C52" s="250">
        <v>307.0</v>
      </c>
      <c r="D52" s="247" t="s">
        <v>91</v>
      </c>
      <c r="E52" s="248">
        <v>7.0</v>
      </c>
      <c r="F52" s="247" t="s">
        <v>92</v>
      </c>
      <c r="G52" s="248">
        <v>20.0</v>
      </c>
      <c r="H52" s="215"/>
      <c r="I52" s="215"/>
      <c r="J52" s="215"/>
    </row>
    <row r="53">
      <c r="B53" s="247" t="s">
        <v>93</v>
      </c>
      <c r="C53" s="248">
        <v>132.0</v>
      </c>
      <c r="D53" s="247" t="s">
        <v>94</v>
      </c>
      <c r="E53" s="248">
        <v>20.0</v>
      </c>
      <c r="F53" s="247" t="s">
        <v>95</v>
      </c>
      <c r="G53" s="248">
        <v>16.0</v>
      </c>
      <c r="H53" s="215"/>
      <c r="I53" s="215"/>
      <c r="J53" s="215"/>
    </row>
    <row r="54">
      <c r="B54" s="247" t="s">
        <v>96</v>
      </c>
      <c r="C54" s="248">
        <v>124.0</v>
      </c>
      <c r="D54" s="247" t="s">
        <v>97</v>
      </c>
      <c r="E54" s="248">
        <v>4.0</v>
      </c>
      <c r="F54" s="249" t="s">
        <v>98</v>
      </c>
      <c r="G54" s="250">
        <v>16.0</v>
      </c>
      <c r="H54" s="251"/>
      <c r="I54" s="251"/>
      <c r="J54" s="251" t="s">
        <v>16</v>
      </c>
    </row>
    <row r="55">
      <c r="B55" s="247" t="s">
        <v>99</v>
      </c>
      <c r="C55" s="248">
        <v>164.0</v>
      </c>
      <c r="D55" s="247" t="s">
        <v>100</v>
      </c>
      <c r="E55" s="248">
        <v>16.0</v>
      </c>
      <c r="F55" s="247" t="s">
        <v>101</v>
      </c>
      <c r="G55" s="248">
        <v>64.0</v>
      </c>
      <c r="H55" s="215"/>
      <c r="I55" s="215"/>
      <c r="J55" s="215"/>
    </row>
    <row r="56">
      <c r="B56" s="247" t="s">
        <v>102</v>
      </c>
      <c r="C56" s="248">
        <v>190.0</v>
      </c>
      <c r="D56" s="247" t="s">
        <v>103</v>
      </c>
      <c r="E56" s="248">
        <v>20.0</v>
      </c>
      <c r="F56" s="247" t="s">
        <v>104</v>
      </c>
      <c r="G56" s="248">
        <v>4.0</v>
      </c>
      <c r="H56" s="215"/>
      <c r="I56" s="215"/>
      <c r="J56" s="215"/>
    </row>
    <row r="57">
      <c r="B57" s="247" t="s">
        <v>105</v>
      </c>
      <c r="C57" s="248">
        <v>248.0</v>
      </c>
      <c r="D57" s="247" t="s">
        <v>106</v>
      </c>
      <c r="E57" s="248">
        <v>4.0</v>
      </c>
      <c r="F57" s="252" t="s">
        <v>107</v>
      </c>
      <c r="G57" s="253">
        <v>14.0</v>
      </c>
      <c r="H57" s="254"/>
      <c r="I57" s="254"/>
      <c r="J57" s="254" t="s">
        <v>1</v>
      </c>
    </row>
    <row r="58">
      <c r="B58" s="252" t="s">
        <v>108</v>
      </c>
      <c r="C58" s="253">
        <v>230.0</v>
      </c>
      <c r="D58" s="247" t="s">
        <v>109</v>
      </c>
      <c r="E58" s="248">
        <v>24.0</v>
      </c>
      <c r="F58" s="247" t="s">
        <v>110</v>
      </c>
      <c r="G58" s="248">
        <v>8.0</v>
      </c>
      <c r="H58" s="215"/>
      <c r="I58" s="215"/>
      <c r="J58" s="215"/>
    </row>
    <row r="59">
      <c r="B59" s="247" t="s">
        <v>111</v>
      </c>
      <c r="C59" s="248">
        <v>95.0</v>
      </c>
      <c r="D59" s="247" t="s">
        <v>112</v>
      </c>
      <c r="E59" s="248">
        <v>36.0</v>
      </c>
      <c r="F59" s="247" t="s">
        <v>113</v>
      </c>
      <c r="G59" s="248">
        <v>12.0</v>
      </c>
      <c r="H59" s="215"/>
      <c r="I59" s="215"/>
      <c r="J59" s="215"/>
    </row>
    <row r="60">
      <c r="B60" s="247" t="s">
        <v>114</v>
      </c>
      <c r="C60" s="248">
        <v>104.0</v>
      </c>
      <c r="D60" s="247" t="s">
        <v>115</v>
      </c>
      <c r="E60" s="248">
        <v>16.0</v>
      </c>
      <c r="F60" s="247" t="s">
        <v>116</v>
      </c>
      <c r="G60" s="248">
        <v>8.0</v>
      </c>
      <c r="H60" s="215"/>
      <c r="I60" s="215"/>
      <c r="J60" s="215"/>
    </row>
    <row r="61">
      <c r="B61" s="247" t="s">
        <v>117</v>
      </c>
      <c r="C61" s="248">
        <v>20.0</v>
      </c>
      <c r="D61" s="247" t="s">
        <v>118</v>
      </c>
      <c r="E61" s="248">
        <v>8.0</v>
      </c>
      <c r="F61" s="247" t="s">
        <v>119</v>
      </c>
      <c r="G61" s="248">
        <v>20.0</v>
      </c>
      <c r="H61" s="215"/>
      <c r="I61" s="215"/>
      <c r="J61" s="215"/>
    </row>
    <row r="62">
      <c r="B62" s="247" t="s">
        <v>120</v>
      </c>
      <c r="C62" s="248">
        <v>96.0</v>
      </c>
      <c r="D62" s="247" t="s">
        <v>121</v>
      </c>
      <c r="E62" s="248">
        <v>8.0</v>
      </c>
      <c r="H62" s="215"/>
      <c r="I62" s="215"/>
      <c r="J62" s="215"/>
    </row>
    <row r="63">
      <c r="H63" s="215"/>
      <c r="I63" s="215"/>
      <c r="J63" s="215"/>
    </row>
    <row r="64">
      <c r="H64" s="215"/>
      <c r="I64" s="215"/>
      <c r="J64" s="215"/>
    </row>
    <row r="65">
      <c r="H65" s="215"/>
      <c r="I65" s="215"/>
      <c r="J65" s="215"/>
    </row>
    <row r="66">
      <c r="H66" s="215"/>
      <c r="I66" s="215"/>
      <c r="J66" s="215"/>
    </row>
    <row r="67">
      <c r="H67" s="215"/>
      <c r="I67" s="215"/>
      <c r="J67" s="215"/>
    </row>
    <row r="68">
      <c r="H68" s="215"/>
      <c r="I68" s="215"/>
      <c r="J68" s="215"/>
    </row>
    <row r="69">
      <c r="H69" s="215"/>
      <c r="I69" s="215"/>
      <c r="J69" s="215"/>
    </row>
    <row r="70">
      <c r="H70" s="215"/>
      <c r="I70" s="215"/>
      <c r="J70" s="215"/>
    </row>
    <row r="71">
      <c r="H71" s="215"/>
      <c r="I71" s="215"/>
      <c r="J71" s="215"/>
    </row>
    <row r="72">
      <c r="H72" s="215"/>
      <c r="I72" s="215"/>
      <c r="J72" s="215"/>
    </row>
    <row r="73">
      <c r="H73" s="215"/>
      <c r="I73" s="215"/>
      <c r="J73" s="215"/>
    </row>
    <row r="74">
      <c r="H74" s="215"/>
      <c r="I74" s="215"/>
      <c r="J74" s="215"/>
    </row>
    <row r="75">
      <c r="H75" s="215"/>
      <c r="I75" s="215"/>
      <c r="J75" s="215"/>
    </row>
    <row r="76">
      <c r="H76" s="215"/>
      <c r="I76" s="215"/>
      <c r="J76" s="215"/>
    </row>
    <row r="77">
      <c r="H77" s="215"/>
      <c r="I77" s="215"/>
      <c r="J77" s="215"/>
    </row>
    <row r="78">
      <c r="H78" s="215"/>
      <c r="I78" s="215"/>
      <c r="J78" s="215"/>
    </row>
    <row r="79">
      <c r="H79" s="215"/>
      <c r="I79" s="215"/>
      <c r="J79" s="215"/>
    </row>
    <row r="80">
      <c r="H80" s="215"/>
      <c r="I80" s="215"/>
      <c r="J80" s="215"/>
    </row>
    <row r="81">
      <c r="H81" s="215"/>
      <c r="I81" s="215"/>
      <c r="J81" s="215"/>
    </row>
    <row r="82">
      <c r="H82" s="215"/>
      <c r="I82" s="215"/>
      <c r="J82" s="215"/>
    </row>
    <row r="83">
      <c r="H83" s="215"/>
      <c r="I83" s="215"/>
      <c r="J83" s="215"/>
    </row>
    <row r="84">
      <c r="H84" s="215"/>
      <c r="I84" s="215"/>
      <c r="J84" s="215"/>
    </row>
    <row r="85">
      <c r="H85" s="215"/>
      <c r="I85" s="215"/>
      <c r="J85" s="215"/>
    </row>
    <row r="86">
      <c r="H86" s="215"/>
      <c r="I86" s="215"/>
      <c r="J86" s="215"/>
    </row>
    <row r="87">
      <c r="H87" s="215"/>
      <c r="I87" s="215"/>
      <c r="J87" s="215"/>
    </row>
    <row r="88">
      <c r="H88" s="215"/>
      <c r="I88" s="215"/>
      <c r="J88" s="215"/>
    </row>
    <row r="89">
      <c r="H89" s="215"/>
      <c r="I89" s="215"/>
      <c r="J89" s="215"/>
    </row>
    <row r="90">
      <c r="H90" s="215"/>
      <c r="I90" s="215"/>
      <c r="J90" s="215"/>
    </row>
    <row r="91">
      <c r="H91" s="215"/>
      <c r="I91" s="215"/>
      <c r="J91" s="215"/>
    </row>
    <row r="92">
      <c r="H92" s="215"/>
      <c r="I92" s="215"/>
      <c r="J92" s="215"/>
    </row>
    <row r="93">
      <c r="H93" s="215"/>
      <c r="I93" s="215"/>
      <c r="J93" s="215"/>
    </row>
    <row r="94">
      <c r="H94" s="215"/>
      <c r="I94" s="215"/>
      <c r="J94" s="215"/>
    </row>
    <row r="95">
      <c r="H95" s="215"/>
      <c r="I95" s="215"/>
      <c r="J95" s="215"/>
    </row>
    <row r="96">
      <c r="H96" s="215"/>
      <c r="I96" s="215"/>
      <c r="J96" s="215"/>
    </row>
    <row r="97">
      <c r="H97" s="215"/>
      <c r="I97" s="215"/>
      <c r="J97" s="215"/>
    </row>
    <row r="98">
      <c r="H98" s="215"/>
      <c r="I98" s="215"/>
      <c r="J98" s="215"/>
    </row>
    <row r="99">
      <c r="H99" s="215"/>
      <c r="I99" s="215"/>
      <c r="J99" s="215"/>
    </row>
    <row r="100">
      <c r="H100" s="215"/>
      <c r="I100" s="215"/>
      <c r="J100" s="215"/>
    </row>
    <row r="101">
      <c r="H101" s="215"/>
      <c r="I101" s="215"/>
      <c r="J101" s="215"/>
    </row>
    <row r="102">
      <c r="H102" s="215"/>
      <c r="I102" s="215"/>
      <c r="J102" s="215"/>
    </row>
    <row r="103">
      <c r="H103" s="215"/>
      <c r="I103" s="215"/>
      <c r="J103" s="215"/>
    </row>
    <row r="104">
      <c r="H104" s="215"/>
      <c r="I104" s="215"/>
      <c r="J104" s="215"/>
    </row>
    <row r="105">
      <c r="H105" s="215"/>
      <c r="I105" s="215"/>
      <c r="J105" s="215"/>
    </row>
    <row r="106">
      <c r="H106" s="215"/>
      <c r="I106" s="215"/>
      <c r="J106" s="215"/>
    </row>
    <row r="107">
      <c r="H107" s="215"/>
      <c r="I107" s="215"/>
      <c r="J107" s="215"/>
    </row>
    <row r="108">
      <c r="H108" s="215"/>
      <c r="I108" s="215"/>
      <c r="J108" s="215"/>
    </row>
    <row r="109">
      <c r="H109" s="215"/>
      <c r="I109" s="215"/>
      <c r="J109" s="215"/>
    </row>
    <row r="110">
      <c r="H110" s="215"/>
      <c r="I110" s="215"/>
      <c r="J110" s="215"/>
    </row>
    <row r="111">
      <c r="H111" s="215"/>
      <c r="I111" s="215"/>
      <c r="J111" s="215"/>
    </row>
    <row r="112">
      <c r="H112" s="215"/>
      <c r="I112" s="215"/>
      <c r="J112" s="215"/>
    </row>
    <row r="113">
      <c r="H113" s="215"/>
      <c r="I113" s="215"/>
      <c r="J113" s="215"/>
    </row>
    <row r="114">
      <c r="H114" s="215"/>
      <c r="I114" s="215"/>
      <c r="J114" s="215"/>
    </row>
    <row r="115">
      <c r="H115" s="215"/>
      <c r="I115" s="215"/>
      <c r="J115" s="215"/>
    </row>
    <row r="116">
      <c r="H116" s="215"/>
      <c r="I116" s="215"/>
      <c r="J116" s="215"/>
    </row>
    <row r="117">
      <c r="H117" s="215"/>
      <c r="I117" s="215"/>
      <c r="J117" s="215"/>
    </row>
    <row r="118">
      <c r="H118" s="215"/>
      <c r="I118" s="215"/>
      <c r="J118" s="215"/>
    </row>
    <row r="119">
      <c r="H119" s="215"/>
      <c r="I119" s="215"/>
      <c r="J119" s="215"/>
    </row>
    <row r="120">
      <c r="H120" s="215"/>
      <c r="I120" s="215"/>
      <c r="J120" s="215"/>
    </row>
    <row r="121">
      <c r="H121" s="215"/>
      <c r="I121" s="215"/>
      <c r="J121" s="215"/>
    </row>
    <row r="122">
      <c r="H122" s="215"/>
      <c r="I122" s="215"/>
      <c r="J122" s="215"/>
    </row>
    <row r="123">
      <c r="H123" s="215"/>
      <c r="I123" s="215"/>
      <c r="J123" s="215"/>
    </row>
    <row r="124">
      <c r="H124" s="215"/>
      <c r="I124" s="215"/>
      <c r="J124" s="215"/>
    </row>
    <row r="125">
      <c r="H125" s="215"/>
      <c r="I125" s="215"/>
      <c r="J125" s="215"/>
    </row>
    <row r="126">
      <c r="H126" s="215"/>
      <c r="I126" s="215"/>
      <c r="J126" s="215"/>
    </row>
    <row r="127">
      <c r="H127" s="215"/>
      <c r="I127" s="215"/>
      <c r="J127" s="215"/>
    </row>
    <row r="128">
      <c r="H128" s="215"/>
      <c r="I128" s="215"/>
      <c r="J128" s="215"/>
    </row>
    <row r="129">
      <c r="H129" s="215"/>
      <c r="I129" s="215"/>
      <c r="J129" s="215"/>
    </row>
    <row r="130">
      <c r="H130" s="215"/>
      <c r="I130" s="215"/>
      <c r="J130" s="215"/>
    </row>
    <row r="131">
      <c r="H131" s="215"/>
      <c r="I131" s="215"/>
      <c r="J131" s="215"/>
    </row>
    <row r="132">
      <c r="H132" s="215"/>
      <c r="I132" s="215"/>
      <c r="J132" s="215"/>
    </row>
    <row r="133">
      <c r="H133" s="215"/>
      <c r="I133" s="215"/>
      <c r="J133" s="215"/>
    </row>
    <row r="134">
      <c r="H134" s="215"/>
      <c r="I134" s="215"/>
      <c r="J134" s="215"/>
    </row>
    <row r="135">
      <c r="H135" s="215"/>
      <c r="I135" s="215"/>
      <c r="J135" s="215"/>
    </row>
    <row r="136">
      <c r="H136" s="215"/>
      <c r="I136" s="215"/>
      <c r="J136" s="215"/>
    </row>
    <row r="137">
      <c r="H137" s="215"/>
      <c r="I137" s="215"/>
      <c r="J137" s="215"/>
    </row>
    <row r="138">
      <c r="H138" s="215"/>
      <c r="I138" s="215"/>
      <c r="J138" s="215"/>
    </row>
    <row r="139">
      <c r="H139" s="215"/>
      <c r="I139" s="215"/>
      <c r="J139" s="215"/>
    </row>
    <row r="140">
      <c r="H140" s="215"/>
      <c r="I140" s="215"/>
      <c r="J140" s="215"/>
    </row>
    <row r="141">
      <c r="H141" s="215"/>
      <c r="I141" s="215"/>
      <c r="J141" s="215"/>
    </row>
    <row r="142">
      <c r="H142" s="215"/>
      <c r="I142" s="215"/>
      <c r="J142" s="215"/>
    </row>
    <row r="143">
      <c r="H143" s="215"/>
      <c r="I143" s="215"/>
      <c r="J143" s="215"/>
    </row>
    <row r="144">
      <c r="H144" s="215"/>
      <c r="I144" s="215"/>
      <c r="J144" s="215"/>
    </row>
    <row r="145">
      <c r="H145" s="215"/>
      <c r="I145" s="215"/>
      <c r="J145" s="215"/>
    </row>
    <row r="146">
      <c r="H146" s="215"/>
      <c r="I146" s="215"/>
      <c r="J146" s="215"/>
    </row>
    <row r="147">
      <c r="H147" s="215"/>
      <c r="I147" s="215"/>
      <c r="J147" s="215"/>
    </row>
    <row r="148">
      <c r="H148" s="215"/>
      <c r="I148" s="215"/>
      <c r="J148" s="215"/>
    </row>
    <row r="149">
      <c r="H149" s="215"/>
      <c r="I149" s="215"/>
      <c r="J149" s="215"/>
    </row>
    <row r="150">
      <c r="H150" s="215"/>
      <c r="I150" s="215"/>
      <c r="J150" s="215"/>
    </row>
    <row r="151">
      <c r="H151" s="215"/>
      <c r="I151" s="215"/>
      <c r="J151" s="215"/>
    </row>
    <row r="152">
      <c r="H152" s="215"/>
      <c r="I152" s="215"/>
      <c r="J152" s="215"/>
    </row>
    <row r="153">
      <c r="H153" s="215"/>
      <c r="I153" s="215"/>
      <c r="J153" s="215"/>
    </row>
    <row r="154">
      <c r="H154" s="215"/>
      <c r="I154" s="215"/>
      <c r="J154" s="215"/>
    </row>
    <row r="155">
      <c r="H155" s="215"/>
      <c r="I155" s="215"/>
      <c r="J155" s="215"/>
    </row>
    <row r="156">
      <c r="H156" s="215"/>
      <c r="I156" s="215"/>
      <c r="J156" s="215"/>
    </row>
    <row r="157">
      <c r="H157" s="215"/>
      <c r="I157" s="215"/>
      <c r="J157" s="215"/>
    </row>
    <row r="158">
      <c r="H158" s="215"/>
      <c r="I158" s="215"/>
      <c r="J158" s="215"/>
    </row>
    <row r="159">
      <c r="H159" s="215"/>
      <c r="I159" s="215"/>
      <c r="J159" s="215"/>
    </row>
    <row r="160">
      <c r="H160" s="215"/>
      <c r="I160" s="215"/>
      <c r="J160" s="215"/>
    </row>
    <row r="161">
      <c r="H161" s="215"/>
      <c r="I161" s="215"/>
      <c r="J161" s="215"/>
    </row>
    <row r="162">
      <c r="H162" s="215"/>
      <c r="I162" s="215"/>
      <c r="J162" s="215"/>
    </row>
    <row r="163">
      <c r="H163" s="215"/>
      <c r="I163" s="215"/>
      <c r="J163" s="215"/>
    </row>
    <row r="164">
      <c r="H164" s="215"/>
      <c r="I164" s="215"/>
      <c r="J164" s="215"/>
    </row>
    <row r="165">
      <c r="H165" s="215"/>
      <c r="I165" s="215"/>
      <c r="J165" s="215"/>
    </row>
    <row r="166">
      <c r="H166" s="215"/>
      <c r="I166" s="215"/>
      <c r="J166" s="215"/>
    </row>
    <row r="167">
      <c r="H167" s="215"/>
      <c r="I167" s="215"/>
      <c r="J167" s="215"/>
    </row>
    <row r="168">
      <c r="H168" s="215"/>
      <c r="I168" s="215"/>
      <c r="J168" s="215"/>
    </row>
    <row r="169">
      <c r="H169" s="215"/>
      <c r="I169" s="215"/>
      <c r="J169" s="215"/>
    </row>
    <row r="170">
      <c r="H170" s="215"/>
      <c r="I170" s="215"/>
      <c r="J170" s="215"/>
    </row>
    <row r="171">
      <c r="H171" s="215"/>
      <c r="I171" s="215"/>
      <c r="J171" s="215"/>
    </row>
    <row r="172">
      <c r="H172" s="215"/>
      <c r="I172" s="215"/>
      <c r="J172" s="215"/>
    </row>
    <row r="173">
      <c r="H173" s="215"/>
      <c r="I173" s="215"/>
      <c r="J173" s="215"/>
    </row>
    <row r="174">
      <c r="H174" s="215"/>
      <c r="I174" s="215"/>
      <c r="J174" s="215"/>
    </row>
    <row r="175">
      <c r="H175" s="215"/>
      <c r="I175" s="215"/>
      <c r="J175" s="215"/>
    </row>
    <row r="176">
      <c r="H176" s="215"/>
      <c r="I176" s="215"/>
      <c r="J176" s="215"/>
    </row>
    <row r="177">
      <c r="H177" s="215"/>
      <c r="I177" s="215"/>
      <c r="J177" s="215"/>
    </row>
    <row r="178">
      <c r="H178" s="215"/>
      <c r="I178" s="215"/>
      <c r="J178" s="215"/>
    </row>
    <row r="179">
      <c r="H179" s="215"/>
      <c r="I179" s="215"/>
      <c r="J179" s="215"/>
    </row>
    <row r="180">
      <c r="H180" s="215"/>
      <c r="I180" s="215"/>
      <c r="J180" s="215"/>
    </row>
    <row r="181">
      <c r="H181" s="215"/>
      <c r="I181" s="215"/>
      <c r="J181" s="215"/>
    </row>
    <row r="182">
      <c r="H182" s="215"/>
      <c r="I182" s="215"/>
      <c r="J182" s="215"/>
    </row>
    <row r="183">
      <c r="H183" s="215"/>
      <c r="I183" s="215"/>
      <c r="J183" s="215"/>
    </row>
    <row r="184">
      <c r="H184" s="215"/>
      <c r="I184" s="215"/>
      <c r="J184" s="215"/>
    </row>
    <row r="185">
      <c r="H185" s="215"/>
      <c r="I185" s="215"/>
      <c r="J185" s="215"/>
    </row>
    <row r="186">
      <c r="H186" s="215"/>
      <c r="I186" s="215"/>
      <c r="J186" s="215"/>
    </row>
    <row r="187">
      <c r="H187" s="215"/>
      <c r="I187" s="215"/>
      <c r="J187" s="215"/>
    </row>
    <row r="188">
      <c r="H188" s="215"/>
      <c r="I188" s="215"/>
      <c r="J188" s="215"/>
    </row>
    <row r="189">
      <c r="H189" s="215"/>
      <c r="I189" s="215"/>
      <c r="J189" s="215"/>
    </row>
    <row r="190">
      <c r="H190" s="215"/>
      <c r="I190" s="215"/>
      <c r="J190" s="215"/>
    </row>
    <row r="191">
      <c r="H191" s="215"/>
      <c r="I191" s="215"/>
      <c r="J191" s="215"/>
    </row>
    <row r="192">
      <c r="H192" s="215"/>
      <c r="I192" s="215"/>
      <c r="J192" s="215"/>
    </row>
    <row r="193">
      <c r="H193" s="215"/>
      <c r="I193" s="215"/>
      <c r="J193" s="215"/>
    </row>
    <row r="194">
      <c r="H194" s="215"/>
      <c r="I194" s="215"/>
      <c r="J194" s="215"/>
    </row>
    <row r="195">
      <c r="H195" s="215"/>
      <c r="I195" s="215"/>
      <c r="J195" s="215"/>
    </row>
    <row r="196">
      <c r="H196" s="215"/>
      <c r="I196" s="215"/>
      <c r="J196" s="215"/>
    </row>
    <row r="197">
      <c r="H197" s="215"/>
      <c r="I197" s="215"/>
      <c r="J197" s="215"/>
    </row>
    <row r="198">
      <c r="H198" s="215"/>
      <c r="I198" s="215"/>
      <c r="J198" s="215"/>
    </row>
    <row r="199">
      <c r="H199" s="215"/>
      <c r="I199" s="215"/>
      <c r="J199" s="215"/>
    </row>
    <row r="200">
      <c r="H200" s="215"/>
      <c r="I200" s="215"/>
      <c r="J200" s="215"/>
    </row>
    <row r="201">
      <c r="H201" s="215"/>
      <c r="I201" s="215"/>
      <c r="J201" s="215"/>
    </row>
    <row r="202">
      <c r="H202" s="215"/>
      <c r="I202" s="215"/>
      <c r="J202" s="215"/>
    </row>
    <row r="203">
      <c r="H203" s="215"/>
      <c r="I203" s="215"/>
      <c r="J203" s="215"/>
    </row>
    <row r="204">
      <c r="H204" s="215"/>
      <c r="I204" s="215"/>
      <c r="J204" s="215"/>
    </row>
    <row r="205">
      <c r="H205" s="215"/>
      <c r="I205" s="215"/>
      <c r="J205" s="215"/>
    </row>
    <row r="206">
      <c r="H206" s="215"/>
      <c r="I206" s="215"/>
      <c r="J206" s="215"/>
    </row>
    <row r="207">
      <c r="H207" s="215"/>
      <c r="I207" s="215"/>
      <c r="J207" s="215"/>
    </row>
    <row r="208">
      <c r="H208" s="215"/>
      <c r="I208" s="215"/>
      <c r="J208" s="215"/>
    </row>
    <row r="209">
      <c r="H209" s="215"/>
      <c r="I209" s="215"/>
      <c r="J209" s="215"/>
    </row>
    <row r="210">
      <c r="H210" s="215"/>
      <c r="I210" s="215"/>
      <c r="J210" s="215"/>
    </row>
    <row r="211">
      <c r="H211" s="215"/>
      <c r="I211" s="215"/>
      <c r="J211" s="215"/>
    </row>
    <row r="212">
      <c r="H212" s="215"/>
      <c r="I212" s="215"/>
      <c r="J212" s="215"/>
    </row>
    <row r="213">
      <c r="H213" s="215"/>
      <c r="I213" s="215"/>
      <c r="J213" s="215"/>
    </row>
    <row r="214">
      <c r="H214" s="215"/>
      <c r="I214" s="215"/>
      <c r="J214" s="215"/>
    </row>
    <row r="215">
      <c r="H215" s="215"/>
      <c r="I215" s="215"/>
      <c r="J215" s="215"/>
    </row>
    <row r="216">
      <c r="H216" s="215"/>
      <c r="I216" s="215"/>
      <c r="J216" s="215"/>
    </row>
    <row r="217">
      <c r="H217" s="215"/>
      <c r="I217" s="215"/>
      <c r="J217" s="215"/>
    </row>
    <row r="218">
      <c r="H218" s="215"/>
      <c r="I218" s="215"/>
      <c r="J218" s="215"/>
    </row>
    <row r="219">
      <c r="H219" s="215"/>
      <c r="I219" s="215"/>
      <c r="J219" s="215"/>
    </row>
    <row r="220">
      <c r="H220" s="215"/>
      <c r="I220" s="215"/>
      <c r="J220" s="215"/>
    </row>
    <row r="221">
      <c r="H221" s="215"/>
      <c r="I221" s="215"/>
      <c r="J221" s="215"/>
    </row>
    <row r="222">
      <c r="H222" s="215"/>
      <c r="I222" s="215"/>
      <c r="J222" s="215"/>
    </row>
    <row r="223">
      <c r="H223" s="215"/>
      <c r="I223" s="215"/>
      <c r="J223" s="215"/>
    </row>
    <row r="224">
      <c r="H224" s="215"/>
      <c r="I224" s="215"/>
      <c r="J224" s="215"/>
    </row>
    <row r="225">
      <c r="H225" s="215"/>
      <c r="I225" s="215"/>
      <c r="J225" s="215"/>
    </row>
    <row r="226">
      <c r="H226" s="215"/>
      <c r="I226" s="215"/>
      <c r="J226" s="215"/>
    </row>
    <row r="227">
      <c r="H227" s="215"/>
      <c r="I227" s="215"/>
      <c r="J227" s="215"/>
    </row>
    <row r="228">
      <c r="H228" s="215"/>
      <c r="I228" s="215"/>
      <c r="J228" s="215"/>
    </row>
    <row r="229">
      <c r="H229" s="215"/>
      <c r="I229" s="215"/>
      <c r="J229" s="215"/>
    </row>
    <row r="230">
      <c r="H230" s="215"/>
      <c r="I230" s="215"/>
      <c r="J230" s="215"/>
    </row>
    <row r="231">
      <c r="H231" s="215"/>
      <c r="I231" s="215"/>
      <c r="J231" s="215"/>
    </row>
    <row r="232">
      <c r="H232" s="215"/>
      <c r="I232" s="215"/>
      <c r="J232" s="215"/>
    </row>
    <row r="233">
      <c r="H233" s="215"/>
      <c r="I233" s="215"/>
      <c r="J233" s="215"/>
    </row>
    <row r="234">
      <c r="H234" s="215"/>
      <c r="I234" s="215"/>
      <c r="J234" s="215"/>
    </row>
    <row r="235">
      <c r="H235" s="215"/>
      <c r="I235" s="215"/>
      <c r="J235" s="215"/>
    </row>
    <row r="236">
      <c r="H236" s="215"/>
      <c r="I236" s="215"/>
      <c r="J236" s="215"/>
    </row>
    <row r="237">
      <c r="H237" s="215"/>
      <c r="I237" s="215"/>
      <c r="J237" s="215"/>
    </row>
    <row r="238">
      <c r="H238" s="215"/>
      <c r="I238" s="215"/>
      <c r="J238" s="215"/>
    </row>
    <row r="239">
      <c r="H239" s="215"/>
      <c r="I239" s="215"/>
      <c r="J239" s="215"/>
    </row>
    <row r="240">
      <c r="H240" s="215"/>
      <c r="I240" s="215"/>
      <c r="J240" s="215"/>
    </row>
    <row r="241">
      <c r="H241" s="215"/>
      <c r="I241" s="215"/>
      <c r="J241" s="215"/>
    </row>
    <row r="242">
      <c r="H242" s="215"/>
      <c r="I242" s="215"/>
      <c r="J242" s="215"/>
    </row>
    <row r="243">
      <c r="H243" s="215"/>
      <c r="I243" s="215"/>
      <c r="J243" s="215"/>
    </row>
    <row r="244">
      <c r="H244" s="215"/>
      <c r="I244" s="215"/>
      <c r="J244" s="215"/>
    </row>
    <row r="245">
      <c r="H245" s="215"/>
      <c r="I245" s="215"/>
      <c r="J245" s="215"/>
    </row>
    <row r="246">
      <c r="H246" s="215"/>
      <c r="I246" s="215"/>
      <c r="J246" s="215"/>
    </row>
    <row r="247">
      <c r="H247" s="215"/>
      <c r="I247" s="215"/>
      <c r="J247" s="215"/>
    </row>
    <row r="248">
      <c r="H248" s="215"/>
      <c r="I248" s="215"/>
      <c r="J248" s="215"/>
    </row>
    <row r="249">
      <c r="H249" s="215"/>
      <c r="I249" s="215"/>
      <c r="J249" s="215"/>
    </row>
    <row r="250">
      <c r="H250" s="215"/>
      <c r="I250" s="215"/>
      <c r="J250" s="215"/>
    </row>
    <row r="251">
      <c r="H251" s="215"/>
      <c r="I251" s="215"/>
      <c r="J251" s="215"/>
    </row>
    <row r="252">
      <c r="H252" s="215"/>
      <c r="I252" s="215"/>
      <c r="J252" s="215"/>
    </row>
    <row r="253">
      <c r="H253" s="215"/>
      <c r="I253" s="215"/>
      <c r="J253" s="215"/>
    </row>
    <row r="254">
      <c r="H254" s="215"/>
      <c r="I254" s="215"/>
      <c r="J254" s="215"/>
    </row>
    <row r="255">
      <c r="H255" s="215"/>
      <c r="I255" s="215"/>
      <c r="J255" s="215"/>
    </row>
    <row r="256">
      <c r="H256" s="215"/>
      <c r="I256" s="215"/>
      <c r="J256" s="215"/>
    </row>
    <row r="257">
      <c r="H257" s="215"/>
      <c r="I257" s="215"/>
      <c r="J257" s="215"/>
    </row>
    <row r="258">
      <c r="H258" s="215"/>
      <c r="I258" s="215"/>
      <c r="J258" s="215"/>
    </row>
    <row r="259">
      <c r="H259" s="215"/>
      <c r="I259" s="215"/>
      <c r="J259" s="215"/>
    </row>
    <row r="260">
      <c r="H260" s="215"/>
      <c r="I260" s="215"/>
      <c r="J260" s="215"/>
    </row>
    <row r="261">
      <c r="H261" s="215"/>
      <c r="I261" s="215"/>
      <c r="J261" s="215"/>
    </row>
    <row r="262">
      <c r="H262" s="215"/>
      <c r="I262" s="215"/>
      <c r="J262" s="215"/>
    </row>
    <row r="263">
      <c r="H263" s="215"/>
      <c r="I263" s="215"/>
      <c r="J263" s="215"/>
    </row>
    <row r="264">
      <c r="H264" s="215"/>
      <c r="I264" s="215"/>
      <c r="J264" s="215"/>
    </row>
    <row r="265">
      <c r="H265" s="215"/>
      <c r="I265" s="215"/>
      <c r="J265" s="215"/>
    </row>
    <row r="266">
      <c r="H266" s="215"/>
      <c r="I266" s="215"/>
      <c r="J266" s="215"/>
    </row>
    <row r="267">
      <c r="H267" s="215"/>
      <c r="I267" s="215"/>
      <c r="J267" s="215"/>
    </row>
    <row r="268">
      <c r="H268" s="215"/>
      <c r="I268" s="215"/>
      <c r="J268" s="215"/>
    </row>
    <row r="269">
      <c r="H269" s="215"/>
      <c r="I269" s="215"/>
      <c r="J269" s="215"/>
    </row>
    <row r="270">
      <c r="H270" s="215"/>
      <c r="I270" s="215"/>
      <c r="J270" s="215"/>
    </row>
    <row r="271">
      <c r="H271" s="215"/>
      <c r="I271" s="215"/>
      <c r="J271" s="215"/>
    </row>
    <row r="272">
      <c r="H272" s="215"/>
      <c r="I272" s="215"/>
      <c r="J272" s="215"/>
    </row>
    <row r="273">
      <c r="H273" s="215"/>
      <c r="I273" s="215"/>
      <c r="J273" s="215"/>
    </row>
    <row r="274">
      <c r="H274" s="215"/>
      <c r="I274" s="215"/>
      <c r="J274" s="215"/>
    </row>
    <row r="275">
      <c r="H275" s="215"/>
      <c r="I275" s="215"/>
      <c r="J275" s="215"/>
    </row>
    <row r="276">
      <c r="H276" s="215"/>
      <c r="I276" s="215"/>
      <c r="J276" s="215"/>
    </row>
    <row r="277">
      <c r="H277" s="215"/>
      <c r="I277" s="215"/>
      <c r="J277" s="215"/>
    </row>
    <row r="278">
      <c r="H278" s="215"/>
      <c r="I278" s="215"/>
      <c r="J278" s="215"/>
    </row>
    <row r="279">
      <c r="H279" s="215"/>
      <c r="I279" s="215"/>
      <c r="J279" s="215"/>
    </row>
    <row r="280">
      <c r="H280" s="215"/>
      <c r="I280" s="215"/>
      <c r="J280" s="215"/>
    </row>
    <row r="281">
      <c r="H281" s="215"/>
      <c r="I281" s="215"/>
      <c r="J281" s="215"/>
    </row>
    <row r="282">
      <c r="H282" s="215"/>
      <c r="I282" s="215"/>
      <c r="J282" s="215"/>
    </row>
    <row r="283">
      <c r="H283" s="215"/>
      <c r="I283" s="215"/>
      <c r="J283" s="215"/>
    </row>
    <row r="284">
      <c r="H284" s="215"/>
      <c r="I284" s="215"/>
      <c r="J284" s="215"/>
    </row>
    <row r="285">
      <c r="H285" s="215"/>
      <c r="I285" s="215"/>
      <c r="J285" s="215"/>
    </row>
    <row r="286">
      <c r="H286" s="215"/>
      <c r="I286" s="215"/>
      <c r="J286" s="215"/>
    </row>
    <row r="287">
      <c r="H287" s="215"/>
      <c r="I287" s="215"/>
      <c r="J287" s="215"/>
    </row>
    <row r="288">
      <c r="H288" s="215"/>
      <c r="I288" s="215"/>
      <c r="J288" s="215"/>
    </row>
    <row r="289">
      <c r="H289" s="215"/>
      <c r="I289" s="215"/>
      <c r="J289" s="215"/>
    </row>
    <row r="290">
      <c r="H290" s="215"/>
      <c r="I290" s="215"/>
      <c r="J290" s="215"/>
    </row>
    <row r="291">
      <c r="H291" s="215"/>
      <c r="I291" s="215"/>
      <c r="J291" s="215"/>
    </row>
    <row r="292">
      <c r="H292" s="215"/>
      <c r="I292" s="215"/>
      <c r="J292" s="215"/>
    </row>
    <row r="293">
      <c r="H293" s="215"/>
      <c r="I293" s="215"/>
      <c r="J293" s="215"/>
    </row>
    <row r="294">
      <c r="H294" s="215"/>
      <c r="I294" s="215"/>
      <c r="J294" s="215"/>
    </row>
    <row r="295">
      <c r="H295" s="215"/>
      <c r="I295" s="215"/>
      <c r="J295" s="215"/>
    </row>
    <row r="296">
      <c r="H296" s="215"/>
      <c r="I296" s="215"/>
      <c r="J296" s="215"/>
    </row>
    <row r="297">
      <c r="H297" s="215"/>
      <c r="I297" s="215"/>
      <c r="J297" s="215"/>
    </row>
    <row r="298">
      <c r="H298" s="215"/>
      <c r="I298" s="215"/>
      <c r="J298" s="215"/>
    </row>
    <row r="299">
      <c r="H299" s="215"/>
      <c r="I299" s="215"/>
      <c r="J299" s="215"/>
    </row>
    <row r="300">
      <c r="H300" s="215"/>
      <c r="I300" s="215"/>
      <c r="J300" s="215"/>
    </row>
    <row r="301">
      <c r="H301" s="215"/>
      <c r="I301" s="215"/>
      <c r="J301" s="215"/>
    </row>
    <row r="302">
      <c r="H302" s="215"/>
      <c r="I302" s="215"/>
      <c r="J302" s="215"/>
    </row>
    <row r="303">
      <c r="H303" s="215"/>
      <c r="I303" s="215"/>
      <c r="J303" s="215"/>
    </row>
    <row r="304">
      <c r="H304" s="215"/>
      <c r="I304" s="215"/>
      <c r="J304" s="215"/>
    </row>
    <row r="305">
      <c r="H305" s="215"/>
      <c r="I305" s="215"/>
      <c r="J305" s="215"/>
    </row>
    <row r="306">
      <c r="H306" s="215"/>
      <c r="I306" s="215"/>
      <c r="J306" s="215"/>
    </row>
    <row r="307">
      <c r="H307" s="215"/>
      <c r="I307" s="215"/>
      <c r="J307" s="215"/>
    </row>
    <row r="308">
      <c r="H308" s="215"/>
      <c r="I308" s="215"/>
      <c r="J308" s="215"/>
    </row>
    <row r="309">
      <c r="H309" s="215"/>
      <c r="I309" s="215"/>
      <c r="J309" s="215"/>
    </row>
    <row r="310">
      <c r="H310" s="215"/>
      <c r="I310" s="215"/>
      <c r="J310" s="215"/>
    </row>
    <row r="311">
      <c r="H311" s="215"/>
      <c r="I311" s="215"/>
      <c r="J311" s="215"/>
    </row>
    <row r="312">
      <c r="H312" s="215"/>
      <c r="I312" s="215"/>
      <c r="J312" s="215"/>
    </row>
    <row r="313">
      <c r="H313" s="215"/>
      <c r="I313" s="215"/>
      <c r="J313" s="215"/>
    </row>
    <row r="314">
      <c r="H314" s="215"/>
      <c r="I314" s="215"/>
      <c r="J314" s="215"/>
    </row>
    <row r="315">
      <c r="H315" s="215"/>
      <c r="I315" s="215"/>
      <c r="J315" s="215"/>
    </row>
    <row r="316">
      <c r="H316" s="215"/>
      <c r="I316" s="215"/>
      <c r="J316" s="215"/>
    </row>
    <row r="317">
      <c r="H317" s="215"/>
      <c r="I317" s="215"/>
      <c r="J317" s="215"/>
    </row>
    <row r="318">
      <c r="H318" s="215"/>
      <c r="I318" s="215"/>
      <c r="J318" s="215"/>
    </row>
    <row r="319">
      <c r="H319" s="215"/>
      <c r="I319" s="215"/>
      <c r="J319" s="215"/>
    </row>
    <row r="320">
      <c r="H320" s="215"/>
      <c r="I320" s="215"/>
      <c r="J320" s="215"/>
    </row>
    <row r="321">
      <c r="H321" s="215"/>
      <c r="I321" s="215"/>
      <c r="J321" s="215"/>
    </row>
    <row r="322">
      <c r="H322" s="215"/>
      <c r="I322" s="215"/>
      <c r="J322" s="215"/>
    </row>
    <row r="323">
      <c r="H323" s="215"/>
      <c r="I323" s="215"/>
      <c r="J323" s="215"/>
    </row>
    <row r="324">
      <c r="H324" s="215"/>
      <c r="I324" s="215"/>
      <c r="J324" s="215"/>
    </row>
    <row r="325">
      <c r="H325" s="215"/>
      <c r="I325" s="215"/>
      <c r="J325" s="215"/>
    </row>
    <row r="326">
      <c r="H326" s="215"/>
      <c r="I326" s="215"/>
      <c r="J326" s="215"/>
    </row>
    <row r="327">
      <c r="H327" s="215"/>
      <c r="I327" s="215"/>
      <c r="J327" s="215"/>
    </row>
    <row r="328">
      <c r="H328" s="215"/>
      <c r="I328" s="215"/>
      <c r="J328" s="215"/>
    </row>
    <row r="329">
      <c r="H329" s="215"/>
      <c r="I329" s="215"/>
      <c r="J329" s="215"/>
    </row>
    <row r="330">
      <c r="H330" s="215"/>
      <c r="I330" s="215"/>
      <c r="J330" s="215"/>
    </row>
    <row r="331">
      <c r="H331" s="215"/>
      <c r="I331" s="215"/>
      <c r="J331" s="215"/>
    </row>
    <row r="332">
      <c r="H332" s="215"/>
      <c r="I332" s="215"/>
      <c r="J332" s="215"/>
    </row>
    <row r="333">
      <c r="H333" s="215"/>
      <c r="I333" s="215"/>
      <c r="J333" s="215"/>
    </row>
    <row r="334">
      <c r="H334" s="215"/>
      <c r="I334" s="215"/>
      <c r="J334" s="215"/>
    </row>
    <row r="335">
      <c r="H335" s="215"/>
      <c r="I335" s="215"/>
      <c r="J335" s="215"/>
    </row>
    <row r="336">
      <c r="H336" s="215"/>
      <c r="I336" s="215"/>
      <c r="J336" s="215"/>
    </row>
    <row r="337">
      <c r="H337" s="215"/>
      <c r="I337" s="215"/>
      <c r="J337" s="215"/>
    </row>
    <row r="338">
      <c r="H338" s="215"/>
      <c r="I338" s="215"/>
      <c r="J338" s="215"/>
    </row>
    <row r="339">
      <c r="H339" s="215"/>
      <c r="I339" s="215"/>
      <c r="J339" s="215"/>
    </row>
    <row r="340">
      <c r="H340" s="215"/>
      <c r="I340" s="215"/>
      <c r="J340" s="215"/>
    </row>
    <row r="341">
      <c r="H341" s="215"/>
      <c r="I341" s="215"/>
      <c r="J341" s="215"/>
    </row>
    <row r="342">
      <c r="H342" s="215"/>
      <c r="I342" s="215"/>
      <c r="J342" s="215"/>
    </row>
    <row r="343">
      <c r="H343" s="215"/>
      <c r="I343" s="215"/>
      <c r="J343" s="215"/>
    </row>
    <row r="344">
      <c r="H344" s="215"/>
      <c r="I344" s="215"/>
      <c r="J344" s="215"/>
    </row>
    <row r="345">
      <c r="H345" s="215"/>
      <c r="I345" s="215"/>
      <c r="J345" s="215"/>
    </row>
    <row r="346">
      <c r="H346" s="215"/>
      <c r="I346" s="215"/>
      <c r="J346" s="215"/>
    </row>
    <row r="347">
      <c r="H347" s="215"/>
      <c r="I347" s="215"/>
      <c r="J347" s="215"/>
    </row>
    <row r="348">
      <c r="H348" s="215"/>
      <c r="I348" s="215"/>
      <c r="J348" s="215"/>
    </row>
    <row r="349">
      <c r="H349" s="215"/>
      <c r="I349" s="215"/>
      <c r="J349" s="215"/>
    </row>
    <row r="350">
      <c r="H350" s="215"/>
      <c r="I350" s="215"/>
      <c r="J350" s="215"/>
    </row>
    <row r="351">
      <c r="H351" s="215"/>
      <c r="I351" s="215"/>
      <c r="J351" s="215"/>
    </row>
    <row r="352">
      <c r="H352" s="215"/>
      <c r="I352" s="215"/>
      <c r="J352" s="215"/>
    </row>
    <row r="353">
      <c r="H353" s="215"/>
      <c r="I353" s="215"/>
      <c r="J353" s="215"/>
    </row>
    <row r="354">
      <c r="H354" s="215"/>
      <c r="I354" s="215"/>
      <c r="J354" s="215"/>
    </row>
    <row r="355">
      <c r="H355" s="215"/>
      <c r="I355" s="215"/>
      <c r="J355" s="215"/>
    </row>
    <row r="356">
      <c r="H356" s="215"/>
      <c r="I356" s="215"/>
      <c r="J356" s="215"/>
    </row>
    <row r="357">
      <c r="H357" s="215"/>
      <c r="I357" s="215"/>
      <c r="J357" s="215"/>
    </row>
    <row r="358">
      <c r="H358" s="215"/>
      <c r="I358" s="215"/>
      <c r="J358" s="215"/>
    </row>
    <row r="359">
      <c r="H359" s="215"/>
      <c r="I359" s="215"/>
      <c r="J359" s="215"/>
    </row>
    <row r="360">
      <c r="H360" s="215"/>
      <c r="I360" s="215"/>
      <c r="J360" s="215"/>
    </row>
    <row r="361">
      <c r="H361" s="215"/>
      <c r="I361" s="215"/>
      <c r="J361" s="215"/>
    </row>
    <row r="362">
      <c r="H362" s="215"/>
      <c r="I362" s="215"/>
      <c r="J362" s="215"/>
    </row>
    <row r="363">
      <c r="H363" s="215"/>
      <c r="I363" s="215"/>
      <c r="J363" s="215"/>
    </row>
    <row r="364">
      <c r="H364" s="215"/>
      <c r="I364" s="215"/>
      <c r="J364" s="215"/>
    </row>
    <row r="365">
      <c r="H365" s="215"/>
      <c r="I365" s="215"/>
      <c r="J365" s="215"/>
    </row>
    <row r="366">
      <c r="H366" s="215"/>
      <c r="I366" s="215"/>
      <c r="J366" s="215"/>
    </row>
    <row r="367">
      <c r="H367" s="215"/>
      <c r="I367" s="215"/>
      <c r="J367" s="215"/>
    </row>
    <row r="368">
      <c r="H368" s="215"/>
      <c r="I368" s="215"/>
      <c r="J368" s="215"/>
    </row>
    <row r="369">
      <c r="H369" s="215"/>
      <c r="I369" s="215"/>
      <c r="J369" s="215"/>
    </row>
    <row r="370">
      <c r="H370" s="215"/>
      <c r="I370" s="215"/>
      <c r="J370" s="215"/>
    </row>
    <row r="371">
      <c r="H371" s="215"/>
      <c r="I371" s="215"/>
      <c r="J371" s="215"/>
    </row>
    <row r="372">
      <c r="H372" s="215"/>
      <c r="I372" s="215"/>
      <c r="J372" s="215"/>
    </row>
    <row r="373">
      <c r="H373" s="215"/>
      <c r="I373" s="215"/>
      <c r="J373" s="215"/>
    </row>
    <row r="374">
      <c r="H374" s="215"/>
      <c r="I374" s="215"/>
      <c r="J374" s="215"/>
    </row>
    <row r="375">
      <c r="H375" s="215"/>
      <c r="I375" s="215"/>
      <c r="J375" s="215"/>
    </row>
    <row r="376">
      <c r="H376" s="215"/>
      <c r="I376" s="215"/>
      <c r="J376" s="215"/>
    </row>
    <row r="377">
      <c r="H377" s="215"/>
      <c r="I377" s="215"/>
      <c r="J377" s="215"/>
    </row>
    <row r="378">
      <c r="H378" s="215"/>
      <c r="I378" s="215"/>
      <c r="J378" s="215"/>
    </row>
    <row r="379">
      <c r="H379" s="215"/>
      <c r="I379" s="215"/>
      <c r="J379" s="215"/>
    </row>
    <row r="380">
      <c r="H380" s="215"/>
      <c r="I380" s="215"/>
      <c r="J380" s="215"/>
    </row>
    <row r="381">
      <c r="H381" s="215"/>
      <c r="I381" s="215"/>
      <c r="J381" s="215"/>
    </row>
    <row r="382">
      <c r="H382" s="215"/>
      <c r="I382" s="215"/>
      <c r="J382" s="215"/>
    </row>
    <row r="383">
      <c r="H383" s="215"/>
      <c r="I383" s="215"/>
      <c r="J383" s="215"/>
    </row>
    <row r="384">
      <c r="H384" s="215"/>
      <c r="I384" s="215"/>
      <c r="J384" s="215"/>
    </row>
    <row r="385">
      <c r="H385" s="215"/>
      <c r="I385" s="215"/>
      <c r="J385" s="215"/>
    </row>
    <row r="386">
      <c r="H386" s="215"/>
      <c r="I386" s="215"/>
      <c r="J386" s="215"/>
    </row>
    <row r="387">
      <c r="H387" s="215"/>
      <c r="I387" s="215"/>
      <c r="J387" s="215"/>
    </row>
    <row r="388">
      <c r="H388" s="215"/>
      <c r="I388" s="215"/>
      <c r="J388" s="215"/>
    </row>
    <row r="389">
      <c r="H389" s="215"/>
      <c r="I389" s="215"/>
      <c r="J389" s="215"/>
    </row>
    <row r="390">
      <c r="H390" s="215"/>
      <c r="I390" s="215"/>
      <c r="J390" s="215"/>
    </row>
    <row r="391">
      <c r="H391" s="215"/>
      <c r="I391" s="215"/>
      <c r="J391" s="215"/>
    </row>
    <row r="392">
      <c r="H392" s="215"/>
      <c r="I392" s="215"/>
      <c r="J392" s="215"/>
    </row>
    <row r="393">
      <c r="H393" s="215"/>
      <c r="I393" s="215"/>
      <c r="J393" s="215"/>
    </row>
    <row r="394">
      <c r="H394" s="215"/>
      <c r="I394" s="215"/>
      <c r="J394" s="215"/>
    </row>
    <row r="395">
      <c r="H395" s="215"/>
      <c r="I395" s="215"/>
      <c r="J395" s="215"/>
    </row>
    <row r="396">
      <c r="H396" s="215"/>
      <c r="I396" s="215"/>
      <c r="J396" s="215"/>
    </row>
    <row r="397">
      <c r="H397" s="215"/>
      <c r="I397" s="215"/>
      <c r="J397" s="215"/>
    </row>
    <row r="398">
      <c r="H398" s="215"/>
      <c r="I398" s="215"/>
      <c r="J398" s="215"/>
    </row>
    <row r="399">
      <c r="H399" s="215"/>
      <c r="I399" s="215"/>
      <c r="J399" s="215"/>
    </row>
    <row r="400">
      <c r="H400" s="215"/>
      <c r="I400" s="215"/>
      <c r="J400" s="215"/>
    </row>
    <row r="401">
      <c r="H401" s="215"/>
      <c r="I401" s="215"/>
      <c r="J401" s="215"/>
    </row>
    <row r="402">
      <c r="H402" s="215"/>
      <c r="I402" s="215"/>
      <c r="J402" s="215"/>
    </row>
    <row r="403">
      <c r="H403" s="215"/>
      <c r="I403" s="215"/>
      <c r="J403" s="215"/>
    </row>
    <row r="404">
      <c r="H404" s="215"/>
      <c r="I404" s="215"/>
      <c r="J404" s="215"/>
    </row>
    <row r="405">
      <c r="H405" s="215"/>
      <c r="I405" s="215"/>
      <c r="J405" s="215"/>
    </row>
    <row r="406">
      <c r="H406" s="215"/>
      <c r="I406" s="215"/>
      <c r="J406" s="215"/>
    </row>
    <row r="407">
      <c r="H407" s="215"/>
      <c r="I407" s="215"/>
      <c r="J407" s="215"/>
    </row>
    <row r="408">
      <c r="H408" s="215"/>
      <c r="I408" s="215"/>
      <c r="J408" s="215"/>
    </row>
    <row r="409">
      <c r="H409" s="215"/>
      <c r="I409" s="215"/>
      <c r="J409" s="215"/>
    </row>
    <row r="410">
      <c r="H410" s="215"/>
      <c r="I410" s="215"/>
      <c r="J410" s="215"/>
    </row>
    <row r="411">
      <c r="H411" s="215"/>
      <c r="I411" s="215"/>
      <c r="J411" s="215"/>
    </row>
    <row r="412">
      <c r="H412" s="215"/>
      <c r="I412" s="215"/>
      <c r="J412" s="215"/>
    </row>
    <row r="413">
      <c r="H413" s="215"/>
      <c r="I413" s="215"/>
      <c r="J413" s="215"/>
    </row>
    <row r="414">
      <c r="H414" s="215"/>
      <c r="I414" s="215"/>
      <c r="J414" s="215"/>
    </row>
    <row r="415">
      <c r="H415" s="215"/>
      <c r="I415" s="215"/>
      <c r="J415" s="215"/>
    </row>
    <row r="416">
      <c r="H416" s="215"/>
      <c r="I416" s="215"/>
      <c r="J416" s="215"/>
    </row>
    <row r="417">
      <c r="H417" s="215"/>
      <c r="I417" s="215"/>
      <c r="J417" s="215"/>
    </row>
    <row r="418">
      <c r="H418" s="215"/>
      <c r="I418" s="215"/>
      <c r="J418" s="215"/>
    </row>
    <row r="419">
      <c r="H419" s="215"/>
      <c r="I419" s="215"/>
      <c r="J419" s="215"/>
    </row>
    <row r="420">
      <c r="H420" s="215"/>
      <c r="I420" s="215"/>
      <c r="J420" s="215"/>
    </row>
    <row r="421">
      <c r="H421" s="215"/>
      <c r="I421" s="215"/>
      <c r="J421" s="215"/>
    </row>
    <row r="422">
      <c r="H422" s="215"/>
      <c r="I422" s="215"/>
      <c r="J422" s="215"/>
    </row>
    <row r="423">
      <c r="H423" s="215"/>
      <c r="I423" s="215"/>
      <c r="J423" s="215"/>
    </row>
    <row r="424">
      <c r="H424" s="215"/>
      <c r="I424" s="215"/>
      <c r="J424" s="215"/>
    </row>
    <row r="425">
      <c r="H425" s="215"/>
      <c r="I425" s="215"/>
      <c r="J425" s="215"/>
    </row>
    <row r="426">
      <c r="H426" s="215"/>
      <c r="I426" s="215"/>
      <c r="J426" s="215"/>
    </row>
    <row r="427">
      <c r="H427" s="215"/>
      <c r="I427" s="215"/>
      <c r="J427" s="215"/>
    </row>
    <row r="428">
      <c r="H428" s="215"/>
      <c r="I428" s="215"/>
      <c r="J428" s="215"/>
    </row>
    <row r="429">
      <c r="H429" s="215"/>
      <c r="I429" s="215"/>
      <c r="J429" s="215"/>
    </row>
    <row r="430">
      <c r="H430" s="215"/>
      <c r="I430" s="215"/>
      <c r="J430" s="215"/>
    </row>
    <row r="431">
      <c r="H431" s="215"/>
      <c r="I431" s="215"/>
      <c r="J431" s="215"/>
    </row>
    <row r="432">
      <c r="H432" s="215"/>
      <c r="I432" s="215"/>
      <c r="J432" s="215"/>
    </row>
    <row r="433">
      <c r="H433" s="215"/>
      <c r="I433" s="215"/>
      <c r="J433" s="215"/>
    </row>
    <row r="434">
      <c r="H434" s="215"/>
      <c r="I434" s="215"/>
      <c r="J434" s="215"/>
    </row>
    <row r="435">
      <c r="H435" s="215"/>
      <c r="I435" s="215"/>
      <c r="J435" s="215"/>
    </row>
    <row r="436">
      <c r="H436" s="215"/>
      <c r="I436" s="215"/>
      <c r="J436" s="215"/>
    </row>
    <row r="437">
      <c r="H437" s="215"/>
      <c r="I437" s="215"/>
      <c r="J437" s="215"/>
    </row>
    <row r="438">
      <c r="H438" s="215"/>
      <c r="I438" s="215"/>
      <c r="J438" s="215"/>
    </row>
    <row r="439">
      <c r="H439" s="215"/>
      <c r="I439" s="215"/>
      <c r="J439" s="215"/>
    </row>
    <row r="440">
      <c r="H440" s="215"/>
      <c r="I440" s="215"/>
      <c r="J440" s="215"/>
    </row>
    <row r="441">
      <c r="H441" s="215"/>
      <c r="I441" s="215"/>
      <c r="J441" s="215"/>
    </row>
    <row r="442">
      <c r="H442" s="215"/>
      <c r="I442" s="215"/>
      <c r="J442" s="215"/>
    </row>
    <row r="443">
      <c r="H443" s="215"/>
      <c r="I443" s="215"/>
      <c r="J443" s="215"/>
    </row>
    <row r="444">
      <c r="H444" s="215"/>
      <c r="I444" s="215"/>
      <c r="J444" s="215"/>
    </row>
    <row r="445">
      <c r="H445" s="215"/>
      <c r="I445" s="215"/>
      <c r="J445" s="215"/>
    </row>
    <row r="446">
      <c r="H446" s="215"/>
      <c r="I446" s="215"/>
      <c r="J446" s="215"/>
    </row>
    <row r="447">
      <c r="H447" s="215"/>
      <c r="I447" s="215"/>
      <c r="J447" s="215"/>
    </row>
    <row r="448">
      <c r="H448" s="215"/>
      <c r="I448" s="215"/>
      <c r="J448" s="215"/>
    </row>
    <row r="449">
      <c r="H449" s="215"/>
      <c r="I449" s="215"/>
      <c r="J449" s="215"/>
    </row>
    <row r="450">
      <c r="H450" s="215"/>
      <c r="I450" s="215"/>
      <c r="J450" s="215"/>
    </row>
    <row r="451">
      <c r="H451" s="215"/>
      <c r="I451" s="215"/>
      <c r="J451" s="215"/>
    </row>
    <row r="452">
      <c r="H452" s="215"/>
      <c r="I452" s="215"/>
      <c r="J452" s="215"/>
    </row>
    <row r="453">
      <c r="H453" s="215"/>
      <c r="I453" s="215"/>
      <c r="J453" s="215"/>
    </row>
    <row r="454">
      <c r="H454" s="215"/>
      <c r="I454" s="215"/>
      <c r="J454" s="215"/>
    </row>
    <row r="455">
      <c r="H455" s="215"/>
      <c r="I455" s="215"/>
      <c r="J455" s="215"/>
    </row>
    <row r="456">
      <c r="H456" s="215"/>
      <c r="I456" s="215"/>
      <c r="J456" s="215"/>
    </row>
    <row r="457">
      <c r="H457" s="215"/>
      <c r="I457" s="215"/>
      <c r="J457" s="215"/>
    </row>
    <row r="458">
      <c r="H458" s="215"/>
      <c r="I458" s="215"/>
      <c r="J458" s="215"/>
    </row>
    <row r="459">
      <c r="H459" s="215"/>
      <c r="I459" s="215"/>
      <c r="J459" s="215"/>
    </row>
    <row r="460">
      <c r="H460" s="215"/>
      <c r="I460" s="215"/>
      <c r="J460" s="215"/>
    </row>
    <row r="461">
      <c r="H461" s="215"/>
      <c r="I461" s="215"/>
      <c r="J461" s="215"/>
    </row>
    <row r="462">
      <c r="H462" s="215"/>
      <c r="I462" s="215"/>
      <c r="J462" s="215"/>
    </row>
    <row r="463">
      <c r="H463" s="215"/>
      <c r="I463" s="215"/>
      <c r="J463" s="215"/>
    </row>
    <row r="464">
      <c r="H464" s="215"/>
      <c r="I464" s="215"/>
      <c r="J464" s="215"/>
    </row>
    <row r="465">
      <c r="H465" s="215"/>
      <c r="I465" s="215"/>
      <c r="J465" s="215"/>
    </row>
    <row r="466">
      <c r="H466" s="215"/>
      <c r="I466" s="215"/>
      <c r="J466" s="215"/>
    </row>
    <row r="467">
      <c r="H467" s="215"/>
      <c r="I467" s="215"/>
      <c r="J467" s="215"/>
    </row>
    <row r="468">
      <c r="H468" s="215"/>
      <c r="I468" s="215"/>
      <c r="J468" s="215"/>
    </row>
    <row r="469">
      <c r="H469" s="215"/>
      <c r="I469" s="215"/>
      <c r="J469" s="215"/>
    </row>
    <row r="470">
      <c r="H470" s="215"/>
      <c r="I470" s="215"/>
      <c r="J470" s="215"/>
    </row>
    <row r="471">
      <c r="H471" s="215"/>
      <c r="I471" s="215"/>
      <c r="J471" s="215"/>
    </row>
    <row r="472">
      <c r="H472" s="215"/>
      <c r="I472" s="215"/>
      <c r="J472" s="215"/>
    </row>
    <row r="473">
      <c r="H473" s="215"/>
      <c r="I473" s="215"/>
      <c r="J473" s="215"/>
    </row>
    <row r="474">
      <c r="H474" s="215"/>
      <c r="I474" s="215"/>
      <c r="J474" s="215"/>
    </row>
    <row r="475">
      <c r="H475" s="215"/>
      <c r="I475" s="215"/>
      <c r="J475" s="215"/>
    </row>
    <row r="476">
      <c r="H476" s="215"/>
      <c r="I476" s="215"/>
      <c r="J476" s="215"/>
    </row>
    <row r="477">
      <c r="H477" s="215"/>
      <c r="I477" s="215"/>
      <c r="J477" s="215"/>
    </row>
    <row r="478">
      <c r="H478" s="215"/>
      <c r="I478" s="215"/>
      <c r="J478" s="215"/>
    </row>
    <row r="479">
      <c r="H479" s="215"/>
      <c r="I479" s="215"/>
      <c r="J479" s="215"/>
    </row>
    <row r="480">
      <c r="H480" s="215"/>
      <c r="I480" s="215"/>
      <c r="J480" s="215"/>
    </row>
    <row r="481">
      <c r="H481" s="215"/>
      <c r="I481" s="215"/>
      <c r="J481" s="215"/>
    </row>
    <row r="482">
      <c r="H482" s="215"/>
      <c r="I482" s="215"/>
      <c r="J482" s="215"/>
    </row>
    <row r="483">
      <c r="H483" s="215"/>
      <c r="I483" s="215"/>
      <c r="J483" s="215"/>
    </row>
    <row r="484">
      <c r="H484" s="215"/>
      <c r="I484" s="215"/>
      <c r="J484" s="215"/>
    </row>
    <row r="485">
      <c r="H485" s="215"/>
      <c r="I485" s="215"/>
      <c r="J485" s="215"/>
    </row>
    <row r="486">
      <c r="H486" s="215"/>
      <c r="I486" s="215"/>
      <c r="J486" s="215"/>
    </row>
    <row r="487">
      <c r="H487" s="215"/>
      <c r="I487" s="215"/>
      <c r="J487" s="215"/>
    </row>
    <row r="488">
      <c r="H488" s="215"/>
      <c r="I488" s="215"/>
      <c r="J488" s="215"/>
    </row>
    <row r="489">
      <c r="H489" s="215"/>
      <c r="I489" s="215"/>
      <c r="J489" s="215"/>
    </row>
    <row r="490">
      <c r="H490" s="215"/>
      <c r="I490" s="215"/>
      <c r="J490" s="215"/>
    </row>
    <row r="491">
      <c r="H491" s="215"/>
      <c r="I491" s="215"/>
      <c r="J491" s="215"/>
    </row>
    <row r="492">
      <c r="H492" s="215"/>
      <c r="I492" s="215"/>
      <c r="J492" s="215"/>
    </row>
    <row r="493">
      <c r="H493" s="215"/>
      <c r="I493" s="215"/>
      <c r="J493" s="215"/>
    </row>
    <row r="494">
      <c r="H494" s="215"/>
      <c r="I494" s="215"/>
      <c r="J494" s="215"/>
    </row>
    <row r="495">
      <c r="H495" s="215"/>
      <c r="I495" s="215"/>
      <c r="J495" s="215"/>
    </row>
    <row r="496">
      <c r="H496" s="215"/>
      <c r="I496" s="215"/>
      <c r="J496" s="215"/>
    </row>
    <row r="497">
      <c r="H497" s="215"/>
      <c r="I497" s="215"/>
      <c r="J497" s="215"/>
    </row>
    <row r="498">
      <c r="H498" s="215"/>
      <c r="I498" s="215"/>
      <c r="J498" s="215"/>
    </row>
    <row r="499">
      <c r="H499" s="215"/>
      <c r="I499" s="215"/>
      <c r="J499" s="215"/>
    </row>
    <row r="500">
      <c r="H500" s="215"/>
      <c r="I500" s="215"/>
      <c r="J500" s="215"/>
    </row>
    <row r="501">
      <c r="H501" s="215"/>
      <c r="I501" s="215"/>
      <c r="J501" s="215"/>
    </row>
    <row r="502">
      <c r="H502" s="215"/>
      <c r="I502" s="215"/>
      <c r="J502" s="215"/>
    </row>
    <row r="503">
      <c r="H503" s="215"/>
      <c r="I503" s="215"/>
      <c r="J503" s="215"/>
    </row>
    <row r="504">
      <c r="H504" s="215"/>
      <c r="I504" s="215"/>
      <c r="J504" s="215"/>
    </row>
    <row r="505">
      <c r="H505" s="215"/>
      <c r="I505" s="215"/>
      <c r="J505" s="215"/>
    </row>
    <row r="506">
      <c r="H506" s="215"/>
      <c r="I506" s="215"/>
      <c r="J506" s="215"/>
    </row>
    <row r="507">
      <c r="H507" s="215"/>
      <c r="I507" s="215"/>
      <c r="J507" s="215"/>
    </row>
    <row r="508">
      <c r="H508" s="215"/>
      <c r="I508" s="215"/>
      <c r="J508" s="215"/>
    </row>
    <row r="509">
      <c r="H509" s="215"/>
      <c r="I509" s="215"/>
      <c r="J509" s="215"/>
    </row>
    <row r="510">
      <c r="H510" s="215"/>
      <c r="I510" s="215"/>
      <c r="J510" s="215"/>
    </row>
    <row r="511">
      <c r="H511" s="215"/>
      <c r="I511" s="215"/>
      <c r="J511" s="215"/>
    </row>
    <row r="512">
      <c r="H512" s="215"/>
      <c r="I512" s="215"/>
      <c r="J512" s="215"/>
    </row>
    <row r="513">
      <c r="H513" s="215"/>
      <c r="I513" s="215"/>
      <c r="J513" s="215"/>
    </row>
    <row r="514">
      <c r="H514" s="215"/>
      <c r="I514" s="215"/>
      <c r="J514" s="215"/>
    </row>
    <row r="515">
      <c r="H515" s="215"/>
      <c r="I515" s="215"/>
      <c r="J515" s="215"/>
    </row>
    <row r="516">
      <c r="H516" s="215"/>
      <c r="I516" s="215"/>
      <c r="J516" s="215"/>
    </row>
    <row r="517">
      <c r="H517" s="215"/>
      <c r="I517" s="215"/>
      <c r="J517" s="215"/>
    </row>
    <row r="518">
      <c r="H518" s="215"/>
      <c r="I518" s="215"/>
      <c r="J518" s="215"/>
    </row>
    <row r="519">
      <c r="H519" s="215"/>
      <c r="I519" s="215"/>
      <c r="J519" s="215"/>
    </row>
    <row r="520">
      <c r="H520" s="215"/>
      <c r="I520" s="215"/>
      <c r="J520" s="215"/>
    </row>
    <row r="521">
      <c r="H521" s="215"/>
      <c r="I521" s="215"/>
      <c r="J521" s="215"/>
    </row>
    <row r="522">
      <c r="H522" s="215"/>
      <c r="I522" s="215"/>
      <c r="J522" s="215"/>
    </row>
    <row r="523">
      <c r="H523" s="215"/>
      <c r="I523" s="215"/>
      <c r="J523" s="215"/>
    </row>
    <row r="524">
      <c r="H524" s="215"/>
      <c r="I524" s="215"/>
      <c r="J524" s="215"/>
    </row>
    <row r="525">
      <c r="H525" s="215"/>
      <c r="I525" s="215"/>
      <c r="J525" s="215"/>
    </row>
    <row r="526">
      <c r="H526" s="215"/>
      <c r="I526" s="215"/>
      <c r="J526" s="215"/>
    </row>
    <row r="527">
      <c r="H527" s="215"/>
      <c r="I527" s="215"/>
      <c r="J527" s="215"/>
    </row>
    <row r="528">
      <c r="H528" s="215"/>
      <c r="I528" s="215"/>
      <c r="J528" s="215"/>
    </row>
    <row r="529">
      <c r="H529" s="215"/>
      <c r="I529" s="215"/>
      <c r="J529" s="215"/>
    </row>
    <row r="530">
      <c r="H530" s="215"/>
      <c r="I530" s="215"/>
      <c r="J530" s="215"/>
    </row>
    <row r="531">
      <c r="H531" s="215"/>
      <c r="I531" s="215"/>
      <c r="J531" s="215"/>
    </row>
    <row r="532">
      <c r="H532" s="215"/>
      <c r="I532" s="215"/>
      <c r="J532" s="215"/>
    </row>
    <row r="533">
      <c r="H533" s="215"/>
      <c r="I533" s="215"/>
      <c r="J533" s="215"/>
    </row>
    <row r="534">
      <c r="H534" s="215"/>
      <c r="I534" s="215"/>
      <c r="J534" s="215"/>
    </row>
    <row r="535">
      <c r="H535" s="215"/>
      <c r="I535" s="215"/>
      <c r="J535" s="215"/>
    </row>
    <row r="536">
      <c r="H536" s="215"/>
      <c r="I536" s="215"/>
      <c r="J536" s="215"/>
    </row>
    <row r="537">
      <c r="H537" s="215"/>
      <c r="I537" s="215"/>
      <c r="J537" s="215"/>
    </row>
    <row r="538">
      <c r="H538" s="215"/>
      <c r="I538" s="215"/>
      <c r="J538" s="215"/>
    </row>
    <row r="539">
      <c r="H539" s="215"/>
      <c r="I539" s="215"/>
      <c r="J539" s="215"/>
    </row>
    <row r="540">
      <c r="H540" s="215"/>
      <c r="I540" s="215"/>
      <c r="J540" s="215"/>
    </row>
    <row r="541">
      <c r="H541" s="215"/>
      <c r="I541" s="215"/>
      <c r="J541" s="215"/>
    </row>
    <row r="542">
      <c r="H542" s="215"/>
      <c r="I542" s="215"/>
      <c r="J542" s="215"/>
    </row>
    <row r="543">
      <c r="H543" s="215"/>
      <c r="I543" s="215"/>
      <c r="J543" s="215"/>
    </row>
    <row r="544">
      <c r="H544" s="215"/>
      <c r="I544" s="215"/>
      <c r="J544" s="215"/>
    </row>
    <row r="545">
      <c r="H545" s="215"/>
      <c r="I545" s="215"/>
      <c r="J545" s="215"/>
    </row>
    <row r="546">
      <c r="H546" s="215"/>
      <c r="I546" s="215"/>
      <c r="J546" s="215"/>
    </row>
    <row r="547">
      <c r="H547" s="215"/>
      <c r="I547" s="215"/>
      <c r="J547" s="215"/>
    </row>
    <row r="548">
      <c r="H548" s="215"/>
      <c r="I548" s="215"/>
      <c r="J548" s="215"/>
    </row>
    <row r="549">
      <c r="H549" s="215"/>
      <c r="I549" s="215"/>
      <c r="J549" s="215"/>
    </row>
    <row r="550">
      <c r="H550" s="215"/>
      <c r="I550" s="215"/>
      <c r="J550" s="215"/>
    </row>
    <row r="551">
      <c r="H551" s="215"/>
      <c r="I551" s="215"/>
      <c r="J551" s="215"/>
    </row>
    <row r="552">
      <c r="H552" s="215"/>
      <c r="I552" s="215"/>
      <c r="J552" s="215"/>
    </row>
    <row r="553">
      <c r="H553" s="215"/>
      <c r="I553" s="215"/>
      <c r="J553" s="215"/>
    </row>
    <row r="554">
      <c r="H554" s="215"/>
      <c r="I554" s="215"/>
      <c r="J554" s="215"/>
    </row>
    <row r="555">
      <c r="H555" s="215"/>
      <c r="I555" s="215"/>
      <c r="J555" s="215"/>
    </row>
    <row r="556">
      <c r="H556" s="215"/>
      <c r="I556" s="215"/>
      <c r="J556" s="215"/>
    </row>
    <row r="557">
      <c r="H557" s="215"/>
      <c r="I557" s="215"/>
      <c r="J557" s="215"/>
    </row>
    <row r="558">
      <c r="H558" s="215"/>
      <c r="I558" s="215"/>
      <c r="J558" s="215"/>
    </row>
    <row r="559">
      <c r="H559" s="215"/>
      <c r="I559" s="215"/>
      <c r="J559" s="215"/>
    </row>
    <row r="560">
      <c r="H560" s="215"/>
      <c r="I560" s="215"/>
      <c r="J560" s="215"/>
    </row>
    <row r="561">
      <c r="H561" s="215"/>
      <c r="I561" s="215"/>
      <c r="J561" s="215"/>
    </row>
    <row r="562">
      <c r="H562" s="215"/>
      <c r="I562" s="215"/>
      <c r="J562" s="215"/>
    </row>
    <row r="563">
      <c r="H563" s="215"/>
      <c r="I563" s="215"/>
      <c r="J563" s="215"/>
    </row>
    <row r="564">
      <c r="H564" s="215"/>
      <c r="I564" s="215"/>
      <c r="J564" s="215"/>
    </row>
    <row r="565">
      <c r="H565" s="215"/>
      <c r="I565" s="215"/>
      <c r="J565" s="215"/>
    </row>
    <row r="566">
      <c r="H566" s="215"/>
      <c r="I566" s="215"/>
      <c r="J566" s="215"/>
    </row>
    <row r="567">
      <c r="H567" s="215"/>
      <c r="I567" s="215"/>
      <c r="J567" s="215"/>
    </row>
    <row r="568">
      <c r="H568" s="215"/>
      <c r="I568" s="215"/>
      <c r="J568" s="215"/>
    </row>
    <row r="569">
      <c r="H569" s="215"/>
      <c r="I569" s="215"/>
      <c r="J569" s="215"/>
    </row>
    <row r="570">
      <c r="H570" s="215"/>
      <c r="I570" s="215"/>
      <c r="J570" s="215"/>
    </row>
    <row r="571">
      <c r="H571" s="215"/>
      <c r="I571" s="215"/>
      <c r="J571" s="215"/>
    </row>
    <row r="572">
      <c r="H572" s="215"/>
      <c r="I572" s="215"/>
      <c r="J572" s="215"/>
    </row>
    <row r="573">
      <c r="H573" s="215"/>
      <c r="I573" s="215"/>
      <c r="J573" s="215"/>
    </row>
    <row r="574">
      <c r="H574" s="215"/>
      <c r="I574" s="215"/>
      <c r="J574" s="215"/>
    </row>
    <row r="575">
      <c r="H575" s="215"/>
      <c r="I575" s="215"/>
      <c r="J575" s="215"/>
    </row>
    <row r="576">
      <c r="H576" s="215"/>
      <c r="I576" s="215"/>
      <c r="J576" s="215"/>
    </row>
    <row r="577">
      <c r="H577" s="215"/>
      <c r="I577" s="215"/>
      <c r="J577" s="215"/>
    </row>
    <row r="578">
      <c r="H578" s="215"/>
      <c r="I578" s="215"/>
      <c r="J578" s="215"/>
    </row>
    <row r="579">
      <c r="H579" s="215"/>
      <c r="I579" s="215"/>
      <c r="J579" s="215"/>
    </row>
    <row r="580">
      <c r="H580" s="215"/>
      <c r="I580" s="215"/>
      <c r="J580" s="215"/>
    </row>
    <row r="581">
      <c r="H581" s="215"/>
      <c r="I581" s="215"/>
      <c r="J581" s="215"/>
    </row>
    <row r="582">
      <c r="H582" s="215"/>
      <c r="I582" s="215"/>
      <c r="J582" s="215"/>
    </row>
    <row r="583">
      <c r="H583" s="215"/>
      <c r="I583" s="215"/>
      <c r="J583" s="215"/>
    </row>
    <row r="584">
      <c r="H584" s="215"/>
      <c r="I584" s="215"/>
      <c r="J584" s="215"/>
    </row>
    <row r="585">
      <c r="H585" s="215"/>
      <c r="I585" s="215"/>
      <c r="J585" s="215"/>
    </row>
    <row r="586">
      <c r="H586" s="215"/>
      <c r="I586" s="215"/>
      <c r="J586" s="215"/>
    </row>
    <row r="587">
      <c r="H587" s="215"/>
      <c r="I587" s="215"/>
      <c r="J587" s="215"/>
    </row>
    <row r="588">
      <c r="H588" s="215"/>
      <c r="I588" s="215"/>
      <c r="J588" s="215"/>
    </row>
    <row r="589">
      <c r="H589" s="215"/>
      <c r="I589" s="215"/>
      <c r="J589" s="215"/>
    </row>
    <row r="590">
      <c r="H590" s="215"/>
      <c r="I590" s="215"/>
      <c r="J590" s="215"/>
    </row>
    <row r="591">
      <c r="H591" s="215"/>
      <c r="I591" s="215"/>
      <c r="J591" s="215"/>
    </row>
    <row r="592">
      <c r="H592" s="215"/>
      <c r="I592" s="215"/>
      <c r="J592" s="215"/>
    </row>
    <row r="593">
      <c r="H593" s="215"/>
      <c r="I593" s="215"/>
      <c r="J593" s="215"/>
    </row>
    <row r="594">
      <c r="H594" s="215"/>
      <c r="I594" s="215"/>
      <c r="J594" s="215"/>
    </row>
    <row r="595">
      <c r="H595" s="215"/>
      <c r="I595" s="215"/>
      <c r="J595" s="215"/>
    </row>
    <row r="596">
      <c r="H596" s="215"/>
      <c r="I596" s="215"/>
      <c r="J596" s="215"/>
    </row>
    <row r="597">
      <c r="H597" s="215"/>
      <c r="I597" s="215"/>
      <c r="J597" s="215"/>
    </row>
    <row r="598">
      <c r="H598" s="215"/>
      <c r="I598" s="215"/>
      <c r="J598" s="215"/>
    </row>
    <row r="599">
      <c r="H599" s="215"/>
      <c r="I599" s="215"/>
      <c r="J599" s="215"/>
    </row>
    <row r="600">
      <c r="H600" s="215"/>
      <c r="I600" s="215"/>
      <c r="J600" s="215"/>
    </row>
    <row r="601">
      <c r="H601" s="215"/>
      <c r="I601" s="215"/>
      <c r="J601" s="215"/>
    </row>
    <row r="602">
      <c r="H602" s="215"/>
      <c r="I602" s="215"/>
      <c r="J602" s="215"/>
    </row>
    <row r="603">
      <c r="H603" s="215"/>
      <c r="I603" s="215"/>
      <c r="J603" s="215"/>
    </row>
    <row r="604">
      <c r="H604" s="215"/>
      <c r="I604" s="215"/>
      <c r="J604" s="215"/>
    </row>
    <row r="605">
      <c r="H605" s="215"/>
      <c r="I605" s="215"/>
      <c r="J605" s="215"/>
    </row>
    <row r="606">
      <c r="H606" s="215"/>
      <c r="I606" s="215"/>
      <c r="J606" s="215"/>
    </row>
    <row r="607">
      <c r="H607" s="215"/>
      <c r="I607" s="215"/>
      <c r="J607" s="215"/>
    </row>
    <row r="608">
      <c r="H608" s="215"/>
      <c r="I608" s="215"/>
      <c r="J608" s="215"/>
    </row>
    <row r="609">
      <c r="H609" s="215"/>
      <c r="I609" s="215"/>
      <c r="J609" s="215"/>
    </row>
    <row r="610">
      <c r="H610" s="215"/>
      <c r="I610" s="215"/>
      <c r="J610" s="215"/>
    </row>
    <row r="611">
      <c r="H611" s="215"/>
      <c r="I611" s="215"/>
      <c r="J611" s="215"/>
    </row>
    <row r="612">
      <c r="H612" s="215"/>
      <c r="I612" s="215"/>
      <c r="J612" s="215"/>
    </row>
    <row r="613">
      <c r="H613" s="215"/>
      <c r="I613" s="215"/>
      <c r="J613" s="215"/>
    </row>
    <row r="614">
      <c r="H614" s="215"/>
      <c r="I614" s="215"/>
      <c r="J614" s="215"/>
    </row>
    <row r="615">
      <c r="H615" s="215"/>
      <c r="I615" s="215"/>
      <c r="J615" s="215"/>
    </row>
    <row r="616">
      <c r="H616" s="215"/>
      <c r="I616" s="215"/>
      <c r="J616" s="215"/>
    </row>
    <row r="617">
      <c r="H617" s="215"/>
      <c r="I617" s="215"/>
      <c r="J617" s="215"/>
    </row>
    <row r="618">
      <c r="H618" s="215"/>
      <c r="I618" s="215"/>
      <c r="J618" s="215"/>
    </row>
    <row r="619">
      <c r="H619" s="215"/>
      <c r="I619" s="215"/>
      <c r="J619" s="215"/>
    </row>
    <row r="620">
      <c r="H620" s="215"/>
      <c r="I620" s="215"/>
      <c r="J620" s="215"/>
    </row>
    <row r="621">
      <c r="H621" s="215"/>
      <c r="I621" s="215"/>
      <c r="J621" s="215"/>
    </row>
    <row r="622">
      <c r="H622" s="215"/>
      <c r="I622" s="215"/>
      <c r="J622" s="215"/>
    </row>
    <row r="623">
      <c r="H623" s="215"/>
      <c r="I623" s="215"/>
      <c r="J623" s="215"/>
    </row>
    <row r="624">
      <c r="H624" s="215"/>
      <c r="I624" s="215"/>
      <c r="J624" s="215"/>
    </row>
    <row r="625">
      <c r="H625" s="215"/>
      <c r="I625" s="215"/>
      <c r="J625" s="215"/>
    </row>
    <row r="626">
      <c r="H626" s="215"/>
      <c r="I626" s="215"/>
      <c r="J626" s="215"/>
    </row>
    <row r="627">
      <c r="H627" s="215"/>
      <c r="I627" s="215"/>
      <c r="J627" s="215"/>
    </row>
    <row r="628">
      <c r="H628" s="215"/>
      <c r="I628" s="215"/>
      <c r="J628" s="215"/>
    </row>
    <row r="629">
      <c r="H629" s="215"/>
      <c r="I629" s="215"/>
      <c r="J629" s="215"/>
    </row>
    <row r="630">
      <c r="H630" s="215"/>
      <c r="I630" s="215"/>
      <c r="J630" s="215"/>
    </row>
    <row r="631">
      <c r="H631" s="215"/>
      <c r="I631" s="215"/>
      <c r="J631" s="215"/>
    </row>
    <row r="632">
      <c r="H632" s="215"/>
      <c r="I632" s="215"/>
      <c r="J632" s="215"/>
    </row>
    <row r="633">
      <c r="H633" s="215"/>
      <c r="I633" s="215"/>
      <c r="J633" s="215"/>
    </row>
    <row r="634">
      <c r="H634" s="215"/>
      <c r="I634" s="215"/>
      <c r="J634" s="215"/>
    </row>
    <row r="635">
      <c r="H635" s="215"/>
      <c r="I635" s="215"/>
      <c r="J635" s="215"/>
    </row>
    <row r="636">
      <c r="H636" s="215"/>
      <c r="I636" s="215"/>
      <c r="J636" s="215"/>
    </row>
    <row r="637">
      <c r="H637" s="215"/>
      <c r="I637" s="215"/>
      <c r="J637" s="215"/>
    </row>
    <row r="638">
      <c r="H638" s="215"/>
      <c r="I638" s="215"/>
      <c r="J638" s="215"/>
    </row>
    <row r="639">
      <c r="H639" s="215"/>
      <c r="I639" s="215"/>
      <c r="J639" s="215"/>
    </row>
    <row r="640">
      <c r="H640" s="215"/>
      <c r="I640" s="215"/>
      <c r="J640" s="215"/>
    </row>
    <row r="641">
      <c r="H641" s="215"/>
      <c r="I641" s="215"/>
      <c r="J641" s="215"/>
    </row>
    <row r="642">
      <c r="H642" s="215"/>
      <c r="I642" s="215"/>
      <c r="J642" s="215"/>
    </row>
    <row r="643">
      <c r="H643" s="215"/>
      <c r="I643" s="215"/>
      <c r="J643" s="215"/>
    </row>
    <row r="644">
      <c r="H644" s="215"/>
      <c r="I644" s="215"/>
      <c r="J644" s="215"/>
    </row>
    <row r="645">
      <c r="H645" s="215"/>
      <c r="I645" s="215"/>
      <c r="J645" s="215"/>
    </row>
    <row r="646">
      <c r="H646" s="215"/>
      <c r="I646" s="215"/>
      <c r="J646" s="215"/>
    </row>
    <row r="647">
      <c r="H647" s="215"/>
      <c r="I647" s="215"/>
      <c r="J647" s="215"/>
    </row>
    <row r="648">
      <c r="H648" s="215"/>
      <c r="I648" s="215"/>
      <c r="J648" s="215"/>
    </row>
    <row r="649">
      <c r="H649" s="215"/>
      <c r="I649" s="215"/>
      <c r="J649" s="215"/>
    </row>
    <row r="650">
      <c r="H650" s="215"/>
      <c r="I650" s="215"/>
      <c r="J650" s="215"/>
    </row>
    <row r="651">
      <c r="H651" s="215"/>
      <c r="I651" s="215"/>
      <c r="J651" s="215"/>
    </row>
    <row r="652">
      <c r="H652" s="215"/>
      <c r="I652" s="215"/>
      <c r="J652" s="215"/>
    </row>
    <row r="653">
      <c r="H653" s="215"/>
      <c r="I653" s="215"/>
      <c r="J653" s="215"/>
    </row>
    <row r="654">
      <c r="H654" s="215"/>
      <c r="I654" s="215"/>
      <c r="J654" s="215"/>
    </row>
    <row r="655">
      <c r="H655" s="215"/>
      <c r="I655" s="215"/>
      <c r="J655" s="215"/>
    </row>
    <row r="656">
      <c r="H656" s="215"/>
      <c r="I656" s="215"/>
      <c r="J656" s="215"/>
    </row>
    <row r="657">
      <c r="H657" s="215"/>
      <c r="I657" s="215"/>
      <c r="J657" s="215"/>
    </row>
    <row r="658">
      <c r="H658" s="215"/>
      <c r="I658" s="215"/>
      <c r="J658" s="215"/>
    </row>
    <row r="659">
      <c r="H659" s="215"/>
      <c r="I659" s="215"/>
      <c r="J659" s="215"/>
    </row>
    <row r="660">
      <c r="H660" s="215"/>
      <c r="I660" s="215"/>
      <c r="J660" s="215"/>
    </row>
    <row r="661">
      <c r="H661" s="215"/>
      <c r="I661" s="215"/>
      <c r="J661" s="215"/>
    </row>
    <row r="662">
      <c r="H662" s="215"/>
      <c r="I662" s="215"/>
      <c r="J662" s="215"/>
    </row>
    <row r="663">
      <c r="H663" s="215"/>
      <c r="I663" s="215"/>
      <c r="J663" s="215"/>
    </row>
    <row r="664">
      <c r="H664" s="215"/>
      <c r="I664" s="215"/>
      <c r="J664" s="215"/>
    </row>
    <row r="665">
      <c r="H665" s="215"/>
      <c r="I665" s="215"/>
      <c r="J665" s="215"/>
    </row>
    <row r="666">
      <c r="H666" s="215"/>
      <c r="I666" s="215"/>
      <c r="J666" s="215"/>
    </row>
    <row r="667">
      <c r="H667" s="215"/>
      <c r="I667" s="215"/>
      <c r="J667" s="215"/>
    </row>
    <row r="668">
      <c r="H668" s="215"/>
      <c r="I668" s="215"/>
      <c r="J668" s="215"/>
    </row>
    <row r="669">
      <c r="H669" s="215"/>
      <c r="I669" s="215"/>
      <c r="J669" s="215"/>
    </row>
    <row r="670">
      <c r="H670" s="215"/>
      <c r="I670" s="215"/>
      <c r="J670" s="215"/>
    </row>
    <row r="671">
      <c r="H671" s="215"/>
      <c r="I671" s="215"/>
      <c r="J671" s="215"/>
    </row>
    <row r="672">
      <c r="H672" s="215"/>
      <c r="I672" s="215"/>
      <c r="J672" s="215"/>
    </row>
    <row r="673">
      <c r="H673" s="215"/>
      <c r="I673" s="215"/>
      <c r="J673" s="215"/>
    </row>
    <row r="674">
      <c r="H674" s="215"/>
      <c r="I674" s="215"/>
      <c r="J674" s="215"/>
    </row>
    <row r="675">
      <c r="H675" s="215"/>
      <c r="I675" s="215"/>
      <c r="J675" s="215"/>
    </row>
    <row r="676">
      <c r="H676" s="215"/>
      <c r="I676" s="215"/>
      <c r="J676" s="215"/>
    </row>
    <row r="677">
      <c r="H677" s="215"/>
      <c r="I677" s="215"/>
      <c r="J677" s="215"/>
    </row>
    <row r="678">
      <c r="H678" s="215"/>
      <c r="I678" s="215"/>
      <c r="J678" s="215"/>
    </row>
    <row r="679">
      <c r="H679" s="215"/>
      <c r="I679" s="215"/>
      <c r="J679" s="215"/>
    </row>
    <row r="680">
      <c r="H680" s="215"/>
      <c r="I680" s="215"/>
      <c r="J680" s="215"/>
    </row>
    <row r="681">
      <c r="H681" s="215"/>
      <c r="I681" s="215"/>
      <c r="J681" s="215"/>
    </row>
    <row r="682">
      <c r="H682" s="215"/>
      <c r="I682" s="215"/>
      <c r="J682" s="215"/>
    </row>
    <row r="683">
      <c r="H683" s="215"/>
      <c r="I683" s="215"/>
      <c r="J683" s="215"/>
    </row>
    <row r="684">
      <c r="H684" s="215"/>
      <c r="I684" s="215"/>
      <c r="J684" s="215"/>
    </row>
    <row r="685">
      <c r="H685" s="215"/>
      <c r="I685" s="215"/>
      <c r="J685" s="215"/>
    </row>
    <row r="686">
      <c r="H686" s="215"/>
      <c r="I686" s="215"/>
      <c r="J686" s="215"/>
    </row>
    <row r="687">
      <c r="H687" s="215"/>
      <c r="I687" s="215"/>
      <c r="J687" s="215"/>
    </row>
    <row r="688">
      <c r="H688" s="215"/>
      <c r="I688" s="215"/>
      <c r="J688" s="215"/>
    </row>
    <row r="689">
      <c r="H689" s="215"/>
      <c r="I689" s="215"/>
      <c r="J689" s="215"/>
    </row>
    <row r="690">
      <c r="H690" s="215"/>
      <c r="I690" s="215"/>
      <c r="J690" s="215"/>
    </row>
    <row r="691">
      <c r="H691" s="215"/>
      <c r="I691" s="215"/>
      <c r="J691" s="215"/>
    </row>
    <row r="692">
      <c r="H692" s="215"/>
      <c r="I692" s="215"/>
      <c r="J692" s="215"/>
    </row>
    <row r="693">
      <c r="H693" s="215"/>
      <c r="I693" s="215"/>
      <c r="J693" s="215"/>
    </row>
    <row r="694">
      <c r="H694" s="215"/>
      <c r="I694" s="215"/>
      <c r="J694" s="215"/>
    </row>
    <row r="695">
      <c r="H695" s="215"/>
      <c r="I695" s="215"/>
      <c r="J695" s="215"/>
    </row>
    <row r="696">
      <c r="H696" s="215"/>
      <c r="I696" s="215"/>
      <c r="J696" s="215"/>
    </row>
    <row r="697">
      <c r="H697" s="215"/>
      <c r="I697" s="215"/>
      <c r="J697" s="215"/>
    </row>
    <row r="698">
      <c r="H698" s="215"/>
      <c r="I698" s="215"/>
      <c r="J698" s="215"/>
    </row>
    <row r="699">
      <c r="H699" s="215"/>
      <c r="I699" s="215"/>
      <c r="J699" s="215"/>
    </row>
    <row r="700">
      <c r="H700" s="215"/>
      <c r="I700" s="215"/>
      <c r="J700" s="215"/>
    </row>
    <row r="701">
      <c r="H701" s="215"/>
      <c r="I701" s="215"/>
      <c r="J701" s="215"/>
    </row>
    <row r="702">
      <c r="H702" s="215"/>
      <c r="I702" s="215"/>
      <c r="J702" s="215"/>
    </row>
    <row r="703">
      <c r="H703" s="215"/>
      <c r="I703" s="215"/>
      <c r="J703" s="215"/>
    </row>
    <row r="704">
      <c r="H704" s="215"/>
      <c r="I704" s="215"/>
      <c r="J704" s="215"/>
    </row>
    <row r="705">
      <c r="H705" s="215"/>
      <c r="I705" s="215"/>
      <c r="J705" s="215"/>
    </row>
    <row r="706">
      <c r="H706" s="215"/>
      <c r="I706" s="215"/>
      <c r="J706" s="215"/>
    </row>
    <row r="707">
      <c r="H707" s="215"/>
      <c r="I707" s="215"/>
      <c r="J707" s="215"/>
    </row>
    <row r="708">
      <c r="H708" s="215"/>
      <c r="I708" s="215"/>
      <c r="J708" s="215"/>
    </row>
    <row r="709">
      <c r="H709" s="215"/>
      <c r="I709" s="215"/>
      <c r="J709" s="215"/>
    </row>
    <row r="710">
      <c r="H710" s="215"/>
      <c r="I710" s="215"/>
      <c r="J710" s="215"/>
    </row>
    <row r="711">
      <c r="H711" s="215"/>
      <c r="I711" s="215"/>
      <c r="J711" s="215"/>
    </row>
    <row r="712">
      <c r="H712" s="215"/>
      <c r="I712" s="215"/>
      <c r="J712" s="215"/>
    </row>
    <row r="713">
      <c r="H713" s="215"/>
      <c r="I713" s="215"/>
      <c r="J713" s="215"/>
    </row>
    <row r="714">
      <c r="H714" s="215"/>
      <c r="I714" s="215"/>
      <c r="J714" s="215"/>
    </row>
    <row r="715">
      <c r="H715" s="215"/>
      <c r="I715" s="215"/>
      <c r="J715" s="215"/>
    </row>
    <row r="716">
      <c r="H716" s="215"/>
      <c r="I716" s="215"/>
      <c r="J716" s="215"/>
    </row>
    <row r="717">
      <c r="H717" s="215"/>
      <c r="I717" s="215"/>
      <c r="J717" s="215"/>
    </row>
    <row r="718">
      <c r="H718" s="215"/>
      <c r="I718" s="215"/>
      <c r="J718" s="215"/>
    </row>
    <row r="719">
      <c r="H719" s="215"/>
      <c r="I719" s="215"/>
      <c r="J719" s="215"/>
    </row>
    <row r="720">
      <c r="H720" s="215"/>
      <c r="I720" s="215"/>
      <c r="J720" s="215"/>
    </row>
    <row r="721">
      <c r="H721" s="215"/>
      <c r="I721" s="215"/>
      <c r="J721" s="215"/>
    </row>
    <row r="722">
      <c r="H722" s="215"/>
      <c r="I722" s="215"/>
      <c r="J722" s="215"/>
    </row>
    <row r="723">
      <c r="H723" s="215"/>
      <c r="I723" s="215"/>
      <c r="J723" s="215"/>
    </row>
    <row r="724">
      <c r="H724" s="215"/>
      <c r="I724" s="215"/>
      <c r="J724" s="215"/>
    </row>
    <row r="725">
      <c r="H725" s="215"/>
      <c r="I725" s="215"/>
      <c r="J725" s="215"/>
    </row>
    <row r="726">
      <c r="H726" s="215"/>
      <c r="I726" s="215"/>
      <c r="J726" s="215"/>
    </row>
    <row r="727">
      <c r="H727" s="215"/>
      <c r="I727" s="215"/>
      <c r="J727" s="215"/>
    </row>
    <row r="728">
      <c r="H728" s="215"/>
      <c r="I728" s="215"/>
      <c r="J728" s="215"/>
    </row>
    <row r="729">
      <c r="H729" s="215"/>
      <c r="I729" s="215"/>
      <c r="J729" s="215"/>
    </row>
    <row r="730">
      <c r="H730" s="215"/>
      <c r="I730" s="215"/>
      <c r="J730" s="215"/>
    </row>
    <row r="731">
      <c r="H731" s="215"/>
      <c r="I731" s="215"/>
      <c r="J731" s="215"/>
    </row>
    <row r="732">
      <c r="H732" s="215"/>
      <c r="I732" s="215"/>
      <c r="J732" s="215"/>
    </row>
    <row r="733">
      <c r="H733" s="215"/>
      <c r="I733" s="215"/>
      <c r="J733" s="215"/>
    </row>
    <row r="734">
      <c r="H734" s="215"/>
      <c r="I734" s="215"/>
      <c r="J734" s="215"/>
    </row>
    <row r="735">
      <c r="H735" s="215"/>
      <c r="I735" s="215"/>
      <c r="J735" s="215"/>
    </row>
    <row r="736">
      <c r="H736" s="215"/>
      <c r="I736" s="215"/>
      <c r="J736" s="215"/>
    </row>
    <row r="737">
      <c r="H737" s="215"/>
      <c r="I737" s="215"/>
      <c r="J737" s="215"/>
    </row>
    <row r="738">
      <c r="H738" s="215"/>
      <c r="I738" s="215"/>
      <c r="J738" s="215"/>
    </row>
    <row r="739">
      <c r="H739" s="215"/>
      <c r="I739" s="215"/>
      <c r="J739" s="215"/>
    </row>
    <row r="740">
      <c r="H740" s="215"/>
      <c r="I740" s="215"/>
      <c r="J740" s="215"/>
    </row>
    <row r="741">
      <c r="H741" s="215"/>
      <c r="I741" s="215"/>
      <c r="J741" s="215"/>
    </row>
    <row r="742">
      <c r="H742" s="215"/>
      <c r="I742" s="215"/>
      <c r="J742" s="215"/>
    </row>
    <row r="743">
      <c r="H743" s="215"/>
      <c r="I743" s="215"/>
      <c r="J743" s="215"/>
    </row>
    <row r="744">
      <c r="H744" s="215"/>
      <c r="I744" s="215"/>
      <c r="J744" s="215"/>
    </row>
    <row r="745">
      <c r="H745" s="215"/>
      <c r="I745" s="215"/>
      <c r="J745" s="215"/>
    </row>
    <row r="746">
      <c r="H746" s="215"/>
      <c r="I746" s="215"/>
      <c r="J746" s="215"/>
    </row>
    <row r="747">
      <c r="H747" s="215"/>
      <c r="I747" s="215"/>
      <c r="J747" s="215"/>
    </row>
    <row r="748">
      <c r="H748" s="215"/>
      <c r="I748" s="215"/>
      <c r="J748" s="215"/>
    </row>
    <row r="749">
      <c r="H749" s="215"/>
      <c r="I749" s="215"/>
      <c r="J749" s="215"/>
    </row>
    <row r="750">
      <c r="H750" s="215"/>
      <c r="I750" s="215"/>
      <c r="J750" s="215"/>
    </row>
    <row r="751">
      <c r="H751" s="215"/>
      <c r="I751" s="215"/>
      <c r="J751" s="215"/>
    </row>
    <row r="752">
      <c r="H752" s="215"/>
      <c r="I752" s="215"/>
      <c r="J752" s="215"/>
    </row>
    <row r="753">
      <c r="H753" s="215"/>
      <c r="I753" s="215"/>
      <c r="J753" s="215"/>
    </row>
    <row r="754">
      <c r="H754" s="215"/>
      <c r="I754" s="215"/>
      <c r="J754" s="215"/>
    </row>
    <row r="755">
      <c r="H755" s="215"/>
      <c r="I755" s="215"/>
      <c r="J755" s="215"/>
    </row>
    <row r="756">
      <c r="H756" s="215"/>
      <c r="I756" s="215"/>
      <c r="J756" s="215"/>
    </row>
    <row r="757">
      <c r="H757" s="215"/>
      <c r="I757" s="215"/>
      <c r="J757" s="215"/>
    </row>
    <row r="758">
      <c r="H758" s="215"/>
      <c r="I758" s="215"/>
      <c r="J758" s="215"/>
    </row>
    <row r="759">
      <c r="H759" s="215"/>
      <c r="I759" s="215"/>
      <c r="J759" s="215"/>
    </row>
    <row r="760">
      <c r="H760" s="215"/>
      <c r="I760" s="215"/>
      <c r="J760" s="215"/>
    </row>
    <row r="761">
      <c r="H761" s="215"/>
      <c r="I761" s="215"/>
      <c r="J761" s="215"/>
    </row>
    <row r="762">
      <c r="H762" s="215"/>
      <c r="I762" s="215"/>
      <c r="J762" s="215"/>
    </row>
    <row r="763">
      <c r="H763" s="215"/>
      <c r="I763" s="215"/>
      <c r="J763" s="215"/>
    </row>
    <row r="764">
      <c r="H764" s="215"/>
      <c r="I764" s="215"/>
      <c r="J764" s="215"/>
    </row>
    <row r="765">
      <c r="H765" s="215"/>
      <c r="I765" s="215"/>
      <c r="J765" s="215"/>
    </row>
    <row r="766">
      <c r="H766" s="215"/>
      <c r="I766" s="215"/>
      <c r="J766" s="215"/>
    </row>
    <row r="767">
      <c r="H767" s="215"/>
      <c r="I767" s="215"/>
      <c r="J767" s="215"/>
    </row>
    <row r="768">
      <c r="H768" s="215"/>
      <c r="I768" s="215"/>
      <c r="J768" s="215"/>
    </row>
    <row r="769">
      <c r="H769" s="215"/>
      <c r="I769" s="215"/>
      <c r="J769" s="215"/>
    </row>
    <row r="770">
      <c r="H770" s="215"/>
      <c r="I770" s="215"/>
      <c r="J770" s="215"/>
    </row>
    <row r="771">
      <c r="H771" s="215"/>
      <c r="I771" s="215"/>
      <c r="J771" s="215"/>
    </row>
    <row r="772">
      <c r="H772" s="215"/>
      <c r="I772" s="215"/>
      <c r="J772" s="215"/>
    </row>
    <row r="773">
      <c r="H773" s="215"/>
      <c r="I773" s="215"/>
      <c r="J773" s="215"/>
    </row>
    <row r="774">
      <c r="H774" s="215"/>
      <c r="I774" s="215"/>
      <c r="J774" s="215"/>
    </row>
    <row r="775">
      <c r="H775" s="215"/>
      <c r="I775" s="215"/>
      <c r="J775" s="215"/>
    </row>
    <row r="776">
      <c r="H776" s="215"/>
      <c r="I776" s="215"/>
      <c r="J776" s="215"/>
    </row>
    <row r="777">
      <c r="H777" s="215"/>
      <c r="I777" s="215"/>
      <c r="J777" s="215"/>
    </row>
    <row r="778">
      <c r="H778" s="215"/>
      <c r="I778" s="215"/>
      <c r="J778" s="215"/>
    </row>
    <row r="779">
      <c r="H779" s="215"/>
      <c r="I779" s="215"/>
      <c r="J779" s="215"/>
    </row>
    <row r="780">
      <c r="H780" s="215"/>
      <c r="I780" s="215"/>
      <c r="J780" s="215"/>
    </row>
    <row r="781">
      <c r="H781" s="215"/>
      <c r="I781" s="215"/>
      <c r="J781" s="215"/>
    </row>
    <row r="782">
      <c r="H782" s="215"/>
      <c r="I782" s="215"/>
      <c r="J782" s="215"/>
    </row>
    <row r="783">
      <c r="H783" s="215"/>
      <c r="I783" s="215"/>
      <c r="J783" s="215"/>
    </row>
    <row r="784">
      <c r="H784" s="215"/>
      <c r="I784" s="215"/>
      <c r="J784" s="215"/>
    </row>
    <row r="785">
      <c r="H785" s="215"/>
      <c r="I785" s="215"/>
      <c r="J785" s="215"/>
    </row>
    <row r="786">
      <c r="H786" s="215"/>
      <c r="I786" s="215"/>
      <c r="J786" s="215"/>
    </row>
    <row r="787">
      <c r="H787" s="215"/>
      <c r="I787" s="215"/>
      <c r="J787" s="215"/>
    </row>
    <row r="788">
      <c r="H788" s="215"/>
      <c r="I788" s="215"/>
      <c r="J788" s="215"/>
    </row>
    <row r="789">
      <c r="H789" s="215"/>
      <c r="I789" s="215"/>
      <c r="J789" s="215"/>
    </row>
    <row r="790">
      <c r="H790" s="215"/>
      <c r="I790" s="215"/>
      <c r="J790" s="215"/>
    </row>
    <row r="791">
      <c r="H791" s="215"/>
      <c r="I791" s="215"/>
      <c r="J791" s="215"/>
    </row>
    <row r="792">
      <c r="H792" s="215"/>
      <c r="I792" s="215"/>
      <c r="J792" s="215"/>
    </row>
    <row r="793">
      <c r="H793" s="215"/>
      <c r="I793" s="215"/>
      <c r="J793" s="215"/>
    </row>
    <row r="794">
      <c r="H794" s="215"/>
      <c r="I794" s="215"/>
      <c r="J794" s="215"/>
    </row>
    <row r="795">
      <c r="H795" s="215"/>
      <c r="I795" s="215"/>
      <c r="J795" s="215"/>
    </row>
    <row r="796">
      <c r="H796" s="215"/>
      <c r="I796" s="215"/>
      <c r="J796" s="215"/>
    </row>
    <row r="797">
      <c r="H797" s="215"/>
      <c r="I797" s="215"/>
      <c r="J797" s="215"/>
    </row>
    <row r="798">
      <c r="H798" s="215"/>
      <c r="I798" s="215"/>
      <c r="J798" s="215"/>
    </row>
    <row r="799">
      <c r="H799" s="215"/>
      <c r="I799" s="215"/>
      <c r="J799" s="215"/>
    </row>
    <row r="800">
      <c r="H800" s="215"/>
      <c r="I800" s="215"/>
      <c r="J800" s="215"/>
    </row>
    <row r="801">
      <c r="H801" s="215"/>
      <c r="I801" s="215"/>
      <c r="J801" s="215"/>
    </row>
    <row r="802">
      <c r="H802" s="215"/>
      <c r="I802" s="215"/>
      <c r="J802" s="215"/>
    </row>
    <row r="803">
      <c r="H803" s="215"/>
      <c r="I803" s="215"/>
      <c r="J803" s="215"/>
    </row>
    <row r="804">
      <c r="H804" s="215"/>
      <c r="I804" s="215"/>
      <c r="J804" s="215"/>
    </row>
    <row r="805">
      <c r="H805" s="215"/>
      <c r="I805" s="215"/>
      <c r="J805" s="215"/>
    </row>
    <row r="806">
      <c r="H806" s="215"/>
      <c r="I806" s="215"/>
      <c r="J806" s="215"/>
    </row>
    <row r="807">
      <c r="H807" s="215"/>
      <c r="I807" s="215"/>
      <c r="J807" s="215"/>
    </row>
    <row r="808">
      <c r="H808" s="215"/>
      <c r="I808" s="215"/>
      <c r="J808" s="215"/>
    </row>
    <row r="809">
      <c r="H809" s="215"/>
      <c r="I809" s="215"/>
      <c r="J809" s="215"/>
    </row>
    <row r="810">
      <c r="H810" s="215"/>
      <c r="I810" s="215"/>
      <c r="J810" s="215"/>
    </row>
    <row r="811">
      <c r="H811" s="215"/>
      <c r="I811" s="215"/>
      <c r="J811" s="215"/>
    </row>
    <row r="812">
      <c r="H812" s="215"/>
      <c r="I812" s="215"/>
      <c r="J812" s="215"/>
    </row>
    <row r="813">
      <c r="H813" s="215"/>
      <c r="I813" s="215"/>
      <c r="J813" s="215"/>
    </row>
    <row r="814">
      <c r="H814" s="215"/>
      <c r="I814" s="215"/>
      <c r="J814" s="215"/>
    </row>
    <row r="815">
      <c r="H815" s="215"/>
      <c r="I815" s="215"/>
      <c r="J815" s="215"/>
    </row>
    <row r="816">
      <c r="H816" s="215"/>
      <c r="I816" s="215"/>
      <c r="J816" s="215"/>
    </row>
    <row r="817">
      <c r="H817" s="215"/>
      <c r="I817" s="215"/>
      <c r="J817" s="215"/>
    </row>
    <row r="818">
      <c r="H818" s="215"/>
      <c r="I818" s="215"/>
      <c r="J818" s="215"/>
    </row>
    <row r="819">
      <c r="H819" s="215"/>
      <c r="I819" s="215"/>
      <c r="J819" s="215"/>
    </row>
    <row r="820">
      <c r="H820" s="215"/>
      <c r="I820" s="215"/>
      <c r="J820" s="215"/>
    </row>
    <row r="821">
      <c r="H821" s="215"/>
      <c r="I821" s="215"/>
      <c r="J821" s="215"/>
    </row>
    <row r="822">
      <c r="H822" s="215"/>
      <c r="I822" s="215"/>
      <c r="J822" s="215"/>
    </row>
    <row r="823">
      <c r="H823" s="215"/>
      <c r="I823" s="215"/>
      <c r="J823" s="215"/>
    </row>
    <row r="824">
      <c r="H824" s="215"/>
      <c r="I824" s="215"/>
      <c r="J824" s="215"/>
    </row>
    <row r="825">
      <c r="H825" s="215"/>
      <c r="I825" s="215"/>
      <c r="J825" s="215"/>
    </row>
    <row r="826">
      <c r="H826" s="215"/>
      <c r="I826" s="215"/>
      <c r="J826" s="215"/>
    </row>
    <row r="827">
      <c r="H827" s="215"/>
      <c r="I827" s="215"/>
      <c r="J827" s="215"/>
    </row>
    <row r="828">
      <c r="H828" s="215"/>
      <c r="I828" s="215"/>
      <c r="J828" s="215"/>
    </row>
    <row r="829">
      <c r="H829" s="215"/>
      <c r="I829" s="215"/>
      <c r="J829" s="215"/>
    </row>
    <row r="830">
      <c r="H830" s="215"/>
      <c r="I830" s="215"/>
      <c r="J830" s="215"/>
    </row>
    <row r="831">
      <c r="H831" s="215"/>
      <c r="I831" s="215"/>
      <c r="J831" s="215"/>
    </row>
    <row r="832">
      <c r="H832" s="215"/>
      <c r="I832" s="215"/>
      <c r="J832" s="215"/>
    </row>
    <row r="833">
      <c r="H833" s="215"/>
      <c r="I833" s="215"/>
      <c r="J833" s="215"/>
    </row>
    <row r="834">
      <c r="H834" s="215"/>
      <c r="I834" s="215"/>
      <c r="J834" s="215"/>
    </row>
    <row r="835">
      <c r="H835" s="215"/>
      <c r="I835" s="215"/>
      <c r="J835" s="215"/>
    </row>
    <row r="836">
      <c r="H836" s="215"/>
      <c r="I836" s="215"/>
      <c r="J836" s="215"/>
    </row>
    <row r="837">
      <c r="H837" s="215"/>
      <c r="I837" s="215"/>
      <c r="J837" s="215"/>
    </row>
    <row r="838">
      <c r="H838" s="215"/>
      <c r="I838" s="215"/>
      <c r="J838" s="215"/>
    </row>
    <row r="839">
      <c r="H839" s="215"/>
      <c r="I839" s="215"/>
      <c r="J839" s="215"/>
    </row>
    <row r="840">
      <c r="H840" s="215"/>
      <c r="I840" s="215"/>
      <c r="J840" s="215"/>
    </row>
    <row r="841">
      <c r="H841" s="215"/>
      <c r="I841" s="215"/>
      <c r="J841" s="215"/>
    </row>
    <row r="842">
      <c r="H842" s="215"/>
      <c r="I842" s="215"/>
      <c r="J842" s="215"/>
    </row>
    <row r="843">
      <c r="H843" s="215"/>
      <c r="I843" s="215"/>
      <c r="J843" s="215"/>
    </row>
    <row r="844">
      <c r="H844" s="215"/>
      <c r="I844" s="215"/>
      <c r="J844" s="215"/>
    </row>
    <row r="845">
      <c r="H845" s="215"/>
      <c r="I845" s="215"/>
      <c r="J845" s="215"/>
    </row>
    <row r="846">
      <c r="H846" s="215"/>
      <c r="I846" s="215"/>
      <c r="J846" s="215"/>
    </row>
    <row r="847">
      <c r="H847" s="215"/>
      <c r="I847" s="215"/>
      <c r="J847" s="215"/>
    </row>
    <row r="848">
      <c r="H848" s="215"/>
      <c r="I848" s="215"/>
      <c r="J848" s="215"/>
    </row>
    <row r="849">
      <c r="H849" s="215"/>
      <c r="I849" s="215"/>
      <c r="J849" s="215"/>
    </row>
    <row r="850">
      <c r="H850" s="215"/>
      <c r="I850" s="215"/>
      <c r="J850" s="215"/>
    </row>
    <row r="851">
      <c r="H851" s="215"/>
      <c r="I851" s="215"/>
      <c r="J851" s="215"/>
    </row>
    <row r="852">
      <c r="H852" s="215"/>
      <c r="I852" s="215"/>
      <c r="J852" s="215"/>
    </row>
    <row r="853">
      <c r="H853" s="215"/>
      <c r="I853" s="215"/>
      <c r="J853" s="215"/>
    </row>
    <row r="854">
      <c r="H854" s="215"/>
      <c r="I854" s="215"/>
      <c r="J854" s="215"/>
    </row>
    <row r="855">
      <c r="H855" s="215"/>
      <c r="I855" s="215"/>
      <c r="J855" s="215"/>
    </row>
    <row r="856">
      <c r="H856" s="215"/>
      <c r="I856" s="215"/>
      <c r="J856" s="215"/>
    </row>
    <row r="857">
      <c r="H857" s="215"/>
      <c r="I857" s="215"/>
      <c r="J857" s="215"/>
    </row>
    <row r="858">
      <c r="H858" s="215"/>
      <c r="I858" s="215"/>
      <c r="J858" s="215"/>
    </row>
    <row r="859">
      <c r="H859" s="215"/>
      <c r="I859" s="215"/>
      <c r="J859" s="215"/>
    </row>
    <row r="860">
      <c r="H860" s="215"/>
      <c r="I860" s="215"/>
      <c r="J860" s="215"/>
    </row>
    <row r="861">
      <c r="H861" s="215"/>
      <c r="I861" s="215"/>
      <c r="J861" s="215"/>
    </row>
    <row r="862">
      <c r="H862" s="215"/>
      <c r="I862" s="215"/>
      <c r="J862" s="215"/>
    </row>
    <row r="863">
      <c r="H863" s="215"/>
      <c r="I863" s="215"/>
      <c r="J863" s="215"/>
    </row>
    <row r="864">
      <c r="H864" s="215"/>
      <c r="I864" s="215"/>
      <c r="J864" s="215"/>
    </row>
    <row r="865">
      <c r="H865" s="215"/>
      <c r="I865" s="215"/>
      <c r="J865" s="215"/>
    </row>
    <row r="866">
      <c r="H866" s="215"/>
      <c r="I866" s="215"/>
      <c r="J866" s="215"/>
    </row>
    <row r="867">
      <c r="H867" s="215"/>
      <c r="I867" s="215"/>
      <c r="J867" s="215"/>
    </row>
    <row r="868">
      <c r="H868" s="215"/>
      <c r="I868" s="215"/>
      <c r="J868" s="215"/>
    </row>
    <row r="869">
      <c r="H869" s="215"/>
      <c r="I869" s="215"/>
      <c r="J869" s="215"/>
    </row>
    <row r="870">
      <c r="H870" s="215"/>
      <c r="I870" s="215"/>
      <c r="J870" s="215"/>
    </row>
    <row r="871">
      <c r="H871" s="215"/>
      <c r="I871" s="215"/>
      <c r="J871" s="215"/>
    </row>
    <row r="872">
      <c r="H872" s="215"/>
      <c r="I872" s="215"/>
      <c r="J872" s="215"/>
    </row>
    <row r="873">
      <c r="H873" s="215"/>
      <c r="I873" s="215"/>
      <c r="J873" s="215"/>
    </row>
    <row r="874">
      <c r="H874" s="215"/>
      <c r="I874" s="215"/>
      <c r="J874" s="215"/>
    </row>
    <row r="875">
      <c r="H875" s="215"/>
      <c r="I875" s="215"/>
      <c r="J875" s="215"/>
    </row>
    <row r="876">
      <c r="H876" s="215"/>
      <c r="I876" s="215"/>
      <c r="J876" s="215"/>
    </row>
    <row r="877">
      <c r="H877" s="215"/>
      <c r="I877" s="215"/>
      <c r="J877" s="215"/>
    </row>
    <row r="878">
      <c r="H878" s="215"/>
      <c r="I878" s="215"/>
      <c r="J878" s="215"/>
    </row>
    <row r="879">
      <c r="H879" s="215"/>
      <c r="I879" s="215"/>
      <c r="J879" s="215"/>
    </row>
    <row r="880">
      <c r="H880" s="215"/>
      <c r="I880" s="215"/>
      <c r="J880" s="215"/>
    </row>
    <row r="881">
      <c r="H881" s="215"/>
      <c r="I881" s="215"/>
      <c r="J881" s="215"/>
    </row>
    <row r="882">
      <c r="H882" s="215"/>
      <c r="I882" s="215"/>
      <c r="J882" s="215"/>
    </row>
    <row r="883">
      <c r="H883" s="215"/>
      <c r="I883" s="215"/>
      <c r="J883" s="215"/>
    </row>
    <row r="884">
      <c r="H884" s="215"/>
      <c r="I884" s="215"/>
      <c r="J884" s="215"/>
    </row>
    <row r="885">
      <c r="H885" s="215"/>
      <c r="I885" s="215"/>
      <c r="J885" s="215"/>
    </row>
    <row r="886">
      <c r="H886" s="215"/>
      <c r="I886" s="215"/>
      <c r="J886" s="215"/>
    </row>
    <row r="887">
      <c r="H887" s="215"/>
      <c r="I887" s="215"/>
      <c r="J887" s="215"/>
    </row>
    <row r="888">
      <c r="H888" s="215"/>
      <c r="I888" s="215"/>
      <c r="J888" s="215"/>
    </row>
    <row r="889">
      <c r="H889" s="215"/>
      <c r="I889" s="215"/>
      <c r="J889" s="215"/>
    </row>
    <row r="890">
      <c r="H890" s="215"/>
      <c r="I890" s="215"/>
      <c r="J890" s="215"/>
    </row>
    <row r="891">
      <c r="H891" s="215"/>
      <c r="I891" s="215"/>
      <c r="J891" s="215"/>
    </row>
    <row r="892">
      <c r="H892" s="215"/>
      <c r="I892" s="215"/>
      <c r="J892" s="215"/>
    </row>
    <row r="893">
      <c r="H893" s="215"/>
      <c r="I893" s="215"/>
      <c r="J893" s="215"/>
    </row>
    <row r="894">
      <c r="H894" s="215"/>
      <c r="I894" s="215"/>
      <c r="J894" s="215"/>
    </row>
    <row r="895">
      <c r="H895" s="215"/>
      <c r="I895" s="215"/>
      <c r="J895" s="215"/>
    </row>
    <row r="896">
      <c r="H896" s="215"/>
      <c r="I896" s="215"/>
      <c r="J896" s="215"/>
    </row>
    <row r="897">
      <c r="H897" s="215"/>
      <c r="I897" s="215"/>
      <c r="J897" s="215"/>
    </row>
    <row r="898">
      <c r="H898" s="215"/>
      <c r="I898" s="215"/>
      <c r="J898" s="215"/>
    </row>
    <row r="899">
      <c r="H899" s="215"/>
      <c r="I899" s="215"/>
      <c r="J899" s="215"/>
    </row>
    <row r="900">
      <c r="H900" s="215"/>
      <c r="I900" s="215"/>
      <c r="J900" s="215"/>
    </row>
    <row r="901">
      <c r="H901" s="215"/>
      <c r="I901" s="215"/>
      <c r="J901" s="215"/>
    </row>
    <row r="902">
      <c r="H902" s="215"/>
      <c r="I902" s="215"/>
      <c r="J902" s="215"/>
    </row>
    <row r="903">
      <c r="H903" s="215"/>
      <c r="I903" s="215"/>
      <c r="J903" s="215"/>
    </row>
    <row r="904">
      <c r="H904" s="215"/>
      <c r="I904" s="215"/>
      <c r="J904" s="215"/>
    </row>
    <row r="905">
      <c r="H905" s="215"/>
      <c r="I905" s="215"/>
      <c r="J905" s="215"/>
    </row>
    <row r="906">
      <c r="H906" s="215"/>
      <c r="I906" s="215"/>
      <c r="J906" s="215"/>
    </row>
    <row r="907">
      <c r="H907" s="215"/>
      <c r="I907" s="215"/>
      <c r="J907" s="215"/>
    </row>
    <row r="908">
      <c r="H908" s="215"/>
      <c r="I908" s="215"/>
      <c r="J908" s="215"/>
    </row>
    <row r="909">
      <c r="H909" s="215"/>
      <c r="I909" s="215"/>
      <c r="J909" s="215"/>
    </row>
    <row r="910">
      <c r="H910" s="215"/>
      <c r="I910" s="215"/>
      <c r="J910" s="215"/>
    </row>
    <row r="911">
      <c r="H911" s="215"/>
      <c r="I911" s="215"/>
      <c r="J911" s="215"/>
    </row>
    <row r="912">
      <c r="H912" s="215"/>
      <c r="I912" s="215"/>
      <c r="J912" s="215"/>
    </row>
    <row r="913">
      <c r="H913" s="215"/>
      <c r="I913" s="215"/>
      <c r="J913" s="215"/>
    </row>
    <row r="914">
      <c r="H914" s="215"/>
      <c r="I914" s="215"/>
      <c r="J914" s="215"/>
    </row>
    <row r="915">
      <c r="H915" s="215"/>
      <c r="I915" s="215"/>
      <c r="J915" s="215"/>
    </row>
    <row r="916">
      <c r="H916" s="215"/>
      <c r="I916" s="215"/>
      <c r="J916" s="215"/>
    </row>
    <row r="917">
      <c r="H917" s="215"/>
      <c r="I917" s="215"/>
      <c r="J917" s="215"/>
    </row>
    <row r="918">
      <c r="H918" s="215"/>
      <c r="I918" s="215"/>
      <c r="J918" s="215"/>
    </row>
    <row r="919">
      <c r="H919" s="215"/>
      <c r="I919" s="215"/>
      <c r="J919" s="215"/>
    </row>
    <row r="920">
      <c r="H920" s="215"/>
      <c r="I920" s="215"/>
      <c r="J920" s="215"/>
    </row>
    <row r="921">
      <c r="H921" s="215"/>
      <c r="I921" s="215"/>
      <c r="J921" s="215"/>
    </row>
    <row r="922">
      <c r="H922" s="215"/>
      <c r="I922" s="215"/>
      <c r="J922" s="215"/>
    </row>
    <row r="923">
      <c r="H923" s="215"/>
      <c r="I923" s="215"/>
      <c r="J923" s="215"/>
    </row>
    <row r="924">
      <c r="H924" s="215"/>
      <c r="I924" s="215"/>
      <c r="J924" s="215"/>
    </row>
    <row r="925">
      <c r="H925" s="215"/>
      <c r="I925" s="215"/>
      <c r="J925" s="215"/>
    </row>
    <row r="926">
      <c r="H926" s="215"/>
      <c r="I926" s="215"/>
      <c r="J926" s="215"/>
    </row>
    <row r="927">
      <c r="H927" s="215"/>
      <c r="I927" s="215"/>
      <c r="J927" s="215"/>
    </row>
    <row r="928">
      <c r="H928" s="215"/>
      <c r="I928" s="215"/>
      <c r="J928" s="215"/>
    </row>
    <row r="929">
      <c r="H929" s="215"/>
      <c r="I929" s="215"/>
      <c r="J929" s="215"/>
    </row>
    <row r="930">
      <c r="H930" s="215"/>
      <c r="I930" s="215"/>
      <c r="J930" s="215"/>
    </row>
    <row r="931">
      <c r="H931" s="215"/>
      <c r="I931" s="215"/>
      <c r="J931" s="215"/>
    </row>
    <row r="932">
      <c r="H932" s="215"/>
      <c r="I932" s="215"/>
      <c r="J932" s="215"/>
    </row>
    <row r="933">
      <c r="H933" s="215"/>
      <c r="I933" s="215"/>
      <c r="J933" s="215"/>
    </row>
    <row r="934">
      <c r="H934" s="215"/>
      <c r="I934" s="215"/>
      <c r="J934" s="215"/>
    </row>
    <row r="935">
      <c r="H935" s="215"/>
      <c r="I935" s="215"/>
      <c r="J935" s="215"/>
    </row>
    <row r="936">
      <c r="H936" s="215"/>
      <c r="I936" s="215"/>
      <c r="J936" s="215"/>
    </row>
    <row r="937">
      <c r="H937" s="215"/>
      <c r="I937" s="215"/>
      <c r="J937" s="215"/>
    </row>
    <row r="938">
      <c r="H938" s="215"/>
      <c r="I938" s="215"/>
      <c r="J938" s="215"/>
    </row>
    <row r="939">
      <c r="H939" s="215"/>
      <c r="I939" s="215"/>
      <c r="J939" s="215"/>
    </row>
    <row r="940">
      <c r="H940" s="215"/>
      <c r="I940" s="215"/>
      <c r="J940" s="215"/>
    </row>
    <row r="941">
      <c r="H941" s="215"/>
      <c r="I941" s="215"/>
      <c r="J941" s="215"/>
    </row>
    <row r="942">
      <c r="H942" s="215"/>
      <c r="I942" s="215"/>
      <c r="J942" s="215"/>
    </row>
    <row r="943">
      <c r="H943" s="215"/>
      <c r="I943" s="215"/>
      <c r="J943" s="215"/>
    </row>
    <row r="944">
      <c r="H944" s="215"/>
      <c r="I944" s="215"/>
      <c r="J944" s="215"/>
    </row>
    <row r="945">
      <c r="H945" s="215"/>
      <c r="I945" s="215"/>
      <c r="J945" s="215"/>
    </row>
    <row r="946">
      <c r="H946" s="215"/>
      <c r="I946" s="215"/>
      <c r="J946" s="215"/>
    </row>
    <row r="947">
      <c r="H947" s="215"/>
      <c r="I947" s="215"/>
      <c r="J947" s="215"/>
    </row>
    <row r="948">
      <c r="H948" s="215"/>
      <c r="I948" s="215"/>
      <c r="J948" s="215"/>
    </row>
    <row r="949">
      <c r="H949" s="215"/>
      <c r="I949" s="215"/>
      <c r="J949" s="215"/>
    </row>
    <row r="950">
      <c r="H950" s="215"/>
      <c r="I950" s="215"/>
      <c r="J950" s="215"/>
    </row>
    <row r="951">
      <c r="H951" s="215"/>
      <c r="I951" s="215"/>
      <c r="J951" s="215"/>
    </row>
    <row r="952">
      <c r="H952" s="215"/>
      <c r="I952" s="215"/>
      <c r="J952" s="215"/>
    </row>
    <row r="953">
      <c r="H953" s="215"/>
      <c r="I953" s="215"/>
      <c r="J953" s="215"/>
    </row>
    <row r="954">
      <c r="H954" s="215"/>
      <c r="I954" s="215"/>
      <c r="J954" s="215"/>
    </row>
    <row r="955">
      <c r="H955" s="215"/>
      <c r="I955" s="215"/>
      <c r="J955" s="215"/>
    </row>
    <row r="956">
      <c r="H956" s="215"/>
      <c r="I956" s="215"/>
      <c r="J956" s="215"/>
    </row>
    <row r="957">
      <c r="H957" s="215"/>
      <c r="I957" s="215"/>
      <c r="J957" s="215"/>
    </row>
    <row r="958">
      <c r="H958" s="215"/>
      <c r="I958" s="215"/>
      <c r="J958" s="215"/>
    </row>
    <row r="959">
      <c r="H959" s="215"/>
      <c r="I959" s="215"/>
      <c r="J959" s="215"/>
    </row>
    <row r="960">
      <c r="H960" s="215"/>
      <c r="I960" s="215"/>
      <c r="J960" s="215"/>
    </row>
    <row r="961">
      <c r="H961" s="215"/>
      <c r="I961" s="215"/>
      <c r="J961" s="215"/>
    </row>
    <row r="962">
      <c r="H962" s="215"/>
      <c r="I962" s="215"/>
      <c r="J962" s="215"/>
    </row>
    <row r="963">
      <c r="H963" s="215"/>
      <c r="I963" s="215"/>
      <c r="J963" s="215"/>
    </row>
    <row r="964">
      <c r="H964" s="215"/>
      <c r="I964" s="215"/>
      <c r="J964" s="215"/>
    </row>
    <row r="965">
      <c r="H965" s="215"/>
      <c r="I965" s="215"/>
      <c r="J965" s="215"/>
    </row>
    <row r="966">
      <c r="H966" s="215"/>
      <c r="I966" s="215"/>
      <c r="J966" s="215"/>
    </row>
    <row r="967">
      <c r="H967" s="215"/>
      <c r="I967" s="215"/>
      <c r="J967" s="215"/>
    </row>
    <row r="968">
      <c r="H968" s="215"/>
      <c r="I968" s="215"/>
      <c r="J968" s="215"/>
    </row>
    <row r="969">
      <c r="H969" s="215"/>
      <c r="I969" s="215"/>
      <c r="J969" s="215"/>
    </row>
    <row r="970">
      <c r="H970" s="215"/>
      <c r="I970" s="215"/>
      <c r="J970" s="215"/>
    </row>
    <row r="971">
      <c r="H971" s="215"/>
      <c r="I971" s="215"/>
      <c r="J971" s="215"/>
    </row>
    <row r="972">
      <c r="H972" s="215"/>
      <c r="I972" s="215"/>
      <c r="J972" s="215"/>
    </row>
    <row r="973">
      <c r="H973" s="215"/>
      <c r="I973" s="215"/>
      <c r="J973" s="215"/>
    </row>
    <row r="974">
      <c r="H974" s="215"/>
      <c r="I974" s="215"/>
      <c r="J974" s="215"/>
    </row>
    <row r="975">
      <c r="H975" s="215"/>
      <c r="I975" s="215"/>
      <c r="J975" s="215"/>
    </row>
    <row r="976">
      <c r="H976" s="215"/>
      <c r="I976" s="215"/>
      <c r="J976" s="215"/>
    </row>
    <row r="977">
      <c r="H977" s="215"/>
      <c r="I977" s="215"/>
      <c r="J977" s="215"/>
    </row>
    <row r="978">
      <c r="H978" s="215"/>
      <c r="I978" s="215"/>
      <c r="J978" s="215"/>
    </row>
    <row r="979">
      <c r="H979" s="215"/>
      <c r="I979" s="215"/>
      <c r="J979" s="215"/>
    </row>
    <row r="980">
      <c r="H980" s="215"/>
      <c r="I980" s="215"/>
      <c r="J980" s="215"/>
    </row>
    <row r="981">
      <c r="H981" s="215"/>
      <c r="I981" s="215"/>
      <c r="J981" s="215"/>
    </row>
    <row r="982">
      <c r="H982" s="215"/>
      <c r="I982" s="215"/>
      <c r="J982" s="215"/>
    </row>
    <row r="983">
      <c r="H983" s="215"/>
      <c r="I983" s="215"/>
      <c r="J983" s="215"/>
    </row>
    <row r="984">
      <c r="H984" s="215"/>
      <c r="I984" s="215"/>
      <c r="J984" s="215"/>
    </row>
    <row r="985">
      <c r="H985" s="215"/>
      <c r="I985" s="215"/>
      <c r="J985" s="215"/>
    </row>
    <row r="986">
      <c r="H986" s="215"/>
      <c r="I986" s="215"/>
      <c r="J986" s="215"/>
    </row>
    <row r="987">
      <c r="H987" s="215"/>
      <c r="I987" s="215"/>
      <c r="J987" s="215"/>
    </row>
    <row r="988">
      <c r="H988" s="215"/>
      <c r="I988" s="215"/>
      <c r="J988" s="215"/>
    </row>
    <row r="989">
      <c r="H989" s="215"/>
      <c r="I989" s="215"/>
      <c r="J989" s="215"/>
    </row>
    <row r="990">
      <c r="H990" s="215"/>
      <c r="I990" s="215"/>
      <c r="J990" s="215"/>
    </row>
    <row r="991">
      <c r="H991" s="215"/>
      <c r="I991" s="215"/>
      <c r="J991" s="215"/>
    </row>
    <row r="992">
      <c r="H992" s="215"/>
      <c r="I992" s="215"/>
      <c r="J992" s="215"/>
    </row>
    <row r="993">
      <c r="H993" s="215"/>
      <c r="I993" s="215"/>
      <c r="J993" s="215"/>
    </row>
    <row r="994">
      <c r="H994" s="215"/>
      <c r="I994" s="215"/>
      <c r="J994" s="215"/>
    </row>
    <row r="995">
      <c r="H995" s="215"/>
      <c r="I995" s="215"/>
      <c r="J995" s="215"/>
    </row>
    <row r="996">
      <c r="H996" s="215"/>
      <c r="I996" s="215"/>
      <c r="J996" s="215"/>
    </row>
    <row r="997">
      <c r="H997" s="215"/>
      <c r="I997" s="215"/>
      <c r="J997" s="215"/>
    </row>
    <row r="998">
      <c r="H998" s="215"/>
      <c r="I998" s="215"/>
      <c r="J998" s="215"/>
    </row>
    <row r="999">
      <c r="H999" s="215"/>
      <c r="I999" s="215"/>
      <c r="J999" s="215"/>
    </row>
    <row r="1000">
      <c r="H1000" s="215"/>
      <c r="I1000" s="215"/>
      <c r="J1000" s="215"/>
    </row>
    <row r="1001">
      <c r="H1001" s="215"/>
      <c r="I1001" s="215"/>
      <c r="J1001" s="215"/>
    </row>
    <row r="1002">
      <c r="H1002" s="215"/>
      <c r="I1002" s="215"/>
      <c r="J1002" s="215"/>
    </row>
    <row r="1003">
      <c r="H1003" s="215"/>
      <c r="I1003" s="215"/>
      <c r="J1003" s="215"/>
    </row>
    <row r="1004">
      <c r="H1004" s="215"/>
      <c r="I1004" s="215"/>
      <c r="J1004" s="215"/>
    </row>
    <row r="1005">
      <c r="H1005" s="215"/>
      <c r="I1005" s="215"/>
      <c r="J1005" s="215"/>
    </row>
    <row r="1006">
      <c r="H1006" s="215"/>
      <c r="I1006" s="215"/>
      <c r="J1006" s="215"/>
    </row>
    <row r="1007">
      <c r="H1007" s="215"/>
      <c r="I1007" s="215"/>
      <c r="J1007" s="215"/>
    </row>
    <row r="1008">
      <c r="H1008" s="215"/>
      <c r="I1008" s="215"/>
      <c r="J1008" s="215"/>
    </row>
    <row r="1009">
      <c r="H1009" s="215"/>
      <c r="I1009" s="215"/>
      <c r="J1009" s="215"/>
    </row>
    <row r="1010">
      <c r="H1010" s="215"/>
      <c r="I1010" s="215"/>
      <c r="J1010" s="215"/>
    </row>
    <row r="1011">
      <c r="H1011" s="215"/>
      <c r="I1011" s="215"/>
      <c r="J1011" s="215"/>
    </row>
    <row r="1012">
      <c r="H1012" s="215"/>
      <c r="I1012" s="215"/>
      <c r="J1012" s="215"/>
    </row>
    <row r="1013">
      <c r="H1013" s="215"/>
      <c r="I1013" s="215"/>
      <c r="J1013" s="215"/>
    </row>
    <row r="1014">
      <c r="H1014" s="215"/>
      <c r="I1014" s="215"/>
      <c r="J1014" s="215"/>
    </row>
    <row r="1015">
      <c r="H1015" s="215"/>
      <c r="I1015" s="215"/>
      <c r="J1015" s="215"/>
    </row>
    <row r="1016">
      <c r="H1016" s="215"/>
      <c r="I1016" s="215"/>
      <c r="J1016" s="215"/>
    </row>
    <row r="1017">
      <c r="H1017" s="215"/>
      <c r="I1017" s="215"/>
      <c r="J1017" s="215"/>
    </row>
    <row r="1018">
      <c r="H1018" s="215"/>
      <c r="I1018" s="215"/>
      <c r="J1018" s="215"/>
    </row>
    <row r="1019">
      <c r="H1019" s="215"/>
      <c r="I1019" s="215"/>
      <c r="J1019" s="215"/>
    </row>
    <row r="1020">
      <c r="H1020" s="215"/>
      <c r="I1020" s="215"/>
      <c r="J1020" s="215"/>
    </row>
    <row r="1021">
      <c r="H1021" s="215"/>
      <c r="I1021" s="215"/>
      <c r="J1021" s="215"/>
    </row>
    <row r="1022">
      <c r="H1022" s="215"/>
      <c r="I1022" s="215"/>
      <c r="J1022" s="215"/>
    </row>
    <row r="1023">
      <c r="H1023" s="215"/>
      <c r="I1023" s="215"/>
      <c r="J1023" s="215"/>
    </row>
    <row r="1024">
      <c r="H1024" s="215"/>
      <c r="I1024" s="215"/>
      <c r="J1024" s="215"/>
    </row>
    <row r="1025">
      <c r="H1025" s="215"/>
      <c r="I1025" s="215"/>
      <c r="J1025" s="215"/>
    </row>
    <row r="1026">
      <c r="H1026" s="215"/>
      <c r="I1026" s="215"/>
      <c r="J1026" s="215"/>
    </row>
    <row r="1027">
      <c r="H1027" s="215"/>
      <c r="I1027" s="215"/>
      <c r="J1027" s="215"/>
    </row>
  </sheetData>
  <hyperlinks>
    <hyperlink r:id="rId2" ref="A48"/>
  </hyperlinks>
  <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sheetData>
    <row r="1">
      <c r="A1" s="186" t="s">
        <v>122</v>
      </c>
      <c r="B1" s="186" t="s">
        <v>0</v>
      </c>
      <c r="C1" s="186" t="s">
        <v>123</v>
      </c>
      <c r="D1" s="186" t="s">
        <v>124</v>
      </c>
      <c r="E1" s="186" t="s">
        <v>17</v>
      </c>
      <c r="F1" s="186" t="s">
        <v>125</v>
      </c>
      <c r="G1" s="186" t="s">
        <v>126</v>
      </c>
      <c r="H1" s="186" t="s">
        <v>127</v>
      </c>
      <c r="I1" s="186" t="s">
        <v>23</v>
      </c>
      <c r="J1" s="186" t="s">
        <v>85</v>
      </c>
      <c r="K1" s="186" t="s">
        <v>87</v>
      </c>
      <c r="L1" s="186" t="s">
        <v>128</v>
      </c>
      <c r="M1" s="186" t="s">
        <v>129</v>
      </c>
      <c r="N1" s="255" t="s">
        <v>34</v>
      </c>
      <c r="O1" s="255" t="s">
        <v>36</v>
      </c>
      <c r="P1" s="186"/>
    </row>
    <row r="2">
      <c r="A2" s="184">
        <v>0.0</v>
      </c>
      <c r="B2" s="184" t="s">
        <v>130</v>
      </c>
      <c r="C2" s="184" t="s">
        <v>10</v>
      </c>
      <c r="D2" s="256">
        <v>41274.0</v>
      </c>
      <c r="E2" s="257">
        <v>2.4855E10</v>
      </c>
      <c r="F2" s="257">
        <v>1.0499E10</v>
      </c>
      <c r="G2" s="257">
        <v>1.2977E10</v>
      </c>
      <c r="H2" s="257">
        <v>0.0</v>
      </c>
      <c r="I2" s="257">
        <v>8.45E8</v>
      </c>
      <c r="J2" s="184" t="s">
        <v>105</v>
      </c>
      <c r="K2" s="184" t="s">
        <v>103</v>
      </c>
      <c r="L2" s="258">
        <f>Total_revenue-COGS</f>
        <v>14356000000</v>
      </c>
      <c r="M2" s="258">
        <f>Gross_profit-(SGAs+R_and_D+Other_operating_items)</f>
        <v>534000000</v>
      </c>
      <c r="N2" s="259">
        <f>1-(COGS/Total_revenue)</f>
        <v>0.5775900221</v>
      </c>
      <c r="O2" s="259">
        <f>Operating_profit/Total_revenue</f>
        <v>0.02148461074</v>
      </c>
    </row>
    <row r="3">
      <c r="A3" s="184">
        <v>1.0</v>
      </c>
      <c r="B3" s="184" t="s">
        <v>130</v>
      </c>
      <c r="C3" s="184" t="s">
        <v>11</v>
      </c>
      <c r="D3" s="256">
        <v>41639.0</v>
      </c>
      <c r="E3" s="257">
        <v>2.6743E10</v>
      </c>
      <c r="F3" s="257">
        <v>1.1019E10</v>
      </c>
      <c r="G3" s="257">
        <v>1.2913E10</v>
      </c>
      <c r="H3" s="184">
        <v>0.0</v>
      </c>
      <c r="I3" s="257">
        <v>8.53E8</v>
      </c>
      <c r="J3" s="184" t="s">
        <v>105</v>
      </c>
      <c r="K3" s="184" t="s">
        <v>103</v>
      </c>
      <c r="L3" s="258">
        <f>Total_revenue-COGS</f>
        <v>15724000000</v>
      </c>
      <c r="M3" s="258">
        <f>Gross_profit-(SGAs+R_and_D+Other_operating_items)</f>
        <v>1958000000</v>
      </c>
      <c r="N3" s="259">
        <f>1-(COGS/Total_revenue)</f>
        <v>0.5879669446</v>
      </c>
      <c r="O3" s="259">
        <f>Operating_profit/Total_revenue</f>
        <v>0.07321542086</v>
      </c>
    </row>
    <row r="4">
      <c r="A4" s="184">
        <v>2.0</v>
      </c>
      <c r="B4" s="184" t="s">
        <v>130</v>
      </c>
      <c r="C4" s="184" t="s">
        <v>12</v>
      </c>
      <c r="D4" s="256">
        <v>42004.0</v>
      </c>
      <c r="E4" s="257">
        <v>4.265E10</v>
      </c>
      <c r="F4" s="257">
        <v>1.562E10</v>
      </c>
      <c r="G4" s="257">
        <v>2.0686E10</v>
      </c>
      <c r="H4" s="184">
        <v>0.0</v>
      </c>
      <c r="I4" s="257">
        <v>1.295E9</v>
      </c>
      <c r="J4" s="184" t="s">
        <v>105</v>
      </c>
      <c r="K4" s="184" t="s">
        <v>103</v>
      </c>
      <c r="L4" s="258">
        <f>Total_revenue-COGS</f>
        <v>27030000000</v>
      </c>
      <c r="M4" s="258">
        <f>Gross_profit-(SGAs+R_and_D+Other_operating_items)</f>
        <v>5049000000</v>
      </c>
      <c r="N4" s="259">
        <f>1-(COGS/Total_revenue)</f>
        <v>0.6337631887</v>
      </c>
      <c r="O4" s="259">
        <f>Operating_profit/Total_revenue</f>
        <v>0.1183821805</v>
      </c>
    </row>
    <row r="5">
      <c r="A5" s="184">
        <v>3.0</v>
      </c>
      <c r="B5" s="184" t="s">
        <v>130</v>
      </c>
      <c r="C5" s="184" t="s">
        <v>13</v>
      </c>
      <c r="D5" s="256">
        <v>42369.0</v>
      </c>
      <c r="E5" s="257">
        <v>4.099E10</v>
      </c>
      <c r="F5" s="257">
        <v>1.1096E10</v>
      </c>
      <c r="G5" s="257">
        <v>2.1275E10</v>
      </c>
      <c r="H5" s="184">
        <v>0.0</v>
      </c>
      <c r="I5" s="257">
        <v>1.364E9</v>
      </c>
      <c r="J5" s="184" t="s">
        <v>105</v>
      </c>
      <c r="K5" s="184" t="s">
        <v>103</v>
      </c>
      <c r="L5" s="258">
        <f>Total_revenue-COGS</f>
        <v>29894000000</v>
      </c>
      <c r="M5" s="258">
        <f>Gross_profit-(SGAs+R_and_D+Other_operating_items)</f>
        <v>7255000000</v>
      </c>
      <c r="N5" s="259">
        <f>1-(COGS/Total_revenue)</f>
        <v>0.7292998292</v>
      </c>
      <c r="O5" s="259">
        <f>Operating_profit/Total_revenue</f>
        <v>0.1769943889</v>
      </c>
    </row>
    <row r="6">
      <c r="A6" s="184">
        <v>4.0</v>
      </c>
      <c r="B6" s="184" t="s">
        <v>131</v>
      </c>
      <c r="C6" s="184" t="s">
        <v>10</v>
      </c>
      <c r="D6" s="256">
        <v>41272.0</v>
      </c>
      <c r="E6" s="257">
        <v>6.205003E9</v>
      </c>
      <c r="F6" s="257">
        <v>3.106967E9</v>
      </c>
      <c r="G6" s="257">
        <v>2.440721E9</v>
      </c>
      <c r="H6" s="184">
        <v>0.0</v>
      </c>
      <c r="I6" s="184">
        <v>0.0</v>
      </c>
      <c r="J6" s="184" t="s">
        <v>90</v>
      </c>
      <c r="K6" s="184" t="s">
        <v>132</v>
      </c>
      <c r="L6" s="258">
        <f>Total_revenue-COGS</f>
        <v>3098036000</v>
      </c>
      <c r="M6" s="258">
        <f>Gross_profit-(SGAs+R_and_D+Other_operating_items)</f>
        <v>657315000</v>
      </c>
      <c r="N6" s="259">
        <f>1-(COGS/Total_revenue)</f>
        <v>0.4992803388</v>
      </c>
      <c r="O6" s="259">
        <f>Operating_profit/Total_revenue</f>
        <v>0.1059330672</v>
      </c>
    </row>
    <row r="7">
      <c r="A7" s="184">
        <v>5.0</v>
      </c>
      <c r="B7" s="184" t="s">
        <v>131</v>
      </c>
      <c r="C7" s="184" t="s">
        <v>11</v>
      </c>
      <c r="D7" s="256">
        <v>41636.0</v>
      </c>
      <c r="E7" s="257">
        <v>6.493814E9</v>
      </c>
      <c r="F7" s="257">
        <v>3.241668E9</v>
      </c>
      <c r="G7" s="257">
        <v>2.591828E9</v>
      </c>
      <c r="H7" s="184">
        <v>0.0</v>
      </c>
      <c r="I7" s="184">
        <v>0.0</v>
      </c>
      <c r="J7" s="184" t="s">
        <v>90</v>
      </c>
      <c r="K7" s="184" t="s">
        <v>132</v>
      </c>
      <c r="L7" s="258">
        <f>Total_revenue-COGS</f>
        <v>3252146000</v>
      </c>
      <c r="M7" s="258">
        <f>Gross_profit-(SGAs+R_and_D+Other_operating_items)</f>
        <v>660318000</v>
      </c>
      <c r="N7" s="259">
        <f>1-(COGS/Total_revenue)</f>
        <v>0.5008067678</v>
      </c>
      <c r="O7" s="259">
        <f>Operating_profit/Total_revenue</f>
        <v>0.1016841566</v>
      </c>
    </row>
    <row r="8">
      <c r="A8" s="184">
        <v>6.0</v>
      </c>
      <c r="B8" s="184" t="s">
        <v>131</v>
      </c>
      <c r="C8" s="184" t="s">
        <v>12</v>
      </c>
      <c r="D8" s="256">
        <v>42007.0</v>
      </c>
      <c r="E8" s="257">
        <v>9.843861E9</v>
      </c>
      <c r="F8" s="257">
        <v>5.390248E9</v>
      </c>
      <c r="G8" s="257">
        <v>3.601903E9</v>
      </c>
      <c r="H8" s="184">
        <v>0.0</v>
      </c>
      <c r="I8" s="184">
        <v>0.0</v>
      </c>
      <c r="J8" s="184" t="s">
        <v>90</v>
      </c>
      <c r="K8" s="184" t="s">
        <v>132</v>
      </c>
      <c r="L8" s="258">
        <f>Total_revenue-COGS</f>
        <v>4453613000</v>
      </c>
      <c r="M8" s="258">
        <f>Gross_profit-(SGAs+R_and_D+Other_operating_items)</f>
        <v>851710000</v>
      </c>
      <c r="N8" s="259">
        <f>1-(COGS/Total_revenue)</f>
        <v>0.4524254253</v>
      </c>
      <c r="O8" s="259">
        <f>Operating_profit/Total_revenue</f>
        <v>0.086521945</v>
      </c>
    </row>
    <row r="9">
      <c r="A9" s="184">
        <v>7.0</v>
      </c>
      <c r="B9" s="184" t="s">
        <v>131</v>
      </c>
      <c r="C9" s="184" t="s">
        <v>13</v>
      </c>
      <c r="D9" s="256">
        <v>42371.0</v>
      </c>
      <c r="E9" s="257">
        <v>9.737018E9</v>
      </c>
      <c r="F9" s="257">
        <v>5.314246E9</v>
      </c>
      <c r="G9" s="257">
        <v>3.596992E9</v>
      </c>
      <c r="H9" s="184">
        <v>0.0</v>
      </c>
      <c r="I9" s="184">
        <v>0.0</v>
      </c>
      <c r="J9" s="184" t="s">
        <v>90</v>
      </c>
      <c r="K9" s="184" t="s">
        <v>132</v>
      </c>
      <c r="L9" s="258">
        <f>Total_revenue-COGS</f>
        <v>4422772000</v>
      </c>
      <c r="M9" s="258">
        <f>Gross_profit-(SGAs+R_and_D+Other_operating_items)</f>
        <v>825780000</v>
      </c>
      <c r="N9" s="259">
        <f>1-(COGS/Total_revenue)</f>
        <v>0.4542224324</v>
      </c>
      <c r="O9" s="259">
        <f>Operating_profit/Total_revenue</f>
        <v>0.08480830579</v>
      </c>
    </row>
    <row r="10">
      <c r="A10" s="184">
        <v>8.0</v>
      </c>
      <c r="B10" s="184" t="s">
        <v>133</v>
      </c>
      <c r="C10" s="184" t="s">
        <v>10</v>
      </c>
      <c r="D10" s="256">
        <v>41545.0</v>
      </c>
      <c r="E10" s="257">
        <v>1.7091E11</v>
      </c>
      <c r="F10" s="257">
        <v>1.06606E11</v>
      </c>
      <c r="G10" s="257">
        <v>1.083E10</v>
      </c>
      <c r="H10" s="257">
        <v>4.475E9</v>
      </c>
      <c r="I10" s="184">
        <v>0.0</v>
      </c>
      <c r="J10" s="184" t="s">
        <v>108</v>
      </c>
      <c r="K10" s="184" t="s">
        <v>134</v>
      </c>
      <c r="L10" s="258">
        <f>Total_revenue-COGS</f>
        <v>64304000000</v>
      </c>
      <c r="M10" s="258">
        <f>Gross_profit-(SGAs+R_and_D+Other_operating_items)</f>
        <v>48999000000</v>
      </c>
      <c r="N10" s="259">
        <f>1-(COGS/Total_revenue)</f>
        <v>0.3762448072</v>
      </c>
      <c r="O10" s="259">
        <f>Operating_profit/Total_revenue</f>
        <v>0.2866947516</v>
      </c>
    </row>
    <row r="11">
      <c r="A11" s="184">
        <v>9.0</v>
      </c>
      <c r="B11" s="184" t="s">
        <v>133</v>
      </c>
      <c r="C11" s="184" t="s">
        <v>11</v>
      </c>
      <c r="D11" s="256">
        <v>41909.0</v>
      </c>
      <c r="E11" s="257">
        <v>1.82795E11</v>
      </c>
      <c r="F11" s="257">
        <v>1.12258E11</v>
      </c>
      <c r="G11" s="257">
        <v>1.1993E10</v>
      </c>
      <c r="H11" s="257">
        <v>6.041E9</v>
      </c>
      <c r="I11" s="184">
        <v>0.0</v>
      </c>
      <c r="J11" s="184" t="s">
        <v>108</v>
      </c>
      <c r="K11" s="184" t="s">
        <v>134</v>
      </c>
      <c r="L11" s="258">
        <f>Total_revenue-COGS</f>
        <v>70537000000</v>
      </c>
      <c r="M11" s="258">
        <f>Gross_profit-(SGAs+R_and_D+Other_operating_items)</f>
        <v>52503000000</v>
      </c>
      <c r="N11" s="259">
        <f>1-(COGS/Total_revenue)</f>
        <v>0.3858803578</v>
      </c>
      <c r="O11" s="259">
        <f>Operating_profit/Total_revenue</f>
        <v>0.2872233923</v>
      </c>
    </row>
    <row r="12">
      <c r="A12" s="184">
        <v>10.0</v>
      </c>
      <c r="B12" s="184" t="s">
        <v>133</v>
      </c>
      <c r="C12" s="184" t="s">
        <v>12</v>
      </c>
      <c r="D12" s="256">
        <v>42273.0</v>
      </c>
      <c r="E12" s="257">
        <v>2.33715E11</v>
      </c>
      <c r="F12" s="257">
        <v>1.40089E11</v>
      </c>
      <c r="G12" s="257">
        <v>1.4329E10</v>
      </c>
      <c r="H12" s="257">
        <v>8.067E9</v>
      </c>
      <c r="I12" s="184">
        <v>0.0</v>
      </c>
      <c r="J12" s="184" t="s">
        <v>108</v>
      </c>
      <c r="K12" s="184" t="s">
        <v>134</v>
      </c>
      <c r="L12" s="258">
        <f>Total_revenue-COGS</f>
        <v>93626000000</v>
      </c>
      <c r="M12" s="258">
        <f>Gross_profit-(SGAs+R_and_D+Other_operating_items)</f>
        <v>71230000000</v>
      </c>
      <c r="N12" s="259">
        <f>1-(COGS/Total_revenue)</f>
        <v>0.4005990202</v>
      </c>
      <c r="O12" s="259">
        <f>Operating_profit/Total_revenue</f>
        <v>0.3047729072</v>
      </c>
    </row>
    <row r="13">
      <c r="A13" s="184">
        <v>11.0</v>
      </c>
      <c r="B13" s="184" t="s">
        <v>133</v>
      </c>
      <c r="C13" s="184" t="s">
        <v>13</v>
      </c>
      <c r="D13" s="256">
        <v>42637.0</v>
      </c>
      <c r="E13" s="257">
        <v>2.15639E11</v>
      </c>
      <c r="F13" s="257">
        <v>1.31376E11</v>
      </c>
      <c r="G13" s="257">
        <v>1.4194E10</v>
      </c>
      <c r="H13" s="257">
        <v>1.0045E10</v>
      </c>
      <c r="I13" s="184">
        <v>0.0</v>
      </c>
      <c r="J13" s="184" t="s">
        <v>108</v>
      </c>
      <c r="K13" s="184" t="s">
        <v>134</v>
      </c>
      <c r="L13" s="258">
        <f>Total_revenue-COGS</f>
        <v>84263000000</v>
      </c>
      <c r="M13" s="258">
        <f>Gross_profit-(SGAs+R_and_D+Other_operating_items)</f>
        <v>60024000000</v>
      </c>
      <c r="N13" s="259">
        <f>1-(COGS/Total_revenue)</f>
        <v>0.3907595565</v>
      </c>
      <c r="O13" s="259">
        <f>Operating_profit/Total_revenue</f>
        <v>0.2783541011</v>
      </c>
    </row>
    <row r="14">
      <c r="A14" s="184">
        <v>12.0</v>
      </c>
      <c r="B14" s="184" t="s">
        <v>135</v>
      </c>
      <c r="C14" s="184" t="s">
        <v>10</v>
      </c>
      <c r="D14" s="256">
        <v>41274.0</v>
      </c>
      <c r="E14" s="257">
        <v>1.838E10</v>
      </c>
      <c r="F14" s="257">
        <v>4.508E9</v>
      </c>
      <c r="G14" s="257">
        <v>4.989E9</v>
      </c>
      <c r="H14" s="257">
        <v>2.778E9</v>
      </c>
      <c r="I14" s="184">
        <v>0.0</v>
      </c>
      <c r="J14" s="184" t="s">
        <v>102</v>
      </c>
      <c r="K14" s="184" t="s">
        <v>136</v>
      </c>
      <c r="L14" s="258">
        <f>Total_revenue-COGS</f>
        <v>13872000000</v>
      </c>
      <c r="M14" s="258">
        <f>Gross_profit-(SGAs+R_and_D+Other_operating_items)</f>
        <v>6105000000</v>
      </c>
      <c r="N14" s="259">
        <f>1-(COGS/Total_revenue)</f>
        <v>0.7547334059</v>
      </c>
      <c r="O14" s="259">
        <f>Operating_profit/Total_revenue</f>
        <v>0.3321545158</v>
      </c>
    </row>
    <row r="15">
      <c r="A15" s="184">
        <v>13.0</v>
      </c>
      <c r="B15" s="184" t="s">
        <v>135</v>
      </c>
      <c r="C15" s="184" t="s">
        <v>11</v>
      </c>
      <c r="D15" s="256">
        <v>41639.0</v>
      </c>
      <c r="E15" s="257">
        <v>1.879E10</v>
      </c>
      <c r="F15" s="257">
        <v>4.581E9</v>
      </c>
      <c r="G15" s="257">
        <v>5.352E9</v>
      </c>
      <c r="H15" s="257">
        <v>2.855E9</v>
      </c>
      <c r="I15" s="184">
        <v>0.0</v>
      </c>
      <c r="J15" s="184" t="s">
        <v>102</v>
      </c>
      <c r="K15" s="184" t="s">
        <v>136</v>
      </c>
      <c r="L15" s="258">
        <f>Total_revenue-COGS</f>
        <v>14209000000</v>
      </c>
      <c r="M15" s="258">
        <f>Gross_profit-(SGAs+R_and_D+Other_operating_items)</f>
        <v>6002000000</v>
      </c>
      <c r="N15" s="259">
        <f>1-(COGS/Total_revenue)</f>
        <v>0.7562001064</v>
      </c>
      <c r="O15" s="259">
        <f>Operating_profit/Total_revenue</f>
        <v>0.3194252262</v>
      </c>
    </row>
    <row r="16">
      <c r="A16" s="184">
        <v>14.0</v>
      </c>
      <c r="B16" s="184" t="s">
        <v>135</v>
      </c>
      <c r="C16" s="184" t="s">
        <v>12</v>
      </c>
      <c r="D16" s="256">
        <v>42004.0</v>
      </c>
      <c r="E16" s="257">
        <v>1.996E10</v>
      </c>
      <c r="F16" s="257">
        <v>4.426E9</v>
      </c>
      <c r="G16" s="257">
        <v>8.474E9</v>
      </c>
      <c r="H16" s="257">
        <v>3.297E9</v>
      </c>
      <c r="I16" s="184">
        <v>0.0</v>
      </c>
      <c r="J16" s="184" t="s">
        <v>102</v>
      </c>
      <c r="K16" s="184" t="s">
        <v>136</v>
      </c>
      <c r="L16" s="258">
        <f>Total_revenue-COGS</f>
        <v>15534000000</v>
      </c>
      <c r="M16" s="258">
        <f>Gross_profit-(SGAs+R_and_D+Other_operating_items)</f>
        <v>3763000000</v>
      </c>
      <c r="N16" s="259">
        <f>1-(COGS/Total_revenue)</f>
        <v>0.778256513</v>
      </c>
      <c r="O16" s="259">
        <f>Operating_profit/Total_revenue</f>
        <v>0.1885270541</v>
      </c>
    </row>
    <row r="17">
      <c r="A17" s="184">
        <v>15.0</v>
      </c>
      <c r="B17" s="184" t="s">
        <v>135</v>
      </c>
      <c r="C17" s="184" t="s">
        <v>13</v>
      </c>
      <c r="D17" s="256">
        <v>42369.0</v>
      </c>
      <c r="E17" s="257">
        <v>2.2859E10</v>
      </c>
      <c r="F17" s="257">
        <v>4.5E9</v>
      </c>
      <c r="G17" s="257">
        <v>6.387E9</v>
      </c>
      <c r="H17" s="257">
        <v>4.285E9</v>
      </c>
      <c r="I17" s="184">
        <v>0.0</v>
      </c>
      <c r="J17" s="184" t="s">
        <v>102</v>
      </c>
      <c r="K17" s="184" t="s">
        <v>136</v>
      </c>
      <c r="L17" s="258">
        <f>Total_revenue-COGS</f>
        <v>18359000000</v>
      </c>
      <c r="M17" s="258">
        <f>Gross_profit-(SGAs+R_and_D+Other_operating_items)</f>
        <v>7687000000</v>
      </c>
      <c r="N17" s="259">
        <f>1-(COGS/Total_revenue)</f>
        <v>0.8031409948</v>
      </c>
      <c r="O17" s="259">
        <f>Operating_profit/Total_revenue</f>
        <v>0.3362789273</v>
      </c>
    </row>
    <row r="18">
      <c r="A18" s="184">
        <v>16.0</v>
      </c>
      <c r="B18" s="184" t="s">
        <v>137</v>
      </c>
      <c r="C18" s="184" t="s">
        <v>10</v>
      </c>
      <c r="D18" s="256">
        <v>41547.0</v>
      </c>
      <c r="E18" s="257">
        <v>8.7959167E10</v>
      </c>
      <c r="F18" s="257">
        <v>8.5451348E10</v>
      </c>
      <c r="G18" s="257">
        <v>1.447234E9</v>
      </c>
      <c r="H18" s="184">
        <v>0.0</v>
      </c>
      <c r="I18" s="257">
        <v>1.62186E8</v>
      </c>
      <c r="J18" s="184" t="s">
        <v>102</v>
      </c>
      <c r="K18" s="184" t="s">
        <v>138</v>
      </c>
      <c r="L18" s="258">
        <f>Total_revenue-COGS</f>
        <v>2507819000</v>
      </c>
      <c r="M18" s="258">
        <f>Gross_profit-(SGAs+R_and_D+Other_operating_items)</f>
        <v>898399000</v>
      </c>
      <c r="N18" s="259">
        <f>1-(COGS/Total_revenue)</f>
        <v>0.02851117269</v>
      </c>
      <c r="O18" s="259">
        <f>Operating_profit/Total_revenue</f>
        <v>0.01021381887</v>
      </c>
    </row>
    <row r="19">
      <c r="A19" s="184">
        <v>17.0</v>
      </c>
      <c r="B19" s="184" t="s">
        <v>137</v>
      </c>
      <c r="C19" s="184" t="s">
        <v>11</v>
      </c>
      <c r="D19" s="256">
        <v>41912.0</v>
      </c>
      <c r="E19" s="257">
        <v>1.19569127E11</v>
      </c>
      <c r="F19" s="257">
        <v>1.16586761E11</v>
      </c>
      <c r="G19" s="257">
        <v>2.011595E9</v>
      </c>
      <c r="H19" s="184">
        <v>0.0</v>
      </c>
      <c r="I19" s="257">
        <v>1.8868E8</v>
      </c>
      <c r="J19" s="184" t="s">
        <v>102</v>
      </c>
      <c r="K19" s="184" t="s">
        <v>138</v>
      </c>
      <c r="L19" s="258">
        <f>Total_revenue-COGS</f>
        <v>2982366000</v>
      </c>
      <c r="M19" s="258">
        <f>Gross_profit-(SGAs+R_and_D+Other_operating_items)</f>
        <v>782091000</v>
      </c>
      <c r="N19" s="259">
        <f>1-(COGS/Total_revenue)</f>
        <v>0.02494260914</v>
      </c>
      <c r="O19" s="259">
        <f>Operating_profit/Total_revenue</f>
        <v>0.006540910849</v>
      </c>
    </row>
    <row r="20">
      <c r="A20" s="184">
        <v>18.0</v>
      </c>
      <c r="B20" s="184" t="s">
        <v>137</v>
      </c>
      <c r="C20" s="184" t="s">
        <v>12</v>
      </c>
      <c r="D20" s="256">
        <v>42277.0</v>
      </c>
      <c r="E20" s="257">
        <v>1.35961803E11</v>
      </c>
      <c r="F20" s="257">
        <v>1.3243249E11</v>
      </c>
      <c r="G20" s="257">
        <v>2.858458E9</v>
      </c>
      <c r="H20" s="184">
        <v>0.0</v>
      </c>
      <c r="I20" s="257">
        <v>2.48635E8</v>
      </c>
      <c r="J20" s="184" t="s">
        <v>102</v>
      </c>
      <c r="K20" s="184" t="s">
        <v>138</v>
      </c>
      <c r="L20" s="258">
        <f>Total_revenue-COGS</f>
        <v>3529313000</v>
      </c>
      <c r="M20" s="258">
        <f>Gross_profit-(SGAs+R_and_D+Other_operating_items)</f>
        <v>422220000</v>
      </c>
      <c r="N20" s="259">
        <f>1-(COGS/Total_revenue)</f>
        <v>0.02595812149</v>
      </c>
      <c r="O20" s="259">
        <f>Operating_profit/Total_revenue</f>
        <v>0.003105431016</v>
      </c>
    </row>
    <row r="21">
      <c r="A21" s="184">
        <v>19.0</v>
      </c>
      <c r="B21" s="184" t="s">
        <v>137</v>
      </c>
      <c r="C21" s="184" t="s">
        <v>13</v>
      </c>
      <c r="D21" s="256">
        <v>42643.0</v>
      </c>
      <c r="E21" s="257">
        <v>1.46849686E11</v>
      </c>
      <c r="F21" s="257">
        <v>1.4257708E11</v>
      </c>
      <c r="G21" s="257">
        <v>2.382097E9</v>
      </c>
      <c r="H21" s="184">
        <v>0.0</v>
      </c>
      <c r="I21" s="257">
        <v>3.64735E8</v>
      </c>
      <c r="J21" s="184" t="s">
        <v>102</v>
      </c>
      <c r="K21" s="184" t="s">
        <v>138</v>
      </c>
      <c r="L21" s="258">
        <f>Total_revenue-COGS</f>
        <v>4272606000</v>
      </c>
      <c r="M21" s="258">
        <f>Gross_profit-(SGAs+R_and_D+Other_operating_items)</f>
        <v>1525774000</v>
      </c>
      <c r="N21" s="259">
        <f>1-(COGS/Total_revenue)</f>
        <v>0.02909509796</v>
      </c>
      <c r="O21" s="259">
        <f>Operating_profit/Total_revenue</f>
        <v>0.01039003924</v>
      </c>
    </row>
    <row r="22">
      <c r="A22" s="184">
        <v>20.0</v>
      </c>
      <c r="B22" s="184" t="s">
        <v>139</v>
      </c>
      <c r="C22" s="184" t="s">
        <v>10</v>
      </c>
      <c r="D22" s="256">
        <v>41274.0</v>
      </c>
      <c r="E22" s="257">
        <v>1.905E10</v>
      </c>
      <c r="F22" s="257">
        <v>8.899E9</v>
      </c>
      <c r="G22" s="257">
        <v>6.735E9</v>
      </c>
      <c r="H22" s="257">
        <v>1.461E9</v>
      </c>
      <c r="I22" s="257">
        <v>5.95E8</v>
      </c>
      <c r="J22" s="184" t="s">
        <v>102</v>
      </c>
      <c r="K22" s="184" t="s">
        <v>140</v>
      </c>
      <c r="L22" s="258">
        <f>Total_revenue-COGS</f>
        <v>10151000000</v>
      </c>
      <c r="M22" s="258">
        <f>Gross_profit-(SGAs+R_and_D+Other_operating_items)</f>
        <v>1360000000</v>
      </c>
      <c r="N22" s="259">
        <f>1-(COGS/Total_revenue)</f>
        <v>0.5328608924</v>
      </c>
      <c r="O22" s="259">
        <f>Operating_profit/Total_revenue</f>
        <v>0.07139107612</v>
      </c>
    </row>
    <row r="23">
      <c r="A23" s="184">
        <v>21.0</v>
      </c>
      <c r="B23" s="184" t="s">
        <v>139</v>
      </c>
      <c r="C23" s="184" t="s">
        <v>11</v>
      </c>
      <c r="D23" s="256">
        <v>41639.0</v>
      </c>
      <c r="E23" s="257">
        <v>1.9657E10</v>
      </c>
      <c r="F23" s="257">
        <v>9.193E9</v>
      </c>
      <c r="G23" s="257">
        <v>6.372E9</v>
      </c>
      <c r="H23" s="257">
        <v>1.371E9</v>
      </c>
      <c r="I23" s="257">
        <v>5.88E8</v>
      </c>
      <c r="J23" s="184" t="s">
        <v>102</v>
      </c>
      <c r="K23" s="184" t="s">
        <v>140</v>
      </c>
      <c r="L23" s="258">
        <f>Total_revenue-COGS</f>
        <v>10464000000</v>
      </c>
      <c r="M23" s="258">
        <f>Gross_profit-(SGAs+R_and_D+Other_operating_items)</f>
        <v>2133000000</v>
      </c>
      <c r="N23" s="259">
        <f>1-(COGS/Total_revenue)</f>
        <v>0.5323294501</v>
      </c>
      <c r="O23" s="259">
        <f>Operating_profit/Total_revenue</f>
        <v>0.108510963</v>
      </c>
    </row>
    <row r="24">
      <c r="A24" s="184">
        <v>22.0</v>
      </c>
      <c r="B24" s="184" t="s">
        <v>139</v>
      </c>
      <c r="C24" s="184" t="s">
        <v>12</v>
      </c>
      <c r="D24" s="256">
        <v>42004.0</v>
      </c>
      <c r="E24" s="257">
        <v>2.0247E10</v>
      </c>
      <c r="F24" s="257">
        <v>9.218E9</v>
      </c>
      <c r="G24" s="257">
        <v>6.53E9</v>
      </c>
      <c r="H24" s="257">
        <v>1.345E9</v>
      </c>
      <c r="I24" s="257">
        <v>5.55E8</v>
      </c>
      <c r="J24" s="184" t="s">
        <v>102</v>
      </c>
      <c r="K24" s="184" t="s">
        <v>140</v>
      </c>
      <c r="L24" s="258">
        <f>Total_revenue-COGS</f>
        <v>11029000000</v>
      </c>
      <c r="M24" s="258">
        <f>Gross_profit-(SGAs+R_and_D+Other_operating_items)</f>
        <v>2599000000</v>
      </c>
      <c r="N24" s="259">
        <f>1-(COGS/Total_revenue)</f>
        <v>0.544722675</v>
      </c>
      <c r="O24" s="259">
        <f>Operating_profit/Total_revenue</f>
        <v>0.128364696</v>
      </c>
    </row>
    <row r="25">
      <c r="A25" s="184">
        <v>23.0</v>
      </c>
      <c r="B25" s="184" t="s">
        <v>139</v>
      </c>
      <c r="C25" s="184" t="s">
        <v>13</v>
      </c>
      <c r="D25" s="256">
        <v>42369.0</v>
      </c>
      <c r="E25" s="257">
        <v>2.0405E10</v>
      </c>
      <c r="F25" s="257">
        <v>8.747E9</v>
      </c>
      <c r="G25" s="257">
        <v>6.785E9</v>
      </c>
      <c r="H25" s="257">
        <v>1.405E9</v>
      </c>
      <c r="I25" s="257">
        <v>6.01E8</v>
      </c>
      <c r="J25" s="184" t="s">
        <v>102</v>
      </c>
      <c r="K25" s="184" t="s">
        <v>140</v>
      </c>
      <c r="L25" s="258">
        <f>Total_revenue-COGS</f>
        <v>11658000000</v>
      </c>
      <c r="M25" s="258">
        <f>Gross_profit-(SGAs+R_and_D+Other_operating_items)</f>
        <v>2867000000</v>
      </c>
      <c r="N25" s="259">
        <f>1-(COGS/Total_revenue)</f>
        <v>0.5713305562</v>
      </c>
      <c r="O25" s="259">
        <f>Operating_profit/Total_revenue</f>
        <v>0.1405047782</v>
      </c>
    </row>
    <row r="26">
      <c r="A26" s="184">
        <v>24.0</v>
      </c>
      <c r="B26" s="184" t="s">
        <v>141</v>
      </c>
      <c r="C26" s="184" t="s">
        <v>10</v>
      </c>
      <c r="D26" s="256">
        <v>41607.0</v>
      </c>
      <c r="E26" s="257">
        <v>4.05524E9</v>
      </c>
      <c r="F26" s="257">
        <v>5.86557E8</v>
      </c>
      <c r="G26" s="257">
        <v>2.140578E9</v>
      </c>
      <c r="H26" s="257">
        <v>8.26631E8</v>
      </c>
      <c r="I26" s="257">
        <v>5.2254E7</v>
      </c>
      <c r="J26" s="184" t="s">
        <v>108</v>
      </c>
      <c r="K26" s="184" t="s">
        <v>115</v>
      </c>
      <c r="L26" s="258">
        <f>Total_revenue-COGS</f>
        <v>3468683000</v>
      </c>
      <c r="M26" s="258">
        <f>Gross_profit-(SGAs+R_and_D+Other_operating_items)</f>
        <v>449220000</v>
      </c>
      <c r="N26" s="259">
        <f>1-(COGS/Total_revenue)</f>
        <v>0.8553582525</v>
      </c>
      <c r="O26" s="259">
        <f>Operating_profit/Total_revenue</f>
        <v>0.1107751946</v>
      </c>
    </row>
    <row r="27">
      <c r="A27" s="184">
        <v>25.0</v>
      </c>
      <c r="B27" s="184" t="s">
        <v>141</v>
      </c>
      <c r="C27" s="184" t="s">
        <v>11</v>
      </c>
      <c r="D27" s="256">
        <v>41971.0</v>
      </c>
      <c r="E27" s="257">
        <v>4.147065E9</v>
      </c>
      <c r="F27" s="257">
        <v>6.2208E8</v>
      </c>
      <c r="G27" s="257">
        <v>2.19564E9</v>
      </c>
      <c r="H27" s="257">
        <v>8.44353E8</v>
      </c>
      <c r="I27" s="257">
        <v>5.2424E7</v>
      </c>
      <c r="J27" s="184" t="s">
        <v>108</v>
      </c>
      <c r="K27" s="184" t="s">
        <v>115</v>
      </c>
      <c r="L27" s="258">
        <f>Total_revenue-COGS</f>
        <v>3524985000</v>
      </c>
      <c r="M27" s="258">
        <f>Gross_profit-(SGAs+R_and_D+Other_operating_items)</f>
        <v>432568000</v>
      </c>
      <c r="N27" s="259">
        <f>1-(COGS/Total_revenue)</f>
        <v>0.849995117</v>
      </c>
      <c r="O27" s="259">
        <f>Operating_profit/Total_revenue</f>
        <v>0.104307022</v>
      </c>
    </row>
    <row r="28">
      <c r="A28" s="184">
        <v>26.0</v>
      </c>
      <c r="B28" s="184" t="s">
        <v>141</v>
      </c>
      <c r="C28" s="184" t="s">
        <v>12</v>
      </c>
      <c r="D28" s="256">
        <v>42335.0</v>
      </c>
      <c r="E28" s="257">
        <v>4.795511E9</v>
      </c>
      <c r="F28" s="257">
        <v>7.44317E8</v>
      </c>
      <c r="G28" s="257">
        <v>2.215161E9</v>
      </c>
      <c r="H28" s="257">
        <v>8.6273E8</v>
      </c>
      <c r="I28" s="257">
        <v>6.8649E7</v>
      </c>
      <c r="J28" s="184" t="s">
        <v>108</v>
      </c>
      <c r="K28" s="184" t="s">
        <v>115</v>
      </c>
      <c r="L28" s="258">
        <f>Total_revenue-COGS</f>
        <v>4051194000</v>
      </c>
      <c r="M28" s="258">
        <f>Gross_profit-(SGAs+R_and_D+Other_operating_items)</f>
        <v>904654000</v>
      </c>
      <c r="N28" s="259">
        <f>1-(COGS/Total_revenue)</f>
        <v>0.8447888035</v>
      </c>
      <c r="O28" s="259">
        <f>Operating_profit/Total_revenue</f>
        <v>0.1886460067</v>
      </c>
    </row>
    <row r="29">
      <c r="A29" s="184">
        <v>27.0</v>
      </c>
      <c r="B29" s="184" t="s">
        <v>141</v>
      </c>
      <c r="C29" s="184" t="s">
        <v>13</v>
      </c>
      <c r="D29" s="256">
        <v>42706.0</v>
      </c>
      <c r="E29" s="257">
        <v>5.85443E9</v>
      </c>
      <c r="F29" s="257">
        <v>8.19908E8</v>
      </c>
      <c r="G29" s="257">
        <v>2.487907E9</v>
      </c>
      <c r="H29" s="257">
        <v>9.75987E8</v>
      </c>
      <c r="I29" s="257">
        <v>7.8534E7</v>
      </c>
      <c r="J29" s="184" t="s">
        <v>108</v>
      </c>
      <c r="K29" s="184" t="s">
        <v>115</v>
      </c>
      <c r="L29" s="258">
        <f>Total_revenue-COGS</f>
        <v>5034522000</v>
      </c>
      <c r="M29" s="258">
        <f>Gross_profit-(SGAs+R_and_D+Other_operating_items)</f>
        <v>1492094000</v>
      </c>
      <c r="N29" s="259">
        <f>1-(COGS/Total_revenue)</f>
        <v>0.8599508406</v>
      </c>
      <c r="O29" s="259">
        <f>Operating_profit/Total_revenue</f>
        <v>0.2548658025</v>
      </c>
    </row>
    <row r="30">
      <c r="A30" s="184">
        <v>28.0</v>
      </c>
      <c r="B30" s="184" t="s">
        <v>142</v>
      </c>
      <c r="C30" s="184" t="s">
        <v>10</v>
      </c>
      <c r="D30" s="256">
        <v>41580.0</v>
      </c>
      <c r="E30" s="257">
        <v>2.633689E9</v>
      </c>
      <c r="F30" s="257">
        <v>9.41278E8</v>
      </c>
      <c r="G30" s="257">
        <v>3.96233E8</v>
      </c>
      <c r="H30" s="257">
        <v>5.13035E8</v>
      </c>
      <c r="I30" s="257">
        <v>220000.0</v>
      </c>
      <c r="J30" s="184" t="s">
        <v>108</v>
      </c>
      <c r="K30" s="184" t="s">
        <v>143</v>
      </c>
      <c r="L30" s="258">
        <f>Total_revenue-COGS</f>
        <v>1692411000</v>
      </c>
      <c r="M30" s="258">
        <f>Gross_profit-(SGAs+R_and_D+Other_operating_items)</f>
        <v>782923000</v>
      </c>
      <c r="N30" s="259">
        <f>1-(COGS/Total_revenue)</f>
        <v>0.6426009297</v>
      </c>
      <c r="O30" s="259">
        <f>Operating_profit/Total_revenue</f>
        <v>0.2972723811</v>
      </c>
    </row>
    <row r="31">
      <c r="A31" s="184">
        <v>29.0</v>
      </c>
      <c r="B31" s="184" t="s">
        <v>142</v>
      </c>
      <c r="C31" s="184" t="s">
        <v>11</v>
      </c>
      <c r="D31" s="256">
        <v>41944.0</v>
      </c>
      <c r="E31" s="257">
        <v>2.864773E9</v>
      </c>
      <c r="F31" s="257">
        <v>1.034585E9</v>
      </c>
      <c r="G31" s="257">
        <v>4.54676E8</v>
      </c>
      <c r="H31" s="257">
        <v>5.59686E8</v>
      </c>
      <c r="I31" s="257">
        <v>2.602E7</v>
      </c>
      <c r="J31" s="184" t="s">
        <v>108</v>
      </c>
      <c r="K31" s="184" t="s">
        <v>143</v>
      </c>
      <c r="L31" s="258">
        <f>Total_revenue-COGS</f>
        <v>1830188000</v>
      </c>
      <c r="M31" s="258">
        <f>Gross_profit-(SGAs+R_and_D+Other_operating_items)</f>
        <v>789806000</v>
      </c>
      <c r="N31" s="259">
        <f>1-(COGS/Total_revenue)</f>
        <v>0.6388596932</v>
      </c>
      <c r="O31" s="259">
        <f>Operating_profit/Total_revenue</f>
        <v>0.2756958405</v>
      </c>
    </row>
    <row r="32">
      <c r="A32" s="184">
        <v>30.0</v>
      </c>
      <c r="B32" s="184" t="s">
        <v>142</v>
      </c>
      <c r="C32" s="184" t="s">
        <v>12</v>
      </c>
      <c r="D32" s="256">
        <v>42308.0</v>
      </c>
      <c r="E32" s="257">
        <v>3.435092E9</v>
      </c>
      <c r="F32" s="257">
        <v>1.17583E9</v>
      </c>
      <c r="G32" s="257">
        <v>7.02644E8</v>
      </c>
      <c r="H32" s="257">
        <v>6.37459E8</v>
      </c>
      <c r="I32" s="257">
        <v>8.8318E7</v>
      </c>
      <c r="J32" s="184" t="s">
        <v>108</v>
      </c>
      <c r="K32" s="184" t="s">
        <v>143</v>
      </c>
      <c r="L32" s="258">
        <f>Total_revenue-COGS</f>
        <v>2259262000</v>
      </c>
      <c r="M32" s="258">
        <f>Gross_profit-(SGAs+R_and_D+Other_operating_items)</f>
        <v>830841000</v>
      </c>
      <c r="N32" s="259">
        <f>1-(COGS/Total_revenue)</f>
        <v>0.6577005798</v>
      </c>
      <c r="O32" s="259">
        <f>Operating_profit/Total_revenue</f>
        <v>0.2418686312</v>
      </c>
    </row>
    <row r="33">
      <c r="A33" s="184">
        <v>31.0</v>
      </c>
      <c r="B33" s="184" t="s">
        <v>142</v>
      </c>
      <c r="C33" s="184" t="s">
        <v>13</v>
      </c>
      <c r="D33" s="256">
        <v>42672.0</v>
      </c>
      <c r="E33" s="257">
        <v>3.421409E9</v>
      </c>
      <c r="F33" s="257">
        <v>1.194236E9</v>
      </c>
      <c r="G33" s="257">
        <v>4.61438E8</v>
      </c>
      <c r="H33" s="257">
        <v>6.53816E8</v>
      </c>
      <c r="I33" s="257">
        <v>7.0123E7</v>
      </c>
      <c r="J33" s="184" t="s">
        <v>108</v>
      </c>
      <c r="K33" s="184" t="s">
        <v>143</v>
      </c>
      <c r="L33" s="258">
        <f>Total_revenue-COGS</f>
        <v>2227173000</v>
      </c>
      <c r="M33" s="258">
        <f>Gross_profit-(SGAs+R_and_D+Other_operating_items)</f>
        <v>1041796000</v>
      </c>
      <c r="N33" s="259">
        <f>1-(COGS/Total_revenue)</f>
        <v>0.6509519908</v>
      </c>
      <c r="O33" s="259">
        <f>Operating_profit/Total_revenue</f>
        <v>0.3044932658</v>
      </c>
    </row>
    <row r="34">
      <c r="A34" s="184">
        <v>32.0</v>
      </c>
      <c r="B34" s="184" t="s">
        <v>144</v>
      </c>
      <c r="C34" s="184" t="s">
        <v>10</v>
      </c>
      <c r="D34" s="256">
        <v>41274.0</v>
      </c>
      <c r="E34" s="257">
        <v>9.0559E10</v>
      </c>
      <c r="F34" s="257">
        <v>8.6936E10</v>
      </c>
      <c r="G34" s="257">
        <v>1.665E9</v>
      </c>
      <c r="H34" s="184">
        <v>0.0</v>
      </c>
      <c r="I34" s="184">
        <v>0.0</v>
      </c>
      <c r="J34" s="184" t="s">
        <v>93</v>
      </c>
      <c r="K34" s="184" t="s">
        <v>97</v>
      </c>
      <c r="L34" s="258">
        <f>Total_revenue-COGS</f>
        <v>3623000000</v>
      </c>
      <c r="M34" s="258">
        <f>Gross_profit-(SGAs+R_and_D+Other_operating_items)</f>
        <v>1958000000</v>
      </c>
      <c r="N34" s="259">
        <f>1-(COGS/Total_revenue)</f>
        <v>0.04000706722</v>
      </c>
      <c r="O34" s="259">
        <f>Operating_profit/Total_revenue</f>
        <v>0.02162126349</v>
      </c>
    </row>
    <row r="35">
      <c r="A35" s="184">
        <v>33.0</v>
      </c>
      <c r="B35" s="184" t="s">
        <v>144</v>
      </c>
      <c r="C35" s="184" t="s">
        <v>11</v>
      </c>
      <c r="D35" s="256">
        <v>41639.0</v>
      </c>
      <c r="E35" s="257">
        <v>8.9804E10</v>
      </c>
      <c r="F35" s="257">
        <v>8.5915E10</v>
      </c>
      <c r="G35" s="257">
        <v>1.759E9</v>
      </c>
      <c r="H35" s="184">
        <v>0.0</v>
      </c>
      <c r="I35" s="184">
        <v>0.0</v>
      </c>
      <c r="J35" s="184" t="s">
        <v>93</v>
      </c>
      <c r="K35" s="184" t="s">
        <v>97</v>
      </c>
      <c r="L35" s="258">
        <f>Total_revenue-COGS</f>
        <v>3889000000</v>
      </c>
      <c r="M35" s="258">
        <f>Gross_profit-(SGAs+R_and_D+Other_operating_items)</f>
        <v>2130000000</v>
      </c>
      <c r="N35" s="259">
        <f>1-(COGS/Total_revenue)</f>
        <v>0.04330542069</v>
      </c>
      <c r="O35" s="259">
        <f>Operating_profit/Total_revenue</f>
        <v>0.0237183199</v>
      </c>
    </row>
    <row r="36">
      <c r="A36" s="184">
        <v>34.0</v>
      </c>
      <c r="B36" s="184" t="s">
        <v>144</v>
      </c>
      <c r="C36" s="184" t="s">
        <v>12</v>
      </c>
      <c r="D36" s="256">
        <v>42004.0</v>
      </c>
      <c r="E36" s="257">
        <v>8.1201E10</v>
      </c>
      <c r="F36" s="257">
        <v>7.6433E10</v>
      </c>
      <c r="G36" s="257">
        <v>1.907E9</v>
      </c>
      <c r="H36" s="184">
        <v>0.0</v>
      </c>
      <c r="I36" s="184">
        <v>0.0</v>
      </c>
      <c r="J36" s="184" t="s">
        <v>93</v>
      </c>
      <c r="K36" s="184" t="s">
        <v>97</v>
      </c>
      <c r="L36" s="258">
        <f>Total_revenue-COGS</f>
        <v>4768000000</v>
      </c>
      <c r="M36" s="258">
        <f>Gross_profit-(SGAs+R_and_D+Other_operating_items)</f>
        <v>2861000000</v>
      </c>
      <c r="N36" s="259">
        <f>1-(COGS/Total_revenue)</f>
        <v>0.05871848869</v>
      </c>
      <c r="O36" s="259">
        <f>Operating_profit/Total_revenue</f>
        <v>0.03523355624</v>
      </c>
    </row>
    <row r="37">
      <c r="A37" s="184">
        <v>35.0</v>
      </c>
      <c r="B37" s="184" t="s">
        <v>144</v>
      </c>
      <c r="C37" s="184" t="s">
        <v>13</v>
      </c>
      <c r="D37" s="256">
        <v>42369.0</v>
      </c>
      <c r="E37" s="257">
        <v>6.7702E10</v>
      </c>
      <c r="F37" s="257">
        <v>6.3682E10</v>
      </c>
      <c r="G37" s="257">
        <v>2.01E9</v>
      </c>
      <c r="H37" s="184">
        <v>0.0</v>
      </c>
      <c r="I37" s="184">
        <v>0.0</v>
      </c>
      <c r="J37" s="184" t="s">
        <v>93</v>
      </c>
      <c r="K37" s="184" t="s">
        <v>97</v>
      </c>
      <c r="L37" s="258">
        <f>Total_revenue-COGS</f>
        <v>4020000000</v>
      </c>
      <c r="M37" s="258">
        <f>Gross_profit-(SGAs+R_and_D+Other_operating_items)</f>
        <v>2010000000</v>
      </c>
      <c r="N37" s="259">
        <f>1-(COGS/Total_revenue)</f>
        <v>0.05937786181</v>
      </c>
      <c r="O37" s="259">
        <f>Operating_profit/Total_revenue</f>
        <v>0.0296889309</v>
      </c>
    </row>
    <row r="38">
      <c r="A38" s="184">
        <v>36.0</v>
      </c>
      <c r="B38" s="184" t="s">
        <v>145</v>
      </c>
      <c r="C38" s="184" t="s">
        <v>10</v>
      </c>
      <c r="D38" s="256">
        <v>41274.0</v>
      </c>
      <c r="E38" s="257">
        <v>3.64139E9</v>
      </c>
      <c r="F38" s="257">
        <v>2.392091E9</v>
      </c>
      <c r="G38" s="257">
        <v>1.08059E8</v>
      </c>
      <c r="H38" s="184">
        <v>0.0</v>
      </c>
      <c r="I38" s="257">
        <v>1.66876E8</v>
      </c>
      <c r="J38" s="184" t="s">
        <v>108</v>
      </c>
      <c r="K38" s="184" t="s">
        <v>146</v>
      </c>
      <c r="L38" s="258">
        <f>Total_revenue-COGS</f>
        <v>1249299000</v>
      </c>
      <c r="M38" s="258">
        <f>Gross_profit-(SGAs+R_and_D+Other_operating_items)</f>
        <v>974364000</v>
      </c>
      <c r="N38" s="259">
        <f>1-(COGS/Total_revenue)</f>
        <v>0.3430829985</v>
      </c>
      <c r="O38" s="259">
        <f>Operating_profit/Total_revenue</f>
        <v>0.2675802372</v>
      </c>
    </row>
    <row r="39">
      <c r="A39" s="184">
        <v>37.0</v>
      </c>
      <c r="B39" s="184" t="s">
        <v>145</v>
      </c>
      <c r="C39" s="184" t="s">
        <v>11</v>
      </c>
      <c r="D39" s="256">
        <v>41639.0</v>
      </c>
      <c r="E39" s="257">
        <v>4.319063E9</v>
      </c>
      <c r="F39" s="257">
        <v>2.894917E9</v>
      </c>
      <c r="G39" s="257">
        <v>1.09115E8</v>
      </c>
      <c r="H39" s="184">
        <v>0.0</v>
      </c>
      <c r="I39" s="257">
        <v>2.16119E8</v>
      </c>
      <c r="J39" s="184" t="s">
        <v>108</v>
      </c>
      <c r="K39" s="184" t="s">
        <v>146</v>
      </c>
      <c r="L39" s="258">
        <f>Total_revenue-COGS</f>
        <v>1424146000</v>
      </c>
      <c r="M39" s="258">
        <f>Gross_profit-(SGAs+R_and_D+Other_operating_items)</f>
        <v>1098912000</v>
      </c>
      <c r="N39" s="259">
        <f>1-(COGS/Total_revenue)</f>
        <v>0.3297349448</v>
      </c>
      <c r="O39" s="259">
        <f>Operating_profit/Total_revenue</f>
        <v>0.2544329638</v>
      </c>
    </row>
    <row r="40">
      <c r="A40" s="184">
        <v>38.0</v>
      </c>
      <c r="B40" s="184" t="s">
        <v>145</v>
      </c>
      <c r="C40" s="184" t="s">
        <v>12</v>
      </c>
      <c r="D40" s="256">
        <v>42004.0</v>
      </c>
      <c r="E40" s="257">
        <v>5.30294E9</v>
      </c>
      <c r="F40" s="257">
        <v>3.643979E9</v>
      </c>
      <c r="G40" s="257">
        <v>2.47412E8</v>
      </c>
      <c r="H40" s="184">
        <v>0.0</v>
      </c>
      <c r="I40" s="257">
        <v>3.13082E8</v>
      </c>
      <c r="J40" s="184" t="s">
        <v>108</v>
      </c>
      <c r="K40" s="184" t="s">
        <v>146</v>
      </c>
      <c r="L40" s="258">
        <f>Total_revenue-COGS</f>
        <v>1658961000</v>
      </c>
      <c r="M40" s="258">
        <f>Gross_profit-(SGAs+R_and_D+Other_operating_items)</f>
        <v>1098467000</v>
      </c>
      <c r="N40" s="259">
        <f>1-(COGS/Total_revenue)</f>
        <v>0.3128379729</v>
      </c>
      <c r="O40" s="259">
        <f>Operating_profit/Total_revenue</f>
        <v>0.2071430188</v>
      </c>
    </row>
    <row r="41">
      <c r="A41" s="184">
        <v>39.0</v>
      </c>
      <c r="B41" s="184" t="s">
        <v>145</v>
      </c>
      <c r="C41" s="184" t="s">
        <v>13</v>
      </c>
      <c r="D41" s="256">
        <v>42369.0</v>
      </c>
      <c r="E41" s="257">
        <v>6.439746E9</v>
      </c>
      <c r="F41" s="257">
        <v>4.4827E9</v>
      </c>
      <c r="G41" s="257">
        <v>2.03046E8</v>
      </c>
      <c r="H41" s="184">
        <v>0.0</v>
      </c>
      <c r="I41" s="257">
        <v>4.9214E8</v>
      </c>
      <c r="J41" s="184" t="s">
        <v>108</v>
      </c>
      <c r="K41" s="184" t="s">
        <v>146</v>
      </c>
      <c r="L41" s="258">
        <f>Total_revenue-COGS</f>
        <v>1957046000</v>
      </c>
      <c r="M41" s="258">
        <f>Gross_profit-(SGAs+R_and_D+Other_operating_items)</f>
        <v>1261860000</v>
      </c>
      <c r="N41" s="259">
        <f>1-(COGS/Total_revenue)</f>
        <v>0.3039011166</v>
      </c>
      <c r="O41" s="259">
        <f>Operating_profit/Total_revenue</f>
        <v>0.1959487222</v>
      </c>
    </row>
    <row r="42">
      <c r="A42" s="184">
        <v>40.0</v>
      </c>
      <c r="B42" s="184" t="s">
        <v>147</v>
      </c>
      <c r="C42" s="184" t="s">
        <v>10</v>
      </c>
      <c r="D42" s="256">
        <v>41305.0</v>
      </c>
      <c r="E42" s="257">
        <v>2.3122E9</v>
      </c>
      <c r="F42" s="257">
        <v>2.385E8</v>
      </c>
      <c r="G42" s="257">
        <v>1.0818E9</v>
      </c>
      <c r="H42" s="257">
        <v>6.0E8</v>
      </c>
      <c r="I42" s="257">
        <v>4.21E7</v>
      </c>
      <c r="J42" s="184" t="s">
        <v>108</v>
      </c>
      <c r="K42" s="184" t="s">
        <v>115</v>
      </c>
      <c r="L42" s="258">
        <f>Total_revenue-COGS</f>
        <v>2073700000</v>
      </c>
      <c r="M42" s="258">
        <f>Gross_profit-(SGAs+R_and_D+Other_operating_items)</f>
        <v>349800000</v>
      </c>
      <c r="N42" s="259">
        <f>1-(COGS/Total_revenue)</f>
        <v>0.8968514834</v>
      </c>
      <c r="O42" s="259">
        <f>Operating_profit/Total_revenue</f>
        <v>0.151284491</v>
      </c>
    </row>
    <row r="43">
      <c r="A43" s="184">
        <v>41.0</v>
      </c>
      <c r="B43" s="184" t="s">
        <v>147</v>
      </c>
      <c r="C43" s="184" t="s">
        <v>11</v>
      </c>
      <c r="D43" s="256">
        <v>41670.0</v>
      </c>
      <c r="E43" s="257">
        <v>2.2739E9</v>
      </c>
      <c r="F43" s="257">
        <v>2.743E8</v>
      </c>
      <c r="G43" s="257">
        <v>1.0544E9</v>
      </c>
      <c r="H43" s="257">
        <v>6.111E8</v>
      </c>
      <c r="I43" s="257">
        <v>3.65E7</v>
      </c>
      <c r="J43" s="184" t="s">
        <v>108</v>
      </c>
      <c r="K43" s="184" t="s">
        <v>115</v>
      </c>
      <c r="L43" s="258">
        <f>Total_revenue-COGS</f>
        <v>1999600000</v>
      </c>
      <c r="M43" s="258">
        <f>Gross_profit-(SGAs+R_and_D+Other_operating_items)</f>
        <v>297600000</v>
      </c>
      <c r="N43" s="259">
        <f>1-(COGS/Total_revenue)</f>
        <v>0.879370245</v>
      </c>
      <c r="O43" s="259">
        <f>Operating_profit/Total_revenue</f>
        <v>0.1308764677</v>
      </c>
    </row>
    <row r="44">
      <c r="A44" s="184">
        <v>42.0</v>
      </c>
      <c r="B44" s="184" t="s">
        <v>147</v>
      </c>
      <c r="C44" s="184" t="s">
        <v>12</v>
      </c>
      <c r="D44" s="256">
        <v>42035.0</v>
      </c>
      <c r="E44" s="257">
        <v>2.5122E9</v>
      </c>
      <c r="F44" s="257">
        <v>3.421E8</v>
      </c>
      <c r="G44" s="257">
        <v>1.2813E9</v>
      </c>
      <c r="H44" s="257">
        <v>7.252E8</v>
      </c>
      <c r="I44" s="257">
        <v>3.98E7</v>
      </c>
      <c r="J44" s="184" t="s">
        <v>108</v>
      </c>
      <c r="K44" s="184" t="s">
        <v>115</v>
      </c>
      <c r="L44" s="258">
        <f>Total_revenue-COGS</f>
        <v>2170100000</v>
      </c>
      <c r="M44" s="258">
        <f>Gross_profit-(SGAs+R_and_D+Other_operating_items)</f>
        <v>123800000</v>
      </c>
      <c r="N44" s="259">
        <f>1-(COGS/Total_revenue)</f>
        <v>0.8638245363</v>
      </c>
      <c r="O44" s="259">
        <f>Operating_profit/Total_revenue</f>
        <v>0.04927951596</v>
      </c>
    </row>
    <row r="45">
      <c r="A45" s="184">
        <v>43.0</v>
      </c>
      <c r="B45" s="184" t="s">
        <v>147</v>
      </c>
      <c r="C45" s="184" t="s">
        <v>13</v>
      </c>
      <c r="D45" s="256">
        <v>42400.0</v>
      </c>
      <c r="E45" s="257">
        <v>2.5041E9</v>
      </c>
      <c r="F45" s="257">
        <v>3.707E8</v>
      </c>
      <c r="G45" s="257">
        <v>1.3089E9</v>
      </c>
      <c r="H45" s="257">
        <v>7.9E8</v>
      </c>
      <c r="I45" s="257">
        <v>3.32E7</v>
      </c>
      <c r="J45" s="184" t="s">
        <v>108</v>
      </c>
      <c r="K45" s="184" t="s">
        <v>115</v>
      </c>
      <c r="L45" s="258">
        <f>Total_revenue-COGS</f>
        <v>2133400000</v>
      </c>
      <c r="M45" s="258">
        <f>Gross_profit-(SGAs+R_and_D+Other_operating_items)</f>
        <v>1300000</v>
      </c>
      <c r="N45" s="259">
        <f>1-(COGS/Total_revenue)</f>
        <v>0.851962781</v>
      </c>
      <c r="O45" s="259">
        <f>Operating_profit/Total_revenue</f>
        <v>0.0005191485963</v>
      </c>
    </row>
    <row r="46">
      <c r="A46" s="184">
        <v>44.0</v>
      </c>
      <c r="B46" s="184" t="s">
        <v>148</v>
      </c>
      <c r="C46" s="184" t="s">
        <v>10</v>
      </c>
      <c r="D46" s="256">
        <v>41274.0</v>
      </c>
      <c r="E46" s="257">
        <v>5.781E9</v>
      </c>
      <c r="F46" s="257">
        <v>3.477E9</v>
      </c>
      <c r="G46" s="257">
        <v>4.43E8</v>
      </c>
      <c r="H46" s="184">
        <v>0.0</v>
      </c>
      <c r="I46" s="257">
        <v>6.73E8</v>
      </c>
      <c r="J46" s="184" t="s">
        <v>120</v>
      </c>
      <c r="K46" s="184" t="s">
        <v>149</v>
      </c>
      <c r="L46" s="258">
        <f>Total_revenue-COGS</f>
        <v>2304000000</v>
      </c>
      <c r="M46" s="258">
        <f>Gross_profit-(SGAs+R_and_D+Other_operating_items)</f>
        <v>1188000000</v>
      </c>
      <c r="N46" s="259">
        <f>1-(COGS/Total_revenue)</f>
        <v>0.3985469642</v>
      </c>
      <c r="O46" s="259">
        <f>Operating_profit/Total_revenue</f>
        <v>0.2055007784</v>
      </c>
    </row>
    <row r="47">
      <c r="A47" s="184">
        <v>45.0</v>
      </c>
      <c r="B47" s="184" t="s">
        <v>148</v>
      </c>
      <c r="C47" s="184" t="s">
        <v>11</v>
      </c>
      <c r="D47" s="256">
        <v>41639.0</v>
      </c>
      <c r="E47" s="257">
        <v>5.838E9</v>
      </c>
      <c r="F47" s="257">
        <v>3.49E9</v>
      </c>
      <c r="G47" s="257">
        <v>4.58E8</v>
      </c>
      <c r="H47" s="184">
        <v>0.0</v>
      </c>
      <c r="I47" s="257">
        <v>7.06E8</v>
      </c>
      <c r="J47" s="184" t="s">
        <v>120</v>
      </c>
      <c r="K47" s="184" t="s">
        <v>149</v>
      </c>
      <c r="L47" s="258">
        <f>Total_revenue-COGS</f>
        <v>2348000000</v>
      </c>
      <c r="M47" s="258">
        <f>Gross_profit-(SGAs+R_and_D+Other_operating_items)</f>
        <v>1184000000</v>
      </c>
      <c r="N47" s="259">
        <f>1-(COGS/Total_revenue)</f>
        <v>0.4021925317</v>
      </c>
      <c r="O47" s="259">
        <f>Operating_profit/Total_revenue</f>
        <v>0.2028091812</v>
      </c>
    </row>
    <row r="48">
      <c r="A48" s="184">
        <v>46.0</v>
      </c>
      <c r="B48" s="184" t="s">
        <v>148</v>
      </c>
      <c r="C48" s="184" t="s">
        <v>12</v>
      </c>
      <c r="D48" s="256">
        <v>42004.0</v>
      </c>
      <c r="E48" s="257">
        <v>6.053E9</v>
      </c>
      <c r="F48" s="257">
        <v>3.586E9</v>
      </c>
      <c r="G48" s="257">
        <v>4.68E8</v>
      </c>
      <c r="H48" s="184">
        <v>0.0</v>
      </c>
      <c r="I48" s="257">
        <v>7.45E8</v>
      </c>
      <c r="J48" s="184" t="s">
        <v>120</v>
      </c>
      <c r="K48" s="184" t="s">
        <v>149</v>
      </c>
      <c r="L48" s="258">
        <f>Total_revenue-COGS</f>
        <v>2467000000</v>
      </c>
      <c r="M48" s="258">
        <f>Gross_profit-(SGAs+R_and_D+Other_operating_items)</f>
        <v>1254000000</v>
      </c>
      <c r="N48" s="259">
        <f>1-(COGS/Total_revenue)</f>
        <v>0.407566496</v>
      </c>
      <c r="O48" s="259">
        <f>Operating_profit/Total_revenue</f>
        <v>0.2071699983</v>
      </c>
    </row>
    <row r="49">
      <c r="A49" s="184">
        <v>47.0</v>
      </c>
      <c r="B49" s="184" t="s">
        <v>148</v>
      </c>
      <c r="C49" s="184" t="s">
        <v>13</v>
      </c>
      <c r="D49" s="256">
        <v>42369.0</v>
      </c>
      <c r="E49" s="257">
        <v>6.098E9</v>
      </c>
      <c r="F49" s="257">
        <v>3.501E9</v>
      </c>
      <c r="G49" s="257">
        <v>5.42E8</v>
      </c>
      <c r="H49" s="184">
        <v>0.0</v>
      </c>
      <c r="I49" s="257">
        <v>7.96E8</v>
      </c>
      <c r="J49" s="184" t="s">
        <v>120</v>
      </c>
      <c r="K49" s="184" t="s">
        <v>149</v>
      </c>
      <c r="L49" s="258">
        <f>Total_revenue-COGS</f>
        <v>2597000000</v>
      </c>
      <c r="M49" s="258">
        <f>Gross_profit-(SGAs+R_and_D+Other_operating_items)</f>
        <v>1259000000</v>
      </c>
      <c r="N49" s="259">
        <f>1-(COGS/Total_revenue)</f>
        <v>0.4258773368</v>
      </c>
      <c r="O49" s="259">
        <f>Operating_profit/Total_revenue</f>
        <v>0.2064611348</v>
      </c>
    </row>
    <row r="50">
      <c r="A50" s="184">
        <v>48.0</v>
      </c>
      <c r="B50" s="184" t="s">
        <v>150</v>
      </c>
      <c r="C50" s="184" t="s">
        <v>10</v>
      </c>
      <c r="D50" s="256">
        <v>41274.0</v>
      </c>
      <c r="E50" s="257">
        <v>1.4945E10</v>
      </c>
      <c r="F50" s="257">
        <v>6.395E9</v>
      </c>
      <c r="G50" s="257">
        <v>3.812E9</v>
      </c>
      <c r="H50" s="184">
        <v>0.0</v>
      </c>
      <c r="I50" s="257">
        <v>1.782E9</v>
      </c>
      <c r="J50" s="184" t="s">
        <v>120</v>
      </c>
      <c r="K50" s="184" t="s">
        <v>151</v>
      </c>
      <c r="L50" s="258">
        <f>Total_revenue-COGS</f>
        <v>8550000000</v>
      </c>
      <c r="M50" s="258">
        <f>Gross_profit-(SGAs+R_and_D+Other_operating_items)</f>
        <v>2956000000</v>
      </c>
      <c r="N50" s="259">
        <f>1-(COGS/Total_revenue)</f>
        <v>0.5720976915</v>
      </c>
      <c r="O50" s="259">
        <f>Operating_profit/Total_revenue</f>
        <v>0.1977919036</v>
      </c>
    </row>
    <row r="51">
      <c r="A51" s="184">
        <v>49.0</v>
      </c>
      <c r="B51" s="184" t="s">
        <v>150</v>
      </c>
      <c r="C51" s="184" t="s">
        <v>11</v>
      </c>
      <c r="D51" s="256">
        <v>41639.0</v>
      </c>
      <c r="E51" s="257">
        <v>1.48135E10</v>
      </c>
      <c r="F51" s="257">
        <v>6.7223E9</v>
      </c>
      <c r="G51" s="257">
        <v>3.3298E9</v>
      </c>
      <c r="H51" s="184">
        <v>0.0</v>
      </c>
      <c r="I51" s="257">
        <v>1.7125E9</v>
      </c>
      <c r="J51" s="184" t="s">
        <v>120</v>
      </c>
      <c r="K51" s="184" t="s">
        <v>151</v>
      </c>
      <c r="L51" s="258">
        <f>Total_revenue-COGS</f>
        <v>8091200000</v>
      </c>
      <c r="M51" s="258">
        <f>Gross_profit-(SGAs+R_and_D+Other_operating_items)</f>
        <v>3048900000</v>
      </c>
      <c r="N51" s="259">
        <f>1-(COGS/Total_revenue)</f>
        <v>0.5462044756</v>
      </c>
      <c r="O51" s="259">
        <f>Operating_profit/Total_revenue</f>
        <v>0.2058190164</v>
      </c>
    </row>
    <row r="52">
      <c r="A52" s="184">
        <v>50.0</v>
      </c>
      <c r="B52" s="184" t="s">
        <v>150</v>
      </c>
      <c r="C52" s="184" t="s">
        <v>12</v>
      </c>
      <c r="D52" s="256">
        <v>42004.0</v>
      </c>
      <c r="E52" s="257">
        <v>1.63786E10</v>
      </c>
      <c r="F52" s="257">
        <v>7.6857E9</v>
      </c>
      <c r="G52" s="257">
        <v>3.6679E9</v>
      </c>
      <c r="H52" s="184">
        <v>0.0</v>
      </c>
      <c r="I52" s="257">
        <v>1.8976E9</v>
      </c>
      <c r="J52" s="184" t="s">
        <v>120</v>
      </c>
      <c r="K52" s="184" t="s">
        <v>151</v>
      </c>
      <c r="L52" s="258">
        <f>Total_revenue-COGS</f>
        <v>8692900000</v>
      </c>
      <c r="M52" s="258">
        <f>Gross_profit-(SGAs+R_and_D+Other_operating_items)</f>
        <v>3127400000</v>
      </c>
      <c r="N52" s="259">
        <f>1-(COGS/Total_revenue)</f>
        <v>0.5307474387</v>
      </c>
      <c r="O52" s="259">
        <f>Operating_profit/Total_revenue</f>
        <v>0.190944281</v>
      </c>
    </row>
    <row r="53">
      <c r="A53" s="184">
        <v>51.0</v>
      </c>
      <c r="B53" s="184" t="s">
        <v>150</v>
      </c>
      <c r="C53" s="184" t="s">
        <v>13</v>
      </c>
      <c r="D53" s="256">
        <v>42369.0</v>
      </c>
      <c r="E53" s="257">
        <v>1.64532E10</v>
      </c>
      <c r="F53" s="257">
        <v>7.4335E9</v>
      </c>
      <c r="G53" s="257">
        <v>3.6765E9</v>
      </c>
      <c r="H53" s="184">
        <v>0.0</v>
      </c>
      <c r="I53" s="257">
        <v>2.0097E9</v>
      </c>
      <c r="J53" s="184" t="s">
        <v>120</v>
      </c>
      <c r="K53" s="184" t="s">
        <v>151</v>
      </c>
      <c r="L53" s="258">
        <f>Total_revenue-COGS</f>
        <v>9019700000</v>
      </c>
      <c r="M53" s="258">
        <f>Gross_profit-(SGAs+R_and_D+Other_operating_items)</f>
        <v>3333500000</v>
      </c>
      <c r="N53" s="259">
        <f>1-(COGS/Total_revenue)</f>
        <v>0.548203389</v>
      </c>
      <c r="O53" s="259">
        <f>Operating_profit/Total_revenue</f>
        <v>0.2026049644</v>
      </c>
    </row>
    <row r="54">
      <c r="A54" s="184">
        <v>52.0</v>
      </c>
      <c r="B54" s="184" t="s">
        <v>152</v>
      </c>
      <c r="C54" s="184" t="s">
        <v>10</v>
      </c>
      <c r="D54" s="256">
        <v>41274.0</v>
      </c>
      <c r="E54" s="257">
        <v>2.5364E10</v>
      </c>
      <c r="F54" s="257">
        <v>1.7074E10</v>
      </c>
      <c r="G54" s="184">
        <v>0.0</v>
      </c>
      <c r="H54" s="184">
        <v>0.0</v>
      </c>
      <c r="I54" s="257">
        <v>3.727E9</v>
      </c>
      <c r="J54" s="184" t="s">
        <v>99</v>
      </c>
      <c r="K54" s="184" t="s">
        <v>113</v>
      </c>
      <c r="L54" s="258">
        <f>Total_revenue-COGS</f>
        <v>8290000000</v>
      </c>
      <c r="M54" s="258">
        <f>Gross_profit-(SGAs+R_and_D+Other_operating_items)</f>
        <v>4563000000</v>
      </c>
      <c r="N54" s="259">
        <f>1-(COGS/Total_revenue)</f>
        <v>0.3268411922</v>
      </c>
      <c r="O54" s="259">
        <f>Operating_profit/Total_revenue</f>
        <v>0.1799006466</v>
      </c>
    </row>
    <row r="55">
      <c r="A55" s="184">
        <v>53.0</v>
      </c>
      <c r="B55" s="184" t="s">
        <v>152</v>
      </c>
      <c r="C55" s="184" t="s">
        <v>11</v>
      </c>
      <c r="D55" s="256">
        <v>41639.0</v>
      </c>
      <c r="E55" s="257">
        <v>2.3939E10</v>
      </c>
      <c r="F55" s="257">
        <v>1.5341E10</v>
      </c>
      <c r="G55" s="184">
        <v>0.0</v>
      </c>
      <c r="H55" s="184">
        <v>0.0</v>
      </c>
      <c r="I55" s="257">
        <v>3.489E9</v>
      </c>
      <c r="J55" s="184" t="s">
        <v>99</v>
      </c>
      <c r="K55" s="184" t="s">
        <v>113</v>
      </c>
      <c r="L55" s="258">
        <f>Total_revenue-COGS</f>
        <v>8598000000</v>
      </c>
      <c r="M55" s="258">
        <f>Gross_profit-(SGAs+R_and_D+Other_operating_items)</f>
        <v>5109000000</v>
      </c>
      <c r="N55" s="259">
        <f>1-(COGS/Total_revenue)</f>
        <v>0.3591628723</v>
      </c>
      <c r="O55" s="259">
        <f>Operating_profit/Total_revenue</f>
        <v>0.213417436</v>
      </c>
    </row>
    <row r="56">
      <c r="A56" s="184">
        <v>54.0</v>
      </c>
      <c r="B56" s="184" t="s">
        <v>152</v>
      </c>
      <c r="C56" s="184" t="s">
        <v>12</v>
      </c>
      <c r="D56" s="256">
        <v>42004.0</v>
      </c>
      <c r="E56" s="257">
        <v>2.2728E10</v>
      </c>
      <c r="F56" s="257">
        <v>1.4373E10</v>
      </c>
      <c r="G56" s="184">
        <v>0.0</v>
      </c>
      <c r="H56" s="184">
        <v>0.0</v>
      </c>
      <c r="I56" s="257">
        <v>3.547E9</v>
      </c>
      <c r="J56" s="184" t="s">
        <v>99</v>
      </c>
      <c r="K56" s="184" t="s">
        <v>113</v>
      </c>
      <c r="L56" s="258">
        <f>Total_revenue-COGS</f>
        <v>8355000000</v>
      </c>
      <c r="M56" s="258">
        <f>Gross_profit-(SGAs+R_and_D+Other_operating_items)</f>
        <v>4808000000</v>
      </c>
      <c r="N56" s="259">
        <f>1-(COGS/Total_revenue)</f>
        <v>0.3676082365</v>
      </c>
      <c r="O56" s="259">
        <f>Operating_profit/Total_revenue</f>
        <v>0.2115452306</v>
      </c>
    </row>
    <row r="57">
      <c r="A57" s="184">
        <v>55.0</v>
      </c>
      <c r="B57" s="184" t="s">
        <v>152</v>
      </c>
      <c r="C57" s="184" t="s">
        <v>13</v>
      </c>
      <c r="D57" s="256">
        <v>42369.0</v>
      </c>
      <c r="E57" s="257">
        <v>2.0872E10</v>
      </c>
      <c r="F57" s="257">
        <v>1.3049E10</v>
      </c>
      <c r="G57" s="184">
        <v>0.0</v>
      </c>
      <c r="H57" s="184">
        <v>0.0</v>
      </c>
      <c r="I57" s="257">
        <v>3.672E9</v>
      </c>
      <c r="J57" s="184" t="s">
        <v>99</v>
      </c>
      <c r="K57" s="184" t="s">
        <v>113</v>
      </c>
      <c r="L57" s="258">
        <f>Total_revenue-COGS</f>
        <v>7823000000</v>
      </c>
      <c r="M57" s="258">
        <f>Gross_profit-(SGAs+R_and_D+Other_operating_items)</f>
        <v>4151000000</v>
      </c>
      <c r="N57" s="259">
        <f>1-(COGS/Total_revenue)</f>
        <v>0.3748083557</v>
      </c>
      <c r="O57" s="259">
        <f>Operating_profit/Total_revenue</f>
        <v>0.1988788808</v>
      </c>
    </row>
    <row r="58">
      <c r="A58" s="184">
        <v>56.0</v>
      </c>
      <c r="B58" s="184" t="s">
        <v>153</v>
      </c>
      <c r="C58" s="184" t="s">
        <v>10</v>
      </c>
      <c r="D58" s="256">
        <v>41274.0</v>
      </c>
      <c r="E58" s="257">
        <v>7.1214E10</v>
      </c>
      <c r="F58" s="257">
        <v>3.7745E10</v>
      </c>
      <c r="G58" s="257">
        <v>2.1491E10</v>
      </c>
      <c r="H58" s="184">
        <v>0.0</v>
      </c>
      <c r="I58" s="184">
        <v>0.0</v>
      </c>
      <c r="J58" s="184" t="s">
        <v>99</v>
      </c>
      <c r="K58" s="184" t="s">
        <v>154</v>
      </c>
      <c r="L58" s="258">
        <f>Total_revenue-COGS</f>
        <v>33469000000</v>
      </c>
      <c r="M58" s="258">
        <f>Gross_profit-(SGAs+R_and_D+Other_operating_items)</f>
        <v>11978000000</v>
      </c>
      <c r="N58" s="259">
        <f>1-(COGS/Total_revenue)</f>
        <v>0.4699778134</v>
      </c>
      <c r="O58" s="259">
        <f>Operating_profit/Total_revenue</f>
        <v>0.1681972646</v>
      </c>
    </row>
    <row r="59">
      <c r="A59" s="184">
        <v>57.0</v>
      </c>
      <c r="B59" s="184" t="s">
        <v>153</v>
      </c>
      <c r="C59" s="184" t="s">
        <v>11</v>
      </c>
      <c r="D59" s="256">
        <v>41639.0</v>
      </c>
      <c r="E59" s="257">
        <v>6.8874E10</v>
      </c>
      <c r="F59" s="257">
        <v>3.466E10</v>
      </c>
      <c r="G59" s="257">
        <v>2.2005E10</v>
      </c>
      <c r="H59" s="184">
        <v>0.0</v>
      </c>
      <c r="I59" s="184">
        <v>0.0</v>
      </c>
      <c r="J59" s="184" t="s">
        <v>99</v>
      </c>
      <c r="K59" s="184" t="s">
        <v>154</v>
      </c>
      <c r="L59" s="258">
        <f>Total_revenue-COGS</f>
        <v>34214000000</v>
      </c>
      <c r="M59" s="258">
        <f>Gross_profit-(SGAs+R_and_D+Other_operating_items)</f>
        <v>12209000000</v>
      </c>
      <c r="N59" s="259">
        <f>1-(COGS/Total_revenue)</f>
        <v>0.4967622034</v>
      </c>
      <c r="O59" s="259">
        <f>Operating_profit/Total_revenue</f>
        <v>0.1772657316</v>
      </c>
    </row>
    <row r="60">
      <c r="A60" s="184">
        <v>58.0</v>
      </c>
      <c r="B60" s="184" t="s">
        <v>153</v>
      </c>
      <c r="C60" s="184" t="s">
        <v>12</v>
      </c>
      <c r="D60" s="256">
        <v>42004.0</v>
      </c>
      <c r="E60" s="257">
        <v>6.4406E10</v>
      </c>
      <c r="F60" s="257">
        <v>3.3611E10</v>
      </c>
      <c r="G60" s="257">
        <v>1.8491E10</v>
      </c>
      <c r="H60" s="184">
        <v>0.0</v>
      </c>
      <c r="I60" s="184">
        <v>0.0</v>
      </c>
      <c r="J60" s="184" t="s">
        <v>99</v>
      </c>
      <c r="K60" s="184" t="s">
        <v>154</v>
      </c>
      <c r="L60" s="258">
        <f>Total_revenue-COGS</f>
        <v>30795000000</v>
      </c>
      <c r="M60" s="258">
        <f>Gross_profit-(SGAs+R_and_D+Other_operating_items)</f>
        <v>12304000000</v>
      </c>
      <c r="N60" s="259">
        <f>1-(COGS/Total_revenue)</f>
        <v>0.4781386827</v>
      </c>
      <c r="O60" s="259">
        <f>Operating_profit/Total_revenue</f>
        <v>0.191038102</v>
      </c>
    </row>
    <row r="61">
      <c r="A61" s="184">
        <v>59.0</v>
      </c>
      <c r="B61" s="184" t="s">
        <v>153</v>
      </c>
      <c r="C61" s="184" t="s">
        <v>13</v>
      </c>
      <c r="D61" s="256">
        <v>42369.0</v>
      </c>
      <c r="E61" s="257">
        <v>5.8327E10</v>
      </c>
      <c r="F61" s="257">
        <v>3.6581E10</v>
      </c>
      <c r="G61" s="257">
        <v>1.6417E10</v>
      </c>
      <c r="H61" s="184">
        <v>0.0</v>
      </c>
      <c r="I61" s="184">
        <v>0.0</v>
      </c>
      <c r="J61" s="184" t="s">
        <v>99</v>
      </c>
      <c r="K61" s="184" t="s">
        <v>154</v>
      </c>
      <c r="L61" s="258">
        <f>Total_revenue-COGS</f>
        <v>21746000000</v>
      </c>
      <c r="M61" s="258">
        <f>Gross_profit-(SGAs+R_and_D+Other_operating_items)</f>
        <v>5329000000</v>
      </c>
      <c r="N61" s="259">
        <f>1-(COGS/Total_revenue)</f>
        <v>0.37282905</v>
      </c>
      <c r="O61" s="259">
        <f>Operating_profit/Total_revenue</f>
        <v>0.09136420526</v>
      </c>
    </row>
    <row r="62">
      <c r="A62" s="184">
        <v>60.0</v>
      </c>
      <c r="B62" s="184" t="s">
        <v>155</v>
      </c>
      <c r="C62" s="184" t="s">
        <v>10</v>
      </c>
      <c r="D62" s="256">
        <v>41274.0</v>
      </c>
      <c r="E62" s="257">
        <v>9.58511E8</v>
      </c>
      <c r="F62" s="257">
        <v>3.86355E8</v>
      </c>
      <c r="G62" s="257">
        <v>6.1732E7</v>
      </c>
      <c r="H62" s="184">
        <v>0.0</v>
      </c>
      <c r="I62" s="257">
        <v>3.25173E8</v>
      </c>
      <c r="J62" s="184" t="s">
        <v>114</v>
      </c>
      <c r="K62" s="184" t="s">
        <v>156</v>
      </c>
      <c r="L62" s="258">
        <f>Total_revenue-COGS</f>
        <v>572156000</v>
      </c>
      <c r="M62" s="258">
        <f>Gross_profit-(SGAs+R_and_D+Other_operating_items)</f>
        <v>185251000</v>
      </c>
      <c r="N62" s="259">
        <f>1-(COGS/Total_revenue)</f>
        <v>0.5969216837</v>
      </c>
      <c r="O62" s="259">
        <f>Operating_profit/Total_revenue</f>
        <v>0.1932695608</v>
      </c>
    </row>
    <row r="63">
      <c r="A63" s="184">
        <v>61.0</v>
      </c>
      <c r="B63" s="184" t="s">
        <v>155</v>
      </c>
      <c r="C63" s="184" t="s">
        <v>11</v>
      </c>
      <c r="D63" s="256">
        <v>41639.0</v>
      </c>
      <c r="E63" s="257">
        <v>9.74053E8</v>
      </c>
      <c r="F63" s="257">
        <v>3.80051E8</v>
      </c>
      <c r="G63" s="257">
        <v>5.3073E7</v>
      </c>
      <c r="H63" s="184">
        <v>0.0</v>
      </c>
      <c r="I63" s="257">
        <v>2.9191E8</v>
      </c>
      <c r="J63" s="184" t="s">
        <v>114</v>
      </c>
      <c r="K63" s="184" t="s">
        <v>156</v>
      </c>
      <c r="L63" s="258">
        <f>Total_revenue-COGS</f>
        <v>594002000</v>
      </c>
      <c r="M63" s="258">
        <f>Gross_profit-(SGAs+R_and_D+Other_operating_items)</f>
        <v>249019000</v>
      </c>
      <c r="N63" s="259">
        <f>1-(COGS/Total_revenue)</f>
        <v>0.6098251327</v>
      </c>
      <c r="O63" s="259">
        <f>Operating_profit/Total_revenue</f>
        <v>0.2556524132</v>
      </c>
    </row>
    <row r="64">
      <c r="A64" s="184">
        <v>62.0</v>
      </c>
      <c r="B64" s="184" t="s">
        <v>155</v>
      </c>
      <c r="C64" s="184" t="s">
        <v>12</v>
      </c>
      <c r="D64" s="256">
        <v>42004.0</v>
      </c>
      <c r="E64" s="257">
        <v>9.84363E8</v>
      </c>
      <c r="F64" s="257">
        <v>3.80964E8</v>
      </c>
      <c r="G64" s="257">
        <v>5.6621E7</v>
      </c>
      <c r="H64" s="184">
        <v>0.0</v>
      </c>
      <c r="I64" s="257">
        <v>2.82608E8</v>
      </c>
      <c r="J64" s="184" t="s">
        <v>114</v>
      </c>
      <c r="K64" s="184" t="s">
        <v>156</v>
      </c>
      <c r="L64" s="258">
        <f>Total_revenue-COGS</f>
        <v>603399000</v>
      </c>
      <c r="M64" s="258">
        <f>Gross_profit-(SGAs+R_and_D+Other_operating_items)</f>
        <v>264170000</v>
      </c>
      <c r="N64" s="259">
        <f>1-(COGS/Total_revenue)</f>
        <v>0.6129842345</v>
      </c>
      <c r="O64" s="259">
        <f>Operating_profit/Total_revenue</f>
        <v>0.2683664461</v>
      </c>
    </row>
    <row r="65">
      <c r="A65" s="184">
        <v>63.0</v>
      </c>
      <c r="B65" s="184" t="s">
        <v>155</v>
      </c>
      <c r="C65" s="184" t="s">
        <v>13</v>
      </c>
      <c r="D65" s="256">
        <v>42369.0</v>
      </c>
      <c r="E65" s="257">
        <v>9.8131E8</v>
      </c>
      <c r="F65" s="257">
        <v>3.65248E8</v>
      </c>
      <c r="G65" s="257">
        <v>5.3546E7</v>
      </c>
      <c r="H65" s="184">
        <v>0.0</v>
      </c>
      <c r="I65" s="257">
        <v>3.06301E8</v>
      </c>
      <c r="J65" s="184" t="s">
        <v>114</v>
      </c>
      <c r="K65" s="184" t="s">
        <v>156</v>
      </c>
      <c r="L65" s="258">
        <f>Total_revenue-COGS</f>
        <v>616062000</v>
      </c>
      <c r="M65" s="258">
        <f>Gross_profit-(SGAs+R_and_D+Other_operating_items)</f>
        <v>256215000</v>
      </c>
      <c r="N65" s="259">
        <f>1-(COGS/Total_revenue)</f>
        <v>0.6277954979</v>
      </c>
      <c r="O65" s="259">
        <f>Operating_profit/Total_revenue</f>
        <v>0.261094863</v>
      </c>
    </row>
    <row r="66">
      <c r="A66" s="184">
        <v>64.0</v>
      </c>
      <c r="B66" s="184" t="s">
        <v>157</v>
      </c>
      <c r="C66" s="184" t="s">
        <v>10</v>
      </c>
      <c r="D66" s="256">
        <v>41639.0</v>
      </c>
      <c r="E66" s="257">
        <v>9.047657E9</v>
      </c>
      <c r="F66" s="257">
        <v>6.709936E9</v>
      </c>
      <c r="G66" s="184">
        <v>0.0</v>
      </c>
      <c r="H66" s="184">
        <v>0.0</v>
      </c>
      <c r="I66" s="257">
        <v>1.470287E9</v>
      </c>
      <c r="J66" s="184" t="s">
        <v>99</v>
      </c>
      <c r="K66" s="184" t="s">
        <v>158</v>
      </c>
      <c r="L66" s="258">
        <f>Total_revenue-COGS</f>
        <v>2337721000</v>
      </c>
      <c r="M66" s="258">
        <f>Gross_profit-(SGAs+R_and_D+Other_operating_items)</f>
        <v>867434000</v>
      </c>
      <c r="N66" s="259">
        <f>1-(COGS/Total_revenue)</f>
        <v>0.2583786056</v>
      </c>
      <c r="O66" s="259">
        <f>Operating_profit/Total_revenue</f>
        <v>0.09587388204</v>
      </c>
    </row>
    <row r="67">
      <c r="A67" s="184">
        <v>65.0</v>
      </c>
      <c r="B67" s="184" t="s">
        <v>157</v>
      </c>
      <c r="C67" s="184" t="s">
        <v>11</v>
      </c>
      <c r="D67" s="256">
        <v>42004.0</v>
      </c>
      <c r="E67" s="257">
        <v>1.0381653E10</v>
      </c>
      <c r="F67" s="257">
        <v>8.093563E9</v>
      </c>
      <c r="G67" s="184">
        <v>0.0</v>
      </c>
      <c r="H67" s="184">
        <v>0.0</v>
      </c>
      <c r="I67" s="257">
        <v>1.485558E9</v>
      </c>
      <c r="J67" s="184" t="s">
        <v>99</v>
      </c>
      <c r="K67" s="184" t="s">
        <v>158</v>
      </c>
      <c r="L67" s="258">
        <f>Total_revenue-COGS</f>
        <v>2288090000</v>
      </c>
      <c r="M67" s="258">
        <f>Gross_profit-(SGAs+R_and_D+Other_operating_items)</f>
        <v>802532000</v>
      </c>
      <c r="N67" s="259">
        <f>1-(COGS/Total_revenue)</f>
        <v>0.2203974646</v>
      </c>
      <c r="O67" s="259">
        <f>Operating_profit/Total_revenue</f>
        <v>0.0773029112</v>
      </c>
    </row>
    <row r="68">
      <c r="A68" s="184">
        <v>66.0</v>
      </c>
      <c r="B68" s="184" t="s">
        <v>157</v>
      </c>
      <c r="C68" s="184" t="s">
        <v>12</v>
      </c>
      <c r="D68" s="256">
        <v>42369.0</v>
      </c>
      <c r="E68" s="257">
        <v>1.0325494E10</v>
      </c>
      <c r="F68" s="257">
        <v>8.666624E9</v>
      </c>
      <c r="G68" s="184">
        <v>0.0</v>
      </c>
      <c r="H68" s="184">
        <v>0.0</v>
      </c>
      <c r="I68" s="257">
        <v>1.402573E9</v>
      </c>
      <c r="J68" s="184" t="s">
        <v>99</v>
      </c>
      <c r="K68" s="184" t="s">
        <v>158</v>
      </c>
      <c r="L68" s="258">
        <f>Total_revenue-COGS</f>
        <v>1658870000</v>
      </c>
      <c r="M68" s="258">
        <f>Gross_profit-(SGAs+R_and_D+Other_operating_items)</f>
        <v>256297000</v>
      </c>
      <c r="N68" s="259">
        <f>1-(COGS/Total_revenue)</f>
        <v>0.1606576886</v>
      </c>
      <c r="O68" s="259">
        <f>Operating_profit/Total_revenue</f>
        <v>0.0248217664</v>
      </c>
    </row>
    <row r="69">
      <c r="A69" s="184">
        <v>67.0</v>
      </c>
      <c r="B69" s="184" t="s">
        <v>157</v>
      </c>
      <c r="C69" s="184" t="s">
        <v>13</v>
      </c>
      <c r="D69" s="256">
        <v>42735.0</v>
      </c>
      <c r="E69" s="257">
        <v>7.53178E9</v>
      </c>
      <c r="F69" s="257">
        <v>5.251228E9</v>
      </c>
      <c r="G69" s="184">
        <v>0.0</v>
      </c>
      <c r="H69" s="184">
        <v>0.0</v>
      </c>
      <c r="I69" s="257">
        <v>1.351314E9</v>
      </c>
      <c r="J69" s="184" t="s">
        <v>99</v>
      </c>
      <c r="K69" s="184" t="s">
        <v>158</v>
      </c>
      <c r="L69" s="258">
        <f>Total_revenue-COGS</f>
        <v>2280552000</v>
      </c>
      <c r="M69" s="258">
        <f>Gross_profit-(SGAs+R_and_D+Other_operating_items)</f>
        <v>929238000</v>
      </c>
      <c r="N69" s="259">
        <f>1-(COGS/Total_revenue)</f>
        <v>0.3027905754</v>
      </c>
      <c r="O69" s="259">
        <f>Operating_profit/Total_revenue</f>
        <v>0.1233756164</v>
      </c>
    </row>
    <row r="70">
      <c r="A70" s="184">
        <v>72.0</v>
      </c>
      <c r="B70" s="184" t="s">
        <v>159</v>
      </c>
      <c r="C70" s="184" t="s">
        <v>10</v>
      </c>
      <c r="D70" s="256">
        <v>41274.0</v>
      </c>
      <c r="E70" s="257">
        <v>1.373947E9</v>
      </c>
      <c r="F70" s="257">
        <v>5.299E8</v>
      </c>
      <c r="G70" s="257">
        <v>4.33448E8</v>
      </c>
      <c r="H70" s="257">
        <v>7.4744E7</v>
      </c>
      <c r="I70" s="257">
        <v>2.0962E7</v>
      </c>
      <c r="J70" s="184" t="s">
        <v>108</v>
      </c>
      <c r="K70" s="184" t="s">
        <v>101</v>
      </c>
      <c r="L70" s="258">
        <f>Total_revenue-COGS</f>
        <v>844047000</v>
      </c>
      <c r="M70" s="258">
        <f>Gross_profit-(SGAs+R_and_D+Other_operating_items)</f>
        <v>314893000</v>
      </c>
      <c r="N70" s="259">
        <f>1-(COGS/Total_revenue)</f>
        <v>0.6143228232</v>
      </c>
      <c r="O70" s="259">
        <f>Operating_profit/Total_revenue</f>
        <v>0.2291886077</v>
      </c>
    </row>
    <row r="71">
      <c r="A71" s="184">
        <v>73.0</v>
      </c>
      <c r="B71" s="184" t="s">
        <v>159</v>
      </c>
      <c r="C71" s="184" t="s">
        <v>11</v>
      </c>
      <c r="D71" s="256">
        <v>41639.0</v>
      </c>
      <c r="E71" s="257">
        <v>1.577922E9</v>
      </c>
      <c r="F71" s="257">
        <v>5.11087E8</v>
      </c>
      <c r="G71" s="257">
        <v>5.35598E8</v>
      </c>
      <c r="H71" s="257">
        <v>9.3879E7</v>
      </c>
      <c r="I71" s="257">
        <v>2.1547E7</v>
      </c>
      <c r="J71" s="184" t="s">
        <v>108</v>
      </c>
      <c r="K71" s="184" t="s">
        <v>101</v>
      </c>
      <c r="L71" s="258">
        <f>Total_revenue-COGS</f>
        <v>1066835000</v>
      </c>
      <c r="M71" s="258">
        <f>Gross_profit-(SGAs+R_and_D+Other_operating_items)</f>
        <v>415811000</v>
      </c>
      <c r="N71" s="259">
        <f>1-(COGS/Total_revenue)</f>
        <v>0.6761012268</v>
      </c>
      <c r="O71" s="259">
        <f>Operating_profit/Total_revenue</f>
        <v>0.2635180953</v>
      </c>
    </row>
    <row r="72">
      <c r="A72" s="184">
        <v>74.0</v>
      </c>
      <c r="B72" s="184" t="s">
        <v>159</v>
      </c>
      <c r="C72" s="184" t="s">
        <v>12</v>
      </c>
      <c r="D72" s="256">
        <v>42004.0</v>
      </c>
      <c r="E72" s="257">
        <v>1.963874E9</v>
      </c>
      <c r="F72" s="257">
        <v>6.10943E8</v>
      </c>
      <c r="G72" s="257">
        <v>7.0488E8</v>
      </c>
      <c r="H72" s="257">
        <v>1.25286E8</v>
      </c>
      <c r="I72" s="257">
        <v>3.2057E7</v>
      </c>
      <c r="J72" s="184" t="s">
        <v>108</v>
      </c>
      <c r="K72" s="184" t="s">
        <v>101</v>
      </c>
      <c r="L72" s="258">
        <f>Total_revenue-COGS</f>
        <v>1352931000</v>
      </c>
      <c r="M72" s="258">
        <f>Gross_profit-(SGAs+R_and_D+Other_operating_items)</f>
        <v>490708000</v>
      </c>
      <c r="N72" s="259">
        <f>1-(COGS/Total_revenue)</f>
        <v>0.6889092681</v>
      </c>
      <c r="O72" s="259">
        <f>Operating_profit/Total_revenue</f>
        <v>0.249867354</v>
      </c>
    </row>
    <row r="73">
      <c r="A73" s="184">
        <v>75.0</v>
      </c>
      <c r="B73" s="184" t="s">
        <v>159</v>
      </c>
      <c r="C73" s="184" t="s">
        <v>13</v>
      </c>
      <c r="D73" s="256">
        <v>42369.0</v>
      </c>
      <c r="E73" s="257">
        <v>2.197448E9</v>
      </c>
      <c r="F73" s="257">
        <v>7.2562E8</v>
      </c>
      <c r="G73" s="257">
        <v>8.29253E8</v>
      </c>
      <c r="H73" s="257">
        <v>1.48591E8</v>
      </c>
      <c r="I73" s="257">
        <v>2.7067E7</v>
      </c>
      <c r="J73" s="184" t="s">
        <v>108</v>
      </c>
      <c r="K73" s="184" t="s">
        <v>101</v>
      </c>
      <c r="L73" s="258">
        <f>Total_revenue-COGS</f>
        <v>1471828000</v>
      </c>
      <c r="M73" s="258">
        <f>Gross_profit-(SGAs+R_and_D+Other_operating_items)</f>
        <v>466917000</v>
      </c>
      <c r="N73" s="259">
        <f>1-(COGS/Total_revenue)</f>
        <v>0.6697896833</v>
      </c>
      <c r="O73" s="259">
        <f>Operating_profit/Total_revenue</f>
        <v>0.2124814785</v>
      </c>
    </row>
    <row r="74">
      <c r="A74" s="184">
        <v>76.0</v>
      </c>
      <c r="B74" s="184" t="s">
        <v>160</v>
      </c>
      <c r="C74" s="184" t="s">
        <v>10</v>
      </c>
      <c r="D74" s="256">
        <v>41274.0</v>
      </c>
      <c r="E74" s="257">
        <v>2.519154E9</v>
      </c>
      <c r="F74" s="257">
        <v>1.620311E9</v>
      </c>
      <c r="G74" s="257">
        <v>3.08456E8</v>
      </c>
      <c r="H74" s="257">
        <v>7.8919E7</v>
      </c>
      <c r="I74" s="184">
        <v>0.0</v>
      </c>
      <c r="J74" s="184" t="s">
        <v>111</v>
      </c>
      <c r="K74" s="184" t="s">
        <v>161</v>
      </c>
      <c r="L74" s="258">
        <f>Total_revenue-COGS</f>
        <v>898843000</v>
      </c>
      <c r="M74" s="258">
        <f>Gross_profit-(SGAs+R_and_D+Other_operating_items)</f>
        <v>511468000</v>
      </c>
      <c r="N74" s="259">
        <f>1-(COGS/Total_revenue)</f>
        <v>0.3568035142</v>
      </c>
      <c r="O74" s="259">
        <f>Operating_profit/Total_revenue</f>
        <v>0.2030316527</v>
      </c>
    </row>
    <row r="75">
      <c r="A75" s="184">
        <v>77.0</v>
      </c>
      <c r="B75" s="184" t="s">
        <v>160</v>
      </c>
      <c r="C75" s="184" t="s">
        <v>11</v>
      </c>
      <c r="D75" s="256">
        <v>41639.0</v>
      </c>
      <c r="E75" s="257">
        <v>2.39427E9</v>
      </c>
      <c r="F75" s="257">
        <v>1.543799E9</v>
      </c>
      <c r="G75" s="257">
        <v>1.58189E8</v>
      </c>
      <c r="H75" s="257">
        <v>8.2246E7</v>
      </c>
      <c r="I75" s="184">
        <v>0.0</v>
      </c>
      <c r="J75" s="184" t="s">
        <v>111</v>
      </c>
      <c r="K75" s="184" t="s">
        <v>161</v>
      </c>
      <c r="L75" s="258">
        <f>Total_revenue-COGS</f>
        <v>850471000</v>
      </c>
      <c r="M75" s="258">
        <f>Gross_profit-(SGAs+R_and_D+Other_operating_items)</f>
        <v>610036000</v>
      </c>
      <c r="N75" s="259">
        <f>1-(COGS/Total_revenue)</f>
        <v>0.3552109829</v>
      </c>
      <c r="O75" s="259">
        <f>Operating_profit/Total_revenue</f>
        <v>0.2547899777</v>
      </c>
    </row>
    <row r="76">
      <c r="A76" s="184">
        <v>78.0</v>
      </c>
      <c r="B76" s="184" t="s">
        <v>160</v>
      </c>
      <c r="C76" s="184" t="s">
        <v>12</v>
      </c>
      <c r="D76" s="256">
        <v>42004.0</v>
      </c>
      <c r="E76" s="257">
        <v>2.445548E9</v>
      </c>
      <c r="F76" s="257">
        <v>1.6747E9</v>
      </c>
      <c r="G76" s="257">
        <v>3.55135E8</v>
      </c>
      <c r="H76" s="257">
        <v>8.831E7</v>
      </c>
      <c r="I76" s="184">
        <v>0.0</v>
      </c>
      <c r="J76" s="184" t="s">
        <v>111</v>
      </c>
      <c r="K76" s="184" t="s">
        <v>161</v>
      </c>
      <c r="L76" s="258">
        <f>Total_revenue-COGS</f>
        <v>770848000</v>
      </c>
      <c r="M76" s="258">
        <f>Gross_profit-(SGAs+R_and_D+Other_operating_items)</f>
        <v>327403000</v>
      </c>
      <c r="N76" s="259">
        <f>1-(COGS/Total_revenue)</f>
        <v>0.3152046085</v>
      </c>
      <c r="O76" s="259">
        <f>Operating_profit/Total_revenue</f>
        <v>0.1338771515</v>
      </c>
    </row>
    <row r="77">
      <c r="A77" s="184">
        <v>79.0</v>
      </c>
      <c r="B77" s="184" t="s">
        <v>160</v>
      </c>
      <c r="C77" s="184" t="s">
        <v>13</v>
      </c>
      <c r="D77" s="256">
        <v>42369.0</v>
      </c>
      <c r="E77" s="257">
        <v>3.651335E9</v>
      </c>
      <c r="F77" s="257">
        <v>2.454463E9</v>
      </c>
      <c r="G77" s="257">
        <v>5.12274E8</v>
      </c>
      <c r="H77" s="257">
        <v>1.02871E8</v>
      </c>
      <c r="I77" s="184">
        <v>0.0</v>
      </c>
      <c r="J77" s="184" t="s">
        <v>111</v>
      </c>
      <c r="K77" s="184" t="s">
        <v>161</v>
      </c>
      <c r="L77" s="258">
        <f>Total_revenue-COGS</f>
        <v>1196872000</v>
      </c>
      <c r="M77" s="258">
        <f>Gross_profit-(SGAs+R_and_D+Other_operating_items)</f>
        <v>581727000</v>
      </c>
      <c r="N77" s="259">
        <f>1-(COGS/Total_revenue)</f>
        <v>0.3277902466</v>
      </c>
      <c r="O77" s="259">
        <f>Operating_profit/Total_revenue</f>
        <v>0.1593189888</v>
      </c>
    </row>
    <row r="78">
      <c r="A78" s="184">
        <v>80.0</v>
      </c>
      <c r="B78" s="184" t="s">
        <v>162</v>
      </c>
      <c r="C78" s="184" t="s">
        <v>10</v>
      </c>
      <c r="D78" s="256">
        <v>41274.0</v>
      </c>
      <c r="E78" s="257">
        <v>4.657E9</v>
      </c>
      <c r="F78" s="257">
        <v>2.319E9</v>
      </c>
      <c r="G78" s="257">
        <v>1.542E9</v>
      </c>
      <c r="H78" s="184">
        <v>0.0</v>
      </c>
      <c r="I78" s="257">
        <v>2.64E8</v>
      </c>
      <c r="J78" s="184" t="s">
        <v>105</v>
      </c>
      <c r="K78" s="184" t="s">
        <v>103</v>
      </c>
      <c r="L78" s="258">
        <f>Total_revenue-COGS</f>
        <v>2338000000</v>
      </c>
      <c r="M78" s="258">
        <f>Gross_profit-(SGAs+R_and_D+Other_operating_items)</f>
        <v>532000000</v>
      </c>
      <c r="N78" s="259">
        <f>1-(COGS/Total_revenue)</f>
        <v>0.5020399399</v>
      </c>
      <c r="O78" s="259">
        <f>Operating_profit/Total_revenue</f>
        <v>0.114236633</v>
      </c>
    </row>
    <row r="79">
      <c r="A79" s="184">
        <v>81.0</v>
      </c>
      <c r="B79" s="184" t="s">
        <v>162</v>
      </c>
      <c r="C79" s="184" t="s">
        <v>11</v>
      </c>
      <c r="D79" s="256">
        <v>41639.0</v>
      </c>
      <c r="E79" s="257">
        <v>5.156E9</v>
      </c>
      <c r="F79" s="257">
        <v>2.355E9</v>
      </c>
      <c r="G79" s="257">
        <v>1.693E9</v>
      </c>
      <c r="H79" s="184">
        <v>0.0</v>
      </c>
      <c r="I79" s="257">
        <v>2.7E8</v>
      </c>
      <c r="J79" s="184" t="s">
        <v>105</v>
      </c>
      <c r="K79" s="184" t="s">
        <v>103</v>
      </c>
      <c r="L79" s="258">
        <f>Total_revenue-COGS</f>
        <v>2801000000</v>
      </c>
      <c r="M79" s="258">
        <f>Gross_profit-(SGAs+R_and_D+Other_operating_items)</f>
        <v>838000000</v>
      </c>
      <c r="N79" s="259">
        <f>1-(COGS/Total_revenue)</f>
        <v>0.5432505818</v>
      </c>
      <c r="O79" s="259">
        <f>Operating_profit/Total_revenue</f>
        <v>0.1625290923</v>
      </c>
    </row>
    <row r="80">
      <c r="A80" s="184">
        <v>82.0</v>
      </c>
      <c r="B80" s="184" t="s">
        <v>162</v>
      </c>
      <c r="C80" s="184" t="s">
        <v>12</v>
      </c>
      <c r="D80" s="256">
        <v>42004.0</v>
      </c>
      <c r="E80" s="257">
        <v>5.368E9</v>
      </c>
      <c r="F80" s="257">
        <v>2.325E9</v>
      </c>
      <c r="G80" s="257">
        <v>1.817E9</v>
      </c>
      <c r="H80" s="184">
        <v>0.0</v>
      </c>
      <c r="I80" s="257">
        <v>2.94E8</v>
      </c>
      <c r="J80" s="184" t="s">
        <v>105</v>
      </c>
      <c r="K80" s="184" t="s">
        <v>103</v>
      </c>
      <c r="L80" s="258">
        <f>Total_revenue-COGS</f>
        <v>3043000000</v>
      </c>
      <c r="M80" s="258">
        <f>Gross_profit-(SGAs+R_and_D+Other_operating_items)</f>
        <v>932000000</v>
      </c>
      <c r="N80" s="259">
        <f>1-(COGS/Total_revenue)</f>
        <v>0.5668777943</v>
      </c>
      <c r="O80" s="259">
        <f>Operating_profit/Total_revenue</f>
        <v>0.1736214605</v>
      </c>
    </row>
    <row r="81">
      <c r="A81" s="184">
        <v>83.0</v>
      </c>
      <c r="B81" s="184" t="s">
        <v>162</v>
      </c>
      <c r="C81" s="184" t="s">
        <v>13</v>
      </c>
      <c r="D81" s="256">
        <v>42369.0</v>
      </c>
      <c r="E81" s="257">
        <v>5.598E9</v>
      </c>
      <c r="F81" s="257">
        <v>1.935E9</v>
      </c>
      <c r="G81" s="257">
        <v>2.013E9</v>
      </c>
      <c r="H81" s="184">
        <v>0.0</v>
      </c>
      <c r="I81" s="257">
        <v>3.2E8</v>
      </c>
      <c r="J81" s="184" t="s">
        <v>105</v>
      </c>
      <c r="K81" s="184" t="s">
        <v>103</v>
      </c>
      <c r="L81" s="258">
        <f>Total_revenue-COGS</f>
        <v>3663000000</v>
      </c>
      <c r="M81" s="258">
        <f>Gross_profit-(SGAs+R_and_D+Other_operating_items)</f>
        <v>1330000000</v>
      </c>
      <c r="N81" s="259">
        <f>1-(COGS/Total_revenue)</f>
        <v>0.654340836</v>
      </c>
      <c r="O81" s="259">
        <f>Operating_profit/Total_revenue</f>
        <v>0.2375848517</v>
      </c>
    </row>
    <row r="82">
      <c r="A82" s="184">
        <v>84.0</v>
      </c>
      <c r="B82" s="184" t="s">
        <v>163</v>
      </c>
      <c r="C82" s="184" t="s">
        <v>10</v>
      </c>
      <c r="D82" s="256">
        <v>41274.0</v>
      </c>
      <c r="E82" s="257">
        <v>3.3315E10</v>
      </c>
      <c r="F82" s="257">
        <v>2.1618E10</v>
      </c>
      <c r="G82" s="184">
        <v>0.0</v>
      </c>
      <c r="H82" s="184">
        <v>0.0</v>
      </c>
      <c r="I82" s="257">
        <v>8.002E9</v>
      </c>
      <c r="J82" s="184" t="s">
        <v>99</v>
      </c>
      <c r="K82" s="184" t="s">
        <v>154</v>
      </c>
      <c r="L82" s="258">
        <f>Total_revenue-COGS</f>
        <v>11697000000</v>
      </c>
      <c r="M82" s="258">
        <f>Gross_profit-(SGAs+R_and_D+Other_operating_items)</f>
        <v>3695000000</v>
      </c>
      <c r="N82" s="259">
        <f>1-(COGS/Total_revenue)</f>
        <v>0.3511031067</v>
      </c>
      <c r="O82" s="259">
        <f>Operating_profit/Total_revenue</f>
        <v>0.1109110011</v>
      </c>
    </row>
    <row r="83">
      <c r="A83" s="184">
        <v>85.0</v>
      </c>
      <c r="B83" s="184" t="s">
        <v>163</v>
      </c>
      <c r="C83" s="184" t="s">
        <v>11</v>
      </c>
      <c r="D83" s="256">
        <v>41639.0</v>
      </c>
      <c r="E83" s="257">
        <v>3.4507E10</v>
      </c>
      <c r="F83" s="257">
        <v>1.9828E10</v>
      </c>
      <c r="G83" s="257">
        <v>1.278E9</v>
      </c>
      <c r="H83" s="184">
        <v>0.0</v>
      </c>
      <c r="I83" s="257">
        <v>8.389E9</v>
      </c>
      <c r="J83" s="184" t="s">
        <v>99</v>
      </c>
      <c r="K83" s="184" t="s">
        <v>154</v>
      </c>
      <c r="L83" s="258">
        <f>Total_revenue-COGS</f>
        <v>14679000000</v>
      </c>
      <c r="M83" s="258">
        <f>Gross_profit-(SGAs+R_and_D+Other_operating_items)</f>
        <v>5012000000</v>
      </c>
      <c r="N83" s="259">
        <f>1-(COGS/Total_revenue)</f>
        <v>0.4253919495</v>
      </c>
      <c r="O83" s="259">
        <f>Operating_profit/Total_revenue</f>
        <v>0.1452458921</v>
      </c>
    </row>
    <row r="84">
      <c r="A84" s="184">
        <v>86.0</v>
      </c>
      <c r="B84" s="184" t="s">
        <v>163</v>
      </c>
      <c r="C84" s="184" t="s">
        <v>12</v>
      </c>
      <c r="D84" s="256">
        <v>42004.0</v>
      </c>
      <c r="E84" s="257">
        <v>3.5239E10</v>
      </c>
      <c r="F84" s="257">
        <v>2.1193E10</v>
      </c>
      <c r="G84" s="257">
        <v>9.19E8</v>
      </c>
      <c r="H84" s="184">
        <v>0.0</v>
      </c>
      <c r="I84" s="257">
        <v>8.476E9</v>
      </c>
      <c r="J84" s="184" t="s">
        <v>99</v>
      </c>
      <c r="K84" s="184" t="s">
        <v>154</v>
      </c>
      <c r="L84" s="258">
        <f>Total_revenue-COGS</f>
        <v>14046000000</v>
      </c>
      <c r="M84" s="258">
        <f>Gross_profit-(SGAs+R_and_D+Other_operating_items)</f>
        <v>4651000000</v>
      </c>
      <c r="N84" s="259">
        <f>1-(COGS/Total_revenue)</f>
        <v>0.3985924686</v>
      </c>
      <c r="O84" s="259">
        <f>Operating_profit/Total_revenue</f>
        <v>0.131984449</v>
      </c>
    </row>
    <row r="85">
      <c r="A85" s="184">
        <v>87.0</v>
      </c>
      <c r="B85" s="184" t="s">
        <v>163</v>
      </c>
      <c r="C85" s="184" t="s">
        <v>13</v>
      </c>
      <c r="D85" s="256">
        <v>42369.0</v>
      </c>
      <c r="E85" s="257">
        <v>3.5653E10</v>
      </c>
      <c r="F85" s="257">
        <v>2.2837E10</v>
      </c>
      <c r="G85" s="257">
        <v>7.61E8</v>
      </c>
      <c r="H85" s="184">
        <v>0.0</v>
      </c>
      <c r="I85" s="257">
        <v>8.445E9</v>
      </c>
      <c r="J85" s="184" t="s">
        <v>99</v>
      </c>
      <c r="K85" s="184" t="s">
        <v>154</v>
      </c>
      <c r="L85" s="258">
        <f>Total_revenue-COGS</f>
        <v>12816000000</v>
      </c>
      <c r="M85" s="258">
        <f>Gross_profit-(SGAs+R_and_D+Other_operating_items)</f>
        <v>3610000000</v>
      </c>
      <c r="N85" s="259">
        <f>1-(COGS/Total_revenue)</f>
        <v>0.3594648417</v>
      </c>
      <c r="O85" s="259">
        <f>Operating_profit/Total_revenue</f>
        <v>0.1012537514</v>
      </c>
    </row>
    <row r="86">
      <c r="A86" s="184">
        <v>88.0</v>
      </c>
      <c r="B86" s="184" t="s">
        <v>164</v>
      </c>
      <c r="C86" s="184" t="s">
        <v>10</v>
      </c>
      <c r="D86" s="256">
        <v>41639.0</v>
      </c>
      <c r="E86" s="257">
        <v>2.0696E9</v>
      </c>
      <c r="F86" s="257">
        <v>1.2081E9</v>
      </c>
      <c r="G86" s="257">
        <v>4.831E8</v>
      </c>
      <c r="H86" s="184">
        <v>0.0</v>
      </c>
      <c r="I86" s="184">
        <v>0.0</v>
      </c>
      <c r="J86" s="184" t="s">
        <v>105</v>
      </c>
      <c r="K86" s="184" t="s">
        <v>165</v>
      </c>
      <c r="L86" s="258">
        <f>Total_revenue-COGS</f>
        <v>861500000</v>
      </c>
      <c r="M86" s="258">
        <f>Gross_profit-(SGAs+R_and_D+Other_operating_items)</f>
        <v>378400000</v>
      </c>
      <c r="N86" s="259">
        <f>1-(COGS/Total_revenue)</f>
        <v>0.4162640124</v>
      </c>
      <c r="O86" s="259">
        <f>Operating_profit/Total_revenue</f>
        <v>0.1828372632</v>
      </c>
    </row>
    <row r="87">
      <c r="A87" s="184">
        <v>89.0</v>
      </c>
      <c r="B87" s="184" t="s">
        <v>164</v>
      </c>
      <c r="C87" s="184" t="s">
        <v>11</v>
      </c>
      <c r="D87" s="256">
        <v>42004.0</v>
      </c>
      <c r="E87" s="257">
        <v>2.1183E9</v>
      </c>
      <c r="F87" s="257">
        <v>1.2646E9</v>
      </c>
      <c r="G87" s="257">
        <v>5.274E8</v>
      </c>
      <c r="H87" s="184">
        <v>0.0</v>
      </c>
      <c r="I87" s="184">
        <v>0.0</v>
      </c>
      <c r="J87" s="184" t="s">
        <v>105</v>
      </c>
      <c r="K87" s="184" t="s">
        <v>165</v>
      </c>
      <c r="L87" s="258">
        <f>Total_revenue-COGS</f>
        <v>853700000</v>
      </c>
      <c r="M87" s="258">
        <f>Gross_profit-(SGAs+R_and_D+Other_operating_items)</f>
        <v>326300000</v>
      </c>
      <c r="N87" s="259">
        <f>1-(COGS/Total_revenue)</f>
        <v>0.4030118491</v>
      </c>
      <c r="O87" s="259">
        <f>Operating_profit/Total_revenue</f>
        <v>0.1540386159</v>
      </c>
    </row>
    <row r="88">
      <c r="A88" s="184">
        <v>90.0</v>
      </c>
      <c r="B88" s="184" t="s">
        <v>164</v>
      </c>
      <c r="C88" s="184" t="s">
        <v>12</v>
      </c>
      <c r="D88" s="256">
        <v>42369.0</v>
      </c>
      <c r="E88" s="257">
        <v>2.0681E9</v>
      </c>
      <c r="F88" s="257">
        <v>1.199E9</v>
      </c>
      <c r="G88" s="257">
        <v>5.105E8</v>
      </c>
      <c r="H88" s="184">
        <v>0.0</v>
      </c>
      <c r="I88" s="184">
        <v>0.0</v>
      </c>
      <c r="J88" s="184" t="s">
        <v>105</v>
      </c>
      <c r="K88" s="184" t="s">
        <v>165</v>
      </c>
      <c r="L88" s="258">
        <f>Total_revenue-COGS</f>
        <v>869100000</v>
      </c>
      <c r="M88" s="258">
        <f>Gross_profit-(SGAs+R_and_D+Other_operating_items)</f>
        <v>358600000</v>
      </c>
      <c r="N88" s="259">
        <f>1-(COGS/Total_revenue)</f>
        <v>0.4202408007</v>
      </c>
      <c r="O88" s="259">
        <f>Operating_profit/Total_revenue</f>
        <v>0.1733958706</v>
      </c>
    </row>
    <row r="89">
      <c r="A89" s="184">
        <v>91.0</v>
      </c>
      <c r="B89" s="184" t="s">
        <v>164</v>
      </c>
      <c r="C89" s="184" t="s">
        <v>13</v>
      </c>
      <c r="D89" s="256">
        <v>42735.0</v>
      </c>
      <c r="E89" s="257">
        <v>2.238E9</v>
      </c>
      <c r="F89" s="257">
        <v>1.2527E9</v>
      </c>
      <c r="G89" s="257">
        <v>5.598E8</v>
      </c>
      <c r="H89" s="184">
        <v>0.0</v>
      </c>
      <c r="I89" s="184">
        <v>0.0</v>
      </c>
      <c r="J89" s="184" t="s">
        <v>105</v>
      </c>
      <c r="K89" s="184" t="s">
        <v>165</v>
      </c>
      <c r="L89" s="258">
        <f>Total_revenue-COGS</f>
        <v>985300000</v>
      </c>
      <c r="M89" s="258">
        <f>Gross_profit-(SGAs+R_and_D+Other_operating_items)</f>
        <v>425500000</v>
      </c>
      <c r="N89" s="259">
        <f>1-(COGS/Total_revenue)</f>
        <v>0.44025916</v>
      </c>
      <c r="O89" s="259">
        <f>Operating_profit/Total_revenue</f>
        <v>0.1901251117</v>
      </c>
    </row>
    <row r="90">
      <c r="A90" s="184">
        <v>92.0</v>
      </c>
      <c r="B90" s="184" t="s">
        <v>166</v>
      </c>
      <c r="C90" s="184" t="s">
        <v>10</v>
      </c>
      <c r="D90" s="256">
        <v>41639.0</v>
      </c>
      <c r="E90" s="257">
        <v>1.551346E9</v>
      </c>
      <c r="F90" s="257">
        <v>1.77556E8</v>
      </c>
      <c r="G90" s="257">
        <v>4.93726E8</v>
      </c>
      <c r="H90" s="257">
        <v>3.17093E8</v>
      </c>
      <c r="I90" s="257">
        <v>417000.0</v>
      </c>
      <c r="J90" s="184" t="s">
        <v>102</v>
      </c>
      <c r="K90" s="184" t="s">
        <v>167</v>
      </c>
      <c r="L90" s="258">
        <f>Total_revenue-COGS</f>
        <v>1373790000</v>
      </c>
      <c r="M90" s="258">
        <f>Gross_profit-(SGAs+R_and_D+Other_operating_items)</f>
        <v>562554000</v>
      </c>
      <c r="N90" s="259">
        <f>1-(COGS/Total_revenue)</f>
        <v>0.8855471313</v>
      </c>
      <c r="O90" s="259">
        <f>Operating_profit/Total_revenue</f>
        <v>0.3626231672</v>
      </c>
    </row>
    <row r="91">
      <c r="A91" s="184">
        <v>93.0</v>
      </c>
      <c r="B91" s="184" t="s">
        <v>166</v>
      </c>
      <c r="C91" s="184" t="s">
        <v>11</v>
      </c>
      <c r="D91" s="256">
        <v>42004.0</v>
      </c>
      <c r="E91" s="257">
        <v>2.234E9</v>
      </c>
      <c r="F91" s="257">
        <v>1.74E8</v>
      </c>
      <c r="G91" s="257">
        <v>6.5E8</v>
      </c>
      <c r="H91" s="257">
        <v>5.14E8</v>
      </c>
      <c r="I91" s="184">
        <v>0.0</v>
      </c>
      <c r="J91" s="184" t="s">
        <v>102</v>
      </c>
      <c r="K91" s="184" t="s">
        <v>167</v>
      </c>
      <c r="L91" s="258">
        <f>Total_revenue-COGS</f>
        <v>2060000000</v>
      </c>
      <c r="M91" s="258">
        <f>Gross_profit-(SGAs+R_and_D+Other_operating_items)</f>
        <v>896000000</v>
      </c>
      <c r="N91" s="259">
        <f>1-(COGS/Total_revenue)</f>
        <v>0.9221128021</v>
      </c>
      <c r="O91" s="259">
        <f>Operating_profit/Total_revenue</f>
        <v>0.4010743062</v>
      </c>
    </row>
    <row r="92">
      <c r="A92" s="184">
        <v>94.0</v>
      </c>
      <c r="B92" s="184" t="s">
        <v>166</v>
      </c>
      <c r="C92" s="184" t="s">
        <v>12</v>
      </c>
      <c r="D92" s="256">
        <v>42369.0</v>
      </c>
      <c r="E92" s="257">
        <v>2.604E9</v>
      </c>
      <c r="F92" s="257">
        <v>2.33E8</v>
      </c>
      <c r="G92" s="257">
        <v>9.27E8</v>
      </c>
      <c r="H92" s="257">
        <v>7.09E8</v>
      </c>
      <c r="I92" s="257">
        <v>1.17E8</v>
      </c>
      <c r="J92" s="184" t="s">
        <v>102</v>
      </c>
      <c r="K92" s="184" t="s">
        <v>167</v>
      </c>
      <c r="L92" s="258">
        <f>Total_revenue-COGS</f>
        <v>2371000000</v>
      </c>
      <c r="M92" s="258">
        <f>Gross_profit-(SGAs+R_and_D+Other_operating_items)</f>
        <v>618000000</v>
      </c>
      <c r="N92" s="259">
        <f>1-(COGS/Total_revenue)</f>
        <v>0.9105222734</v>
      </c>
      <c r="O92" s="259">
        <f>Operating_profit/Total_revenue</f>
        <v>0.2373271889</v>
      </c>
    </row>
    <row r="93">
      <c r="A93" s="184">
        <v>95.0</v>
      </c>
      <c r="B93" s="184" t="s">
        <v>166</v>
      </c>
      <c r="C93" s="184" t="s">
        <v>13</v>
      </c>
      <c r="D93" s="256">
        <v>42735.0</v>
      </c>
      <c r="E93" s="257">
        <v>3.084E9</v>
      </c>
      <c r="F93" s="257">
        <v>2.58E8</v>
      </c>
      <c r="G93" s="257">
        <v>9.9E8</v>
      </c>
      <c r="H93" s="257">
        <v>7.57E8</v>
      </c>
      <c r="I93" s="257">
        <v>3.22E8</v>
      </c>
      <c r="J93" s="184" t="s">
        <v>102</v>
      </c>
      <c r="K93" s="184" t="s">
        <v>167</v>
      </c>
      <c r="L93" s="258">
        <f>Total_revenue-COGS</f>
        <v>2826000000</v>
      </c>
      <c r="M93" s="258">
        <f>Gross_profit-(SGAs+R_and_D+Other_operating_items)</f>
        <v>757000000</v>
      </c>
      <c r="N93" s="259">
        <f>1-(COGS/Total_revenue)</f>
        <v>0.9163424125</v>
      </c>
      <c r="O93" s="259">
        <f>Operating_profit/Total_revenue</f>
        <v>0.245460441</v>
      </c>
    </row>
    <row r="94">
      <c r="A94" s="184">
        <v>96.0</v>
      </c>
      <c r="B94" s="184" t="s">
        <v>168</v>
      </c>
      <c r="C94" s="184" t="s">
        <v>10</v>
      </c>
      <c r="D94" s="256">
        <v>41574.0</v>
      </c>
      <c r="E94" s="257">
        <v>7.509E9</v>
      </c>
      <c r="F94" s="257">
        <v>4.518E9</v>
      </c>
      <c r="G94" s="257">
        <v>8.98E8</v>
      </c>
      <c r="H94" s="257">
        <v>1.32E9</v>
      </c>
      <c r="I94" s="184">
        <v>0.0</v>
      </c>
      <c r="J94" s="184" t="s">
        <v>108</v>
      </c>
      <c r="K94" s="184" t="s">
        <v>169</v>
      </c>
      <c r="L94" s="258">
        <f>Total_revenue-COGS</f>
        <v>2991000000</v>
      </c>
      <c r="M94" s="258">
        <f>Gross_profit-(SGAs+R_and_D+Other_operating_items)</f>
        <v>773000000</v>
      </c>
      <c r="N94" s="259">
        <f>1-(COGS/Total_revenue)</f>
        <v>0.3983220136</v>
      </c>
      <c r="O94" s="259">
        <f>Operating_profit/Total_revenue</f>
        <v>0.1029431349</v>
      </c>
    </row>
    <row r="95">
      <c r="A95" s="184">
        <v>97.0</v>
      </c>
      <c r="B95" s="184" t="s">
        <v>168</v>
      </c>
      <c r="C95" s="184" t="s">
        <v>11</v>
      </c>
      <c r="D95" s="256">
        <v>41938.0</v>
      </c>
      <c r="E95" s="257">
        <v>9.072E9</v>
      </c>
      <c r="F95" s="257">
        <v>5.229E9</v>
      </c>
      <c r="G95" s="257">
        <v>8.95E8</v>
      </c>
      <c r="H95" s="257">
        <v>1.428E9</v>
      </c>
      <c r="I95" s="184">
        <v>0.0</v>
      </c>
      <c r="J95" s="184" t="s">
        <v>108</v>
      </c>
      <c r="K95" s="184" t="s">
        <v>169</v>
      </c>
      <c r="L95" s="258">
        <f>Total_revenue-COGS</f>
        <v>3843000000</v>
      </c>
      <c r="M95" s="258">
        <f>Gross_profit-(SGAs+R_and_D+Other_operating_items)</f>
        <v>1520000000</v>
      </c>
      <c r="N95" s="259">
        <f>1-(COGS/Total_revenue)</f>
        <v>0.4236111111</v>
      </c>
      <c r="O95" s="259">
        <f>Operating_profit/Total_revenue</f>
        <v>0.1675485009</v>
      </c>
    </row>
    <row r="96">
      <c r="A96" s="184">
        <v>98.0</v>
      </c>
      <c r="B96" s="184" t="s">
        <v>168</v>
      </c>
      <c r="C96" s="184" t="s">
        <v>12</v>
      </c>
      <c r="D96" s="256">
        <v>42302.0</v>
      </c>
      <c r="E96" s="257">
        <v>9.659E9</v>
      </c>
      <c r="F96" s="257">
        <v>5.707E9</v>
      </c>
      <c r="G96" s="257">
        <v>8.08E8</v>
      </c>
      <c r="H96" s="257">
        <v>1.451E9</v>
      </c>
      <c r="I96" s="184">
        <v>0.0</v>
      </c>
      <c r="J96" s="184" t="s">
        <v>108</v>
      </c>
      <c r="K96" s="184" t="s">
        <v>169</v>
      </c>
      <c r="L96" s="258">
        <f>Total_revenue-COGS</f>
        <v>3952000000</v>
      </c>
      <c r="M96" s="258">
        <f>Gross_profit-(SGAs+R_and_D+Other_operating_items)</f>
        <v>1693000000</v>
      </c>
      <c r="N96" s="259">
        <f>1-(COGS/Total_revenue)</f>
        <v>0.4091520861</v>
      </c>
      <c r="O96" s="259">
        <f>Operating_profit/Total_revenue</f>
        <v>0.1752769438</v>
      </c>
    </row>
    <row r="97">
      <c r="A97" s="184">
        <v>99.0</v>
      </c>
      <c r="B97" s="184" t="s">
        <v>168</v>
      </c>
      <c r="C97" s="184" t="s">
        <v>13</v>
      </c>
      <c r="D97" s="256">
        <v>42673.0</v>
      </c>
      <c r="E97" s="257">
        <v>1.0825E10</v>
      </c>
      <c r="F97" s="257">
        <v>6.314E9</v>
      </c>
      <c r="G97" s="257">
        <v>8.19E8</v>
      </c>
      <c r="H97" s="257">
        <v>1.54E9</v>
      </c>
      <c r="I97" s="184">
        <v>0.0</v>
      </c>
      <c r="J97" s="184" t="s">
        <v>108</v>
      </c>
      <c r="K97" s="184" t="s">
        <v>169</v>
      </c>
      <c r="L97" s="258">
        <f>Total_revenue-COGS</f>
        <v>4511000000</v>
      </c>
      <c r="M97" s="258">
        <f>Gross_profit-(SGAs+R_and_D+Other_operating_items)</f>
        <v>2152000000</v>
      </c>
      <c r="N97" s="259">
        <f>1-(COGS/Total_revenue)</f>
        <v>0.4167205543</v>
      </c>
      <c r="O97" s="259">
        <f>Operating_profit/Total_revenue</f>
        <v>0.1987990762</v>
      </c>
    </row>
    <row r="98">
      <c r="A98" s="184">
        <v>100.0</v>
      </c>
      <c r="B98" s="184" t="s">
        <v>170</v>
      </c>
      <c r="C98" s="184" t="s">
        <v>10</v>
      </c>
      <c r="D98" s="256">
        <v>41274.0</v>
      </c>
      <c r="E98" s="257">
        <v>3.334213E9</v>
      </c>
      <c r="F98" s="257">
        <v>2.154132E9</v>
      </c>
      <c r="G98" s="257">
        <v>3.80532E8</v>
      </c>
      <c r="H98" s="184">
        <v>0.0</v>
      </c>
      <c r="I98" s="257">
        <v>5.3677E7</v>
      </c>
      <c r="J98" s="184" t="s">
        <v>105</v>
      </c>
      <c r="K98" s="184" t="s">
        <v>171</v>
      </c>
      <c r="L98" s="258">
        <f>Total_revenue-COGS</f>
        <v>1180081000</v>
      </c>
      <c r="M98" s="258">
        <f>Gross_profit-(SGAs+R_and_D+Other_operating_items)</f>
        <v>745872000</v>
      </c>
      <c r="N98" s="259">
        <f>1-(COGS/Total_revenue)</f>
        <v>0.3539308976</v>
      </c>
      <c r="O98" s="259">
        <f>Operating_profit/Total_revenue</f>
        <v>0.2237025649</v>
      </c>
    </row>
    <row r="99">
      <c r="A99" s="184">
        <v>101.0</v>
      </c>
      <c r="B99" s="184" t="s">
        <v>170</v>
      </c>
      <c r="C99" s="184" t="s">
        <v>11</v>
      </c>
      <c r="D99" s="256">
        <v>41639.0</v>
      </c>
      <c r="E99" s="257">
        <v>3.594136E9</v>
      </c>
      <c r="F99" s="257">
        <v>2.323642E9</v>
      </c>
      <c r="G99" s="257">
        <v>3.98177E8</v>
      </c>
      <c r="H99" s="184">
        <v>0.0</v>
      </c>
      <c r="I99" s="257">
        <v>5.7238E7</v>
      </c>
      <c r="J99" s="184" t="s">
        <v>105</v>
      </c>
      <c r="K99" s="184" t="s">
        <v>171</v>
      </c>
      <c r="L99" s="258">
        <f>Total_revenue-COGS</f>
        <v>1270494000</v>
      </c>
      <c r="M99" s="258">
        <f>Gross_profit-(SGAs+R_and_D+Other_operating_items)</f>
        <v>815079000</v>
      </c>
      <c r="N99" s="259">
        <f>1-(COGS/Total_revenue)</f>
        <v>0.3534907972</v>
      </c>
      <c r="O99" s="259">
        <f>Operating_profit/Total_revenue</f>
        <v>0.2267802331</v>
      </c>
    </row>
    <row r="100">
      <c r="A100" s="184">
        <v>102.0</v>
      </c>
      <c r="B100" s="184" t="s">
        <v>170</v>
      </c>
      <c r="C100" s="184" t="s">
        <v>12</v>
      </c>
      <c r="D100" s="256">
        <v>42004.0</v>
      </c>
      <c r="E100" s="257">
        <v>4.021964E9</v>
      </c>
      <c r="F100" s="257">
        <v>2.597017E9</v>
      </c>
      <c r="G100" s="257">
        <v>4.62637E8</v>
      </c>
      <c r="H100" s="184">
        <v>0.0</v>
      </c>
      <c r="I100" s="257">
        <v>6.3724E7</v>
      </c>
      <c r="J100" s="184" t="s">
        <v>105</v>
      </c>
      <c r="K100" s="184" t="s">
        <v>171</v>
      </c>
      <c r="L100" s="258">
        <f>Total_revenue-COGS</f>
        <v>1424947000</v>
      </c>
      <c r="M100" s="258">
        <f>Gross_profit-(SGAs+R_and_D+Other_operating_items)</f>
        <v>898586000</v>
      </c>
      <c r="N100" s="259">
        <f>1-(COGS/Total_revenue)</f>
        <v>0.3542913363</v>
      </c>
      <c r="O100" s="259">
        <f>Operating_profit/Total_revenue</f>
        <v>0.2234197024</v>
      </c>
    </row>
    <row r="101">
      <c r="A101" s="184">
        <v>103.0</v>
      </c>
      <c r="B101" s="184" t="s">
        <v>170</v>
      </c>
      <c r="C101" s="184" t="s">
        <v>13</v>
      </c>
      <c r="D101" s="256">
        <v>42369.0</v>
      </c>
      <c r="E101" s="257">
        <v>3.974295E9</v>
      </c>
      <c r="F101" s="257">
        <v>2.54928E9</v>
      </c>
      <c r="G101" s="257">
        <v>4.48592E8</v>
      </c>
      <c r="H101" s="184">
        <v>0.0</v>
      </c>
      <c r="I101" s="257">
        <v>6.8707E7</v>
      </c>
      <c r="J101" s="184" t="s">
        <v>105</v>
      </c>
      <c r="K101" s="184" t="s">
        <v>171</v>
      </c>
      <c r="L101" s="258">
        <f>Total_revenue-COGS</f>
        <v>1425015000</v>
      </c>
      <c r="M101" s="258">
        <f>Gross_profit-(SGAs+R_and_D+Other_operating_items)</f>
        <v>907716000</v>
      </c>
      <c r="N101" s="259">
        <f>1-(COGS/Total_revenue)</f>
        <v>0.3585579329</v>
      </c>
      <c r="O101" s="259">
        <f>Operating_profit/Total_revenue</f>
        <v>0.2283967345</v>
      </c>
    </row>
    <row r="102">
      <c r="A102" s="184">
        <v>108.0</v>
      </c>
      <c r="B102" s="184" t="s">
        <v>172</v>
      </c>
      <c r="C102" s="184" t="s">
        <v>10</v>
      </c>
      <c r="D102" s="256">
        <v>41639.0</v>
      </c>
      <c r="E102" s="257">
        <v>1.8676E10</v>
      </c>
      <c r="F102" s="257">
        <v>3.346E9</v>
      </c>
      <c r="G102" s="257">
        <v>5.38E9</v>
      </c>
      <c r="H102" s="257">
        <v>4.083E9</v>
      </c>
      <c r="I102" s="184">
        <v>0.0</v>
      </c>
      <c r="J102" s="184" t="s">
        <v>102</v>
      </c>
      <c r="K102" s="184" t="s">
        <v>167</v>
      </c>
      <c r="L102" s="258">
        <f>Total_revenue-COGS</f>
        <v>15330000000</v>
      </c>
      <c r="M102" s="258">
        <f>Gross_profit-(SGAs+R_and_D+Other_operating_items)</f>
        <v>5867000000</v>
      </c>
      <c r="N102" s="259">
        <f>1-(COGS/Total_revenue)</f>
        <v>0.8208395802</v>
      </c>
      <c r="O102" s="259">
        <f>Operating_profit/Total_revenue</f>
        <v>0.3141464982</v>
      </c>
    </row>
    <row r="103">
      <c r="A103" s="184">
        <v>109.0</v>
      </c>
      <c r="B103" s="184" t="s">
        <v>172</v>
      </c>
      <c r="C103" s="184" t="s">
        <v>11</v>
      </c>
      <c r="D103" s="256">
        <v>42004.0</v>
      </c>
      <c r="E103" s="257">
        <v>2.0063E10</v>
      </c>
      <c r="F103" s="257">
        <v>4.422E9</v>
      </c>
      <c r="G103" s="257">
        <v>5.153E9</v>
      </c>
      <c r="H103" s="257">
        <v>4.297E9</v>
      </c>
      <c r="I103" s="184">
        <v>0.0</v>
      </c>
      <c r="J103" s="184" t="s">
        <v>102</v>
      </c>
      <c r="K103" s="184" t="s">
        <v>167</v>
      </c>
      <c r="L103" s="258">
        <f>Total_revenue-COGS</f>
        <v>15641000000</v>
      </c>
      <c r="M103" s="258">
        <f>Gross_profit-(SGAs+R_and_D+Other_operating_items)</f>
        <v>6191000000</v>
      </c>
      <c r="N103" s="259">
        <f>1-(COGS/Total_revenue)</f>
        <v>0.779594278</v>
      </c>
      <c r="O103" s="259">
        <f>Operating_profit/Total_revenue</f>
        <v>0.3085779794</v>
      </c>
    </row>
    <row r="104">
      <c r="A104" s="184">
        <v>110.0</v>
      </c>
      <c r="B104" s="184" t="s">
        <v>172</v>
      </c>
      <c r="C104" s="184" t="s">
        <v>12</v>
      </c>
      <c r="D104" s="256">
        <v>42369.0</v>
      </c>
      <c r="E104" s="257">
        <v>2.1662E10</v>
      </c>
      <c r="F104" s="257">
        <v>4.227E9</v>
      </c>
      <c r="G104" s="257">
        <v>4.895E9</v>
      </c>
      <c r="H104" s="257">
        <v>4.07E9</v>
      </c>
      <c r="I104" s="184">
        <v>0.0</v>
      </c>
      <c r="J104" s="184" t="s">
        <v>102</v>
      </c>
      <c r="K104" s="184" t="s">
        <v>167</v>
      </c>
      <c r="L104" s="258">
        <f>Total_revenue-COGS</f>
        <v>17435000000</v>
      </c>
      <c r="M104" s="258">
        <f>Gross_profit-(SGAs+R_and_D+Other_operating_items)</f>
        <v>8470000000</v>
      </c>
      <c r="N104" s="259">
        <f>1-(COGS/Total_revenue)</f>
        <v>0.8048656634</v>
      </c>
      <c r="O104" s="259">
        <f>Operating_profit/Total_revenue</f>
        <v>0.3910072939</v>
      </c>
    </row>
    <row r="105">
      <c r="A105" s="184">
        <v>111.0</v>
      </c>
      <c r="B105" s="184" t="s">
        <v>172</v>
      </c>
      <c r="C105" s="184" t="s">
        <v>13</v>
      </c>
      <c r="D105" s="256">
        <v>42735.0</v>
      </c>
      <c r="E105" s="257">
        <v>2.2991E10</v>
      </c>
      <c r="F105" s="257">
        <v>4.162E9</v>
      </c>
      <c r="G105" s="257">
        <v>5.195E9</v>
      </c>
      <c r="H105" s="257">
        <v>3.84E9</v>
      </c>
      <c r="I105" s="184">
        <v>0.0</v>
      </c>
      <c r="J105" s="184" t="s">
        <v>102</v>
      </c>
      <c r="K105" s="184" t="s">
        <v>167</v>
      </c>
      <c r="L105" s="258">
        <f>Total_revenue-COGS</f>
        <v>18829000000</v>
      </c>
      <c r="M105" s="258">
        <f>Gross_profit-(SGAs+R_and_D+Other_operating_items)</f>
        <v>9794000000</v>
      </c>
      <c r="N105" s="259">
        <f>1-(COGS/Total_revenue)</f>
        <v>0.8189726415</v>
      </c>
      <c r="O105" s="259">
        <f>Operating_profit/Total_revenue</f>
        <v>0.4259927798</v>
      </c>
    </row>
    <row r="106">
      <c r="A106" s="184">
        <v>112.0</v>
      </c>
      <c r="B106" s="184" t="s">
        <v>173</v>
      </c>
      <c r="C106" s="184" t="s">
        <v>10</v>
      </c>
      <c r="D106" s="256">
        <v>41274.0</v>
      </c>
      <c r="E106" s="257">
        <v>1.0259E10</v>
      </c>
      <c r="F106" s="257">
        <v>1.899E9</v>
      </c>
      <c r="G106" s="257">
        <v>3.927E9</v>
      </c>
      <c r="H106" s="184">
        <v>0.0</v>
      </c>
      <c r="I106" s="257">
        <v>2.877E9</v>
      </c>
      <c r="J106" s="184" t="s">
        <v>99</v>
      </c>
      <c r="K106" s="184" t="s">
        <v>118</v>
      </c>
      <c r="L106" s="258">
        <f>Total_revenue-COGS</f>
        <v>8360000000</v>
      </c>
      <c r="M106" s="258">
        <f>Gross_profit-(SGAs+R_and_D+Other_operating_items)</f>
        <v>1556000000</v>
      </c>
      <c r="N106" s="259">
        <f>1-(COGS/Total_revenue)</f>
        <v>0.8148942392</v>
      </c>
      <c r="O106" s="259">
        <f>Operating_profit/Total_revenue</f>
        <v>0.1516717029</v>
      </c>
    </row>
    <row r="107">
      <c r="A107" s="184">
        <v>113.0</v>
      </c>
      <c r="B107" s="184" t="s">
        <v>173</v>
      </c>
      <c r="C107" s="184" t="s">
        <v>11</v>
      </c>
      <c r="D107" s="256">
        <v>41639.0</v>
      </c>
      <c r="E107" s="257">
        <v>1.123E10</v>
      </c>
      <c r="F107" s="257">
        <v>1.954E9</v>
      </c>
      <c r="G107" s="257">
        <v>3.862E9</v>
      </c>
      <c r="H107" s="184">
        <v>0.0</v>
      </c>
      <c r="I107" s="257">
        <v>3.132E9</v>
      </c>
      <c r="J107" s="184" t="s">
        <v>99</v>
      </c>
      <c r="K107" s="184" t="s">
        <v>118</v>
      </c>
      <c r="L107" s="258">
        <f>Total_revenue-COGS</f>
        <v>9276000000</v>
      </c>
      <c r="M107" s="258">
        <f>Gross_profit-(SGAs+R_and_D+Other_operating_items)</f>
        <v>2282000000</v>
      </c>
      <c r="N107" s="259">
        <f>1-(COGS/Total_revenue)</f>
        <v>0.8260017809</v>
      </c>
      <c r="O107" s="259">
        <f>Operating_profit/Total_revenue</f>
        <v>0.203205699</v>
      </c>
    </row>
    <row r="108">
      <c r="A108" s="184">
        <v>114.0</v>
      </c>
      <c r="B108" s="184" t="s">
        <v>173</v>
      </c>
      <c r="C108" s="184" t="s">
        <v>12</v>
      </c>
      <c r="D108" s="256">
        <v>42004.0</v>
      </c>
      <c r="E108" s="257">
        <v>1.2296E10</v>
      </c>
      <c r="F108" s="257">
        <v>1.982E9</v>
      </c>
      <c r="G108" s="257">
        <v>3.808E9</v>
      </c>
      <c r="H108" s="184">
        <v>0.0</v>
      </c>
      <c r="I108" s="257">
        <v>3.603E9</v>
      </c>
      <c r="J108" s="184" t="s">
        <v>99</v>
      </c>
      <c r="K108" s="184" t="s">
        <v>118</v>
      </c>
      <c r="L108" s="258">
        <f>Total_revenue-COGS</f>
        <v>10314000000</v>
      </c>
      <c r="M108" s="258">
        <f>Gross_profit-(SGAs+R_and_D+Other_operating_items)</f>
        <v>2903000000</v>
      </c>
      <c r="N108" s="259">
        <f>1-(COGS/Total_revenue)</f>
        <v>0.8388093689</v>
      </c>
      <c r="O108" s="259">
        <f>Operating_profit/Total_revenue</f>
        <v>0.2360930384</v>
      </c>
    </row>
    <row r="109">
      <c r="A109" s="184">
        <v>115.0</v>
      </c>
      <c r="B109" s="184" t="s">
        <v>173</v>
      </c>
      <c r="C109" s="184" t="s">
        <v>13</v>
      </c>
      <c r="D109" s="256">
        <v>42369.0</v>
      </c>
      <c r="E109" s="257">
        <v>1.22E10</v>
      </c>
      <c r="F109" s="257">
        <v>2.261E9</v>
      </c>
      <c r="G109" s="257">
        <v>3.75E9</v>
      </c>
      <c r="H109" s="184">
        <v>0.0</v>
      </c>
      <c r="I109" s="257">
        <v>3.63E9</v>
      </c>
      <c r="J109" s="184" t="s">
        <v>99</v>
      </c>
      <c r="K109" s="184" t="s">
        <v>118</v>
      </c>
      <c r="L109" s="258">
        <f>Total_revenue-COGS</f>
        <v>9939000000</v>
      </c>
      <c r="M109" s="258">
        <f>Gross_profit-(SGAs+R_and_D+Other_operating_items)</f>
        <v>2559000000</v>
      </c>
      <c r="N109" s="259">
        <f>1-(COGS/Total_revenue)</f>
        <v>0.8146721311</v>
      </c>
      <c r="O109" s="259">
        <f>Operating_profit/Total_revenue</f>
        <v>0.2097540984</v>
      </c>
    </row>
    <row r="110">
      <c r="A110" s="184">
        <v>116.0</v>
      </c>
      <c r="B110" s="184" t="s">
        <v>174</v>
      </c>
      <c r="C110" s="184" t="s">
        <v>10</v>
      </c>
      <c r="D110" s="256">
        <v>41274.0</v>
      </c>
      <c r="E110" s="257">
        <v>2.87596E9</v>
      </c>
      <c r="F110" s="257">
        <v>7.22479E8</v>
      </c>
      <c r="G110" s="257">
        <v>3.89486E8</v>
      </c>
      <c r="H110" s="184">
        <v>0.0</v>
      </c>
      <c r="I110" s="257">
        <v>6.44276E8</v>
      </c>
      <c r="J110" s="184" t="s">
        <v>114</v>
      </c>
      <c r="K110" s="184" t="s">
        <v>175</v>
      </c>
      <c r="L110" s="258">
        <f>Total_revenue-COGS</f>
        <v>2153481000</v>
      </c>
      <c r="M110" s="258">
        <f>Gross_profit-(SGAs+R_and_D+Other_operating_items)</f>
        <v>1119719000</v>
      </c>
      <c r="N110" s="259">
        <f>1-(COGS/Total_revenue)</f>
        <v>0.7487868399</v>
      </c>
      <c r="O110" s="259">
        <f>Operating_profit/Total_revenue</f>
        <v>0.3893374734</v>
      </c>
    </row>
    <row r="111">
      <c r="A111" s="184">
        <v>117.0</v>
      </c>
      <c r="B111" s="184" t="s">
        <v>174</v>
      </c>
      <c r="C111" s="184" t="s">
        <v>11</v>
      </c>
      <c r="D111" s="256">
        <v>41639.0</v>
      </c>
      <c r="E111" s="257">
        <v>3.361407E9</v>
      </c>
      <c r="F111" s="257">
        <v>8.59873E8</v>
      </c>
      <c r="G111" s="257">
        <v>4.87084E8</v>
      </c>
      <c r="H111" s="184">
        <v>0.0</v>
      </c>
      <c r="I111" s="257">
        <v>8.00145E8</v>
      </c>
      <c r="J111" s="184" t="s">
        <v>114</v>
      </c>
      <c r="K111" s="184" t="s">
        <v>175</v>
      </c>
      <c r="L111" s="258">
        <f>Total_revenue-COGS</f>
        <v>2501534000</v>
      </c>
      <c r="M111" s="258">
        <f>Gross_profit-(SGAs+R_and_D+Other_operating_items)</f>
        <v>1214305000</v>
      </c>
      <c r="N111" s="259">
        <f>1-(COGS/Total_revenue)</f>
        <v>0.744192536</v>
      </c>
      <c r="O111" s="259">
        <f>Operating_profit/Total_revenue</f>
        <v>0.3612490246</v>
      </c>
    </row>
    <row r="112">
      <c r="A112" s="184">
        <v>118.0</v>
      </c>
      <c r="B112" s="184" t="s">
        <v>174</v>
      </c>
      <c r="C112" s="184" t="s">
        <v>12</v>
      </c>
      <c r="D112" s="256">
        <v>42004.0</v>
      </c>
      <c r="E112" s="257">
        <v>4.100048E9</v>
      </c>
      <c r="F112" s="257">
        <v>1.094265E9</v>
      </c>
      <c r="G112" s="257">
        <v>5.15059E8</v>
      </c>
      <c r="H112" s="184">
        <v>0.0</v>
      </c>
      <c r="I112" s="257">
        <v>1.003802E9</v>
      </c>
      <c r="J112" s="184" t="s">
        <v>114</v>
      </c>
      <c r="K112" s="184" t="s">
        <v>175</v>
      </c>
      <c r="L112" s="258">
        <f>Total_revenue-COGS</f>
        <v>3005783000</v>
      </c>
      <c r="M112" s="258">
        <f>Gross_profit-(SGAs+R_and_D+Other_operating_items)</f>
        <v>1486922000</v>
      </c>
      <c r="N112" s="259">
        <f>1-(COGS/Total_revenue)</f>
        <v>0.7331092221</v>
      </c>
      <c r="O112" s="259">
        <f>Operating_profit/Total_revenue</f>
        <v>0.3626596567</v>
      </c>
    </row>
    <row r="113">
      <c r="A113" s="184">
        <v>119.0</v>
      </c>
      <c r="B113" s="184" t="s">
        <v>174</v>
      </c>
      <c r="C113" s="184" t="s">
        <v>13</v>
      </c>
      <c r="D113" s="256">
        <v>42369.0</v>
      </c>
      <c r="E113" s="257">
        <v>4.771516E9</v>
      </c>
      <c r="F113" s="257">
        <v>1.308868E9</v>
      </c>
      <c r="G113" s="257">
        <v>5.64531E8</v>
      </c>
      <c r="H113" s="184">
        <v>0.0</v>
      </c>
      <c r="I113" s="257">
        <v>1.285328E9</v>
      </c>
      <c r="J113" s="184" t="s">
        <v>114</v>
      </c>
      <c r="K113" s="184" t="s">
        <v>175</v>
      </c>
      <c r="L113" s="258">
        <f>Total_revenue-COGS</f>
        <v>3462648000</v>
      </c>
      <c r="M113" s="258">
        <f>Gross_profit-(SGAs+R_and_D+Other_operating_items)</f>
        <v>1612789000</v>
      </c>
      <c r="N113" s="259">
        <f>1-(COGS/Total_revenue)</f>
        <v>0.7256913736</v>
      </c>
      <c r="O113" s="259">
        <f>Operating_profit/Total_revenue</f>
        <v>0.3380034773</v>
      </c>
    </row>
    <row r="114">
      <c r="A114" s="184">
        <v>120.0</v>
      </c>
      <c r="B114" s="184" t="s">
        <v>16</v>
      </c>
      <c r="C114" s="184" t="s">
        <v>10</v>
      </c>
      <c r="D114" s="256">
        <v>41639.0</v>
      </c>
      <c r="E114" s="257">
        <v>7.4452E10</v>
      </c>
      <c r="F114" s="257">
        <v>5.4181E10</v>
      </c>
      <c r="G114" s="257">
        <v>1.9526E10</v>
      </c>
      <c r="H114" s="184">
        <v>0.0</v>
      </c>
      <c r="I114" s="184">
        <v>0.0</v>
      </c>
      <c r="J114" s="184" t="s">
        <v>90</v>
      </c>
      <c r="K114" s="184" t="s">
        <v>98</v>
      </c>
      <c r="L114" s="258">
        <f>Total_revenue-COGS</f>
        <v>20271000000</v>
      </c>
      <c r="M114" s="258">
        <f>Gross_profit-(SGAs+R_and_D+Other_operating_items)</f>
        <v>745000000</v>
      </c>
      <c r="N114" s="259">
        <f>1-(COGS/Total_revenue)</f>
        <v>0.2722693816</v>
      </c>
      <c r="O114" s="259">
        <f>Operating_profit/Total_revenue</f>
        <v>0.01000644711</v>
      </c>
    </row>
    <row r="115">
      <c r="A115" s="184">
        <v>121.0</v>
      </c>
      <c r="B115" s="184" t="s">
        <v>16</v>
      </c>
      <c r="C115" s="184" t="s">
        <v>11</v>
      </c>
      <c r="D115" s="256">
        <v>42004.0</v>
      </c>
      <c r="E115" s="257">
        <v>8.8988E10</v>
      </c>
      <c r="F115" s="257">
        <v>6.2752E10</v>
      </c>
      <c r="G115" s="257">
        <v>2.6058E10</v>
      </c>
      <c r="H115" s="184">
        <v>0.0</v>
      </c>
      <c r="I115" s="184">
        <v>0.0</v>
      </c>
      <c r="J115" s="184" t="s">
        <v>90</v>
      </c>
      <c r="K115" s="184" t="s">
        <v>98</v>
      </c>
      <c r="L115" s="258">
        <f>Total_revenue-COGS</f>
        <v>26236000000</v>
      </c>
      <c r="M115" s="258">
        <f>Gross_profit-(SGAs+R_and_D+Other_operating_items)</f>
        <v>178000000</v>
      </c>
      <c r="N115" s="259">
        <f>1-(COGS/Total_revenue)</f>
        <v>0.2948262687</v>
      </c>
      <c r="O115" s="259">
        <f>Operating_profit/Total_revenue</f>
        <v>0.002000269699</v>
      </c>
    </row>
    <row r="116">
      <c r="A116" s="184">
        <v>122.0</v>
      </c>
      <c r="B116" s="184" t="s">
        <v>16</v>
      </c>
      <c r="C116" s="184" t="s">
        <v>12</v>
      </c>
      <c r="D116" s="256">
        <v>42369.0</v>
      </c>
      <c r="E116" s="257">
        <v>1.07006E11</v>
      </c>
      <c r="F116" s="257">
        <v>7.1651E10</v>
      </c>
      <c r="G116" s="257">
        <v>3.3122E10</v>
      </c>
      <c r="H116" s="184">
        <v>0.0</v>
      </c>
      <c r="I116" s="184">
        <v>0.0</v>
      </c>
      <c r="J116" s="184" t="s">
        <v>90</v>
      </c>
      <c r="K116" s="184" t="s">
        <v>98</v>
      </c>
      <c r="L116" s="258">
        <f>Total_revenue-COGS</f>
        <v>35355000000</v>
      </c>
      <c r="M116" s="258">
        <f>Gross_profit-(SGAs+R_and_D+Other_operating_items)</f>
        <v>2233000000</v>
      </c>
      <c r="N116" s="259">
        <f>1-(COGS/Total_revenue)</f>
        <v>0.3304020335</v>
      </c>
      <c r="O116" s="259">
        <f>Operating_profit/Total_revenue</f>
        <v>0.02086798871</v>
      </c>
    </row>
    <row r="117">
      <c r="A117" s="184">
        <v>123.0</v>
      </c>
      <c r="B117" s="184" t="s">
        <v>16</v>
      </c>
      <c r="C117" s="184" t="s">
        <v>13</v>
      </c>
      <c r="D117" s="256">
        <v>42735.0</v>
      </c>
      <c r="E117" s="257">
        <v>1.35987E11</v>
      </c>
      <c r="F117" s="257">
        <v>8.8265E10</v>
      </c>
      <c r="G117" s="257">
        <v>4.3536E10</v>
      </c>
      <c r="H117" s="184">
        <v>0.0</v>
      </c>
      <c r="I117" s="184">
        <v>0.0</v>
      </c>
      <c r="J117" s="184" t="s">
        <v>90</v>
      </c>
      <c r="K117" s="184" t="s">
        <v>98</v>
      </c>
      <c r="L117" s="258">
        <f>Total_revenue-COGS</f>
        <v>47722000000</v>
      </c>
      <c r="M117" s="258">
        <f>Gross_profit-(SGAs+R_and_D+Other_operating_items)</f>
        <v>4186000000</v>
      </c>
      <c r="N117" s="259">
        <f>1-(COGS/Total_revenue)</f>
        <v>0.3509306037</v>
      </c>
      <c r="O117" s="259">
        <f>Operating_profit/Total_revenue</f>
        <v>0.0307823542</v>
      </c>
    </row>
    <row r="118">
      <c r="A118" s="184">
        <v>124.0</v>
      </c>
      <c r="B118" s="184" t="s">
        <v>176</v>
      </c>
      <c r="C118" s="184" t="s">
        <v>10</v>
      </c>
      <c r="D118" s="256">
        <v>41639.0</v>
      </c>
      <c r="E118" s="257">
        <v>1.75176E10</v>
      </c>
      <c r="F118" s="257">
        <v>1.47577E10</v>
      </c>
      <c r="G118" s="257">
        <v>1.9243E9</v>
      </c>
      <c r="H118" s="184">
        <v>0.0</v>
      </c>
      <c r="I118" s="257">
        <v>9.53E7</v>
      </c>
      <c r="J118" s="184" t="s">
        <v>90</v>
      </c>
      <c r="K118" s="184" t="s">
        <v>177</v>
      </c>
      <c r="L118" s="258">
        <f>Total_revenue-COGS</f>
        <v>2759900000</v>
      </c>
      <c r="M118" s="258">
        <f>Gross_profit-(SGAs+R_and_D+Other_operating_items)</f>
        <v>740300000</v>
      </c>
      <c r="N118" s="259">
        <f>1-(COGS/Total_revenue)</f>
        <v>0.157550121</v>
      </c>
      <c r="O118" s="259">
        <f>Operating_profit/Total_revenue</f>
        <v>0.0422603553</v>
      </c>
    </row>
    <row r="119">
      <c r="A119" s="184">
        <v>125.0</v>
      </c>
      <c r="B119" s="184" t="s">
        <v>176</v>
      </c>
      <c r="C119" s="184" t="s">
        <v>11</v>
      </c>
      <c r="D119" s="256">
        <v>42004.0</v>
      </c>
      <c r="E119" s="257">
        <v>1.91088E10</v>
      </c>
      <c r="F119" s="257">
        <v>1.61201E10</v>
      </c>
      <c r="G119" s="257">
        <v>2.061E9</v>
      </c>
      <c r="H119" s="184">
        <v>0.0</v>
      </c>
      <c r="I119" s="257">
        <v>1.069E8</v>
      </c>
      <c r="J119" s="184" t="s">
        <v>90</v>
      </c>
      <c r="K119" s="184" t="s">
        <v>177</v>
      </c>
      <c r="L119" s="258">
        <f>Total_revenue-COGS</f>
        <v>2988700000</v>
      </c>
      <c r="M119" s="258">
        <f>Gross_profit-(SGAs+R_and_D+Other_operating_items)</f>
        <v>820800000</v>
      </c>
      <c r="N119" s="259">
        <f>1-(COGS/Total_revenue)</f>
        <v>0.1564043791</v>
      </c>
      <c r="O119" s="259">
        <f>Operating_profit/Total_revenue</f>
        <v>0.04295403165</v>
      </c>
    </row>
    <row r="120">
      <c r="A120" s="184">
        <v>126.0</v>
      </c>
      <c r="B120" s="184" t="s">
        <v>176</v>
      </c>
      <c r="C120" s="184" t="s">
        <v>12</v>
      </c>
      <c r="D120" s="256">
        <v>42369.0</v>
      </c>
      <c r="E120" s="257">
        <v>2.0862E10</v>
      </c>
      <c r="F120" s="257">
        <v>1.76005E10</v>
      </c>
      <c r="G120" s="257">
        <v>2.2456E9</v>
      </c>
      <c r="H120" s="184">
        <v>0.0</v>
      </c>
      <c r="I120" s="257">
        <v>1.274E8</v>
      </c>
      <c r="J120" s="184" t="s">
        <v>90</v>
      </c>
      <c r="K120" s="184" t="s">
        <v>177</v>
      </c>
      <c r="L120" s="258">
        <f>Total_revenue-COGS</f>
        <v>3261500000</v>
      </c>
      <c r="M120" s="258">
        <f>Gross_profit-(SGAs+R_and_D+Other_operating_items)</f>
        <v>888500000</v>
      </c>
      <c r="N120" s="259">
        <f>1-(COGS/Total_revenue)</f>
        <v>0.1563368805</v>
      </c>
      <c r="O120" s="259">
        <f>Operating_profit/Total_revenue</f>
        <v>0.04258939699</v>
      </c>
    </row>
    <row r="121">
      <c r="A121" s="184">
        <v>127.0</v>
      </c>
      <c r="B121" s="184" t="s">
        <v>176</v>
      </c>
      <c r="C121" s="184" t="s">
        <v>13</v>
      </c>
      <c r="D121" s="256">
        <v>42735.0</v>
      </c>
      <c r="E121" s="257">
        <v>2.1609E10</v>
      </c>
      <c r="F121" s="257">
        <v>1.82958E10</v>
      </c>
      <c r="G121" s="257">
        <v>2.2803E9</v>
      </c>
      <c r="H121" s="184">
        <v>0.0</v>
      </c>
      <c r="I121" s="257">
        <v>1.434E8</v>
      </c>
      <c r="J121" s="184" t="s">
        <v>90</v>
      </c>
      <c r="K121" s="184" t="s">
        <v>177</v>
      </c>
      <c r="L121" s="258">
        <f>Total_revenue-COGS</f>
        <v>3313200000</v>
      </c>
      <c r="M121" s="258">
        <f>Gross_profit-(SGAs+R_and_D+Other_operating_items)</f>
        <v>889500000</v>
      </c>
      <c r="N121" s="259">
        <f>1-(COGS/Total_revenue)</f>
        <v>0.1533250035</v>
      </c>
      <c r="O121" s="259">
        <f>Operating_profit/Total_revenue</f>
        <v>0.04116340414</v>
      </c>
    </row>
    <row r="122">
      <c r="A122" s="184">
        <v>128.0</v>
      </c>
      <c r="B122" s="184" t="s">
        <v>178</v>
      </c>
      <c r="C122" s="184" t="s">
        <v>10</v>
      </c>
      <c r="D122" s="256">
        <v>41274.0</v>
      </c>
      <c r="E122" s="257">
        <v>6.14972E10</v>
      </c>
      <c r="F122" s="257">
        <v>4.82136E10</v>
      </c>
      <c r="G122" s="257">
        <v>8.6805E9</v>
      </c>
      <c r="H122" s="184">
        <v>0.0</v>
      </c>
      <c r="I122" s="257">
        <v>2.33E8</v>
      </c>
      <c r="J122" s="184" t="s">
        <v>102</v>
      </c>
      <c r="K122" s="184" t="s">
        <v>119</v>
      </c>
      <c r="L122" s="258">
        <f>Total_revenue-COGS</f>
        <v>13283600000</v>
      </c>
      <c r="M122" s="258">
        <f>Gross_profit-(SGAs+R_and_D+Other_operating_items)</f>
        <v>4370100000</v>
      </c>
      <c r="N122" s="259">
        <f>1-(COGS/Total_revenue)</f>
        <v>0.2160033302</v>
      </c>
      <c r="O122" s="259">
        <f>Operating_profit/Total_revenue</f>
        <v>0.07106177192</v>
      </c>
    </row>
    <row r="123">
      <c r="A123" s="184">
        <v>129.0</v>
      </c>
      <c r="B123" s="184" t="s">
        <v>178</v>
      </c>
      <c r="C123" s="184" t="s">
        <v>11</v>
      </c>
      <c r="D123" s="256">
        <v>41639.0</v>
      </c>
      <c r="E123" s="257">
        <v>7.10235E10</v>
      </c>
      <c r="F123" s="257">
        <v>5.62371E10</v>
      </c>
      <c r="G123" s="257">
        <v>9.9529E9</v>
      </c>
      <c r="H123" s="184">
        <v>0.0</v>
      </c>
      <c r="I123" s="257">
        <v>2.453E8</v>
      </c>
      <c r="J123" s="184" t="s">
        <v>102</v>
      </c>
      <c r="K123" s="184" t="s">
        <v>119</v>
      </c>
      <c r="L123" s="258">
        <f>Total_revenue-COGS</f>
        <v>14786400000</v>
      </c>
      <c r="M123" s="258">
        <f>Gross_profit-(SGAs+R_and_D+Other_operating_items)</f>
        <v>4588200000</v>
      </c>
      <c r="N123" s="259">
        <f>1-(COGS/Total_revenue)</f>
        <v>0.2081902469</v>
      </c>
      <c r="O123" s="259">
        <f>Operating_profit/Total_revenue</f>
        <v>0.06460115314</v>
      </c>
    </row>
    <row r="124">
      <c r="A124" s="184">
        <v>130.0</v>
      </c>
      <c r="B124" s="184" t="s">
        <v>178</v>
      </c>
      <c r="C124" s="184" t="s">
        <v>12</v>
      </c>
      <c r="D124" s="256">
        <v>42004.0</v>
      </c>
      <c r="E124" s="257">
        <v>7.38741E10</v>
      </c>
      <c r="F124" s="257">
        <v>5.68549E10</v>
      </c>
      <c r="G124" s="257">
        <v>1.17484E10</v>
      </c>
      <c r="H124" s="184">
        <v>0.0</v>
      </c>
      <c r="I124" s="257">
        <v>2.209E8</v>
      </c>
      <c r="J124" s="184" t="s">
        <v>102</v>
      </c>
      <c r="K124" s="184" t="s">
        <v>119</v>
      </c>
      <c r="L124" s="258">
        <f>Total_revenue-COGS</f>
        <v>17019200000</v>
      </c>
      <c r="M124" s="258">
        <f>Gross_profit-(SGAs+R_and_D+Other_operating_items)</f>
        <v>5049900000</v>
      </c>
      <c r="N124" s="259">
        <f>1-(COGS/Total_revenue)</f>
        <v>0.2303811485</v>
      </c>
      <c r="O124" s="259">
        <f>Operating_profit/Total_revenue</f>
        <v>0.0683581932</v>
      </c>
    </row>
    <row r="125">
      <c r="A125" s="184">
        <v>131.0</v>
      </c>
      <c r="B125" s="184" t="s">
        <v>178</v>
      </c>
      <c r="C125" s="184" t="s">
        <v>13</v>
      </c>
      <c r="D125" s="256">
        <v>42369.0</v>
      </c>
      <c r="E125" s="257">
        <v>7.91565E10</v>
      </c>
      <c r="F125" s="257">
        <v>6.11169E10</v>
      </c>
      <c r="G125" s="257">
        <v>1.25348E10</v>
      </c>
      <c r="H125" s="184">
        <v>0.0</v>
      </c>
      <c r="I125" s="257">
        <v>2.301E8</v>
      </c>
      <c r="J125" s="184" t="s">
        <v>102</v>
      </c>
      <c r="K125" s="184" t="s">
        <v>119</v>
      </c>
      <c r="L125" s="258">
        <f>Total_revenue-COGS</f>
        <v>18039600000</v>
      </c>
      <c r="M125" s="258">
        <f>Gross_profit-(SGAs+R_and_D+Other_operating_items)</f>
        <v>5274700000</v>
      </c>
      <c r="N125" s="259">
        <f>1-(COGS/Total_revenue)</f>
        <v>0.2278978985</v>
      </c>
      <c r="O125" s="259">
        <f>Operating_profit/Total_revenue</f>
        <v>0.06663634698</v>
      </c>
    </row>
    <row r="126">
      <c r="A126" s="184">
        <v>136.0</v>
      </c>
      <c r="B126" s="184" t="s">
        <v>179</v>
      </c>
      <c r="C126" s="184" t="s">
        <v>10</v>
      </c>
      <c r="D126" s="256">
        <v>41274.0</v>
      </c>
      <c r="E126" s="257">
        <v>1.6428E10</v>
      </c>
      <c r="F126" s="257">
        <v>3.079E9</v>
      </c>
      <c r="G126" s="257">
        <v>1.333E9</v>
      </c>
      <c r="H126" s="184">
        <v>0.0</v>
      </c>
      <c r="I126" s="257">
        <v>6.881E9</v>
      </c>
      <c r="J126" s="184" t="s">
        <v>96</v>
      </c>
      <c r="K126" s="184" t="s">
        <v>180</v>
      </c>
      <c r="L126" s="258">
        <f>Total_revenue-COGS</f>
        <v>13349000000</v>
      </c>
      <c r="M126" s="258">
        <f>Gross_profit-(SGAs+R_and_D+Other_operating_items)</f>
        <v>5135000000</v>
      </c>
      <c r="N126" s="259">
        <f>1-(COGS/Total_revenue)</f>
        <v>0.8125760896</v>
      </c>
      <c r="O126" s="259">
        <f>Operating_profit/Total_revenue</f>
        <v>0.3125760896</v>
      </c>
    </row>
    <row r="127">
      <c r="A127" s="184">
        <v>137.0</v>
      </c>
      <c r="B127" s="184" t="s">
        <v>179</v>
      </c>
      <c r="C127" s="184" t="s">
        <v>11</v>
      </c>
      <c r="D127" s="256">
        <v>41639.0</v>
      </c>
      <c r="E127" s="257">
        <v>1.4771E10</v>
      </c>
      <c r="F127" s="257">
        <v>2.938E9</v>
      </c>
      <c r="G127" s="257">
        <v>1.286E9</v>
      </c>
      <c r="H127" s="184">
        <v>0.0</v>
      </c>
      <c r="I127" s="257">
        <v>5.866E9</v>
      </c>
      <c r="J127" s="184" t="s">
        <v>96</v>
      </c>
      <c r="K127" s="184" t="s">
        <v>180</v>
      </c>
      <c r="L127" s="258">
        <f>Total_revenue-COGS</f>
        <v>11833000000</v>
      </c>
      <c r="M127" s="258">
        <f>Gross_profit-(SGAs+R_and_D+Other_operating_items)</f>
        <v>4681000000</v>
      </c>
      <c r="N127" s="259">
        <f>1-(COGS/Total_revenue)</f>
        <v>0.8010967436</v>
      </c>
      <c r="O127" s="259">
        <f>Operating_profit/Total_revenue</f>
        <v>0.3169047458</v>
      </c>
    </row>
    <row r="128">
      <c r="A128" s="184">
        <v>138.0</v>
      </c>
      <c r="B128" s="184" t="s">
        <v>179</v>
      </c>
      <c r="C128" s="184" t="s">
        <v>12</v>
      </c>
      <c r="D128" s="256">
        <v>42004.0</v>
      </c>
      <c r="E128" s="257">
        <v>1.2691E10</v>
      </c>
      <c r="F128" s="257">
        <v>2.511E9</v>
      </c>
      <c r="G128" s="257">
        <v>1.095E9</v>
      </c>
      <c r="H128" s="184">
        <v>0.0</v>
      </c>
      <c r="I128" s="257">
        <v>9.72E9</v>
      </c>
      <c r="J128" s="184" t="s">
        <v>96</v>
      </c>
      <c r="K128" s="184" t="s">
        <v>180</v>
      </c>
      <c r="L128" s="258">
        <f>Total_revenue-COGS</f>
        <v>10180000000</v>
      </c>
      <c r="M128" s="258">
        <f>Gross_profit-(SGAs+R_and_D+Other_operating_items)</f>
        <v>-635000000</v>
      </c>
      <c r="N128" s="259">
        <f>1-(COGS/Total_revenue)</f>
        <v>0.8021432511</v>
      </c>
      <c r="O128" s="259">
        <f>Operating_profit/Total_revenue</f>
        <v>-0.0500354582</v>
      </c>
    </row>
    <row r="129">
      <c r="A129" s="184">
        <v>139.0</v>
      </c>
      <c r="B129" s="184" t="s">
        <v>179</v>
      </c>
      <c r="C129" s="184" t="s">
        <v>13</v>
      </c>
      <c r="D129" s="256">
        <v>42369.0</v>
      </c>
      <c r="E129" s="257">
        <v>6.383E9</v>
      </c>
      <c r="F129" s="257">
        <v>2.065E9</v>
      </c>
      <c r="G129" s="257">
        <v>7.91E8</v>
      </c>
      <c r="H129" s="184">
        <v>0.0</v>
      </c>
      <c r="I129" s="257">
        <v>2.9372E10</v>
      </c>
      <c r="J129" s="184" t="s">
        <v>96</v>
      </c>
      <c r="K129" s="184" t="s">
        <v>180</v>
      </c>
      <c r="L129" s="258">
        <f>Total_revenue-COGS</f>
        <v>4318000000</v>
      </c>
      <c r="M129" s="258">
        <f>Gross_profit-(SGAs+R_and_D+Other_operating_items)</f>
        <v>-25845000000</v>
      </c>
      <c r="N129" s="259">
        <f>1-(COGS/Total_revenue)</f>
        <v>0.6764844117</v>
      </c>
      <c r="O129" s="259">
        <f>Operating_profit/Total_revenue</f>
        <v>-4.049036503</v>
      </c>
    </row>
    <row r="130">
      <c r="A130" s="184">
        <v>140.0</v>
      </c>
      <c r="B130" s="184" t="s">
        <v>181</v>
      </c>
      <c r="C130" s="184" t="s">
        <v>10</v>
      </c>
      <c r="D130" s="256">
        <v>41639.0</v>
      </c>
      <c r="E130" s="257">
        <v>1.4581E10</v>
      </c>
      <c r="F130" s="257">
        <v>2.942E9</v>
      </c>
      <c r="G130" s="257">
        <v>2.256E9</v>
      </c>
      <c r="H130" s="184">
        <v>0.0</v>
      </c>
      <c r="I130" s="257">
        <v>3.927E9</v>
      </c>
      <c r="J130" s="184" t="s">
        <v>96</v>
      </c>
      <c r="K130" s="184" t="s">
        <v>180</v>
      </c>
      <c r="L130" s="258">
        <f>Total_revenue-COGS</f>
        <v>11639000000</v>
      </c>
      <c r="M130" s="258">
        <f>Gross_profit-(SGAs+R_and_D+Other_operating_items)</f>
        <v>5456000000</v>
      </c>
      <c r="N130" s="259">
        <f>1-(COGS/Total_revenue)</f>
        <v>0.798230574</v>
      </c>
      <c r="O130" s="259">
        <f>Operating_profit/Total_revenue</f>
        <v>0.374185584</v>
      </c>
    </row>
    <row r="131">
      <c r="A131" s="184">
        <v>141.0</v>
      </c>
      <c r="B131" s="184" t="s">
        <v>181</v>
      </c>
      <c r="C131" s="184" t="s">
        <v>11</v>
      </c>
      <c r="D131" s="256">
        <v>42004.0</v>
      </c>
      <c r="E131" s="257">
        <v>1.847E10</v>
      </c>
      <c r="F131" s="257">
        <v>3.317E9</v>
      </c>
      <c r="G131" s="257">
        <v>2.725E9</v>
      </c>
      <c r="H131" s="184">
        <v>0.0</v>
      </c>
      <c r="I131" s="257">
        <v>4.55E9</v>
      </c>
      <c r="J131" s="184" t="s">
        <v>96</v>
      </c>
      <c r="K131" s="184" t="s">
        <v>180</v>
      </c>
      <c r="L131" s="258">
        <f>Total_revenue-COGS</f>
        <v>15153000000</v>
      </c>
      <c r="M131" s="258">
        <f>Gross_profit-(SGAs+R_and_D+Other_operating_items)</f>
        <v>7878000000</v>
      </c>
      <c r="N131" s="259">
        <f>1-(COGS/Total_revenue)</f>
        <v>0.8204114781</v>
      </c>
      <c r="O131" s="259">
        <f>Operating_profit/Total_revenue</f>
        <v>0.4265295073</v>
      </c>
    </row>
    <row r="132">
      <c r="A132" s="184">
        <v>142.0</v>
      </c>
      <c r="B132" s="184" t="s">
        <v>181</v>
      </c>
      <c r="C132" s="184" t="s">
        <v>12</v>
      </c>
      <c r="D132" s="256">
        <v>42369.0</v>
      </c>
      <c r="E132" s="257">
        <v>8.698E9</v>
      </c>
      <c r="F132" s="257">
        <v>3.185E9</v>
      </c>
      <c r="G132" s="257">
        <v>2.0E9</v>
      </c>
      <c r="H132" s="184">
        <v>0.0</v>
      </c>
      <c r="I132" s="257">
        <v>4.603E9</v>
      </c>
      <c r="J132" s="184" t="s">
        <v>96</v>
      </c>
      <c r="K132" s="184" t="s">
        <v>180</v>
      </c>
      <c r="L132" s="258">
        <f>Total_revenue-COGS</f>
        <v>5513000000</v>
      </c>
      <c r="M132" s="258">
        <f>Gross_profit-(SGAs+R_and_D+Other_operating_items)</f>
        <v>-1090000000</v>
      </c>
      <c r="N132" s="259">
        <f>1-(COGS/Total_revenue)</f>
        <v>0.6338238676</v>
      </c>
      <c r="O132" s="259">
        <f>Operating_profit/Total_revenue</f>
        <v>-0.1253161646</v>
      </c>
    </row>
    <row r="133">
      <c r="A133" s="184">
        <v>143.0</v>
      </c>
      <c r="B133" s="184" t="s">
        <v>181</v>
      </c>
      <c r="C133" s="184" t="s">
        <v>13</v>
      </c>
      <c r="D133" s="256">
        <v>42735.0</v>
      </c>
      <c r="E133" s="257">
        <v>7.869E9</v>
      </c>
      <c r="F133" s="257">
        <v>2.9E9</v>
      </c>
      <c r="G133" s="257">
        <v>2.094E9</v>
      </c>
      <c r="H133" s="184">
        <v>0.0</v>
      </c>
      <c r="I133" s="257">
        <v>4.301E9</v>
      </c>
      <c r="J133" s="184" t="s">
        <v>96</v>
      </c>
      <c r="K133" s="184" t="s">
        <v>180</v>
      </c>
      <c r="L133" s="258">
        <f>Total_revenue-COGS</f>
        <v>4969000000</v>
      </c>
      <c r="M133" s="258">
        <f>Gross_profit-(SGAs+R_and_D+Other_operating_items)</f>
        <v>-1426000000</v>
      </c>
      <c r="N133" s="259">
        <f>1-(COGS/Total_revenue)</f>
        <v>0.6314652434</v>
      </c>
      <c r="O133" s="259">
        <f>Operating_profit/Total_revenue</f>
        <v>-0.1812174355</v>
      </c>
    </row>
    <row r="134">
      <c r="A134" s="184">
        <v>144.0</v>
      </c>
      <c r="B134" s="184" t="s">
        <v>182</v>
      </c>
      <c r="C134" s="184" t="s">
        <v>10</v>
      </c>
      <c r="D134" s="256">
        <v>41547.0</v>
      </c>
      <c r="E134" s="257">
        <v>1.01804E10</v>
      </c>
      <c r="F134" s="257">
        <v>7.4721E9</v>
      </c>
      <c r="G134" s="257">
        <v>1.0186E9</v>
      </c>
      <c r="H134" s="257">
        <v>1.337E8</v>
      </c>
      <c r="I134" s="184">
        <v>0.0</v>
      </c>
      <c r="J134" s="184" t="s">
        <v>111</v>
      </c>
      <c r="K134" s="184" t="s">
        <v>183</v>
      </c>
      <c r="L134" s="258">
        <f>Total_revenue-COGS</f>
        <v>2708300000</v>
      </c>
      <c r="M134" s="258">
        <f>Gross_profit-(SGAs+R_and_D+Other_operating_items)</f>
        <v>1556000000</v>
      </c>
      <c r="N134" s="259">
        <f>1-(COGS/Total_revenue)</f>
        <v>0.2660308043</v>
      </c>
      <c r="O134" s="259">
        <f>Operating_profit/Total_revenue</f>
        <v>0.1528427174</v>
      </c>
    </row>
    <row r="135">
      <c r="A135" s="184">
        <v>145.0</v>
      </c>
      <c r="B135" s="184" t="s">
        <v>182</v>
      </c>
      <c r="C135" s="184" t="s">
        <v>11</v>
      </c>
      <c r="D135" s="256">
        <v>41912.0</v>
      </c>
      <c r="E135" s="257">
        <v>1.0439E10</v>
      </c>
      <c r="F135" s="257">
        <v>7.6299E9</v>
      </c>
      <c r="G135" s="257">
        <v>1.0074E9</v>
      </c>
      <c r="H135" s="257">
        <v>1.398E8</v>
      </c>
      <c r="I135" s="184">
        <v>0.0</v>
      </c>
      <c r="J135" s="184" t="s">
        <v>111</v>
      </c>
      <c r="K135" s="184" t="s">
        <v>183</v>
      </c>
      <c r="L135" s="258">
        <f>Total_revenue-COGS</f>
        <v>2809100000</v>
      </c>
      <c r="M135" s="258">
        <f>Gross_profit-(SGAs+R_and_D+Other_operating_items)</f>
        <v>1661900000</v>
      </c>
      <c r="N135" s="259">
        <f>1-(COGS/Total_revenue)</f>
        <v>0.2690966568</v>
      </c>
      <c r="O135" s="259">
        <f>Operating_profit/Total_revenue</f>
        <v>0.1592010729</v>
      </c>
    </row>
    <row r="136">
      <c r="A136" s="184">
        <v>146.0</v>
      </c>
      <c r="B136" s="184" t="s">
        <v>182</v>
      </c>
      <c r="C136" s="184" t="s">
        <v>12</v>
      </c>
      <c r="D136" s="256">
        <v>42277.0</v>
      </c>
      <c r="E136" s="257">
        <v>9.8949E9</v>
      </c>
      <c r="F136" s="257">
        <v>6.939E9</v>
      </c>
      <c r="G136" s="257">
        <v>8.953E8</v>
      </c>
      <c r="H136" s="257">
        <v>1.371E8</v>
      </c>
      <c r="I136" s="184">
        <v>0.0</v>
      </c>
      <c r="J136" s="184" t="s">
        <v>111</v>
      </c>
      <c r="K136" s="184" t="s">
        <v>183</v>
      </c>
      <c r="L136" s="258">
        <f>Total_revenue-COGS</f>
        <v>2955900000</v>
      </c>
      <c r="M136" s="258">
        <f>Gross_profit-(SGAs+R_and_D+Other_operating_items)</f>
        <v>1923500000</v>
      </c>
      <c r="N136" s="259">
        <f>1-(COGS/Total_revenue)</f>
        <v>0.2987296486</v>
      </c>
      <c r="O136" s="259">
        <f>Operating_profit/Total_revenue</f>
        <v>0.1943930712</v>
      </c>
    </row>
    <row r="137">
      <c r="A137" s="184">
        <v>147.0</v>
      </c>
      <c r="B137" s="184" t="s">
        <v>182</v>
      </c>
      <c r="C137" s="184" t="s">
        <v>13</v>
      </c>
      <c r="D137" s="256">
        <v>42643.0</v>
      </c>
      <c r="E137" s="257">
        <v>9.5244E9</v>
      </c>
      <c r="F137" s="257">
        <v>6.4027E9</v>
      </c>
      <c r="G137" s="257">
        <v>7.976E8</v>
      </c>
      <c r="H137" s="257">
        <v>1.32E8</v>
      </c>
      <c r="I137" s="184">
        <v>0.0</v>
      </c>
      <c r="J137" s="184" t="s">
        <v>111</v>
      </c>
      <c r="K137" s="184" t="s">
        <v>183</v>
      </c>
      <c r="L137" s="258">
        <f>Total_revenue-COGS</f>
        <v>3121700000</v>
      </c>
      <c r="M137" s="258">
        <f>Gross_profit-(SGAs+R_and_D+Other_operating_items)</f>
        <v>2192100000</v>
      </c>
      <c r="N137" s="259">
        <f>1-(COGS/Total_revenue)</f>
        <v>0.327758179</v>
      </c>
      <c r="O137" s="259">
        <f>Operating_profit/Total_revenue</f>
        <v>0.2301562303</v>
      </c>
    </row>
    <row r="138">
      <c r="A138" s="184">
        <v>148.0</v>
      </c>
      <c r="B138" s="184" t="s">
        <v>184</v>
      </c>
      <c r="C138" s="184" t="s">
        <v>10</v>
      </c>
      <c r="D138" s="256">
        <v>41274.0</v>
      </c>
      <c r="E138" s="257">
        <v>4.2921E9</v>
      </c>
      <c r="F138" s="257">
        <v>2.9489E9</v>
      </c>
      <c r="G138" s="257">
        <v>5.129E8</v>
      </c>
      <c r="H138" s="184">
        <v>0.0</v>
      </c>
      <c r="I138" s="184">
        <v>0.0</v>
      </c>
      <c r="J138" s="184" t="s">
        <v>108</v>
      </c>
      <c r="K138" s="184" t="s">
        <v>185</v>
      </c>
      <c r="L138" s="258">
        <f>Total_revenue-COGS</f>
        <v>1343200000</v>
      </c>
      <c r="M138" s="258">
        <f>Gross_profit-(SGAs+R_and_D+Other_operating_items)</f>
        <v>830300000</v>
      </c>
      <c r="N138" s="259">
        <f>1-(COGS/Total_revenue)</f>
        <v>0.3129470422</v>
      </c>
      <c r="O138" s="259">
        <f>Operating_profit/Total_revenue</f>
        <v>0.1934484285</v>
      </c>
    </row>
    <row r="139">
      <c r="A139" s="184">
        <v>149.0</v>
      </c>
      <c r="B139" s="184" t="s">
        <v>184</v>
      </c>
      <c r="C139" s="184" t="s">
        <v>11</v>
      </c>
      <c r="D139" s="256">
        <v>41639.0</v>
      </c>
      <c r="E139" s="257">
        <v>4.6147E9</v>
      </c>
      <c r="F139" s="257">
        <v>3.1639E9</v>
      </c>
      <c r="G139" s="257">
        <v>5.48E8</v>
      </c>
      <c r="H139" s="184">
        <v>0.0</v>
      </c>
      <c r="I139" s="184">
        <v>0.0</v>
      </c>
      <c r="J139" s="184" t="s">
        <v>108</v>
      </c>
      <c r="K139" s="184" t="s">
        <v>185</v>
      </c>
      <c r="L139" s="258">
        <f>Total_revenue-COGS</f>
        <v>1450800000</v>
      </c>
      <c r="M139" s="258">
        <f>Gross_profit-(SGAs+R_and_D+Other_operating_items)</f>
        <v>902800000</v>
      </c>
      <c r="N139" s="259">
        <f>1-(COGS/Total_revenue)</f>
        <v>0.314386634</v>
      </c>
      <c r="O139" s="259">
        <f>Operating_profit/Total_revenue</f>
        <v>0.195635686</v>
      </c>
    </row>
    <row r="140">
      <c r="A140" s="184">
        <v>150.0</v>
      </c>
      <c r="B140" s="184" t="s">
        <v>184</v>
      </c>
      <c r="C140" s="184" t="s">
        <v>12</v>
      </c>
      <c r="D140" s="256">
        <v>42004.0</v>
      </c>
      <c r="E140" s="257">
        <v>5.3455E9</v>
      </c>
      <c r="F140" s="257">
        <v>3.6517E9</v>
      </c>
      <c r="G140" s="257">
        <v>6.451E8</v>
      </c>
      <c r="H140" s="184">
        <v>0.0</v>
      </c>
      <c r="I140" s="184">
        <v>0.0</v>
      </c>
      <c r="J140" s="184" t="s">
        <v>108</v>
      </c>
      <c r="K140" s="184" t="s">
        <v>185</v>
      </c>
      <c r="L140" s="258">
        <f>Total_revenue-COGS</f>
        <v>1693800000</v>
      </c>
      <c r="M140" s="258">
        <f>Gross_profit-(SGAs+R_and_D+Other_operating_items)</f>
        <v>1048700000</v>
      </c>
      <c r="N140" s="259">
        <f>1-(COGS/Total_revenue)</f>
        <v>0.3168646525</v>
      </c>
      <c r="O140" s="259">
        <f>Operating_profit/Total_revenue</f>
        <v>0.1961837059</v>
      </c>
    </row>
    <row r="141">
      <c r="A141" s="184">
        <v>151.0</v>
      </c>
      <c r="B141" s="184" t="s">
        <v>184</v>
      </c>
      <c r="C141" s="184" t="s">
        <v>13</v>
      </c>
      <c r="D141" s="256">
        <v>42369.0</v>
      </c>
      <c r="E141" s="257">
        <v>5.5687E9</v>
      </c>
      <c r="F141" s="257">
        <v>3.7892E9</v>
      </c>
      <c r="G141" s="257">
        <v>6.691E8</v>
      </c>
      <c r="H141" s="184">
        <v>0.0</v>
      </c>
      <c r="I141" s="184">
        <v>0.0</v>
      </c>
      <c r="J141" s="184" t="s">
        <v>108</v>
      </c>
      <c r="K141" s="184" t="s">
        <v>185</v>
      </c>
      <c r="L141" s="258">
        <f>Total_revenue-COGS</f>
        <v>1779500000</v>
      </c>
      <c r="M141" s="258">
        <f>Gross_profit-(SGAs+R_and_D+Other_operating_items)</f>
        <v>1110400000</v>
      </c>
      <c r="N141" s="259">
        <f>1-(COGS/Total_revenue)</f>
        <v>0.3195539354</v>
      </c>
      <c r="O141" s="259">
        <f>Operating_profit/Total_revenue</f>
        <v>0.1994002191</v>
      </c>
    </row>
    <row r="142">
      <c r="A142" s="184">
        <v>152.0</v>
      </c>
      <c r="B142" s="184" t="s">
        <v>186</v>
      </c>
      <c r="C142" s="184" t="s">
        <v>10</v>
      </c>
      <c r="D142" s="256">
        <v>41274.0</v>
      </c>
      <c r="E142" s="257">
        <v>2.37E10</v>
      </c>
      <c r="F142" s="257">
        <v>2.0401E10</v>
      </c>
      <c r="G142" s="257">
        <v>9.97E8</v>
      </c>
      <c r="H142" s="257">
        <v>1.97E8</v>
      </c>
      <c r="I142" s="257">
        <v>1.46E9</v>
      </c>
      <c r="J142" s="184" t="s">
        <v>105</v>
      </c>
      <c r="K142" s="184" t="s">
        <v>94</v>
      </c>
      <c r="L142" s="258">
        <f>Total_revenue-COGS</f>
        <v>3299000000</v>
      </c>
      <c r="M142" s="258">
        <f>Gross_profit-(SGAs+R_and_D+Other_operating_items)</f>
        <v>645000000</v>
      </c>
      <c r="N142" s="259">
        <f>1-(COGS/Total_revenue)</f>
        <v>0.1391983122</v>
      </c>
      <c r="O142" s="259">
        <f>Operating_profit/Total_revenue</f>
        <v>0.02721518987</v>
      </c>
    </row>
    <row r="143">
      <c r="A143" s="184">
        <v>153.0</v>
      </c>
      <c r="B143" s="184" t="s">
        <v>186</v>
      </c>
      <c r="C143" s="184" t="s">
        <v>11</v>
      </c>
      <c r="D143" s="256">
        <v>41639.0</v>
      </c>
      <c r="E143" s="257">
        <v>2.3032E10</v>
      </c>
      <c r="F143" s="257">
        <v>1.9286E10</v>
      </c>
      <c r="G143" s="257">
        <v>1.008E9</v>
      </c>
      <c r="H143" s="257">
        <v>1.92E8</v>
      </c>
      <c r="I143" s="257">
        <v>1.421E9</v>
      </c>
      <c r="J143" s="184" t="s">
        <v>105</v>
      </c>
      <c r="K143" s="184" t="s">
        <v>94</v>
      </c>
      <c r="L143" s="258">
        <f>Total_revenue-COGS</f>
        <v>3746000000</v>
      </c>
      <c r="M143" s="258">
        <f>Gross_profit-(SGAs+R_and_D+Other_operating_items)</f>
        <v>1125000000</v>
      </c>
      <c r="N143" s="259">
        <f>1-(COGS/Total_revenue)</f>
        <v>0.1626432789</v>
      </c>
      <c r="O143" s="259">
        <f>Operating_profit/Total_revenue</f>
        <v>0.0488450851</v>
      </c>
    </row>
    <row r="144">
      <c r="A144" s="184">
        <v>154.0</v>
      </c>
      <c r="B144" s="184" t="s">
        <v>186</v>
      </c>
      <c r="C144" s="184" t="s">
        <v>12</v>
      </c>
      <c r="D144" s="256">
        <v>42004.0</v>
      </c>
      <c r="E144" s="257">
        <v>2.3906E10</v>
      </c>
      <c r="F144" s="257">
        <v>1.9137E10</v>
      </c>
      <c r="G144" s="257">
        <v>9.95E8</v>
      </c>
      <c r="H144" s="257">
        <v>2.18E8</v>
      </c>
      <c r="I144" s="257">
        <v>1.371E9</v>
      </c>
      <c r="J144" s="184" t="s">
        <v>105</v>
      </c>
      <c r="K144" s="184" t="s">
        <v>94</v>
      </c>
      <c r="L144" s="258">
        <f>Total_revenue-COGS</f>
        <v>4769000000</v>
      </c>
      <c r="M144" s="258">
        <f>Gross_profit-(SGAs+R_and_D+Other_operating_items)</f>
        <v>2185000000</v>
      </c>
      <c r="N144" s="259">
        <f>1-(COGS/Total_revenue)</f>
        <v>0.1994896679</v>
      </c>
      <c r="O144" s="259">
        <f>Operating_profit/Total_revenue</f>
        <v>0.09139964862</v>
      </c>
    </row>
    <row r="145">
      <c r="A145" s="184">
        <v>155.0</v>
      </c>
      <c r="B145" s="184" t="s">
        <v>186</v>
      </c>
      <c r="C145" s="184" t="s">
        <v>13</v>
      </c>
      <c r="D145" s="256">
        <v>42369.0</v>
      </c>
      <c r="E145" s="257">
        <v>2.2534E10</v>
      </c>
      <c r="F145" s="257">
        <v>1.8069E10</v>
      </c>
      <c r="G145" s="257">
        <v>9.79E8</v>
      </c>
      <c r="H145" s="257">
        <v>2.38E8</v>
      </c>
      <c r="I145" s="257">
        <v>1.28E9</v>
      </c>
      <c r="J145" s="184" t="s">
        <v>105</v>
      </c>
      <c r="K145" s="184" t="s">
        <v>94</v>
      </c>
      <c r="L145" s="258">
        <f>Total_revenue-COGS</f>
        <v>4465000000</v>
      </c>
      <c r="M145" s="258">
        <f>Gross_profit-(SGAs+R_and_D+Other_operating_items)</f>
        <v>1968000000</v>
      </c>
      <c r="N145" s="259">
        <f>1-(COGS/Total_revenue)</f>
        <v>0.1981450253</v>
      </c>
      <c r="O145" s="259">
        <f>Operating_profit/Total_revenue</f>
        <v>0.08733469424</v>
      </c>
    </row>
    <row r="146">
      <c r="A146" s="184">
        <v>156.0</v>
      </c>
      <c r="B146" s="184" t="s">
        <v>187</v>
      </c>
      <c r="C146" s="184" t="s">
        <v>10</v>
      </c>
      <c r="D146" s="256">
        <v>41274.0</v>
      </c>
      <c r="E146" s="257">
        <v>4.856E9</v>
      </c>
      <c r="F146" s="257">
        <v>1.662E9</v>
      </c>
      <c r="G146" s="257">
        <v>1.139E9</v>
      </c>
      <c r="H146" s="257">
        <v>6.04E8</v>
      </c>
      <c r="I146" s="184">
        <v>0.0</v>
      </c>
      <c r="J146" s="184" t="s">
        <v>108</v>
      </c>
      <c r="K146" s="184" t="s">
        <v>188</v>
      </c>
      <c r="L146" s="258">
        <f>Total_revenue-COGS</f>
        <v>3194000000</v>
      </c>
      <c r="M146" s="258">
        <f>Gross_profit-(SGAs+R_and_D+Other_operating_items)</f>
        <v>1451000000</v>
      </c>
      <c r="N146" s="259">
        <f>1-(COGS/Total_revenue)</f>
        <v>0.6577429984</v>
      </c>
      <c r="O146" s="259">
        <f>Operating_profit/Total_revenue</f>
        <v>0.2988056013</v>
      </c>
    </row>
    <row r="147">
      <c r="A147" s="184">
        <v>157.0</v>
      </c>
      <c r="B147" s="184" t="s">
        <v>187</v>
      </c>
      <c r="C147" s="184" t="s">
        <v>11</v>
      </c>
      <c r="D147" s="256">
        <v>41639.0</v>
      </c>
      <c r="E147" s="257">
        <v>4.583E9</v>
      </c>
      <c r="F147" s="257">
        <v>1.531E9</v>
      </c>
      <c r="G147" s="257">
        <v>1.096E9</v>
      </c>
      <c r="H147" s="257">
        <v>5.84E8</v>
      </c>
      <c r="I147" s="184">
        <v>0.0</v>
      </c>
      <c r="J147" s="184" t="s">
        <v>108</v>
      </c>
      <c r="K147" s="184" t="s">
        <v>188</v>
      </c>
      <c r="L147" s="258">
        <f>Total_revenue-COGS</f>
        <v>3052000000</v>
      </c>
      <c r="M147" s="258">
        <f>Gross_profit-(SGAs+R_and_D+Other_operating_items)</f>
        <v>1372000000</v>
      </c>
      <c r="N147" s="259">
        <f>1-(COGS/Total_revenue)</f>
        <v>0.665939341</v>
      </c>
      <c r="O147" s="259">
        <f>Operating_profit/Total_revenue</f>
        <v>0.2993672267</v>
      </c>
    </row>
    <row r="148">
      <c r="A148" s="184">
        <v>158.0</v>
      </c>
      <c r="B148" s="184" t="s">
        <v>187</v>
      </c>
      <c r="C148" s="184" t="s">
        <v>12</v>
      </c>
      <c r="D148" s="256">
        <v>42004.0</v>
      </c>
      <c r="E148" s="257">
        <v>4.408E9</v>
      </c>
      <c r="F148" s="257">
        <v>1.525E9</v>
      </c>
      <c r="G148" s="257">
        <v>1.129E9</v>
      </c>
      <c r="H148" s="257">
        <v>5.71E8</v>
      </c>
      <c r="I148" s="184">
        <v>0.0</v>
      </c>
      <c r="J148" s="184" t="s">
        <v>108</v>
      </c>
      <c r="K148" s="184" t="s">
        <v>188</v>
      </c>
      <c r="L148" s="258">
        <f>Total_revenue-COGS</f>
        <v>2883000000</v>
      </c>
      <c r="M148" s="258">
        <f>Gross_profit-(SGAs+R_and_D+Other_operating_items)</f>
        <v>1183000000</v>
      </c>
      <c r="N148" s="259">
        <f>1-(COGS/Total_revenue)</f>
        <v>0.6540381125</v>
      </c>
      <c r="O148" s="259">
        <f>Operating_profit/Total_revenue</f>
        <v>0.2683756806</v>
      </c>
    </row>
    <row r="149">
      <c r="A149" s="184">
        <v>159.0</v>
      </c>
      <c r="B149" s="184" t="s">
        <v>187</v>
      </c>
      <c r="C149" s="184" t="s">
        <v>13</v>
      </c>
      <c r="D149" s="256">
        <v>42369.0</v>
      </c>
      <c r="E149" s="257">
        <v>4.664E9</v>
      </c>
      <c r="F149" s="257">
        <v>1.585E9</v>
      </c>
      <c r="G149" s="257">
        <v>1.114E9</v>
      </c>
      <c r="H149" s="257">
        <v>6.46E8</v>
      </c>
      <c r="I149" s="184">
        <v>0.0</v>
      </c>
      <c r="J149" s="184" t="s">
        <v>108</v>
      </c>
      <c r="K149" s="184" t="s">
        <v>188</v>
      </c>
      <c r="L149" s="258">
        <f>Total_revenue-COGS</f>
        <v>3079000000</v>
      </c>
      <c r="M149" s="258">
        <f>Gross_profit-(SGAs+R_and_D+Other_operating_items)</f>
        <v>1319000000</v>
      </c>
      <c r="N149" s="259">
        <f>1-(COGS/Total_revenue)</f>
        <v>0.6601629503</v>
      </c>
      <c r="O149" s="259">
        <f>Operating_profit/Total_revenue</f>
        <v>0.2828044597</v>
      </c>
    </row>
    <row r="150">
      <c r="A150" s="184">
        <v>164.0</v>
      </c>
      <c r="B150" s="184" t="s">
        <v>189</v>
      </c>
      <c r="C150" s="184" t="s">
        <v>10</v>
      </c>
      <c r="D150" s="256">
        <v>42309.0</v>
      </c>
      <c r="E150" s="257">
        <v>6.824E9</v>
      </c>
      <c r="F150" s="257">
        <v>3.271E9</v>
      </c>
      <c r="G150" s="257">
        <v>4.86E8</v>
      </c>
      <c r="H150" s="257">
        <v>1.049E9</v>
      </c>
      <c r="I150" s="257">
        <v>2.49E8</v>
      </c>
      <c r="J150" s="184" t="s">
        <v>108</v>
      </c>
      <c r="K150" s="184" t="s">
        <v>143</v>
      </c>
      <c r="L150" s="258">
        <f>Total_revenue-COGS</f>
        <v>3553000000</v>
      </c>
      <c r="M150" s="258">
        <f>Gross_profit-(SGAs+R_and_D+Other_operating_items)</f>
        <v>1769000000</v>
      </c>
      <c r="N150" s="259">
        <f>1-(COGS/Total_revenue)</f>
        <v>0.5206623681</v>
      </c>
      <c r="O150" s="259">
        <f>Operating_profit/Total_revenue</f>
        <v>0.2592321219</v>
      </c>
    </row>
    <row r="151">
      <c r="A151" s="184">
        <v>165.0</v>
      </c>
      <c r="B151" s="184" t="s">
        <v>189</v>
      </c>
      <c r="C151" s="184" t="s">
        <v>11</v>
      </c>
      <c r="D151" s="256">
        <v>42673.0</v>
      </c>
      <c r="E151" s="257">
        <v>1.324E10</v>
      </c>
      <c r="F151" s="257">
        <v>7.3E9</v>
      </c>
      <c r="G151" s="257">
        <v>8.06E8</v>
      </c>
      <c r="H151" s="257">
        <v>2.674E9</v>
      </c>
      <c r="I151" s="257">
        <v>1.873E9</v>
      </c>
      <c r="J151" s="184" t="s">
        <v>108</v>
      </c>
      <c r="K151" s="184" t="s">
        <v>143</v>
      </c>
      <c r="L151" s="258">
        <f>Total_revenue-COGS</f>
        <v>5940000000</v>
      </c>
      <c r="M151" s="258">
        <f>Gross_profit-(SGAs+R_and_D+Other_operating_items)</f>
        <v>587000000</v>
      </c>
      <c r="N151" s="259">
        <f>1-(COGS/Total_revenue)</f>
        <v>0.4486404834</v>
      </c>
      <c r="O151" s="259">
        <f>Operating_profit/Total_revenue</f>
        <v>0.04433534743</v>
      </c>
    </row>
    <row r="152">
      <c r="A152" s="184">
        <v>166.0</v>
      </c>
      <c r="B152" s="184" t="s">
        <v>190</v>
      </c>
      <c r="C152" s="184" t="s">
        <v>10</v>
      </c>
      <c r="D152" s="256">
        <v>41274.0</v>
      </c>
      <c r="E152" s="257">
        <v>5.8635E9</v>
      </c>
      <c r="F152" s="257">
        <v>4.3353E9</v>
      </c>
      <c r="G152" s="257">
        <v>1.1489E9</v>
      </c>
      <c r="H152" s="184">
        <v>0.0</v>
      </c>
      <c r="I152" s="184">
        <v>0.0</v>
      </c>
      <c r="J152" s="184" t="s">
        <v>111</v>
      </c>
      <c r="K152" s="184" t="s">
        <v>191</v>
      </c>
      <c r="L152" s="258">
        <f>Total_revenue-COGS</f>
        <v>1528200000</v>
      </c>
      <c r="M152" s="258">
        <f>Gross_profit-(SGAs+R_and_D+Other_operating_items)</f>
        <v>379300000</v>
      </c>
      <c r="N152" s="259">
        <f>1-(COGS/Total_revenue)</f>
        <v>0.260629317</v>
      </c>
      <c r="O152" s="259">
        <f>Operating_profit/Total_revenue</f>
        <v>0.06468832609</v>
      </c>
    </row>
    <row r="153">
      <c r="A153" s="184">
        <v>167.0</v>
      </c>
      <c r="B153" s="184" t="s">
        <v>190</v>
      </c>
      <c r="C153" s="184" t="s">
        <v>11</v>
      </c>
      <c r="D153" s="256">
        <v>41636.0</v>
      </c>
      <c r="E153" s="257">
        <v>6.14E9</v>
      </c>
      <c r="F153" s="257">
        <v>4.5023E9</v>
      </c>
      <c r="G153" s="257">
        <v>1.1742E9</v>
      </c>
      <c r="H153" s="184">
        <v>0.0</v>
      </c>
      <c r="I153" s="184">
        <v>0.0</v>
      </c>
      <c r="J153" s="184" t="s">
        <v>111</v>
      </c>
      <c r="K153" s="184" t="s">
        <v>191</v>
      </c>
      <c r="L153" s="258">
        <f>Total_revenue-COGS</f>
        <v>1637700000</v>
      </c>
      <c r="M153" s="258">
        <f>Gross_profit-(SGAs+R_and_D+Other_operating_items)</f>
        <v>463500000</v>
      </c>
      <c r="N153" s="259">
        <f>1-(COGS/Total_revenue)</f>
        <v>0.2667263844</v>
      </c>
      <c r="O153" s="259">
        <f>Operating_profit/Total_revenue</f>
        <v>0.07548859935</v>
      </c>
    </row>
    <row r="154">
      <c r="A154" s="184">
        <v>168.0</v>
      </c>
      <c r="B154" s="184" t="s">
        <v>190</v>
      </c>
      <c r="C154" s="184" t="s">
        <v>12</v>
      </c>
      <c r="D154" s="256">
        <v>42007.0</v>
      </c>
      <c r="E154" s="257">
        <v>6.3303E9</v>
      </c>
      <c r="F154" s="257">
        <v>4.6791E9</v>
      </c>
      <c r="G154" s="257">
        <v>1.1589E9</v>
      </c>
      <c r="H154" s="184">
        <v>0.0</v>
      </c>
      <c r="I154" s="184">
        <v>0.0</v>
      </c>
      <c r="J154" s="184" t="s">
        <v>111</v>
      </c>
      <c r="K154" s="184" t="s">
        <v>191</v>
      </c>
      <c r="L154" s="258">
        <f>Total_revenue-COGS</f>
        <v>1651200000</v>
      </c>
      <c r="M154" s="258">
        <f>Gross_profit-(SGAs+R_and_D+Other_operating_items)</f>
        <v>492300000</v>
      </c>
      <c r="N154" s="259">
        <f>1-(COGS/Total_revenue)</f>
        <v>0.2608407184</v>
      </c>
      <c r="O154" s="259">
        <f>Operating_profit/Total_revenue</f>
        <v>0.07776882612</v>
      </c>
    </row>
    <row r="155">
      <c r="A155" s="184">
        <v>169.0</v>
      </c>
      <c r="B155" s="184" t="s">
        <v>190</v>
      </c>
      <c r="C155" s="184" t="s">
        <v>13</v>
      </c>
      <c r="D155" s="256">
        <v>42371.0</v>
      </c>
      <c r="E155" s="257">
        <v>5.9669E9</v>
      </c>
      <c r="F155" s="257">
        <v>4.3211E9</v>
      </c>
      <c r="G155" s="257">
        <v>1.1081E9</v>
      </c>
      <c r="H155" s="184">
        <v>0.0</v>
      </c>
      <c r="I155" s="184">
        <v>0.0</v>
      </c>
      <c r="J155" s="184" t="s">
        <v>111</v>
      </c>
      <c r="K155" s="184" t="s">
        <v>191</v>
      </c>
      <c r="L155" s="258">
        <f>Total_revenue-COGS</f>
        <v>1645800000</v>
      </c>
      <c r="M155" s="258">
        <f>Gross_profit-(SGAs+R_and_D+Other_operating_items)</f>
        <v>537700000</v>
      </c>
      <c r="N155" s="259">
        <f>1-(COGS/Total_revenue)</f>
        <v>0.2758216159</v>
      </c>
      <c r="O155" s="259">
        <f>Operating_profit/Total_revenue</f>
        <v>0.09011379443</v>
      </c>
    </row>
    <row r="156">
      <c r="A156" s="184">
        <v>170.0</v>
      </c>
      <c r="B156" s="184" t="s">
        <v>192</v>
      </c>
      <c r="C156" s="184" t="s">
        <v>10</v>
      </c>
      <c r="D156" s="256">
        <v>41274.0</v>
      </c>
      <c r="E156" s="257">
        <v>2.853926E9</v>
      </c>
      <c r="F156" s="257">
        <v>1.3295E9</v>
      </c>
      <c r="G156" s="257">
        <v>2.20758E8</v>
      </c>
      <c r="H156" s="184">
        <v>0.0</v>
      </c>
      <c r="I156" s="257">
        <v>3.80402E8</v>
      </c>
      <c r="J156" s="184" t="s">
        <v>120</v>
      </c>
      <c r="K156" s="184" t="s">
        <v>193</v>
      </c>
      <c r="L156" s="258">
        <f>Total_revenue-COGS</f>
        <v>1524426000</v>
      </c>
      <c r="M156" s="258">
        <f>Gross_profit-(SGAs+R_and_D+Other_operating_items)</f>
        <v>923266000</v>
      </c>
      <c r="N156" s="259">
        <f>1-(COGS/Total_revenue)</f>
        <v>0.5341505</v>
      </c>
      <c r="O156" s="259">
        <f>Operating_profit/Total_revenue</f>
        <v>0.3235073369</v>
      </c>
    </row>
    <row r="157">
      <c r="A157" s="184">
        <v>171.0</v>
      </c>
      <c r="B157" s="184" t="s">
        <v>192</v>
      </c>
      <c r="C157" s="184" t="s">
        <v>11</v>
      </c>
      <c r="D157" s="256">
        <v>41639.0</v>
      </c>
      <c r="E157" s="257">
        <v>2.879E9</v>
      </c>
      <c r="F157" s="257">
        <v>1.289E9</v>
      </c>
      <c r="G157" s="257">
        <v>2.34E8</v>
      </c>
      <c r="H157" s="184">
        <v>0.0</v>
      </c>
      <c r="I157" s="257">
        <v>4.07E8</v>
      </c>
      <c r="J157" s="184" t="s">
        <v>120</v>
      </c>
      <c r="K157" s="184" t="s">
        <v>193</v>
      </c>
      <c r="L157" s="258">
        <f>Total_revenue-COGS</f>
        <v>1590000000</v>
      </c>
      <c r="M157" s="258">
        <f>Gross_profit-(SGAs+R_and_D+Other_operating_items)</f>
        <v>949000000</v>
      </c>
      <c r="N157" s="259">
        <f>1-(COGS/Total_revenue)</f>
        <v>0.5522750955</v>
      </c>
      <c r="O157" s="259">
        <f>Operating_profit/Total_revenue</f>
        <v>0.3296283432</v>
      </c>
    </row>
    <row r="158">
      <c r="A158" s="184">
        <v>172.0</v>
      </c>
      <c r="B158" s="184" t="s">
        <v>192</v>
      </c>
      <c r="C158" s="184" t="s">
        <v>12</v>
      </c>
      <c r="D158" s="256">
        <v>42004.0</v>
      </c>
      <c r="E158" s="257">
        <v>3.011E9</v>
      </c>
      <c r="F158" s="257">
        <v>1.35E9</v>
      </c>
      <c r="G158" s="257">
        <v>2.36E8</v>
      </c>
      <c r="H158" s="184">
        <v>0.0</v>
      </c>
      <c r="I158" s="257">
        <v>4.24E8</v>
      </c>
      <c r="J158" s="184" t="s">
        <v>120</v>
      </c>
      <c r="K158" s="184" t="s">
        <v>193</v>
      </c>
      <c r="L158" s="258">
        <f>Total_revenue-COGS</f>
        <v>1661000000</v>
      </c>
      <c r="M158" s="258">
        <f>Gross_profit-(SGAs+R_and_D+Other_operating_items)</f>
        <v>1001000000</v>
      </c>
      <c r="N158" s="259">
        <f>1-(COGS/Total_revenue)</f>
        <v>0.5516439721</v>
      </c>
      <c r="O158" s="259">
        <f>Operating_profit/Total_revenue</f>
        <v>0.3324476918</v>
      </c>
    </row>
    <row r="159">
      <c r="A159" s="184">
        <v>173.0</v>
      </c>
      <c r="B159" s="184" t="s">
        <v>192</v>
      </c>
      <c r="C159" s="184" t="s">
        <v>13</v>
      </c>
      <c r="D159" s="256">
        <v>42369.0</v>
      </c>
      <c r="E159" s="257">
        <v>3.159E9</v>
      </c>
      <c r="F159" s="257">
        <v>1.404E9</v>
      </c>
      <c r="G159" s="257">
        <v>2.43E8</v>
      </c>
      <c r="H159" s="184">
        <v>0.0</v>
      </c>
      <c r="I159" s="257">
        <v>4.4E8</v>
      </c>
      <c r="J159" s="184" t="s">
        <v>120</v>
      </c>
      <c r="K159" s="184" t="s">
        <v>193</v>
      </c>
      <c r="L159" s="258">
        <f>Total_revenue-COGS</f>
        <v>1755000000</v>
      </c>
      <c r="M159" s="258">
        <f>Gross_profit-(SGAs+R_and_D+Other_operating_items)</f>
        <v>1072000000</v>
      </c>
      <c r="N159" s="259">
        <f>1-(COGS/Total_revenue)</f>
        <v>0.5555555556</v>
      </c>
      <c r="O159" s="259">
        <f>Operating_profit/Total_revenue</f>
        <v>0.3393478949</v>
      </c>
    </row>
    <row r="160">
      <c r="A160" s="184">
        <v>174.0</v>
      </c>
      <c r="B160" s="184" t="s">
        <v>194</v>
      </c>
      <c r="C160" s="184" t="s">
        <v>10</v>
      </c>
      <c r="D160" s="256">
        <v>41274.0</v>
      </c>
      <c r="E160" s="257">
        <v>3.3781E10</v>
      </c>
      <c r="F160" s="257">
        <v>4.8E8</v>
      </c>
      <c r="G160" s="257">
        <v>2.3392E10</v>
      </c>
      <c r="H160" s="184">
        <v>0.0</v>
      </c>
      <c r="I160" s="257">
        <v>1.712E9</v>
      </c>
      <c r="J160" s="184" t="s">
        <v>99</v>
      </c>
      <c r="K160" s="184" t="s">
        <v>195</v>
      </c>
      <c r="L160" s="258">
        <f>Total_revenue-COGS</f>
        <v>33301000000</v>
      </c>
      <c r="M160" s="258">
        <f>Gross_profit-(SGAs+R_and_D+Other_operating_items)</f>
        <v>8197000000</v>
      </c>
      <c r="N160" s="259">
        <f>1-(COGS/Total_revenue)</f>
        <v>0.9857908292</v>
      </c>
      <c r="O160" s="259">
        <f>Operating_profit/Total_revenue</f>
        <v>0.2426511945</v>
      </c>
    </row>
    <row r="161">
      <c r="A161" s="184">
        <v>175.0</v>
      </c>
      <c r="B161" s="184" t="s">
        <v>194</v>
      </c>
      <c r="C161" s="184" t="s">
        <v>11</v>
      </c>
      <c r="D161" s="256">
        <v>41639.0</v>
      </c>
      <c r="E161" s="257">
        <v>3.4828E10</v>
      </c>
      <c r="F161" s="257">
        <v>4.42E8</v>
      </c>
      <c r="G161" s="257">
        <v>2.315E10</v>
      </c>
      <c r="H161" s="184">
        <v>0.0</v>
      </c>
      <c r="I161" s="257">
        <v>1.832E9</v>
      </c>
      <c r="J161" s="184" t="s">
        <v>99</v>
      </c>
      <c r="K161" s="184" t="s">
        <v>195</v>
      </c>
      <c r="L161" s="258">
        <f>Total_revenue-COGS</f>
        <v>34386000000</v>
      </c>
      <c r="M161" s="258">
        <f>Gross_profit-(SGAs+R_and_D+Other_operating_items)</f>
        <v>9404000000</v>
      </c>
      <c r="N161" s="259">
        <f>1-(COGS/Total_revenue)</f>
        <v>0.9873090617</v>
      </c>
      <c r="O161" s="259">
        <f>Operating_profit/Total_revenue</f>
        <v>0.2700126335</v>
      </c>
    </row>
    <row r="162">
      <c r="A162" s="184">
        <v>176.0</v>
      </c>
      <c r="B162" s="184" t="s">
        <v>194</v>
      </c>
      <c r="C162" s="184" t="s">
        <v>12</v>
      </c>
      <c r="D162" s="256">
        <v>42004.0</v>
      </c>
      <c r="E162" s="257">
        <v>3.5895E10</v>
      </c>
      <c r="F162" s="257">
        <v>3.73E8</v>
      </c>
      <c r="G162" s="257">
        <v>2.3153E10</v>
      </c>
      <c r="H162" s="184">
        <v>0.0</v>
      </c>
      <c r="I162" s="257">
        <v>2.044E9</v>
      </c>
      <c r="J162" s="184" t="s">
        <v>99</v>
      </c>
      <c r="K162" s="184" t="s">
        <v>195</v>
      </c>
      <c r="L162" s="258">
        <f>Total_revenue-COGS</f>
        <v>35522000000</v>
      </c>
      <c r="M162" s="258">
        <f>Gross_profit-(SGAs+R_and_D+Other_operating_items)</f>
        <v>10325000000</v>
      </c>
      <c r="N162" s="259">
        <f>1-(COGS/Total_revenue)</f>
        <v>0.9896085806</v>
      </c>
      <c r="O162" s="259">
        <f>Operating_profit/Total_revenue</f>
        <v>0.2876445187</v>
      </c>
    </row>
    <row r="163">
      <c r="A163" s="184">
        <v>177.0</v>
      </c>
      <c r="B163" s="184" t="s">
        <v>194</v>
      </c>
      <c r="C163" s="184" t="s">
        <v>13</v>
      </c>
      <c r="D163" s="256">
        <v>42369.0</v>
      </c>
      <c r="E163" s="257">
        <v>3.4441E10</v>
      </c>
      <c r="F163" s="257">
        <v>4.75E8</v>
      </c>
      <c r="G163" s="257">
        <v>2.2892E10</v>
      </c>
      <c r="H163" s="184">
        <v>0.0</v>
      </c>
      <c r="I163" s="257">
        <v>1.988E9</v>
      </c>
      <c r="J163" s="184" t="s">
        <v>99</v>
      </c>
      <c r="K163" s="184" t="s">
        <v>195</v>
      </c>
      <c r="L163" s="258">
        <f>Total_revenue-COGS</f>
        <v>33966000000</v>
      </c>
      <c r="M163" s="258">
        <f>Gross_profit-(SGAs+R_and_D+Other_operating_items)</f>
        <v>9086000000</v>
      </c>
      <c r="N163" s="259">
        <f>1-(COGS/Total_revenue)</f>
        <v>0.9862082982</v>
      </c>
      <c r="O163" s="259">
        <f>Operating_profit/Total_revenue</f>
        <v>0.2638134781</v>
      </c>
    </row>
    <row r="164">
      <c r="A164" s="184">
        <v>178.0</v>
      </c>
      <c r="B164" s="184" t="s">
        <v>196</v>
      </c>
      <c r="C164" s="184" t="s">
        <v>10</v>
      </c>
      <c r="D164" s="256">
        <v>41517.0</v>
      </c>
      <c r="E164" s="257">
        <v>2.0891E9</v>
      </c>
      <c r="F164" s="257">
        <v>1.2515E9</v>
      </c>
      <c r="G164" s="257">
        <v>6.076E8</v>
      </c>
      <c r="H164" s="184">
        <v>0.0</v>
      </c>
      <c r="I164" s="184">
        <v>0.0</v>
      </c>
      <c r="J164" s="184" t="s">
        <v>105</v>
      </c>
      <c r="K164" s="184" t="s">
        <v>171</v>
      </c>
      <c r="L164" s="258">
        <f>Total_revenue-COGS</f>
        <v>837600000</v>
      </c>
      <c r="M164" s="258">
        <f>Gross_profit-(SGAs+R_and_D+Other_operating_items)</f>
        <v>230000000</v>
      </c>
      <c r="N164" s="259">
        <f>1-(COGS/Total_revenue)</f>
        <v>0.4009382031</v>
      </c>
      <c r="O164" s="259">
        <f>Operating_profit/Total_revenue</f>
        <v>0.1100952563</v>
      </c>
    </row>
    <row r="165">
      <c r="A165" s="184">
        <v>179.0</v>
      </c>
      <c r="B165" s="184" t="s">
        <v>196</v>
      </c>
      <c r="C165" s="184" t="s">
        <v>11</v>
      </c>
      <c r="D165" s="256">
        <v>41882.0</v>
      </c>
      <c r="E165" s="257">
        <v>2.3935E9</v>
      </c>
      <c r="F165" s="257">
        <v>1.4143E9</v>
      </c>
      <c r="G165" s="257">
        <v>6.803E8</v>
      </c>
      <c r="H165" s="184">
        <v>0.0</v>
      </c>
      <c r="I165" s="184">
        <v>0.0</v>
      </c>
      <c r="J165" s="184" t="s">
        <v>105</v>
      </c>
      <c r="K165" s="184" t="s">
        <v>171</v>
      </c>
      <c r="L165" s="258">
        <f>Total_revenue-COGS</f>
        <v>979200000</v>
      </c>
      <c r="M165" s="258">
        <f>Gross_profit-(SGAs+R_and_D+Other_operating_items)</f>
        <v>298900000</v>
      </c>
      <c r="N165" s="259">
        <f>1-(COGS/Total_revenue)</f>
        <v>0.4091080008</v>
      </c>
      <c r="O165" s="259">
        <f>Operating_profit/Total_revenue</f>
        <v>0.124879883</v>
      </c>
    </row>
    <row r="166">
      <c r="A166" s="184">
        <v>180.0</v>
      </c>
      <c r="B166" s="184" t="s">
        <v>196</v>
      </c>
      <c r="C166" s="184" t="s">
        <v>12</v>
      </c>
      <c r="D166" s="256">
        <v>42247.0</v>
      </c>
      <c r="E166" s="257">
        <v>2.7067E9</v>
      </c>
      <c r="F166" s="257">
        <v>1.5611E9</v>
      </c>
      <c r="G166" s="257">
        <v>7.569E8</v>
      </c>
      <c r="H166" s="184">
        <v>0.0</v>
      </c>
      <c r="I166" s="184">
        <v>0.0</v>
      </c>
      <c r="J166" s="184" t="s">
        <v>105</v>
      </c>
      <c r="K166" s="184" t="s">
        <v>171</v>
      </c>
      <c r="L166" s="258">
        <f>Total_revenue-COGS</f>
        <v>1145600000</v>
      </c>
      <c r="M166" s="258">
        <f>Gross_profit-(SGAs+R_and_D+Other_operating_items)</f>
        <v>388700000</v>
      </c>
      <c r="N166" s="259">
        <f>1-(COGS/Total_revenue)</f>
        <v>0.4232460191</v>
      </c>
      <c r="O166" s="259">
        <f>Operating_profit/Total_revenue</f>
        <v>0.1436066058</v>
      </c>
    </row>
    <row r="167">
      <c r="A167" s="184">
        <v>181.0</v>
      </c>
      <c r="B167" s="184" t="s">
        <v>196</v>
      </c>
      <c r="C167" s="184" t="s">
        <v>13</v>
      </c>
      <c r="D167" s="256">
        <v>42613.0</v>
      </c>
      <c r="E167" s="257">
        <v>3.2913E9</v>
      </c>
      <c r="F167" s="257">
        <v>1.8551E9</v>
      </c>
      <c r="G167" s="257">
        <v>9.46E8</v>
      </c>
      <c r="H167" s="184">
        <v>0.0</v>
      </c>
      <c r="I167" s="184">
        <v>0.0</v>
      </c>
      <c r="J167" s="184" t="s">
        <v>105</v>
      </c>
      <c r="K167" s="184" t="s">
        <v>171</v>
      </c>
      <c r="L167" s="258">
        <f>Total_revenue-COGS</f>
        <v>1436200000</v>
      </c>
      <c r="M167" s="258">
        <f>Gross_profit-(SGAs+R_and_D+Other_operating_items)</f>
        <v>490200000</v>
      </c>
      <c r="N167" s="259">
        <f>1-(COGS/Total_revenue)</f>
        <v>0.4363625315</v>
      </c>
      <c r="O167" s="259">
        <f>Operating_profit/Total_revenue</f>
        <v>0.1489381096</v>
      </c>
    </row>
    <row r="168">
      <c r="A168" s="184">
        <v>182.0</v>
      </c>
      <c r="B168" s="184" t="s">
        <v>197</v>
      </c>
      <c r="C168" s="184" t="s">
        <v>10</v>
      </c>
      <c r="D168" s="256">
        <v>41517.0</v>
      </c>
      <c r="E168" s="257">
        <v>9.14753E9</v>
      </c>
      <c r="F168" s="257">
        <v>4.406595E9</v>
      </c>
      <c r="G168" s="257">
        <v>2.967837E9</v>
      </c>
      <c r="H168" s="184">
        <v>0.0</v>
      </c>
      <c r="I168" s="184">
        <v>0.0</v>
      </c>
      <c r="J168" s="184" t="s">
        <v>90</v>
      </c>
      <c r="K168" s="184" t="s">
        <v>177</v>
      </c>
      <c r="L168" s="258">
        <f>Total_revenue-COGS</f>
        <v>4740935000</v>
      </c>
      <c r="M168" s="258">
        <f>Gross_profit-(SGAs+R_and_D+Other_operating_items)</f>
        <v>1773098000</v>
      </c>
      <c r="N168" s="259">
        <f>1-(COGS/Total_revenue)</f>
        <v>0.5182748786</v>
      </c>
      <c r="O168" s="259">
        <f>Operating_profit/Total_revenue</f>
        <v>0.1938335266</v>
      </c>
    </row>
    <row r="169">
      <c r="A169" s="184">
        <v>183.0</v>
      </c>
      <c r="B169" s="184" t="s">
        <v>197</v>
      </c>
      <c r="C169" s="184" t="s">
        <v>11</v>
      </c>
      <c r="D169" s="256">
        <v>41881.0</v>
      </c>
      <c r="E169" s="257">
        <v>9.475313E9</v>
      </c>
      <c r="F169" s="257">
        <v>4.540406E9</v>
      </c>
      <c r="G169" s="257">
        <v>3.104684E9</v>
      </c>
      <c r="H169" s="184">
        <v>0.0</v>
      </c>
      <c r="I169" s="184">
        <v>0.0</v>
      </c>
      <c r="J169" s="184" t="s">
        <v>90</v>
      </c>
      <c r="K169" s="184" t="s">
        <v>177</v>
      </c>
      <c r="L169" s="258">
        <f>Total_revenue-COGS</f>
        <v>4934907000</v>
      </c>
      <c r="M169" s="258">
        <f>Gross_profit-(SGAs+R_and_D+Other_operating_items)</f>
        <v>1830223000</v>
      </c>
      <c r="N169" s="259">
        <f>1-(COGS/Total_revenue)</f>
        <v>0.520817307</v>
      </c>
      <c r="O169" s="259">
        <f>Operating_profit/Total_revenue</f>
        <v>0.1931569965</v>
      </c>
    </row>
    <row r="170">
      <c r="A170" s="184">
        <v>184.0</v>
      </c>
      <c r="B170" s="184" t="s">
        <v>197</v>
      </c>
      <c r="C170" s="184" t="s">
        <v>12</v>
      </c>
      <c r="D170" s="256">
        <v>42245.0</v>
      </c>
      <c r="E170" s="257">
        <v>1.018734E10</v>
      </c>
      <c r="F170" s="257">
        <v>4.860309E9</v>
      </c>
      <c r="G170" s="257">
        <v>3.37398E9</v>
      </c>
      <c r="H170" s="184">
        <v>0.0</v>
      </c>
      <c r="I170" s="184">
        <v>0.0</v>
      </c>
      <c r="J170" s="184" t="s">
        <v>90</v>
      </c>
      <c r="K170" s="184" t="s">
        <v>177</v>
      </c>
      <c r="L170" s="258">
        <f>Total_revenue-COGS</f>
        <v>5327031000</v>
      </c>
      <c r="M170" s="258">
        <f>Gross_profit-(SGAs+R_and_D+Other_operating_items)</f>
        <v>1953051000</v>
      </c>
      <c r="N170" s="259">
        <f>1-(COGS/Total_revenue)</f>
        <v>0.522906961</v>
      </c>
      <c r="O170" s="259">
        <f>Operating_profit/Total_revenue</f>
        <v>0.1917135386</v>
      </c>
    </row>
    <row r="171">
      <c r="A171" s="184">
        <v>185.0</v>
      </c>
      <c r="B171" s="184" t="s">
        <v>197</v>
      </c>
      <c r="C171" s="184" t="s">
        <v>13</v>
      </c>
      <c r="D171" s="256">
        <v>42609.0</v>
      </c>
      <c r="E171" s="257">
        <v>1.0635676E10</v>
      </c>
      <c r="F171" s="257">
        <v>5.02694E9</v>
      </c>
      <c r="G171" s="257">
        <v>3.548341E9</v>
      </c>
      <c r="H171" s="184">
        <v>0.0</v>
      </c>
      <c r="I171" s="184">
        <v>0.0</v>
      </c>
      <c r="J171" s="184" t="s">
        <v>90</v>
      </c>
      <c r="K171" s="184" t="s">
        <v>177</v>
      </c>
      <c r="L171" s="258">
        <f>Total_revenue-COGS</f>
        <v>5608736000</v>
      </c>
      <c r="M171" s="258">
        <f>Gross_profit-(SGAs+R_and_D+Other_operating_items)</f>
        <v>2060395000</v>
      </c>
      <c r="N171" s="259">
        <f>1-(COGS/Total_revenue)</f>
        <v>0.5273511529</v>
      </c>
      <c r="O171" s="259">
        <f>Operating_profit/Total_revenue</f>
        <v>0.1937248747</v>
      </c>
    </row>
    <row r="172">
      <c r="A172" s="184">
        <v>186.0</v>
      </c>
      <c r="B172" s="184" t="s">
        <v>198</v>
      </c>
      <c r="C172" s="184" t="s">
        <v>10</v>
      </c>
      <c r="D172" s="256">
        <v>41639.0</v>
      </c>
      <c r="E172" s="257">
        <v>8.6623E10</v>
      </c>
      <c r="F172" s="257">
        <v>7.3268E10</v>
      </c>
      <c r="G172" s="257">
        <v>3.742E9</v>
      </c>
      <c r="H172" s="257">
        <v>3.071E9</v>
      </c>
      <c r="I172" s="184">
        <v>0.0</v>
      </c>
      <c r="J172" s="184" t="s">
        <v>105</v>
      </c>
      <c r="K172" s="184" t="s">
        <v>94</v>
      </c>
      <c r="L172" s="258">
        <f>Total_revenue-COGS</f>
        <v>13355000000</v>
      </c>
      <c r="M172" s="258">
        <f>Gross_profit-(SGAs+R_and_D+Other_operating_items)</f>
        <v>6542000000</v>
      </c>
      <c r="N172" s="259">
        <f>1-(COGS/Total_revenue)</f>
        <v>0.1541738337</v>
      </c>
      <c r="O172" s="259">
        <f>Operating_profit/Total_revenue</f>
        <v>0.07552266719</v>
      </c>
    </row>
    <row r="173">
      <c r="A173" s="184">
        <v>187.0</v>
      </c>
      <c r="B173" s="184" t="s">
        <v>198</v>
      </c>
      <c r="C173" s="184" t="s">
        <v>11</v>
      </c>
      <c r="D173" s="256">
        <v>42004.0</v>
      </c>
      <c r="E173" s="257">
        <v>9.0762E10</v>
      </c>
      <c r="F173" s="257">
        <v>7.6752E10</v>
      </c>
      <c r="G173" s="257">
        <v>3.48E9</v>
      </c>
      <c r="H173" s="257">
        <v>3.047E9</v>
      </c>
      <c r="I173" s="184">
        <v>0.0</v>
      </c>
      <c r="J173" s="184" t="s">
        <v>105</v>
      </c>
      <c r="K173" s="184" t="s">
        <v>94</v>
      </c>
      <c r="L173" s="258">
        <f>Total_revenue-COGS</f>
        <v>14010000000</v>
      </c>
      <c r="M173" s="258">
        <f>Gross_profit-(SGAs+R_and_D+Other_operating_items)</f>
        <v>7483000000</v>
      </c>
      <c r="N173" s="259">
        <f>1-(COGS/Total_revenue)</f>
        <v>0.1543597541</v>
      </c>
      <c r="O173" s="259">
        <f>Operating_profit/Total_revenue</f>
        <v>0.08244639827</v>
      </c>
    </row>
    <row r="174">
      <c r="A174" s="184">
        <v>188.0</v>
      </c>
      <c r="B174" s="184" t="s">
        <v>198</v>
      </c>
      <c r="C174" s="184" t="s">
        <v>12</v>
      </c>
      <c r="D174" s="256">
        <v>42369.0</v>
      </c>
      <c r="E174" s="257">
        <v>9.6114E10</v>
      </c>
      <c r="F174" s="257">
        <v>8.2088E10</v>
      </c>
      <c r="G174" s="257">
        <v>3.251E9</v>
      </c>
      <c r="H174" s="257">
        <v>3.331E9</v>
      </c>
      <c r="I174" s="184">
        <v>0.0</v>
      </c>
      <c r="J174" s="184" t="s">
        <v>105</v>
      </c>
      <c r="K174" s="184" t="s">
        <v>94</v>
      </c>
      <c r="L174" s="258">
        <f>Total_revenue-COGS</f>
        <v>14026000000</v>
      </c>
      <c r="M174" s="258">
        <f>Gross_profit-(SGAs+R_and_D+Other_operating_items)</f>
        <v>7444000000</v>
      </c>
      <c r="N174" s="259">
        <f>1-(COGS/Total_revenue)</f>
        <v>0.1459308738</v>
      </c>
      <c r="O174" s="259">
        <f>Operating_profit/Total_revenue</f>
        <v>0.07744969515</v>
      </c>
    </row>
    <row r="175">
      <c r="A175" s="184">
        <v>189.0</v>
      </c>
      <c r="B175" s="184" t="s">
        <v>198</v>
      </c>
      <c r="C175" s="184" t="s">
        <v>13</v>
      </c>
      <c r="D175" s="256">
        <v>42735.0</v>
      </c>
      <c r="E175" s="257">
        <v>9.4571E10</v>
      </c>
      <c r="F175" s="257">
        <v>8.079E10</v>
      </c>
      <c r="G175" s="257">
        <v>3.313E9</v>
      </c>
      <c r="H175" s="257">
        <v>4.627E9</v>
      </c>
      <c r="I175" s="184">
        <v>0.0</v>
      </c>
      <c r="J175" s="184" t="s">
        <v>105</v>
      </c>
      <c r="K175" s="184" t="s">
        <v>94</v>
      </c>
      <c r="L175" s="258">
        <f>Total_revenue-COGS</f>
        <v>13781000000</v>
      </c>
      <c r="M175" s="258">
        <f>Gross_profit-(SGAs+R_and_D+Other_operating_items)</f>
        <v>5841000000</v>
      </c>
      <c r="N175" s="259">
        <f>1-(COGS/Total_revenue)</f>
        <v>0.1457212042</v>
      </c>
      <c r="O175" s="259">
        <f>Operating_profit/Total_revenue</f>
        <v>0.06176311977</v>
      </c>
    </row>
    <row r="176">
      <c r="A176" s="184">
        <v>190.0</v>
      </c>
      <c r="B176" s="184" t="s">
        <v>199</v>
      </c>
      <c r="C176" s="184" t="s">
        <v>10</v>
      </c>
      <c r="D176" s="256">
        <v>41274.0</v>
      </c>
      <c r="E176" s="257">
        <v>1.00078E11</v>
      </c>
      <c r="F176" s="257">
        <v>3.753E9</v>
      </c>
      <c r="G176" s="257">
        <v>7.0829E10</v>
      </c>
      <c r="H176" s="184">
        <v>0.0</v>
      </c>
      <c r="I176" s="257">
        <v>9.433E9</v>
      </c>
      <c r="J176" s="184" t="s">
        <v>99</v>
      </c>
      <c r="K176" s="184" t="s">
        <v>200</v>
      </c>
      <c r="L176" s="258">
        <f>Total_revenue-COGS</f>
        <v>96325000000</v>
      </c>
      <c r="M176" s="258">
        <f>Gross_profit-(SGAs+R_and_D+Other_operating_items)</f>
        <v>16063000000</v>
      </c>
      <c r="N176" s="259">
        <f>1-(COGS/Total_revenue)</f>
        <v>0.9624992506</v>
      </c>
      <c r="O176" s="259">
        <f>Operating_profit/Total_revenue</f>
        <v>0.1605048063</v>
      </c>
    </row>
    <row r="177">
      <c r="A177" s="184">
        <v>191.0</v>
      </c>
      <c r="B177" s="184" t="s">
        <v>199</v>
      </c>
      <c r="C177" s="184" t="s">
        <v>11</v>
      </c>
      <c r="D177" s="256">
        <v>41639.0</v>
      </c>
      <c r="E177" s="257">
        <v>1.01697E11</v>
      </c>
      <c r="F177" s="257">
        <v>3.034E9</v>
      </c>
      <c r="G177" s="257">
        <v>6.8128E10</v>
      </c>
      <c r="H177" s="184">
        <v>0.0</v>
      </c>
      <c r="I177" s="257">
        <v>4.642E9</v>
      </c>
      <c r="J177" s="184" t="s">
        <v>99</v>
      </c>
      <c r="K177" s="184" t="s">
        <v>200</v>
      </c>
      <c r="L177" s="258">
        <f>Total_revenue-COGS</f>
        <v>98663000000</v>
      </c>
      <c r="M177" s="258">
        <f>Gross_profit-(SGAs+R_and_D+Other_operating_items)</f>
        <v>25893000000</v>
      </c>
      <c r="N177" s="259">
        <f>1-(COGS/Total_revenue)</f>
        <v>0.9701662783</v>
      </c>
      <c r="O177" s="259">
        <f>Operating_profit/Total_revenue</f>
        <v>0.2546092805</v>
      </c>
    </row>
    <row r="178">
      <c r="A178" s="184">
        <v>192.0</v>
      </c>
      <c r="B178" s="184" t="s">
        <v>199</v>
      </c>
      <c r="C178" s="184" t="s">
        <v>12</v>
      </c>
      <c r="D178" s="256">
        <v>42004.0</v>
      </c>
      <c r="E178" s="257">
        <v>9.5181E10</v>
      </c>
      <c r="F178" s="257">
        <v>2.656E9</v>
      </c>
      <c r="G178" s="257">
        <v>7.4181E10</v>
      </c>
      <c r="H178" s="184">
        <v>0.0</v>
      </c>
      <c r="I178" s="257">
        <v>3.211E9</v>
      </c>
      <c r="J178" s="184" t="s">
        <v>99</v>
      </c>
      <c r="K178" s="184" t="s">
        <v>200</v>
      </c>
      <c r="L178" s="258">
        <f>Total_revenue-COGS</f>
        <v>92525000000</v>
      </c>
      <c r="M178" s="258">
        <f>Gross_profit-(SGAs+R_and_D+Other_operating_items)</f>
        <v>15133000000</v>
      </c>
      <c r="N178" s="259">
        <f>1-(COGS/Total_revenue)</f>
        <v>0.9720952711</v>
      </c>
      <c r="O178" s="259">
        <f>Operating_profit/Total_revenue</f>
        <v>0.1589918156</v>
      </c>
    </row>
    <row r="179">
      <c r="A179" s="184">
        <v>193.0</v>
      </c>
      <c r="B179" s="184" t="s">
        <v>199</v>
      </c>
      <c r="C179" s="184" t="s">
        <v>13</v>
      </c>
      <c r="D179" s="256">
        <v>42369.0</v>
      </c>
      <c r="E179" s="257">
        <v>9.3056E10</v>
      </c>
      <c r="F179" s="257">
        <v>2.204E9</v>
      </c>
      <c r="G179" s="257">
        <v>5.6358E10</v>
      </c>
      <c r="H179" s="184">
        <v>0.0</v>
      </c>
      <c r="I179" s="257">
        <v>3.995E9</v>
      </c>
      <c r="J179" s="184" t="s">
        <v>99</v>
      </c>
      <c r="K179" s="184" t="s">
        <v>200</v>
      </c>
      <c r="L179" s="258">
        <f>Total_revenue-COGS</f>
        <v>90852000000</v>
      </c>
      <c r="M179" s="258">
        <f>Gross_profit-(SGAs+R_and_D+Other_operating_items)</f>
        <v>30499000000</v>
      </c>
      <c r="N179" s="259">
        <f>1-(COGS/Total_revenue)</f>
        <v>0.976315337</v>
      </c>
      <c r="O179" s="259">
        <f>Operating_profit/Total_revenue</f>
        <v>0.3277488824</v>
      </c>
    </row>
    <row r="180">
      <c r="A180" s="184">
        <v>194.0</v>
      </c>
      <c r="B180" s="184" t="s">
        <v>201</v>
      </c>
      <c r="C180" s="184" t="s">
        <v>10</v>
      </c>
      <c r="D180" s="256">
        <v>41274.0</v>
      </c>
      <c r="E180" s="257">
        <v>1.3936E10</v>
      </c>
      <c r="F180" s="257">
        <v>6.802E9</v>
      </c>
      <c r="G180" s="257">
        <v>3.283E9</v>
      </c>
      <c r="H180" s="257">
        <v>1.081E9</v>
      </c>
      <c r="I180" s="184">
        <v>0.0</v>
      </c>
      <c r="J180" s="184" t="s">
        <v>102</v>
      </c>
      <c r="K180" s="184" t="s">
        <v>140</v>
      </c>
      <c r="L180" s="258">
        <f>Total_revenue-COGS</f>
        <v>7134000000</v>
      </c>
      <c r="M180" s="258">
        <f>Gross_profit-(SGAs+R_and_D+Other_operating_items)</f>
        <v>2770000000</v>
      </c>
      <c r="N180" s="259">
        <f>1-(COGS/Total_revenue)</f>
        <v>0.5119115959</v>
      </c>
      <c r="O180" s="259">
        <f>Operating_profit/Total_revenue</f>
        <v>0.1987657865</v>
      </c>
    </row>
    <row r="181">
      <c r="A181" s="184">
        <v>195.0</v>
      </c>
      <c r="B181" s="184" t="s">
        <v>201</v>
      </c>
      <c r="C181" s="184" t="s">
        <v>11</v>
      </c>
      <c r="D181" s="256">
        <v>41639.0</v>
      </c>
      <c r="E181" s="257">
        <v>9.413E9</v>
      </c>
      <c r="F181" s="257">
        <v>5.251E9</v>
      </c>
      <c r="G181" s="257">
        <v>3.084E9</v>
      </c>
      <c r="H181" s="257">
        <v>5.82E8</v>
      </c>
      <c r="I181" s="184">
        <v>0.0</v>
      </c>
      <c r="J181" s="184" t="s">
        <v>102</v>
      </c>
      <c r="K181" s="184" t="s">
        <v>140</v>
      </c>
      <c r="L181" s="258">
        <f>Total_revenue-COGS</f>
        <v>4162000000</v>
      </c>
      <c r="M181" s="258">
        <f>Gross_profit-(SGAs+R_and_D+Other_operating_items)</f>
        <v>496000000</v>
      </c>
      <c r="N181" s="259">
        <f>1-(COGS/Total_revenue)</f>
        <v>0.4421544672</v>
      </c>
      <c r="O181" s="259">
        <f>Operating_profit/Total_revenue</f>
        <v>0.05269308403</v>
      </c>
    </row>
    <row r="182">
      <c r="A182" s="184">
        <v>196.0</v>
      </c>
      <c r="B182" s="184" t="s">
        <v>201</v>
      </c>
      <c r="C182" s="184" t="s">
        <v>12</v>
      </c>
      <c r="D182" s="256">
        <v>42004.0</v>
      </c>
      <c r="E182" s="257">
        <v>1.0719E10</v>
      </c>
      <c r="F182" s="257">
        <v>6.138E9</v>
      </c>
      <c r="G182" s="257">
        <v>3.315E9</v>
      </c>
      <c r="H182" s="257">
        <v>6.1E8</v>
      </c>
      <c r="I182" s="184">
        <v>0.0</v>
      </c>
      <c r="J182" s="184" t="s">
        <v>102</v>
      </c>
      <c r="K182" s="184" t="s">
        <v>140</v>
      </c>
      <c r="L182" s="258">
        <f>Total_revenue-COGS</f>
        <v>4581000000</v>
      </c>
      <c r="M182" s="258">
        <f>Gross_profit-(SGAs+R_and_D+Other_operating_items)</f>
        <v>656000000</v>
      </c>
      <c r="N182" s="259">
        <f>1-(COGS/Total_revenue)</f>
        <v>0.4273719563</v>
      </c>
      <c r="O182" s="259">
        <f>Operating_profit/Total_revenue</f>
        <v>0.06119973878</v>
      </c>
    </row>
    <row r="183">
      <c r="A183" s="184">
        <v>197.0</v>
      </c>
      <c r="B183" s="184" t="s">
        <v>201</v>
      </c>
      <c r="C183" s="184" t="s">
        <v>13</v>
      </c>
      <c r="D183" s="256">
        <v>42369.0</v>
      </c>
      <c r="E183" s="257">
        <v>9.968E9</v>
      </c>
      <c r="F183" s="257">
        <v>5.822E9</v>
      </c>
      <c r="G183" s="257">
        <v>3.094E9</v>
      </c>
      <c r="H183" s="257">
        <v>6.03E8</v>
      </c>
      <c r="I183" s="184">
        <v>0.0</v>
      </c>
      <c r="J183" s="184" t="s">
        <v>102</v>
      </c>
      <c r="K183" s="184" t="s">
        <v>140</v>
      </c>
      <c r="L183" s="258">
        <f>Total_revenue-COGS</f>
        <v>4146000000</v>
      </c>
      <c r="M183" s="258">
        <f>Gross_profit-(SGAs+R_and_D+Other_operating_items)</f>
        <v>449000000</v>
      </c>
      <c r="N183" s="259">
        <f>1-(COGS/Total_revenue)</f>
        <v>0.4159309791</v>
      </c>
      <c r="O183" s="259">
        <f>Operating_profit/Total_revenue</f>
        <v>0.04504414125</v>
      </c>
    </row>
    <row r="184">
      <c r="A184" s="184">
        <v>198.0</v>
      </c>
      <c r="B184" s="184" t="s">
        <v>202</v>
      </c>
      <c r="C184" s="184" t="s">
        <v>10</v>
      </c>
      <c r="D184" s="256">
        <v>41335.0</v>
      </c>
      <c r="E184" s="257">
        <v>1.0914585E10</v>
      </c>
      <c r="F184" s="257">
        <v>6.52583E9</v>
      </c>
      <c r="G184" s="257">
        <v>2.750537E9</v>
      </c>
      <c r="H184" s="184">
        <v>0.0</v>
      </c>
      <c r="I184" s="184">
        <v>0.0</v>
      </c>
      <c r="J184" s="184" t="s">
        <v>90</v>
      </c>
      <c r="K184" s="184" t="s">
        <v>177</v>
      </c>
      <c r="L184" s="258">
        <f>Total_revenue-COGS</f>
        <v>4388755000</v>
      </c>
      <c r="M184" s="258">
        <f>Gross_profit-(SGAs+R_and_D+Other_operating_items)</f>
        <v>1638218000</v>
      </c>
      <c r="N184" s="259">
        <f>1-(COGS/Total_revenue)</f>
        <v>0.402100034</v>
      </c>
      <c r="O184" s="259">
        <f>Operating_profit/Total_revenue</f>
        <v>0.150094392</v>
      </c>
    </row>
    <row r="185">
      <c r="A185" s="184">
        <v>199.0</v>
      </c>
      <c r="B185" s="184" t="s">
        <v>202</v>
      </c>
      <c r="C185" s="184" t="s">
        <v>11</v>
      </c>
      <c r="D185" s="256">
        <v>41699.0</v>
      </c>
      <c r="E185" s="257">
        <v>1.1503963E10</v>
      </c>
      <c r="F185" s="257">
        <v>6.938381E9</v>
      </c>
      <c r="G185" s="257">
        <v>2.950995E9</v>
      </c>
      <c r="H185" s="184">
        <v>0.0</v>
      </c>
      <c r="I185" s="184">
        <v>0.0</v>
      </c>
      <c r="J185" s="184" t="s">
        <v>90</v>
      </c>
      <c r="K185" s="184" t="s">
        <v>177</v>
      </c>
      <c r="L185" s="258">
        <f>Total_revenue-COGS</f>
        <v>4565582000</v>
      </c>
      <c r="M185" s="258">
        <f>Gross_profit-(SGAs+R_and_D+Other_operating_items)</f>
        <v>1614587000</v>
      </c>
      <c r="N185" s="259">
        <f>1-(COGS/Total_revenue)</f>
        <v>0.3968703655</v>
      </c>
      <c r="O185" s="259">
        <f>Operating_profit/Total_revenue</f>
        <v>0.1403505036</v>
      </c>
    </row>
    <row r="186">
      <c r="A186" s="184">
        <v>200.0</v>
      </c>
      <c r="B186" s="184" t="s">
        <v>202</v>
      </c>
      <c r="C186" s="184" t="s">
        <v>12</v>
      </c>
      <c r="D186" s="256">
        <v>42063.0</v>
      </c>
      <c r="E186" s="257">
        <v>1.1881176E10</v>
      </c>
      <c r="F186" s="257">
        <v>7.261397E9</v>
      </c>
      <c r="G186" s="257">
        <v>3.065486E9</v>
      </c>
      <c r="H186" s="184">
        <v>0.0</v>
      </c>
      <c r="I186" s="184">
        <v>0.0</v>
      </c>
      <c r="J186" s="184" t="s">
        <v>90</v>
      </c>
      <c r="K186" s="184" t="s">
        <v>177</v>
      </c>
      <c r="L186" s="258">
        <f>Total_revenue-COGS</f>
        <v>4619779000</v>
      </c>
      <c r="M186" s="258">
        <f>Gross_profit-(SGAs+R_and_D+Other_operating_items)</f>
        <v>1554293000</v>
      </c>
      <c r="N186" s="259">
        <f>1-(COGS/Total_revenue)</f>
        <v>0.3888317958</v>
      </c>
      <c r="O186" s="259">
        <f>Operating_profit/Total_revenue</f>
        <v>0.1308197943</v>
      </c>
    </row>
    <row r="187">
      <c r="A187" s="184">
        <v>201.0</v>
      </c>
      <c r="B187" s="184" t="s">
        <v>202</v>
      </c>
      <c r="C187" s="184" t="s">
        <v>13</v>
      </c>
      <c r="D187" s="256">
        <v>42427.0</v>
      </c>
      <c r="E187" s="257">
        <v>1.2103887E10</v>
      </c>
      <c r="F187" s="257">
        <v>7.483577E9</v>
      </c>
      <c r="G187" s="257">
        <v>3.205407E9</v>
      </c>
      <c r="H187" s="184">
        <v>0.0</v>
      </c>
      <c r="I187" s="184">
        <v>0.0</v>
      </c>
      <c r="J187" s="184" t="s">
        <v>90</v>
      </c>
      <c r="K187" s="184" t="s">
        <v>177</v>
      </c>
      <c r="L187" s="258">
        <f>Total_revenue-COGS</f>
        <v>4620310000</v>
      </c>
      <c r="M187" s="258">
        <f>Gross_profit-(SGAs+R_and_D+Other_operating_items)</f>
        <v>1414903000</v>
      </c>
      <c r="N187" s="259">
        <f>1-(COGS/Total_revenue)</f>
        <v>0.3817211777</v>
      </c>
      <c r="O187" s="259">
        <f>Operating_profit/Total_revenue</f>
        <v>0.1168965804</v>
      </c>
    </row>
    <row r="188">
      <c r="A188" s="184">
        <v>202.0</v>
      </c>
      <c r="B188" s="184" t="s">
        <v>203</v>
      </c>
      <c r="C188" s="184" t="s">
        <v>10</v>
      </c>
      <c r="D188" s="256">
        <v>41274.0</v>
      </c>
      <c r="E188" s="257">
        <v>1.0737E10</v>
      </c>
      <c r="F188" s="257">
        <v>4.29E8</v>
      </c>
      <c r="G188" s="257">
        <v>5.65E9</v>
      </c>
      <c r="H188" s="184">
        <v>0.0</v>
      </c>
      <c r="I188" s="257">
        <v>1.167E9</v>
      </c>
      <c r="J188" s="184" t="s">
        <v>99</v>
      </c>
      <c r="K188" s="184" t="s">
        <v>200</v>
      </c>
      <c r="L188" s="258">
        <f>Total_revenue-COGS</f>
        <v>10308000000</v>
      </c>
      <c r="M188" s="258">
        <f>Gross_profit-(SGAs+R_and_D+Other_operating_items)</f>
        <v>3491000000</v>
      </c>
      <c r="N188" s="259">
        <f>1-(COGS/Total_revenue)</f>
        <v>0.9600447052</v>
      </c>
      <c r="O188" s="259">
        <f>Operating_profit/Total_revenue</f>
        <v>0.3251373754</v>
      </c>
    </row>
    <row r="189">
      <c r="A189" s="184">
        <v>203.0</v>
      </c>
      <c r="B189" s="184" t="s">
        <v>203</v>
      </c>
      <c r="C189" s="184" t="s">
        <v>11</v>
      </c>
      <c r="D189" s="256">
        <v>41639.0</v>
      </c>
      <c r="E189" s="257">
        <v>1.0543E10</v>
      </c>
      <c r="F189" s="257">
        <v>3.01E8</v>
      </c>
      <c r="G189" s="257">
        <v>5.625E9</v>
      </c>
      <c r="H189" s="184">
        <v>0.0</v>
      </c>
      <c r="I189" s="257">
        <v>6.98E8</v>
      </c>
      <c r="J189" s="184" t="s">
        <v>99</v>
      </c>
      <c r="K189" s="184" t="s">
        <v>200</v>
      </c>
      <c r="L189" s="258">
        <f>Total_revenue-COGS</f>
        <v>10242000000</v>
      </c>
      <c r="M189" s="258">
        <f>Gross_profit-(SGAs+R_and_D+Other_operating_items)</f>
        <v>3919000000</v>
      </c>
      <c r="N189" s="259">
        <f>1-(COGS/Total_revenue)</f>
        <v>0.9714502514</v>
      </c>
      <c r="O189" s="259">
        <f>Operating_profit/Total_revenue</f>
        <v>0.3717158304</v>
      </c>
    </row>
    <row r="190">
      <c r="A190" s="184">
        <v>204.0</v>
      </c>
      <c r="B190" s="184" t="s">
        <v>203</v>
      </c>
      <c r="C190" s="184" t="s">
        <v>12</v>
      </c>
      <c r="D190" s="256">
        <v>42004.0</v>
      </c>
      <c r="E190" s="257">
        <v>9.998E9</v>
      </c>
      <c r="F190" s="257">
        <v>2.39E8</v>
      </c>
      <c r="G190" s="257">
        <v>5.715E9</v>
      </c>
      <c r="H190" s="184">
        <v>0.0</v>
      </c>
      <c r="I190" s="257">
        <v>3.42E8</v>
      </c>
      <c r="J190" s="184" t="s">
        <v>99</v>
      </c>
      <c r="K190" s="184" t="s">
        <v>200</v>
      </c>
      <c r="L190" s="258">
        <f>Total_revenue-COGS</f>
        <v>9759000000</v>
      </c>
      <c r="M190" s="258">
        <f>Gross_profit-(SGAs+R_and_D+Other_operating_items)</f>
        <v>3702000000</v>
      </c>
      <c r="N190" s="259">
        <f>1-(COGS/Total_revenue)</f>
        <v>0.976095219</v>
      </c>
      <c r="O190" s="259">
        <f>Operating_profit/Total_revenue</f>
        <v>0.3702740548</v>
      </c>
    </row>
    <row r="191">
      <c r="A191" s="184">
        <v>205.0</v>
      </c>
      <c r="B191" s="184" t="s">
        <v>203</v>
      </c>
      <c r="C191" s="184" t="s">
        <v>13</v>
      </c>
      <c r="D191" s="256">
        <v>42369.0</v>
      </c>
      <c r="E191" s="257">
        <v>1.0346E10</v>
      </c>
      <c r="F191" s="257">
        <v>2.33E8</v>
      </c>
      <c r="G191" s="257">
        <v>5.996E9</v>
      </c>
      <c r="H191" s="184">
        <v>0.0</v>
      </c>
      <c r="I191" s="257">
        <v>5.33E8</v>
      </c>
      <c r="J191" s="184" t="s">
        <v>99</v>
      </c>
      <c r="K191" s="184" t="s">
        <v>200</v>
      </c>
      <c r="L191" s="258">
        <f>Total_revenue-COGS</f>
        <v>10113000000</v>
      </c>
      <c r="M191" s="258">
        <f>Gross_profit-(SGAs+R_and_D+Other_operating_items)</f>
        <v>3584000000</v>
      </c>
      <c r="N191" s="259">
        <f>1-(COGS/Total_revenue)</f>
        <v>0.977479219</v>
      </c>
      <c r="O191" s="259">
        <f>Operating_profit/Total_revenue</f>
        <v>0.3464140731</v>
      </c>
    </row>
    <row r="192">
      <c r="A192" s="184">
        <v>206.0</v>
      </c>
      <c r="B192" s="184" t="s">
        <v>204</v>
      </c>
      <c r="C192" s="184" t="s">
        <v>10</v>
      </c>
      <c r="D192" s="256">
        <v>40971.0</v>
      </c>
      <c r="E192" s="257">
        <v>4.5457E10</v>
      </c>
      <c r="F192" s="257">
        <v>3.4473E10</v>
      </c>
      <c r="G192" s="257">
        <v>8.755E9</v>
      </c>
      <c r="H192" s="184">
        <v>0.0</v>
      </c>
      <c r="I192" s="184">
        <v>0.0</v>
      </c>
      <c r="J192" s="184" t="s">
        <v>90</v>
      </c>
      <c r="K192" s="184" t="s">
        <v>205</v>
      </c>
      <c r="L192" s="258">
        <f>Total_revenue-COGS</f>
        <v>10984000000</v>
      </c>
      <c r="M192" s="258">
        <f>Gross_profit-(SGAs+R_and_D+Other_operating_items)</f>
        <v>2229000000</v>
      </c>
      <c r="N192" s="259">
        <f>1-(COGS/Total_revenue)</f>
        <v>0.2416349517</v>
      </c>
      <c r="O192" s="259">
        <f>Operating_profit/Total_revenue</f>
        <v>0.04903535209</v>
      </c>
    </row>
    <row r="193">
      <c r="A193" s="184">
        <v>207.0</v>
      </c>
      <c r="B193" s="184" t="s">
        <v>204</v>
      </c>
      <c r="C193" s="184" t="s">
        <v>11</v>
      </c>
      <c r="D193" s="256">
        <v>41671.0</v>
      </c>
      <c r="E193" s="257">
        <v>4.0611E10</v>
      </c>
      <c r="F193" s="257">
        <v>3.1212E10</v>
      </c>
      <c r="G193" s="257">
        <v>8.106E9</v>
      </c>
      <c r="H193" s="184">
        <v>0.0</v>
      </c>
      <c r="I193" s="184">
        <v>0.0</v>
      </c>
      <c r="J193" s="184" t="s">
        <v>90</v>
      </c>
      <c r="K193" s="184" t="s">
        <v>205</v>
      </c>
      <c r="L193" s="258">
        <f>Total_revenue-COGS</f>
        <v>9399000000</v>
      </c>
      <c r="M193" s="258">
        <f>Gross_profit-(SGAs+R_and_D+Other_operating_items)</f>
        <v>1293000000</v>
      </c>
      <c r="N193" s="259">
        <f>1-(COGS/Total_revenue)</f>
        <v>0.2314397577</v>
      </c>
      <c r="O193" s="259">
        <f>Operating_profit/Total_revenue</f>
        <v>0.0318386644</v>
      </c>
    </row>
    <row r="194">
      <c r="A194" s="184">
        <v>208.0</v>
      </c>
      <c r="B194" s="184" t="s">
        <v>204</v>
      </c>
      <c r="C194" s="184" t="s">
        <v>12</v>
      </c>
      <c r="D194" s="256">
        <v>42035.0</v>
      </c>
      <c r="E194" s="257">
        <v>4.0339E10</v>
      </c>
      <c r="F194" s="257">
        <v>3.1292E10</v>
      </c>
      <c r="G194" s="257">
        <v>7.592E9</v>
      </c>
      <c r="H194" s="184">
        <v>0.0</v>
      </c>
      <c r="I194" s="184">
        <v>0.0</v>
      </c>
      <c r="J194" s="184" t="s">
        <v>90</v>
      </c>
      <c r="K194" s="184" t="s">
        <v>205</v>
      </c>
      <c r="L194" s="258">
        <f>Total_revenue-COGS</f>
        <v>9047000000</v>
      </c>
      <c r="M194" s="258">
        <f>Gross_profit-(SGAs+R_and_D+Other_operating_items)</f>
        <v>1455000000</v>
      </c>
      <c r="N194" s="259">
        <f>1-(COGS/Total_revenue)</f>
        <v>0.2242742755</v>
      </c>
      <c r="O194" s="259">
        <f>Operating_profit/Total_revenue</f>
        <v>0.03606931258</v>
      </c>
    </row>
    <row r="195">
      <c r="A195" s="184">
        <v>209.0</v>
      </c>
      <c r="B195" s="184" t="s">
        <v>204</v>
      </c>
      <c r="C195" s="184" t="s">
        <v>13</v>
      </c>
      <c r="D195" s="256">
        <v>42399.0</v>
      </c>
      <c r="E195" s="257">
        <v>3.9528E10</v>
      </c>
      <c r="F195" s="257">
        <v>3.0337E10</v>
      </c>
      <c r="G195" s="257">
        <v>7.618E9</v>
      </c>
      <c r="H195" s="184">
        <v>0.0</v>
      </c>
      <c r="I195" s="184">
        <v>0.0</v>
      </c>
      <c r="J195" s="184" t="s">
        <v>90</v>
      </c>
      <c r="K195" s="184" t="s">
        <v>205</v>
      </c>
      <c r="L195" s="258">
        <f>Total_revenue-COGS</f>
        <v>9191000000</v>
      </c>
      <c r="M195" s="258">
        <f>Gross_profit-(SGAs+R_and_D+Other_operating_items)</f>
        <v>1573000000</v>
      </c>
      <c r="N195" s="259">
        <f>1-(COGS/Total_revenue)</f>
        <v>0.2325187209</v>
      </c>
      <c r="O195" s="259">
        <f>Operating_profit/Total_revenue</f>
        <v>0.039794576</v>
      </c>
    </row>
    <row r="196">
      <c r="A196" s="184">
        <v>210.0</v>
      </c>
      <c r="B196" s="184" t="s">
        <v>206</v>
      </c>
      <c r="C196" s="184" t="s">
        <v>10</v>
      </c>
      <c r="D196" s="256">
        <v>41639.0</v>
      </c>
      <c r="E196" s="257">
        <v>3.0495E9</v>
      </c>
      <c r="F196" s="257">
        <v>1.1944E9</v>
      </c>
      <c r="G196" s="257">
        <v>9.203E8</v>
      </c>
      <c r="H196" s="257">
        <v>2.957E8</v>
      </c>
      <c r="I196" s="184">
        <v>0.0</v>
      </c>
      <c r="J196" s="184" t="s">
        <v>102</v>
      </c>
      <c r="K196" s="184" t="s">
        <v>140</v>
      </c>
      <c r="L196" s="258">
        <f>Total_revenue-COGS</f>
        <v>1855100000</v>
      </c>
      <c r="M196" s="258">
        <f>Gross_profit-(SGAs+R_and_D+Other_operating_items)</f>
        <v>639100000</v>
      </c>
      <c r="N196" s="259">
        <f>1-(COGS/Total_revenue)</f>
        <v>0.6083292343</v>
      </c>
      <c r="O196" s="259">
        <f>Operating_profit/Total_revenue</f>
        <v>0.2095753402</v>
      </c>
    </row>
    <row r="197">
      <c r="A197" s="184">
        <v>211.0</v>
      </c>
      <c r="B197" s="184" t="s">
        <v>206</v>
      </c>
      <c r="C197" s="184" t="s">
        <v>11</v>
      </c>
      <c r="D197" s="256">
        <v>42004.0</v>
      </c>
      <c r="E197" s="257">
        <v>3.3236E9</v>
      </c>
      <c r="F197" s="257">
        <v>1.2586E9</v>
      </c>
      <c r="G197" s="257">
        <v>9.815E8</v>
      </c>
      <c r="H197" s="257">
        <v>3.02E8</v>
      </c>
      <c r="I197" s="184">
        <v>0.0</v>
      </c>
      <c r="J197" s="184" t="s">
        <v>102</v>
      </c>
      <c r="K197" s="184" t="s">
        <v>140</v>
      </c>
      <c r="L197" s="258">
        <f>Total_revenue-COGS</f>
        <v>2065000000</v>
      </c>
      <c r="M197" s="258">
        <f>Gross_profit-(SGAs+R_and_D+Other_operating_items)</f>
        <v>781500000</v>
      </c>
      <c r="N197" s="259">
        <f>1-(COGS/Total_revenue)</f>
        <v>0.6213142376</v>
      </c>
      <c r="O197" s="259">
        <f>Operating_profit/Total_revenue</f>
        <v>0.2351365989</v>
      </c>
    </row>
    <row r="198">
      <c r="A198" s="184">
        <v>212.0</v>
      </c>
      <c r="B198" s="184" t="s">
        <v>206</v>
      </c>
      <c r="C198" s="184" t="s">
        <v>12</v>
      </c>
      <c r="D198" s="256">
        <v>42369.0</v>
      </c>
      <c r="E198" s="257">
        <v>3.416E9</v>
      </c>
      <c r="F198" s="257">
        <v>1.3012E9</v>
      </c>
      <c r="G198" s="257">
        <v>1.0121E9</v>
      </c>
      <c r="H198" s="257">
        <v>2.592E8</v>
      </c>
      <c r="I198" s="184">
        <v>0.0</v>
      </c>
      <c r="J198" s="184" t="s">
        <v>102</v>
      </c>
      <c r="K198" s="184" t="s">
        <v>140</v>
      </c>
      <c r="L198" s="258">
        <f>Total_revenue-COGS</f>
        <v>2114800000</v>
      </c>
      <c r="M198" s="258">
        <f>Gross_profit-(SGAs+R_and_D+Other_operating_items)</f>
        <v>843500000</v>
      </c>
      <c r="N198" s="259">
        <f>1-(COGS/Total_revenue)</f>
        <v>0.6190866511</v>
      </c>
      <c r="O198" s="259">
        <f>Operating_profit/Total_revenue</f>
        <v>0.2469262295</v>
      </c>
    </row>
    <row r="199">
      <c r="A199" s="184">
        <v>213.0</v>
      </c>
      <c r="B199" s="184" t="s">
        <v>206</v>
      </c>
      <c r="C199" s="184" t="s">
        <v>13</v>
      </c>
      <c r="D199" s="256">
        <v>42735.0</v>
      </c>
      <c r="E199" s="257">
        <v>3.714E9</v>
      </c>
      <c r="F199" s="257">
        <v>1.3717E9</v>
      </c>
      <c r="G199" s="257">
        <v>1.1019E9</v>
      </c>
      <c r="H199" s="257">
        <v>2.928E8</v>
      </c>
      <c r="I199" s="184">
        <v>0.0</v>
      </c>
      <c r="J199" s="184" t="s">
        <v>102</v>
      </c>
      <c r="K199" s="184" t="s">
        <v>140</v>
      </c>
      <c r="L199" s="258">
        <f>Total_revenue-COGS</f>
        <v>2342300000</v>
      </c>
      <c r="M199" s="258">
        <f>Gross_profit-(SGAs+R_and_D+Other_operating_items)</f>
        <v>947600000</v>
      </c>
      <c r="N199" s="259">
        <f>1-(COGS/Total_revenue)</f>
        <v>0.6306677437</v>
      </c>
      <c r="O199" s="259">
        <f>Operating_profit/Total_revenue</f>
        <v>0.2551427033</v>
      </c>
    </row>
    <row r="200">
      <c r="A200" s="184">
        <v>214.0</v>
      </c>
      <c r="B200" s="184" t="s">
        <v>207</v>
      </c>
      <c r="C200" s="184" t="s">
        <v>10</v>
      </c>
      <c r="D200" s="256">
        <v>41547.0</v>
      </c>
      <c r="E200" s="257">
        <v>8.054E9</v>
      </c>
      <c r="F200" s="257">
        <v>3.883E9</v>
      </c>
      <c r="G200" s="257">
        <v>2.422E9</v>
      </c>
      <c r="H200" s="257">
        <v>4.94E8</v>
      </c>
      <c r="I200" s="184">
        <v>0.0</v>
      </c>
      <c r="J200" s="184" t="s">
        <v>102</v>
      </c>
      <c r="K200" s="184" t="s">
        <v>140</v>
      </c>
      <c r="L200" s="258">
        <f>Total_revenue-COGS</f>
        <v>4171000000</v>
      </c>
      <c r="M200" s="258">
        <f>Gross_profit-(SGAs+R_and_D+Other_operating_items)</f>
        <v>1255000000</v>
      </c>
      <c r="N200" s="259">
        <f>1-(COGS/Total_revenue)</f>
        <v>0.5178793146</v>
      </c>
      <c r="O200" s="259">
        <f>Operating_profit/Total_revenue</f>
        <v>0.1558231934</v>
      </c>
    </row>
    <row r="201">
      <c r="A201" s="184">
        <v>215.0</v>
      </c>
      <c r="B201" s="184" t="s">
        <v>207</v>
      </c>
      <c r="C201" s="184" t="s">
        <v>11</v>
      </c>
      <c r="D201" s="256">
        <v>41912.0</v>
      </c>
      <c r="E201" s="257">
        <v>8.446E9</v>
      </c>
      <c r="F201" s="257">
        <v>4.145E9</v>
      </c>
      <c r="G201" s="257">
        <v>2.145E9</v>
      </c>
      <c r="H201" s="257">
        <v>5.5E8</v>
      </c>
      <c r="I201" s="184">
        <v>0.0</v>
      </c>
      <c r="J201" s="184" t="s">
        <v>102</v>
      </c>
      <c r="K201" s="184" t="s">
        <v>140</v>
      </c>
      <c r="L201" s="258">
        <f>Total_revenue-COGS</f>
        <v>4301000000</v>
      </c>
      <c r="M201" s="258">
        <f>Gross_profit-(SGAs+R_and_D+Other_operating_items)</f>
        <v>1606000000</v>
      </c>
      <c r="N201" s="259">
        <f>1-(COGS/Total_revenue)</f>
        <v>0.5092351409</v>
      </c>
      <c r="O201" s="259">
        <f>Operating_profit/Total_revenue</f>
        <v>0.190149183</v>
      </c>
    </row>
    <row r="202">
      <c r="A202" s="184">
        <v>216.0</v>
      </c>
      <c r="B202" s="184" t="s">
        <v>207</v>
      </c>
      <c r="C202" s="184" t="s">
        <v>12</v>
      </c>
      <c r="D202" s="256">
        <v>42277.0</v>
      </c>
      <c r="E202" s="257">
        <v>1.0282E10</v>
      </c>
      <c r="F202" s="257">
        <v>5.587E9</v>
      </c>
      <c r="G202" s="257">
        <v>2.563E9</v>
      </c>
      <c r="H202" s="257">
        <v>6.32E8</v>
      </c>
      <c r="I202" s="184">
        <v>0.0</v>
      </c>
      <c r="J202" s="184" t="s">
        <v>102</v>
      </c>
      <c r="K202" s="184" t="s">
        <v>140</v>
      </c>
      <c r="L202" s="258">
        <f>Total_revenue-COGS</f>
        <v>4695000000</v>
      </c>
      <c r="M202" s="258">
        <f>Gross_profit-(SGAs+R_and_D+Other_operating_items)</f>
        <v>1500000000</v>
      </c>
      <c r="N202" s="259">
        <f>1-(COGS/Total_revenue)</f>
        <v>0.4566232251</v>
      </c>
      <c r="O202" s="259">
        <f>Operating_profit/Total_revenue</f>
        <v>0.1458860144</v>
      </c>
    </row>
    <row r="203">
      <c r="A203" s="184">
        <v>217.0</v>
      </c>
      <c r="B203" s="184" t="s">
        <v>207</v>
      </c>
      <c r="C203" s="184" t="s">
        <v>13</v>
      </c>
      <c r="D203" s="256">
        <v>42643.0</v>
      </c>
      <c r="E203" s="257">
        <v>1.2483E10</v>
      </c>
      <c r="F203" s="257">
        <v>6.492E9</v>
      </c>
      <c r="G203" s="257">
        <v>3.005E9</v>
      </c>
      <c r="H203" s="257">
        <v>8.28E8</v>
      </c>
      <c r="I203" s="184">
        <v>0.0</v>
      </c>
      <c r="J203" s="184" t="s">
        <v>102</v>
      </c>
      <c r="K203" s="184" t="s">
        <v>140</v>
      </c>
      <c r="L203" s="258">
        <f>Total_revenue-COGS</f>
        <v>5991000000</v>
      </c>
      <c r="M203" s="258">
        <f>Gross_profit-(SGAs+R_and_D+Other_operating_items)</f>
        <v>2158000000</v>
      </c>
      <c r="N203" s="259">
        <f>1-(COGS/Total_revenue)</f>
        <v>0.4799327085</v>
      </c>
      <c r="O203" s="259">
        <f>Operating_profit/Total_revenue</f>
        <v>0.1728751101</v>
      </c>
    </row>
    <row r="204">
      <c r="A204" s="184">
        <v>218.0</v>
      </c>
      <c r="B204" s="184" t="s">
        <v>208</v>
      </c>
      <c r="C204" s="184" t="s">
        <v>10</v>
      </c>
      <c r="D204" s="256">
        <v>41639.0</v>
      </c>
      <c r="E204" s="257">
        <v>2.2364E10</v>
      </c>
      <c r="F204" s="257">
        <v>1.8553E10</v>
      </c>
      <c r="G204" s="257">
        <v>1.306E9</v>
      </c>
      <c r="H204" s="257">
        <v>5.56E8</v>
      </c>
      <c r="I204" s="184">
        <v>0.0</v>
      </c>
      <c r="J204" s="184" t="s">
        <v>96</v>
      </c>
      <c r="K204" s="184" t="s">
        <v>209</v>
      </c>
      <c r="L204" s="258">
        <f>Total_revenue-COGS</f>
        <v>3811000000</v>
      </c>
      <c r="M204" s="258">
        <f>Gross_profit-(SGAs+R_and_D+Other_operating_items)</f>
        <v>1949000000</v>
      </c>
      <c r="N204" s="259">
        <f>1-(COGS/Total_revenue)</f>
        <v>0.1704077982</v>
      </c>
      <c r="O204" s="259">
        <f>Operating_profit/Total_revenue</f>
        <v>0.08714898945</v>
      </c>
    </row>
    <row r="205">
      <c r="A205" s="184">
        <v>219.0</v>
      </c>
      <c r="B205" s="184" t="s">
        <v>208</v>
      </c>
      <c r="C205" s="184" t="s">
        <v>11</v>
      </c>
      <c r="D205" s="256">
        <v>42004.0</v>
      </c>
      <c r="E205" s="257">
        <v>2.4551E10</v>
      </c>
      <c r="F205" s="257">
        <v>1.9746E10</v>
      </c>
      <c r="G205" s="257">
        <v>1.333E9</v>
      </c>
      <c r="H205" s="257">
        <v>6.13E8</v>
      </c>
      <c r="I205" s="184">
        <v>0.0</v>
      </c>
      <c r="J205" s="184" t="s">
        <v>96</v>
      </c>
      <c r="K205" s="184" t="s">
        <v>209</v>
      </c>
      <c r="L205" s="258">
        <f>Total_revenue-COGS</f>
        <v>4805000000</v>
      </c>
      <c r="M205" s="258">
        <f>Gross_profit-(SGAs+R_and_D+Other_operating_items)</f>
        <v>2859000000</v>
      </c>
      <c r="N205" s="259">
        <f>1-(COGS/Total_revenue)</f>
        <v>0.1957150422</v>
      </c>
      <c r="O205" s="259">
        <f>Operating_profit/Total_revenue</f>
        <v>0.1164514684</v>
      </c>
    </row>
    <row r="206">
      <c r="A206" s="184">
        <v>220.0</v>
      </c>
      <c r="B206" s="184" t="s">
        <v>208</v>
      </c>
      <c r="C206" s="184" t="s">
        <v>12</v>
      </c>
      <c r="D206" s="256">
        <v>42369.0</v>
      </c>
      <c r="E206" s="257">
        <v>1.5742E10</v>
      </c>
      <c r="F206" s="257">
        <v>1.4415E10</v>
      </c>
      <c r="G206" s="257">
        <v>9.69E8</v>
      </c>
      <c r="H206" s="257">
        <v>4.66E8</v>
      </c>
      <c r="I206" s="184">
        <v>0.0</v>
      </c>
      <c r="J206" s="184" t="s">
        <v>96</v>
      </c>
      <c r="K206" s="184" t="s">
        <v>209</v>
      </c>
      <c r="L206" s="258">
        <f>Total_revenue-COGS</f>
        <v>1327000000</v>
      </c>
      <c r="M206" s="258">
        <f>Gross_profit-(SGAs+R_and_D+Other_operating_items)</f>
        <v>-108000000</v>
      </c>
      <c r="N206" s="259">
        <f>1-(COGS/Total_revenue)</f>
        <v>0.08429678567</v>
      </c>
      <c r="O206" s="259">
        <f>Operating_profit/Total_revenue</f>
        <v>-0.00686062762</v>
      </c>
    </row>
    <row r="207">
      <c r="A207" s="184">
        <v>221.0</v>
      </c>
      <c r="B207" s="184" t="s">
        <v>208</v>
      </c>
      <c r="C207" s="184" t="s">
        <v>13</v>
      </c>
      <c r="D207" s="256">
        <v>42735.0</v>
      </c>
      <c r="E207" s="257">
        <v>9.841E9</v>
      </c>
      <c r="F207" s="257">
        <v>9.973E9</v>
      </c>
      <c r="G207" s="257">
        <v>8.15E8</v>
      </c>
      <c r="H207" s="257">
        <v>3.84E8</v>
      </c>
      <c r="I207" s="184">
        <v>0.0</v>
      </c>
      <c r="J207" s="184" t="s">
        <v>96</v>
      </c>
      <c r="K207" s="184" t="s">
        <v>209</v>
      </c>
      <c r="L207" s="258">
        <f>Total_revenue-COGS</f>
        <v>-132000000</v>
      </c>
      <c r="M207" s="258">
        <f>Gross_profit-(SGAs+R_and_D+Other_operating_items)</f>
        <v>-1331000000</v>
      </c>
      <c r="N207" s="259">
        <f>1-(COGS/Total_revenue)</f>
        <v>-0.01341327101</v>
      </c>
      <c r="O207" s="259">
        <f>Operating_profit/Total_revenue</f>
        <v>-0.1352504827</v>
      </c>
    </row>
    <row r="208">
      <c r="A208" s="184">
        <v>222.0</v>
      </c>
      <c r="B208" s="184" t="s">
        <v>210</v>
      </c>
      <c r="C208" s="184" t="s">
        <v>10</v>
      </c>
      <c r="D208" s="256">
        <v>41639.0</v>
      </c>
      <c r="E208" s="257">
        <v>6.9322E9</v>
      </c>
      <c r="F208" s="257">
        <v>8.577E8</v>
      </c>
      <c r="G208" s="257">
        <v>1.797E9</v>
      </c>
      <c r="H208" s="257">
        <v>1.4441E9</v>
      </c>
      <c r="I208" s="257">
        <v>3.429E8</v>
      </c>
      <c r="J208" s="184" t="s">
        <v>102</v>
      </c>
      <c r="K208" s="184" t="s">
        <v>167</v>
      </c>
      <c r="L208" s="258">
        <f>Total_revenue-COGS</f>
        <v>6074500000</v>
      </c>
      <c r="M208" s="258">
        <f>Gross_profit-(SGAs+R_and_D+Other_operating_items)</f>
        <v>2490500000</v>
      </c>
      <c r="N208" s="259">
        <f>1-(COGS/Total_revenue)</f>
        <v>0.8762730446</v>
      </c>
      <c r="O208" s="259">
        <f>Operating_profit/Total_revenue</f>
        <v>0.3592654569</v>
      </c>
    </row>
    <row r="209">
      <c r="A209" s="184">
        <v>223.0</v>
      </c>
      <c r="B209" s="184" t="s">
        <v>210</v>
      </c>
      <c r="C209" s="184" t="s">
        <v>11</v>
      </c>
      <c r="D209" s="256">
        <v>42004.0</v>
      </c>
      <c r="E209" s="257">
        <v>9.7033E9</v>
      </c>
      <c r="F209" s="257">
        <v>1.171E9</v>
      </c>
      <c r="G209" s="257">
        <v>2.1934E9</v>
      </c>
      <c r="H209" s="257">
        <v>1.8934E9</v>
      </c>
      <c r="I209" s="257">
        <v>4.898E8</v>
      </c>
      <c r="J209" s="184" t="s">
        <v>102</v>
      </c>
      <c r="K209" s="184" t="s">
        <v>167</v>
      </c>
      <c r="L209" s="258">
        <f>Total_revenue-COGS</f>
        <v>8532300000</v>
      </c>
      <c r="M209" s="258">
        <f>Gross_profit-(SGAs+R_and_D+Other_operating_items)</f>
        <v>3955700000</v>
      </c>
      <c r="N209" s="259">
        <f>1-(COGS/Total_revenue)</f>
        <v>0.8793194068</v>
      </c>
      <c r="O209" s="259">
        <f>Operating_profit/Total_revenue</f>
        <v>0.4076654334</v>
      </c>
    </row>
    <row r="210">
      <c r="A210" s="184">
        <v>224.0</v>
      </c>
      <c r="B210" s="184" t="s">
        <v>210</v>
      </c>
      <c r="C210" s="184" t="s">
        <v>12</v>
      </c>
      <c r="D210" s="256">
        <v>42369.0</v>
      </c>
      <c r="E210" s="257">
        <v>1.07638E10</v>
      </c>
      <c r="F210" s="257">
        <v>1.2404E9</v>
      </c>
      <c r="G210" s="257">
        <v>2.1436E9</v>
      </c>
      <c r="H210" s="257">
        <v>2.0128E9</v>
      </c>
      <c r="I210" s="257">
        <v>3.826E8</v>
      </c>
      <c r="J210" s="184" t="s">
        <v>102</v>
      </c>
      <c r="K210" s="184" t="s">
        <v>167</v>
      </c>
      <c r="L210" s="258">
        <f>Total_revenue-COGS</f>
        <v>9523400000</v>
      </c>
      <c r="M210" s="258">
        <f>Gross_profit-(SGAs+R_and_D+Other_operating_items)</f>
        <v>4984400000</v>
      </c>
      <c r="N210" s="259">
        <f>1-(COGS/Total_revenue)</f>
        <v>0.8847618871</v>
      </c>
      <c r="O210" s="259">
        <f>Operating_profit/Total_revenue</f>
        <v>0.4630706628</v>
      </c>
    </row>
    <row r="211">
      <c r="A211" s="184">
        <v>225.0</v>
      </c>
      <c r="B211" s="184" t="s">
        <v>210</v>
      </c>
      <c r="C211" s="184" t="s">
        <v>13</v>
      </c>
      <c r="D211" s="256">
        <v>42735.0</v>
      </c>
      <c r="E211" s="257">
        <v>1.14488E10</v>
      </c>
      <c r="F211" s="257">
        <v>1.4787E9</v>
      </c>
      <c r="G211" s="257">
        <v>1.9729E9</v>
      </c>
      <c r="H211" s="257">
        <v>1.9733E9</v>
      </c>
      <c r="I211" s="257">
        <v>3.856E8</v>
      </c>
      <c r="J211" s="184" t="s">
        <v>102</v>
      </c>
      <c r="K211" s="184" t="s">
        <v>167</v>
      </c>
      <c r="L211" s="258">
        <f>Total_revenue-COGS</f>
        <v>9970100000</v>
      </c>
      <c r="M211" s="258">
        <f>Gross_profit-(SGAs+R_and_D+Other_operating_items)</f>
        <v>5638300000</v>
      </c>
      <c r="N211" s="259">
        <f>1-(COGS/Total_revenue)</f>
        <v>0.870842359</v>
      </c>
      <c r="O211" s="259">
        <f>Operating_profit/Total_revenue</f>
        <v>0.4924795612</v>
      </c>
    </row>
    <row r="212">
      <c r="A212" s="184">
        <v>230.0</v>
      </c>
      <c r="B212" s="184" t="s">
        <v>211</v>
      </c>
      <c r="C212" s="184" t="s">
        <v>10</v>
      </c>
      <c r="D212" s="256">
        <v>41274.0</v>
      </c>
      <c r="E212" s="257">
        <v>8.7357E9</v>
      </c>
      <c r="F212" s="257">
        <v>7.174E9</v>
      </c>
      <c r="G212" s="257">
        <v>4.883E8</v>
      </c>
      <c r="H212" s="184">
        <v>0.0</v>
      </c>
      <c r="I212" s="257">
        <v>2.829E8</v>
      </c>
      <c r="J212" s="184" t="s">
        <v>111</v>
      </c>
      <c r="K212" s="184" t="s">
        <v>212</v>
      </c>
      <c r="L212" s="258">
        <f>Total_revenue-COGS</f>
        <v>1561700000</v>
      </c>
      <c r="M212" s="258">
        <f>Gross_profit-(SGAs+R_and_D+Other_operating_items)</f>
        <v>790500000</v>
      </c>
      <c r="N212" s="259">
        <f>1-(COGS/Total_revenue)</f>
        <v>0.1787721648</v>
      </c>
      <c r="O212" s="259">
        <f>Operating_profit/Total_revenue</f>
        <v>0.09049074487</v>
      </c>
    </row>
    <row r="213">
      <c r="A213" s="184">
        <v>231.0</v>
      </c>
      <c r="B213" s="184" t="s">
        <v>211</v>
      </c>
      <c r="C213" s="184" t="s">
        <v>11</v>
      </c>
      <c r="D213" s="256">
        <v>41639.0</v>
      </c>
      <c r="E213" s="257">
        <v>8.4681E9</v>
      </c>
      <c r="F213" s="257">
        <v>6.8754E9</v>
      </c>
      <c r="G213" s="257">
        <v>4.974E8</v>
      </c>
      <c r="H213" s="184">
        <v>0.0</v>
      </c>
      <c r="I213" s="257">
        <v>2.999E8</v>
      </c>
      <c r="J213" s="184" t="s">
        <v>111</v>
      </c>
      <c r="K213" s="184" t="s">
        <v>212</v>
      </c>
      <c r="L213" s="258">
        <f>Total_revenue-COGS</f>
        <v>1592700000</v>
      </c>
      <c r="M213" s="258">
        <f>Gross_profit-(SGAs+R_and_D+Other_operating_items)</f>
        <v>795400000</v>
      </c>
      <c r="N213" s="259">
        <f>1-(COGS/Total_revenue)</f>
        <v>0.1880823325</v>
      </c>
      <c r="O213" s="259">
        <f>Operating_profit/Total_revenue</f>
        <v>0.09392898053</v>
      </c>
    </row>
    <row r="214">
      <c r="A214" s="184">
        <v>232.0</v>
      </c>
      <c r="B214" s="184" t="s">
        <v>211</v>
      </c>
      <c r="C214" s="184" t="s">
        <v>12</v>
      </c>
      <c r="D214" s="256">
        <v>42004.0</v>
      </c>
      <c r="E214" s="257">
        <v>8.57E9</v>
      </c>
      <c r="F214" s="257">
        <v>6.9035E9</v>
      </c>
      <c r="G214" s="257">
        <v>5.47E8</v>
      </c>
      <c r="H214" s="184">
        <v>0.0</v>
      </c>
      <c r="I214" s="257">
        <v>2.809E8</v>
      </c>
      <c r="J214" s="184" t="s">
        <v>111</v>
      </c>
      <c r="K214" s="184" t="s">
        <v>212</v>
      </c>
      <c r="L214" s="258">
        <f>Total_revenue-COGS</f>
        <v>1666500000</v>
      </c>
      <c r="M214" s="258">
        <f>Gross_profit-(SGAs+R_and_D+Other_operating_items)</f>
        <v>838600000</v>
      </c>
      <c r="N214" s="259">
        <f>1-(COGS/Total_revenue)</f>
        <v>0.1944574096</v>
      </c>
      <c r="O214" s="259">
        <f>Operating_profit/Total_revenue</f>
        <v>0.0978529755</v>
      </c>
    </row>
    <row r="215">
      <c r="A215" s="184">
        <v>233.0</v>
      </c>
      <c r="B215" s="184" t="s">
        <v>211</v>
      </c>
      <c r="C215" s="184" t="s">
        <v>13</v>
      </c>
      <c r="D215" s="256">
        <v>42369.0</v>
      </c>
      <c r="E215" s="257">
        <v>7.997E9</v>
      </c>
      <c r="F215" s="257">
        <v>6.4603E9</v>
      </c>
      <c r="G215" s="257">
        <v>6.46E8</v>
      </c>
      <c r="H215" s="184">
        <v>0.0</v>
      </c>
      <c r="I215" s="257">
        <v>2.855E8</v>
      </c>
      <c r="J215" s="184" t="s">
        <v>111</v>
      </c>
      <c r="K215" s="184" t="s">
        <v>212</v>
      </c>
      <c r="L215" s="258">
        <f>Total_revenue-COGS</f>
        <v>1536700000</v>
      </c>
      <c r="M215" s="258">
        <f>Gross_profit-(SGAs+R_and_D+Other_operating_items)</f>
        <v>605200000</v>
      </c>
      <c r="N215" s="259">
        <f>1-(COGS/Total_revenue)</f>
        <v>0.1921595598</v>
      </c>
      <c r="O215" s="259">
        <f>Operating_profit/Total_revenue</f>
        <v>0.07567837939</v>
      </c>
    </row>
    <row r="216">
      <c r="A216" s="184">
        <v>234.0</v>
      </c>
      <c r="B216" s="184" t="s">
        <v>213</v>
      </c>
      <c r="C216" s="184" t="s">
        <v>10</v>
      </c>
      <c r="D216" s="256">
        <v>41274.0</v>
      </c>
      <c r="E216" s="257">
        <v>1.7621E10</v>
      </c>
      <c r="F216" s="257">
        <v>4.61E9</v>
      </c>
      <c r="G216" s="257">
        <v>5.017E9</v>
      </c>
      <c r="H216" s="257">
        <v>3.904E9</v>
      </c>
      <c r="I216" s="184">
        <v>0.0</v>
      </c>
      <c r="J216" s="184" t="s">
        <v>102</v>
      </c>
      <c r="K216" s="184" t="s">
        <v>138</v>
      </c>
      <c r="L216" s="258">
        <f>Total_revenue-COGS</f>
        <v>13011000000</v>
      </c>
      <c r="M216" s="258">
        <f>Gross_profit-(SGAs+R_and_D+Other_operating_items)</f>
        <v>4090000000</v>
      </c>
      <c r="N216" s="259">
        <f>1-(COGS/Total_revenue)</f>
        <v>0.7383803416</v>
      </c>
      <c r="O216" s="259">
        <f>Operating_profit/Total_revenue</f>
        <v>0.2321094149</v>
      </c>
    </row>
    <row r="217">
      <c r="A217" s="184">
        <v>235.0</v>
      </c>
      <c r="B217" s="184" t="s">
        <v>213</v>
      </c>
      <c r="C217" s="184" t="s">
        <v>11</v>
      </c>
      <c r="D217" s="256">
        <v>41639.0</v>
      </c>
      <c r="E217" s="257">
        <v>1.6385E10</v>
      </c>
      <c r="F217" s="257">
        <v>4.619E9</v>
      </c>
      <c r="G217" s="257">
        <v>4.939E9</v>
      </c>
      <c r="H217" s="257">
        <v>3.731E9</v>
      </c>
      <c r="I217" s="184">
        <v>0.0</v>
      </c>
      <c r="J217" s="184" t="s">
        <v>102</v>
      </c>
      <c r="K217" s="184" t="s">
        <v>138</v>
      </c>
      <c r="L217" s="258">
        <f>Total_revenue-COGS</f>
        <v>11766000000</v>
      </c>
      <c r="M217" s="258">
        <f>Gross_profit-(SGAs+R_and_D+Other_operating_items)</f>
        <v>3096000000</v>
      </c>
      <c r="N217" s="259">
        <f>1-(COGS/Total_revenue)</f>
        <v>0.7180958193</v>
      </c>
      <c r="O217" s="259">
        <f>Operating_profit/Total_revenue</f>
        <v>0.188953311</v>
      </c>
    </row>
    <row r="218">
      <c r="A218" s="184">
        <v>236.0</v>
      </c>
      <c r="B218" s="184" t="s">
        <v>213</v>
      </c>
      <c r="C218" s="184" t="s">
        <v>12</v>
      </c>
      <c r="D218" s="256">
        <v>42004.0</v>
      </c>
      <c r="E218" s="257">
        <v>1.5879E10</v>
      </c>
      <c r="F218" s="257">
        <v>3.932E9</v>
      </c>
      <c r="G218" s="257">
        <v>4.822E9</v>
      </c>
      <c r="H218" s="257">
        <v>4.534E9</v>
      </c>
      <c r="I218" s="184">
        <v>0.0</v>
      </c>
      <c r="J218" s="184" t="s">
        <v>102</v>
      </c>
      <c r="K218" s="184" t="s">
        <v>138</v>
      </c>
      <c r="L218" s="258">
        <f>Total_revenue-COGS</f>
        <v>11947000000</v>
      </c>
      <c r="M218" s="258">
        <f>Gross_profit-(SGAs+R_and_D+Other_operating_items)</f>
        <v>2591000000</v>
      </c>
      <c r="N218" s="259">
        <f>1-(COGS/Total_revenue)</f>
        <v>0.7523773537</v>
      </c>
      <c r="O218" s="259">
        <f>Operating_profit/Total_revenue</f>
        <v>0.1631714844</v>
      </c>
    </row>
    <row r="219">
      <c r="A219" s="184">
        <v>237.0</v>
      </c>
      <c r="B219" s="184" t="s">
        <v>213</v>
      </c>
      <c r="C219" s="184" t="s">
        <v>13</v>
      </c>
      <c r="D219" s="256">
        <v>42369.0</v>
      </c>
      <c r="E219" s="257">
        <v>1.656E10</v>
      </c>
      <c r="F219" s="257">
        <v>3.909E9</v>
      </c>
      <c r="G219" s="257">
        <v>4.841E9</v>
      </c>
      <c r="H219" s="257">
        <v>5.92E9</v>
      </c>
      <c r="I219" s="184">
        <v>0.0</v>
      </c>
      <c r="J219" s="184" t="s">
        <v>102</v>
      </c>
      <c r="K219" s="184" t="s">
        <v>138</v>
      </c>
      <c r="L219" s="258">
        <f>Total_revenue-COGS</f>
        <v>12651000000</v>
      </c>
      <c r="M219" s="258">
        <f>Gross_profit-(SGAs+R_and_D+Other_operating_items)</f>
        <v>1890000000</v>
      </c>
      <c r="N219" s="259">
        <f>1-(COGS/Total_revenue)</f>
        <v>0.7639492754</v>
      </c>
      <c r="O219" s="259">
        <f>Operating_profit/Total_revenue</f>
        <v>0.1141304348</v>
      </c>
    </row>
    <row r="220">
      <c r="A220" s="184">
        <v>238.0</v>
      </c>
      <c r="B220" s="184" t="s">
        <v>214</v>
      </c>
      <c r="C220" s="184" t="s">
        <v>10</v>
      </c>
      <c r="D220" s="256">
        <v>41274.0</v>
      </c>
      <c r="E220" s="257">
        <v>7.249E9</v>
      </c>
      <c r="F220" s="257">
        <v>2.349E9</v>
      </c>
      <c r="G220" s="257">
        <v>2.529E9</v>
      </c>
      <c r="H220" s="257">
        <v>8.86E8</v>
      </c>
      <c r="I220" s="257">
        <v>3.95E8</v>
      </c>
      <c r="J220" s="184" t="s">
        <v>102</v>
      </c>
      <c r="K220" s="184" t="s">
        <v>140</v>
      </c>
      <c r="L220" s="258">
        <f>Total_revenue-COGS</f>
        <v>4900000000</v>
      </c>
      <c r="M220" s="258">
        <f>Gross_profit-(SGAs+R_and_D+Other_operating_items)</f>
        <v>1090000000</v>
      </c>
      <c r="N220" s="259">
        <f>1-(COGS/Total_revenue)</f>
        <v>0.6759553042</v>
      </c>
      <c r="O220" s="259">
        <f>Operating_profit/Total_revenue</f>
        <v>0.1503655677</v>
      </c>
    </row>
    <row r="221">
      <c r="A221" s="184">
        <v>239.0</v>
      </c>
      <c r="B221" s="184" t="s">
        <v>214</v>
      </c>
      <c r="C221" s="184" t="s">
        <v>11</v>
      </c>
      <c r="D221" s="256">
        <v>41639.0</v>
      </c>
      <c r="E221" s="257">
        <v>7.143E9</v>
      </c>
      <c r="F221" s="257">
        <v>2.174E9</v>
      </c>
      <c r="G221" s="257">
        <v>2.678E9</v>
      </c>
      <c r="H221" s="257">
        <v>8.61E8</v>
      </c>
      <c r="I221" s="257">
        <v>4.1E8</v>
      </c>
      <c r="J221" s="184" t="s">
        <v>102</v>
      </c>
      <c r="K221" s="184" t="s">
        <v>140</v>
      </c>
      <c r="L221" s="258">
        <f>Total_revenue-COGS</f>
        <v>4969000000</v>
      </c>
      <c r="M221" s="258">
        <f>Gross_profit-(SGAs+R_and_D+Other_operating_items)</f>
        <v>1020000000</v>
      </c>
      <c r="N221" s="259">
        <f>1-(COGS/Total_revenue)</f>
        <v>0.6956460871</v>
      </c>
      <c r="O221" s="259">
        <f>Operating_profit/Total_revenue</f>
        <v>0.1427971441</v>
      </c>
    </row>
    <row r="222">
      <c r="A222" s="184">
        <v>240.0</v>
      </c>
      <c r="B222" s="184" t="s">
        <v>214</v>
      </c>
      <c r="C222" s="184" t="s">
        <v>12</v>
      </c>
      <c r="D222" s="256">
        <v>42004.0</v>
      </c>
      <c r="E222" s="257">
        <v>7.38E9</v>
      </c>
      <c r="F222" s="257">
        <v>2.21E9</v>
      </c>
      <c r="G222" s="257">
        <v>2.817E9</v>
      </c>
      <c r="H222" s="257">
        <v>8.17E8</v>
      </c>
      <c r="I222" s="257">
        <v>4.38E8</v>
      </c>
      <c r="J222" s="184" t="s">
        <v>102</v>
      </c>
      <c r="K222" s="184" t="s">
        <v>140</v>
      </c>
      <c r="L222" s="258">
        <f>Total_revenue-COGS</f>
        <v>5170000000</v>
      </c>
      <c r="M222" s="258">
        <f>Gross_profit-(SGAs+R_and_D+Other_operating_items)</f>
        <v>1098000000</v>
      </c>
      <c r="N222" s="259">
        <f>1-(COGS/Total_revenue)</f>
        <v>0.7005420054</v>
      </c>
      <c r="O222" s="259">
        <f>Operating_profit/Total_revenue</f>
        <v>0.1487804878</v>
      </c>
    </row>
    <row r="223">
      <c r="A223" s="184">
        <v>241.0</v>
      </c>
      <c r="B223" s="184" t="s">
        <v>214</v>
      </c>
      <c r="C223" s="184" t="s">
        <v>13</v>
      </c>
      <c r="D223" s="256">
        <v>42369.0</v>
      </c>
      <c r="E223" s="257">
        <v>7.477E9</v>
      </c>
      <c r="F223" s="257">
        <v>2.173E9</v>
      </c>
      <c r="G223" s="257">
        <v>2.996E9</v>
      </c>
      <c r="H223" s="257">
        <v>8.76E8</v>
      </c>
      <c r="I223" s="257">
        <v>4.95E8</v>
      </c>
      <c r="J223" s="184" t="s">
        <v>102</v>
      </c>
      <c r="K223" s="184" t="s">
        <v>140</v>
      </c>
      <c r="L223" s="258">
        <f>Total_revenue-COGS</f>
        <v>5304000000</v>
      </c>
      <c r="M223" s="258">
        <f>Gross_profit-(SGAs+R_and_D+Other_operating_items)</f>
        <v>937000000</v>
      </c>
      <c r="N223" s="259">
        <f>1-(COGS/Total_revenue)</f>
        <v>0.7093754179</v>
      </c>
      <c r="O223" s="259">
        <f>Operating_profit/Total_revenue</f>
        <v>0.1253176408</v>
      </c>
    </row>
    <row r="224">
      <c r="A224" s="184">
        <v>242.0</v>
      </c>
      <c r="B224" s="184" t="s">
        <v>215</v>
      </c>
      <c r="C224" s="184" t="s">
        <v>10</v>
      </c>
      <c r="D224" s="256">
        <v>41639.0</v>
      </c>
      <c r="E224" s="257">
        <v>7.4366E9</v>
      </c>
      <c r="F224" s="257">
        <v>5.8791E9</v>
      </c>
      <c r="G224" s="257">
        <v>7.023E8</v>
      </c>
      <c r="H224" s="184">
        <v>0.0</v>
      </c>
      <c r="I224" s="184">
        <v>0.0</v>
      </c>
      <c r="J224" s="184" t="s">
        <v>90</v>
      </c>
      <c r="K224" s="184" t="s">
        <v>121</v>
      </c>
      <c r="L224" s="258">
        <f>Total_revenue-COGS</f>
        <v>1557500000</v>
      </c>
      <c r="M224" s="258">
        <f>Gross_profit-(SGAs+R_and_D+Other_operating_items)</f>
        <v>855200000</v>
      </c>
      <c r="N224" s="259">
        <f>1-(COGS/Total_revenue)</f>
        <v>0.2094371084</v>
      </c>
      <c r="O224" s="259">
        <f>Operating_profit/Total_revenue</f>
        <v>0.1149987898</v>
      </c>
    </row>
    <row r="225">
      <c r="A225" s="184">
        <v>243.0</v>
      </c>
      <c r="B225" s="184" t="s">
        <v>215</v>
      </c>
      <c r="C225" s="184" t="s">
        <v>11</v>
      </c>
      <c r="D225" s="256">
        <v>42004.0</v>
      </c>
      <c r="E225" s="257">
        <v>8.3051E9</v>
      </c>
      <c r="F225" s="257">
        <v>6.5487E9</v>
      </c>
      <c r="G225" s="257">
        <v>7.927E8</v>
      </c>
      <c r="H225" s="184">
        <v>0.0</v>
      </c>
      <c r="I225" s="184">
        <v>0.0</v>
      </c>
      <c r="J225" s="184" t="s">
        <v>90</v>
      </c>
      <c r="K225" s="184" t="s">
        <v>121</v>
      </c>
      <c r="L225" s="258">
        <f>Total_revenue-COGS</f>
        <v>1756400000</v>
      </c>
      <c r="M225" s="258">
        <f>Gross_profit-(SGAs+R_and_D+Other_operating_items)</f>
        <v>963700000</v>
      </c>
      <c r="N225" s="259">
        <f>1-(COGS/Total_revenue)</f>
        <v>0.2114845095</v>
      </c>
      <c r="O225" s="259">
        <f>Operating_profit/Total_revenue</f>
        <v>0.1160371338</v>
      </c>
    </row>
    <row r="226">
      <c r="A226" s="184">
        <v>244.0</v>
      </c>
      <c r="B226" s="184" t="s">
        <v>215</v>
      </c>
      <c r="C226" s="184" t="s">
        <v>12</v>
      </c>
      <c r="D226" s="256">
        <v>42369.0</v>
      </c>
      <c r="E226" s="257">
        <v>8.0232E9</v>
      </c>
      <c r="F226" s="257">
        <v>6.3201E9</v>
      </c>
      <c r="G226" s="257">
        <v>7.634E8</v>
      </c>
      <c r="H226" s="184">
        <v>0.0</v>
      </c>
      <c r="I226" s="184">
        <v>0.0</v>
      </c>
      <c r="J226" s="184" t="s">
        <v>90</v>
      </c>
      <c r="K226" s="184" t="s">
        <v>121</v>
      </c>
      <c r="L226" s="258">
        <f>Total_revenue-COGS</f>
        <v>1703100000</v>
      </c>
      <c r="M226" s="258">
        <f>Gross_profit-(SGAs+R_and_D+Other_operating_items)</f>
        <v>939700000</v>
      </c>
      <c r="N226" s="259">
        <f>1-(COGS/Total_revenue)</f>
        <v>0.2122719115</v>
      </c>
      <c r="O226" s="259">
        <f>Operating_profit/Total_revenue</f>
        <v>0.1171228438</v>
      </c>
    </row>
    <row r="227">
      <c r="A227" s="184">
        <v>245.0</v>
      </c>
      <c r="B227" s="184" t="s">
        <v>215</v>
      </c>
      <c r="C227" s="184" t="s">
        <v>13</v>
      </c>
      <c r="D227" s="256">
        <v>42735.0</v>
      </c>
      <c r="E227" s="257">
        <v>9.071E9</v>
      </c>
      <c r="F227" s="257">
        <v>7.1379E9</v>
      </c>
      <c r="G227" s="257">
        <v>1.7072E9</v>
      </c>
      <c r="H227" s="184">
        <v>0.0</v>
      </c>
      <c r="I227" s="184">
        <v>0.0</v>
      </c>
      <c r="J227" s="184" t="s">
        <v>90</v>
      </c>
      <c r="K227" s="184" t="s">
        <v>121</v>
      </c>
      <c r="L227" s="258">
        <f>Total_revenue-COGS</f>
        <v>1933100000</v>
      </c>
      <c r="M227" s="258">
        <f>Gross_profit-(SGAs+R_and_D+Other_operating_items)</f>
        <v>225900000</v>
      </c>
      <c r="N227" s="259">
        <f>1-(COGS/Total_revenue)</f>
        <v>0.2131077059</v>
      </c>
      <c r="O227" s="259">
        <f>Operating_profit/Total_revenue</f>
        <v>0.02490353875</v>
      </c>
    </row>
    <row r="228">
      <c r="A228" s="184">
        <v>246.0</v>
      </c>
      <c r="B228" s="184" t="s">
        <v>216</v>
      </c>
      <c r="C228" s="184" t="s">
        <v>10</v>
      </c>
      <c r="D228" s="256">
        <v>41274.0</v>
      </c>
      <c r="E228" s="257">
        <v>1.847186E9</v>
      </c>
      <c r="F228" s="257">
        <v>6.67208E8</v>
      </c>
      <c r="G228" s="257">
        <v>9.3782E7</v>
      </c>
      <c r="H228" s="184">
        <v>0.0</v>
      </c>
      <c r="I228" s="257">
        <v>4.45875E8</v>
      </c>
      <c r="J228" s="184" t="s">
        <v>114</v>
      </c>
      <c r="K228" s="184" t="s">
        <v>156</v>
      </c>
      <c r="L228" s="258">
        <f>Total_revenue-COGS</f>
        <v>1179978000</v>
      </c>
      <c r="M228" s="258">
        <f>Gross_profit-(SGAs+R_and_D+Other_operating_items)</f>
        <v>640321000</v>
      </c>
      <c r="N228" s="259">
        <f>1-(COGS/Total_revenue)</f>
        <v>0.6387976089</v>
      </c>
      <c r="O228" s="259">
        <f>Operating_profit/Total_revenue</f>
        <v>0.3466467373</v>
      </c>
    </row>
    <row r="229">
      <c r="A229" s="184">
        <v>247.0</v>
      </c>
      <c r="B229" s="184" t="s">
        <v>216</v>
      </c>
      <c r="C229" s="184" t="s">
        <v>11</v>
      </c>
      <c r="D229" s="256">
        <v>41639.0</v>
      </c>
      <c r="E229" s="257">
        <v>2.135539E9</v>
      </c>
      <c r="F229" s="257">
        <v>7.71403E8</v>
      </c>
      <c r="G229" s="257">
        <v>1.17073E8</v>
      </c>
      <c r="H229" s="184">
        <v>0.0</v>
      </c>
      <c r="I229" s="257">
        <v>5.60637E8</v>
      </c>
      <c r="J229" s="184" t="s">
        <v>114</v>
      </c>
      <c r="K229" s="184" t="s">
        <v>156</v>
      </c>
      <c r="L229" s="258">
        <f>Total_revenue-COGS</f>
        <v>1364136000</v>
      </c>
      <c r="M229" s="258">
        <f>Gross_profit-(SGAs+R_and_D+Other_operating_items)</f>
        <v>686426000</v>
      </c>
      <c r="N229" s="259">
        <f>1-(COGS/Total_revenue)</f>
        <v>0.6387783131</v>
      </c>
      <c r="O229" s="259">
        <f>Operating_profit/Total_revenue</f>
        <v>0.3214298592</v>
      </c>
    </row>
    <row r="230">
      <c r="A230" s="184">
        <v>248.0</v>
      </c>
      <c r="B230" s="184" t="s">
        <v>216</v>
      </c>
      <c r="C230" s="184" t="s">
        <v>12</v>
      </c>
      <c r="D230" s="256">
        <v>42004.0</v>
      </c>
      <c r="E230" s="257">
        <v>2.396998E9</v>
      </c>
      <c r="F230" s="257">
        <v>8.64526E8</v>
      </c>
      <c r="G230" s="257">
        <v>1.02077E8</v>
      </c>
      <c r="H230" s="184">
        <v>0.0</v>
      </c>
      <c r="I230" s="257">
        <v>6.28573E8</v>
      </c>
      <c r="J230" s="184" t="s">
        <v>114</v>
      </c>
      <c r="K230" s="184" t="s">
        <v>156</v>
      </c>
      <c r="L230" s="258">
        <f>Total_revenue-COGS</f>
        <v>1532472000</v>
      </c>
      <c r="M230" s="258">
        <f>Gross_profit-(SGAs+R_and_D+Other_operating_items)</f>
        <v>801822000</v>
      </c>
      <c r="N230" s="259">
        <f>1-(COGS/Total_revenue)</f>
        <v>0.6393296949</v>
      </c>
      <c r="O230" s="259">
        <f>Operating_profit/Total_revenue</f>
        <v>0.3345109174</v>
      </c>
    </row>
    <row r="231">
      <c r="A231" s="184">
        <v>249.0</v>
      </c>
      <c r="B231" s="184" t="s">
        <v>216</v>
      </c>
      <c r="C231" s="184" t="s">
        <v>13</v>
      </c>
      <c r="D231" s="256">
        <v>42369.0</v>
      </c>
      <c r="E231" s="257">
        <v>2.490821E9</v>
      </c>
      <c r="F231" s="257">
        <v>9.04336E8</v>
      </c>
      <c r="G231" s="257">
        <v>9.7578E7</v>
      </c>
      <c r="H231" s="184">
        <v>0.0</v>
      </c>
      <c r="I231" s="257">
        <v>6.39542E8</v>
      </c>
      <c r="J231" s="184" t="s">
        <v>114</v>
      </c>
      <c r="K231" s="184" t="s">
        <v>156</v>
      </c>
      <c r="L231" s="258">
        <f>Total_revenue-COGS</f>
        <v>1586485000</v>
      </c>
      <c r="M231" s="258">
        <f>Gross_profit-(SGAs+R_and_D+Other_operating_items)</f>
        <v>849365000</v>
      </c>
      <c r="N231" s="259">
        <f>1-(COGS/Total_revenue)</f>
        <v>0.6369325616</v>
      </c>
      <c r="O231" s="259">
        <f>Operating_profit/Total_revenue</f>
        <v>0.3409980083</v>
      </c>
    </row>
    <row r="232">
      <c r="A232" s="184">
        <v>254.0</v>
      </c>
      <c r="B232" s="184" t="s">
        <v>217</v>
      </c>
      <c r="C232" s="184" t="s">
        <v>10</v>
      </c>
      <c r="D232" s="256">
        <v>41420.0</v>
      </c>
      <c r="E232" s="257">
        <v>1.34693E10</v>
      </c>
      <c r="F232" s="257">
        <v>1.01044E10</v>
      </c>
      <c r="G232" s="257">
        <v>2.0659E9</v>
      </c>
      <c r="H232" s="184">
        <v>0.0</v>
      </c>
      <c r="I232" s="184">
        <v>0.0</v>
      </c>
      <c r="J232" s="184" t="s">
        <v>93</v>
      </c>
      <c r="K232" s="184" t="s">
        <v>218</v>
      </c>
      <c r="L232" s="258">
        <f>Total_revenue-COGS</f>
        <v>3364900000</v>
      </c>
      <c r="M232" s="258">
        <f>Gross_profit-(SGAs+R_and_D+Other_operating_items)</f>
        <v>1299000000</v>
      </c>
      <c r="N232" s="259">
        <f>1-(COGS/Total_revenue)</f>
        <v>0.2498199609</v>
      </c>
      <c r="O232" s="259">
        <f>Operating_profit/Total_revenue</f>
        <v>0.09644153742</v>
      </c>
    </row>
    <row r="233">
      <c r="A233" s="184">
        <v>255.0</v>
      </c>
      <c r="B233" s="184" t="s">
        <v>217</v>
      </c>
      <c r="C233" s="184" t="s">
        <v>11</v>
      </c>
      <c r="D233" s="256">
        <v>41784.0</v>
      </c>
      <c r="E233" s="257">
        <v>1.18382E10</v>
      </c>
      <c r="F233" s="257">
        <v>8.9108E9</v>
      </c>
      <c r="G233" s="257">
        <v>1.7789E9</v>
      </c>
      <c r="H233" s="184">
        <v>0.0</v>
      </c>
      <c r="I233" s="184">
        <v>0.0</v>
      </c>
      <c r="J233" s="184" t="s">
        <v>93</v>
      </c>
      <c r="K233" s="184" t="s">
        <v>218</v>
      </c>
      <c r="L233" s="258">
        <f>Total_revenue-COGS</f>
        <v>2927400000</v>
      </c>
      <c r="M233" s="258">
        <f>Gross_profit-(SGAs+R_and_D+Other_operating_items)</f>
        <v>1148500000</v>
      </c>
      <c r="N233" s="259">
        <f>1-(COGS/Total_revenue)</f>
        <v>0.2472842155</v>
      </c>
      <c r="O233" s="259">
        <f>Operating_profit/Total_revenue</f>
        <v>0.09701643831</v>
      </c>
    </row>
    <row r="234">
      <c r="A234" s="184">
        <v>256.0</v>
      </c>
      <c r="B234" s="184" t="s">
        <v>217</v>
      </c>
      <c r="C234" s="184" t="s">
        <v>12</v>
      </c>
      <c r="D234" s="256">
        <v>42155.0</v>
      </c>
      <c r="E234" s="257">
        <v>1.1937E10</v>
      </c>
      <c r="F234" s="257">
        <v>9.0614E9</v>
      </c>
      <c r="G234" s="257">
        <v>1.5453E9</v>
      </c>
      <c r="H234" s="184">
        <v>0.0</v>
      </c>
      <c r="I234" s="184">
        <v>0.0</v>
      </c>
      <c r="J234" s="184" t="s">
        <v>93</v>
      </c>
      <c r="K234" s="184" t="s">
        <v>218</v>
      </c>
      <c r="L234" s="258">
        <f>Total_revenue-COGS</f>
        <v>2875600000</v>
      </c>
      <c r="M234" s="258">
        <f>Gross_profit-(SGAs+R_and_D+Other_operating_items)</f>
        <v>1330300000</v>
      </c>
      <c r="N234" s="259">
        <f>1-(COGS/Total_revenue)</f>
        <v>0.2408980481</v>
      </c>
      <c r="O234" s="259">
        <f>Operating_profit/Total_revenue</f>
        <v>0.1114434112</v>
      </c>
    </row>
    <row r="235">
      <c r="A235" s="184">
        <v>257.0</v>
      </c>
      <c r="B235" s="184" t="s">
        <v>217</v>
      </c>
      <c r="C235" s="184" t="s">
        <v>13</v>
      </c>
      <c r="D235" s="256">
        <v>42519.0</v>
      </c>
      <c r="E235" s="257">
        <v>1.16429E10</v>
      </c>
      <c r="F235" s="257">
        <v>8.5521E9</v>
      </c>
      <c r="G235" s="257">
        <v>2.2094E9</v>
      </c>
      <c r="H235" s="184">
        <v>0.0</v>
      </c>
      <c r="I235" s="184">
        <v>0.0</v>
      </c>
      <c r="J235" s="184" t="s">
        <v>93</v>
      </c>
      <c r="K235" s="184" t="s">
        <v>218</v>
      </c>
      <c r="L235" s="258">
        <f>Total_revenue-COGS</f>
        <v>3090800000</v>
      </c>
      <c r="M235" s="258">
        <f>Gross_profit-(SGAs+R_and_D+Other_operating_items)</f>
        <v>881400000</v>
      </c>
      <c r="N235" s="259">
        <f>1-(COGS/Total_revenue)</f>
        <v>0.2654665075</v>
      </c>
      <c r="O235" s="259">
        <f>Operating_profit/Total_revenue</f>
        <v>0.07570278882</v>
      </c>
    </row>
    <row r="236">
      <c r="A236" s="184">
        <v>258.0</v>
      </c>
      <c r="B236" s="184" t="s">
        <v>219</v>
      </c>
      <c r="C236" s="184" t="s">
        <v>10</v>
      </c>
      <c r="D236" s="256">
        <v>41455.0</v>
      </c>
      <c r="E236" s="257">
        <v>1.01093E11</v>
      </c>
      <c r="F236" s="257">
        <v>9.6172E10</v>
      </c>
      <c r="G236" s="257">
        <v>2.875E9</v>
      </c>
      <c r="H236" s="184">
        <v>0.0</v>
      </c>
      <c r="I236" s="257">
        <v>1.58E8</v>
      </c>
      <c r="J236" s="184" t="s">
        <v>102</v>
      </c>
      <c r="K236" s="184" t="s">
        <v>138</v>
      </c>
      <c r="L236" s="258">
        <f>Total_revenue-COGS</f>
        <v>4921000000</v>
      </c>
      <c r="M236" s="258">
        <f>Gross_profit-(SGAs+R_and_D+Other_operating_items)</f>
        <v>1888000000</v>
      </c>
      <c r="N236" s="259">
        <f>1-(COGS/Total_revenue)</f>
        <v>0.04867795001</v>
      </c>
      <c r="O236" s="259">
        <f>Operating_profit/Total_revenue</f>
        <v>0.01867587271</v>
      </c>
    </row>
    <row r="237">
      <c r="A237" s="184">
        <v>259.0</v>
      </c>
      <c r="B237" s="184" t="s">
        <v>219</v>
      </c>
      <c r="C237" s="184" t="s">
        <v>11</v>
      </c>
      <c r="D237" s="256">
        <v>41820.0</v>
      </c>
      <c r="E237" s="257">
        <v>9.1084E10</v>
      </c>
      <c r="F237" s="257">
        <v>8.5923E10</v>
      </c>
      <c r="G237" s="257">
        <v>3.028E9</v>
      </c>
      <c r="H237" s="184">
        <v>0.0</v>
      </c>
      <c r="I237" s="257">
        <v>2.23E8</v>
      </c>
      <c r="J237" s="184" t="s">
        <v>102</v>
      </c>
      <c r="K237" s="184" t="s">
        <v>138</v>
      </c>
      <c r="L237" s="258">
        <f>Total_revenue-COGS</f>
        <v>5161000000</v>
      </c>
      <c r="M237" s="258">
        <f>Gross_profit-(SGAs+R_and_D+Other_operating_items)</f>
        <v>1910000000</v>
      </c>
      <c r="N237" s="259">
        <f>1-(COGS/Total_revenue)</f>
        <v>0.05666198235</v>
      </c>
      <c r="O237" s="259">
        <f>Operating_profit/Total_revenue</f>
        <v>0.02096965438</v>
      </c>
    </row>
    <row r="238">
      <c r="A238" s="184">
        <v>260.0</v>
      </c>
      <c r="B238" s="184" t="s">
        <v>219</v>
      </c>
      <c r="C238" s="184" t="s">
        <v>12</v>
      </c>
      <c r="D238" s="256">
        <v>42185.0</v>
      </c>
      <c r="E238" s="257">
        <v>1.02531E11</v>
      </c>
      <c r="F238" s="257">
        <v>9.6819E10</v>
      </c>
      <c r="G238" s="257">
        <v>3.24E9</v>
      </c>
      <c r="H238" s="184">
        <v>0.0</v>
      </c>
      <c r="I238" s="257">
        <v>2.81E8</v>
      </c>
      <c r="J238" s="184" t="s">
        <v>102</v>
      </c>
      <c r="K238" s="184" t="s">
        <v>138</v>
      </c>
      <c r="L238" s="258">
        <f>Total_revenue-COGS</f>
        <v>5712000000</v>
      </c>
      <c r="M238" s="258">
        <f>Gross_profit-(SGAs+R_and_D+Other_operating_items)</f>
        <v>2191000000</v>
      </c>
      <c r="N238" s="259">
        <f>1-(COGS/Total_revenue)</f>
        <v>0.0557099804</v>
      </c>
      <c r="O238" s="259">
        <f>Operating_profit/Total_revenue</f>
        <v>0.02136914689</v>
      </c>
    </row>
    <row r="239">
      <c r="A239" s="184">
        <v>261.0</v>
      </c>
      <c r="B239" s="184" t="s">
        <v>219</v>
      </c>
      <c r="C239" s="184" t="s">
        <v>13</v>
      </c>
      <c r="D239" s="256">
        <v>42551.0</v>
      </c>
      <c r="E239" s="257">
        <v>1.21546E11</v>
      </c>
      <c r="F239" s="257">
        <v>1.15003E11</v>
      </c>
      <c r="G239" s="257">
        <v>3.648E9</v>
      </c>
      <c r="H239" s="184">
        <v>0.0</v>
      </c>
      <c r="I239" s="257">
        <v>4.59E8</v>
      </c>
      <c r="J239" s="184" t="s">
        <v>102</v>
      </c>
      <c r="K239" s="184" t="s">
        <v>138</v>
      </c>
      <c r="L239" s="258">
        <f>Total_revenue-COGS</f>
        <v>6543000000</v>
      </c>
      <c r="M239" s="258">
        <f>Gross_profit-(SGAs+R_and_D+Other_operating_items)</f>
        <v>2436000000</v>
      </c>
      <c r="N239" s="259">
        <f>1-(COGS/Total_revenue)</f>
        <v>0.05383147121</v>
      </c>
      <c r="O239" s="259">
        <f>Operating_profit/Total_revenue</f>
        <v>0.02004179488</v>
      </c>
    </row>
    <row r="240">
      <c r="A240" s="184">
        <v>262.0</v>
      </c>
      <c r="B240" s="184" t="s">
        <v>220</v>
      </c>
      <c r="C240" s="184" t="s">
        <v>10</v>
      </c>
      <c r="D240" s="256">
        <v>41639.0</v>
      </c>
      <c r="E240" s="257">
        <v>5.5656E10</v>
      </c>
      <c r="F240" s="257">
        <v>4.1454E10</v>
      </c>
      <c r="G240" s="257">
        <v>6.528E9</v>
      </c>
      <c r="H240" s="257">
        <v>2.046E9</v>
      </c>
      <c r="I240" s="184">
        <v>0.0</v>
      </c>
      <c r="J240" s="184" t="s">
        <v>105</v>
      </c>
      <c r="K240" s="184" t="s">
        <v>221</v>
      </c>
      <c r="L240" s="258">
        <f>Total_revenue-COGS</f>
        <v>14202000000</v>
      </c>
      <c r="M240" s="258">
        <f>Gross_profit-(SGAs+R_and_D+Other_operating_items)</f>
        <v>5628000000</v>
      </c>
      <c r="N240" s="259">
        <f>1-(COGS/Total_revenue)</f>
        <v>0.2551746442</v>
      </c>
      <c r="O240" s="259">
        <f>Operating_profit/Total_revenue</f>
        <v>0.1011211729</v>
      </c>
    </row>
    <row r="241">
      <c r="A241" s="184">
        <v>263.0</v>
      </c>
      <c r="B241" s="184" t="s">
        <v>220</v>
      </c>
      <c r="C241" s="184" t="s">
        <v>11</v>
      </c>
      <c r="D241" s="256">
        <v>42004.0</v>
      </c>
      <c r="E241" s="257">
        <v>5.5184E10</v>
      </c>
      <c r="F241" s="257">
        <v>4.1342E10</v>
      </c>
      <c r="G241" s="257">
        <v>8.148E9</v>
      </c>
      <c r="H241" s="257">
        <v>2.38E9</v>
      </c>
      <c r="I241" s="184">
        <v>0.0</v>
      </c>
      <c r="J241" s="184" t="s">
        <v>105</v>
      </c>
      <c r="K241" s="184" t="s">
        <v>221</v>
      </c>
      <c r="L241" s="258">
        <f>Total_revenue-COGS</f>
        <v>13842000000</v>
      </c>
      <c r="M241" s="258">
        <f>Gross_profit-(SGAs+R_and_D+Other_operating_items)</f>
        <v>3314000000</v>
      </c>
      <c r="N241" s="259">
        <f>1-(COGS/Total_revenue)</f>
        <v>0.2508335749</v>
      </c>
      <c r="O241" s="259">
        <f>Operating_profit/Total_revenue</f>
        <v>0.06005363874</v>
      </c>
    </row>
    <row r="242">
      <c r="A242" s="184">
        <v>264.0</v>
      </c>
      <c r="B242" s="184" t="s">
        <v>220</v>
      </c>
      <c r="C242" s="184" t="s">
        <v>12</v>
      </c>
      <c r="D242" s="256">
        <v>42369.0</v>
      </c>
      <c r="E242" s="257">
        <v>4.7011E10</v>
      </c>
      <c r="F242" s="257">
        <v>3.4133E10</v>
      </c>
      <c r="G242" s="257">
        <v>6.974E9</v>
      </c>
      <c r="H242" s="257">
        <v>2.119E9</v>
      </c>
      <c r="I242" s="184">
        <v>0.0</v>
      </c>
      <c r="J242" s="184" t="s">
        <v>105</v>
      </c>
      <c r="K242" s="184" t="s">
        <v>221</v>
      </c>
      <c r="L242" s="258">
        <f>Total_revenue-COGS</f>
        <v>12878000000</v>
      </c>
      <c r="M242" s="258">
        <f>Gross_profit-(SGAs+R_and_D+Other_operating_items)</f>
        <v>3785000000</v>
      </c>
      <c r="N242" s="259">
        <f>1-(COGS/Total_revenue)</f>
        <v>0.2739358873</v>
      </c>
      <c r="O242" s="259">
        <f>Operating_profit/Total_revenue</f>
        <v>0.08051307141</v>
      </c>
    </row>
    <row r="243">
      <c r="A243" s="184">
        <v>265.0</v>
      </c>
      <c r="B243" s="184" t="s">
        <v>220</v>
      </c>
      <c r="C243" s="184" t="s">
        <v>13</v>
      </c>
      <c r="D243" s="256">
        <v>42735.0</v>
      </c>
      <c r="E243" s="257">
        <v>3.8537E10</v>
      </c>
      <c r="F243" s="257">
        <v>2.8905E10</v>
      </c>
      <c r="G243" s="257">
        <v>6.588E9</v>
      </c>
      <c r="H243" s="257">
        <v>1.951E9</v>
      </c>
      <c r="I243" s="184">
        <v>0.0</v>
      </c>
      <c r="J243" s="184" t="s">
        <v>105</v>
      </c>
      <c r="K243" s="184" t="s">
        <v>221</v>
      </c>
      <c r="L243" s="258">
        <f>Total_revenue-COGS</f>
        <v>9632000000</v>
      </c>
      <c r="M243" s="258">
        <f>Gross_profit-(SGAs+R_and_D+Other_operating_items)</f>
        <v>1093000000</v>
      </c>
      <c r="N243" s="259">
        <f>1-(COGS/Total_revenue)</f>
        <v>0.2499416146</v>
      </c>
      <c r="O243" s="259">
        <f>Operating_profit/Total_revenue</f>
        <v>0.02836235306</v>
      </c>
    </row>
    <row r="244">
      <c r="A244" s="184">
        <v>266.0</v>
      </c>
      <c r="B244" s="184" t="s">
        <v>222</v>
      </c>
      <c r="C244" s="184" t="s">
        <v>10</v>
      </c>
      <c r="D244" s="256">
        <v>41274.0</v>
      </c>
      <c r="E244" s="257">
        <v>1.7936E10</v>
      </c>
      <c r="F244" s="257">
        <v>1.262E10</v>
      </c>
      <c r="G244" s="257">
        <v>2.096E9</v>
      </c>
      <c r="H244" s="184">
        <v>0.0</v>
      </c>
      <c r="I244" s="257">
        <v>-6000000.0</v>
      </c>
      <c r="J244" s="184" t="s">
        <v>99</v>
      </c>
      <c r="K244" s="184" t="s">
        <v>154</v>
      </c>
      <c r="L244" s="258">
        <f>Total_revenue-COGS</f>
        <v>5316000000</v>
      </c>
      <c r="M244" s="258">
        <f>Gross_profit-(SGAs+R_and_D+Other_operating_items)</f>
        <v>3226000000</v>
      </c>
      <c r="N244" s="259">
        <f>1-(COGS/Total_revenue)</f>
        <v>0.2963871543</v>
      </c>
      <c r="O244" s="259">
        <f>Operating_profit/Total_revenue</f>
        <v>0.1798617306</v>
      </c>
    </row>
    <row r="245">
      <c r="A245" s="184">
        <v>267.0</v>
      </c>
      <c r="B245" s="184" t="s">
        <v>222</v>
      </c>
      <c r="C245" s="184" t="s">
        <v>11</v>
      </c>
      <c r="D245" s="256">
        <v>41639.0</v>
      </c>
      <c r="E245" s="257">
        <v>1.9261E10</v>
      </c>
      <c r="F245" s="257">
        <v>1.2522E10</v>
      </c>
      <c r="G245" s="257">
        <v>2.211E9</v>
      </c>
      <c r="H245" s="184">
        <v>0.0</v>
      </c>
      <c r="I245" s="257">
        <v>1.5E7</v>
      </c>
      <c r="J245" s="184" t="s">
        <v>99</v>
      </c>
      <c r="K245" s="184" t="s">
        <v>154</v>
      </c>
      <c r="L245" s="258">
        <f>Total_revenue-COGS</f>
        <v>6739000000</v>
      </c>
      <c r="M245" s="258">
        <f>Gross_profit-(SGAs+R_and_D+Other_operating_items)</f>
        <v>4513000000</v>
      </c>
      <c r="N245" s="259">
        <f>1-(COGS/Total_revenue)</f>
        <v>0.3498779918</v>
      </c>
      <c r="O245" s="259">
        <f>Operating_profit/Total_revenue</f>
        <v>0.2343076683</v>
      </c>
    </row>
    <row r="246">
      <c r="A246" s="184">
        <v>268.0</v>
      </c>
      <c r="B246" s="184" t="s">
        <v>222</v>
      </c>
      <c r="C246" s="184" t="s">
        <v>12</v>
      </c>
      <c r="D246" s="256">
        <v>42004.0</v>
      </c>
      <c r="E246" s="257">
        <v>1.9171E10</v>
      </c>
      <c r="F246" s="257">
        <v>1.3241E10</v>
      </c>
      <c r="G246" s="257">
        <v>2.245E9</v>
      </c>
      <c r="H246" s="184">
        <v>0.0</v>
      </c>
      <c r="I246" s="257">
        <v>-8.2E7</v>
      </c>
      <c r="J246" s="184" t="s">
        <v>99</v>
      </c>
      <c r="K246" s="184" t="s">
        <v>154</v>
      </c>
      <c r="L246" s="258">
        <f>Total_revenue-COGS</f>
        <v>5930000000</v>
      </c>
      <c r="M246" s="258">
        <f>Gross_profit-(SGAs+R_and_D+Other_operating_items)</f>
        <v>3767000000</v>
      </c>
      <c r="N246" s="259">
        <f>1-(COGS/Total_revenue)</f>
        <v>0.3093213708</v>
      </c>
      <c r="O246" s="259">
        <f>Operating_profit/Total_revenue</f>
        <v>0.1964947055</v>
      </c>
    </row>
    <row r="247">
      <c r="A247" s="184">
        <v>269.0</v>
      </c>
      <c r="B247" s="184" t="s">
        <v>222</v>
      </c>
      <c r="C247" s="184" t="s">
        <v>13</v>
      </c>
      <c r="D247" s="256">
        <v>42369.0</v>
      </c>
      <c r="E247" s="257">
        <v>1.8987E10</v>
      </c>
      <c r="F247" s="257">
        <v>1.2968E10</v>
      </c>
      <c r="G247" s="257">
        <v>2.27E9</v>
      </c>
      <c r="H247" s="184">
        <v>0.0</v>
      </c>
      <c r="I247" s="257">
        <v>1.2E8</v>
      </c>
      <c r="J247" s="184" t="s">
        <v>99</v>
      </c>
      <c r="K247" s="184" t="s">
        <v>154</v>
      </c>
      <c r="L247" s="258">
        <f>Total_revenue-COGS</f>
        <v>6019000000</v>
      </c>
      <c r="M247" s="258">
        <f>Gross_profit-(SGAs+R_and_D+Other_operating_items)</f>
        <v>3629000000</v>
      </c>
      <c r="N247" s="259">
        <f>1-(COGS/Total_revenue)</f>
        <v>0.3170063728</v>
      </c>
      <c r="O247" s="259">
        <f>Operating_profit/Total_revenue</f>
        <v>0.1911307737</v>
      </c>
    </row>
    <row r="248">
      <c r="A248" s="184">
        <v>270.0</v>
      </c>
      <c r="B248" s="184" t="s">
        <v>223</v>
      </c>
      <c r="C248" s="184" t="s">
        <v>10</v>
      </c>
      <c r="D248" s="256">
        <v>41274.0</v>
      </c>
      <c r="E248" s="257">
        <v>6.514099E9</v>
      </c>
      <c r="F248" s="257">
        <v>5.745428E9</v>
      </c>
      <c r="G248" s="184">
        <v>0.0</v>
      </c>
      <c r="H248" s="184">
        <v>0.0</v>
      </c>
      <c r="I248" s="257">
        <v>1.69645E8</v>
      </c>
      <c r="J248" s="184" t="s">
        <v>114</v>
      </c>
      <c r="K248" s="184" t="s">
        <v>224</v>
      </c>
      <c r="L248" s="258">
        <f>Total_revenue-COGS</f>
        <v>768671000</v>
      </c>
      <c r="M248" s="258">
        <f>Gross_profit-(SGAs+R_and_D+Other_operating_items)</f>
        <v>599026000</v>
      </c>
      <c r="N248" s="259">
        <f>1-(COGS/Total_revenue)</f>
        <v>0.1180011234</v>
      </c>
      <c r="O248" s="259">
        <f>Operating_profit/Total_revenue</f>
        <v>0.09195838135</v>
      </c>
    </row>
    <row r="249">
      <c r="A249" s="184">
        <v>271.0</v>
      </c>
      <c r="B249" s="184" t="s">
        <v>223</v>
      </c>
      <c r="C249" s="184" t="s">
        <v>11</v>
      </c>
      <c r="D249" s="256">
        <v>41639.0</v>
      </c>
      <c r="E249" s="257">
        <v>7.184794E9</v>
      </c>
      <c r="F249" s="257">
        <v>6.293699E9</v>
      </c>
      <c r="G249" s="184">
        <v>0.0</v>
      </c>
      <c r="H249" s="184">
        <v>0.0</v>
      </c>
      <c r="I249" s="257">
        <v>1.9039E8</v>
      </c>
      <c r="J249" s="184" t="s">
        <v>114</v>
      </c>
      <c r="K249" s="184" t="s">
        <v>224</v>
      </c>
      <c r="L249" s="258">
        <f>Total_revenue-COGS</f>
        <v>891095000</v>
      </c>
      <c r="M249" s="258">
        <f>Gross_profit-(SGAs+R_and_D+Other_operating_items)</f>
        <v>700705000</v>
      </c>
      <c r="N249" s="259">
        <f>1-(COGS/Total_revenue)</f>
        <v>0.1240251286</v>
      </c>
      <c r="O249" s="259">
        <f>Operating_profit/Total_revenue</f>
        <v>0.09752610861</v>
      </c>
    </row>
    <row r="250">
      <c r="A250" s="184">
        <v>272.0</v>
      </c>
      <c r="B250" s="184" t="s">
        <v>223</v>
      </c>
      <c r="C250" s="184" t="s">
        <v>12</v>
      </c>
      <c r="D250" s="256">
        <v>42004.0</v>
      </c>
      <c r="E250" s="257">
        <v>9.049918E9</v>
      </c>
      <c r="F250" s="257">
        <v>8.050222E9</v>
      </c>
      <c r="G250" s="184">
        <v>0.0</v>
      </c>
      <c r="H250" s="184">
        <v>0.0</v>
      </c>
      <c r="I250" s="257">
        <v>2.65101E8</v>
      </c>
      <c r="J250" s="184" t="s">
        <v>114</v>
      </c>
      <c r="K250" s="184" t="s">
        <v>224</v>
      </c>
      <c r="L250" s="258">
        <f>Total_revenue-COGS</f>
        <v>999696000</v>
      </c>
      <c r="M250" s="258">
        <f>Gross_profit-(SGAs+R_and_D+Other_operating_items)</f>
        <v>734595000</v>
      </c>
      <c r="N250" s="259">
        <f>1-(COGS/Total_revenue)</f>
        <v>0.1104646473</v>
      </c>
      <c r="O250" s="259">
        <f>Operating_profit/Total_revenue</f>
        <v>0.08117145371</v>
      </c>
    </row>
    <row r="251">
      <c r="A251" s="184">
        <v>273.0</v>
      </c>
      <c r="B251" s="184" t="s">
        <v>223</v>
      </c>
      <c r="C251" s="184" t="s">
        <v>13</v>
      </c>
      <c r="D251" s="256">
        <v>42369.0</v>
      </c>
      <c r="E251" s="257">
        <v>1.085581E10</v>
      </c>
      <c r="F251" s="257">
        <v>9.716541E9</v>
      </c>
      <c r="G251" s="184">
        <v>0.0</v>
      </c>
      <c r="H251" s="184">
        <v>0.0</v>
      </c>
      <c r="I251" s="257">
        <v>3.14096E8</v>
      </c>
      <c r="J251" s="184" t="s">
        <v>114</v>
      </c>
      <c r="K251" s="184" t="s">
        <v>224</v>
      </c>
      <c r="L251" s="258">
        <f>Total_revenue-COGS</f>
        <v>1139269000</v>
      </c>
      <c r="M251" s="258">
        <f>Gross_profit-(SGAs+R_and_D+Other_operating_items)</f>
        <v>825173000</v>
      </c>
      <c r="N251" s="259">
        <f>1-(COGS/Total_revenue)</f>
        <v>0.1049455545</v>
      </c>
      <c r="O251" s="259">
        <f>Operating_profit/Total_revenue</f>
        <v>0.0760121078</v>
      </c>
    </row>
    <row r="252">
      <c r="A252" s="184">
        <v>274.0</v>
      </c>
      <c r="B252" s="184" t="s">
        <v>225</v>
      </c>
      <c r="C252" s="184" t="s">
        <v>10</v>
      </c>
      <c r="D252" s="256">
        <v>41274.0</v>
      </c>
      <c r="E252" s="257">
        <v>2.43268E9</v>
      </c>
      <c r="F252" s="257">
        <v>7.28989E8</v>
      </c>
      <c r="G252" s="257">
        <v>2.12572E8</v>
      </c>
      <c r="H252" s="184">
        <v>0.0</v>
      </c>
      <c r="I252" s="257">
        <v>6.22592E8</v>
      </c>
      <c r="J252" s="184" t="s">
        <v>114</v>
      </c>
      <c r="K252" s="184" t="s">
        <v>156</v>
      </c>
      <c r="L252" s="258">
        <f>Total_revenue-COGS</f>
        <v>1703691000</v>
      </c>
      <c r="M252" s="258">
        <f>Gross_profit-(SGAs+R_and_D+Other_operating_items)</f>
        <v>868527000</v>
      </c>
      <c r="N252" s="259">
        <f>1-(COGS/Total_revenue)</f>
        <v>0.7003350215</v>
      </c>
      <c r="O252" s="259">
        <f>Operating_profit/Total_revenue</f>
        <v>0.3570247628</v>
      </c>
    </row>
    <row r="253">
      <c r="A253" s="184">
        <v>275.0</v>
      </c>
      <c r="B253" s="184" t="s">
        <v>225</v>
      </c>
      <c r="C253" s="184" t="s">
        <v>11</v>
      </c>
      <c r="D253" s="256">
        <v>41639.0</v>
      </c>
      <c r="E253" s="257">
        <v>2.865751E9</v>
      </c>
      <c r="F253" s="257">
        <v>9.91017E8</v>
      </c>
      <c r="G253" s="257">
        <v>2.13519E8</v>
      </c>
      <c r="H253" s="184">
        <v>0.0</v>
      </c>
      <c r="I253" s="257">
        <v>7.41342E8</v>
      </c>
      <c r="J253" s="184" t="s">
        <v>114</v>
      </c>
      <c r="K253" s="184" t="s">
        <v>156</v>
      </c>
      <c r="L253" s="258">
        <f>Total_revenue-COGS</f>
        <v>1874734000</v>
      </c>
      <c r="M253" s="258">
        <f>Gross_profit-(SGAs+R_and_D+Other_operating_items)</f>
        <v>919873000</v>
      </c>
      <c r="N253" s="259">
        <f>1-(COGS/Total_revenue)</f>
        <v>0.6541859359</v>
      </c>
      <c r="O253" s="259">
        <f>Operating_profit/Total_revenue</f>
        <v>0.3209884599</v>
      </c>
    </row>
    <row r="254">
      <c r="A254" s="184">
        <v>276.0</v>
      </c>
      <c r="B254" s="184" t="s">
        <v>225</v>
      </c>
      <c r="C254" s="184" t="s">
        <v>12</v>
      </c>
      <c r="D254" s="256">
        <v>42004.0</v>
      </c>
      <c r="E254" s="257">
        <v>3.538756E9</v>
      </c>
      <c r="F254" s="257">
        <v>1.306606E9</v>
      </c>
      <c r="G254" s="257">
        <v>2.57296E8</v>
      </c>
      <c r="H254" s="184">
        <v>0.0</v>
      </c>
      <c r="I254" s="257">
        <v>9.85781E8</v>
      </c>
      <c r="J254" s="184" t="s">
        <v>114</v>
      </c>
      <c r="K254" s="184" t="s">
        <v>156</v>
      </c>
      <c r="L254" s="258">
        <f>Total_revenue-COGS</f>
        <v>2232150000</v>
      </c>
      <c r="M254" s="258">
        <f>Gross_profit-(SGAs+R_and_D+Other_operating_items)</f>
        <v>989073000</v>
      </c>
      <c r="N254" s="259">
        <f>1-(COGS/Total_revenue)</f>
        <v>0.6307725088</v>
      </c>
      <c r="O254" s="259">
        <f>Operating_profit/Total_revenue</f>
        <v>0.2794973714</v>
      </c>
    </row>
    <row r="255">
      <c r="A255" s="184">
        <v>277.0</v>
      </c>
      <c r="B255" s="184" t="s">
        <v>225</v>
      </c>
      <c r="C255" s="184" t="s">
        <v>13</v>
      </c>
      <c r="D255" s="256">
        <v>42369.0</v>
      </c>
      <c r="E255" s="257">
        <v>3.663851E9</v>
      </c>
      <c r="F255" s="257">
        <v>1.321426E9</v>
      </c>
      <c r="G255" s="257">
        <v>3.10921E8</v>
      </c>
      <c r="H255" s="184">
        <v>0.0</v>
      </c>
      <c r="I255" s="257">
        <v>1.036178E9</v>
      </c>
      <c r="J255" s="184" t="s">
        <v>114</v>
      </c>
      <c r="K255" s="184" t="s">
        <v>156</v>
      </c>
      <c r="L255" s="258">
        <f>Total_revenue-COGS</f>
        <v>2342425000</v>
      </c>
      <c r="M255" s="258">
        <f>Gross_profit-(SGAs+R_and_D+Other_operating_items)</f>
        <v>995326000</v>
      </c>
      <c r="N255" s="259">
        <f>1-(COGS/Total_revenue)</f>
        <v>0.6393341323</v>
      </c>
      <c r="O255" s="259">
        <f>Operating_profit/Total_revenue</f>
        <v>0.2716611565</v>
      </c>
    </row>
    <row r="256">
      <c r="A256" s="184">
        <v>278.0</v>
      </c>
      <c r="B256" s="184" t="s">
        <v>226</v>
      </c>
      <c r="C256" s="184" t="s">
        <v>10</v>
      </c>
      <c r="D256" s="256">
        <v>41608.0</v>
      </c>
      <c r="E256" s="257">
        <v>1.5456E10</v>
      </c>
      <c r="F256" s="257">
        <v>1.0645E10</v>
      </c>
      <c r="G256" s="257">
        <v>1.879E9</v>
      </c>
      <c r="H256" s="184">
        <v>0.0</v>
      </c>
      <c r="I256" s="257">
        <v>1.59E9</v>
      </c>
      <c r="J256" s="184" t="s">
        <v>90</v>
      </c>
      <c r="K256" s="184" t="s">
        <v>227</v>
      </c>
      <c r="L256" s="258">
        <f>Total_revenue-COGS</f>
        <v>4811000000</v>
      </c>
      <c r="M256" s="258">
        <f>Gross_profit-(SGAs+R_and_D+Other_operating_items)</f>
        <v>1342000000</v>
      </c>
      <c r="N256" s="259">
        <f>1-(COGS/Total_revenue)</f>
        <v>0.3112707039</v>
      </c>
      <c r="O256" s="259">
        <f>Operating_profit/Total_revenue</f>
        <v>0.08682712215</v>
      </c>
    </row>
    <row r="257">
      <c r="A257" s="184">
        <v>279.0</v>
      </c>
      <c r="B257" s="184" t="s">
        <v>226</v>
      </c>
      <c r="C257" s="184" t="s">
        <v>11</v>
      </c>
      <c r="D257" s="256">
        <v>41973.0</v>
      </c>
      <c r="E257" s="257">
        <v>1.5884E10</v>
      </c>
      <c r="F257" s="257">
        <v>1.0421E10</v>
      </c>
      <c r="G257" s="257">
        <v>2.054E9</v>
      </c>
      <c r="H257" s="184">
        <v>0.0</v>
      </c>
      <c r="I257" s="257">
        <v>1.637E9</v>
      </c>
      <c r="J257" s="184" t="s">
        <v>90</v>
      </c>
      <c r="K257" s="184" t="s">
        <v>227</v>
      </c>
      <c r="L257" s="258">
        <f>Total_revenue-COGS</f>
        <v>5463000000</v>
      </c>
      <c r="M257" s="258">
        <f>Gross_profit-(SGAs+R_and_D+Other_operating_items)</f>
        <v>1772000000</v>
      </c>
      <c r="N257" s="259">
        <f>1-(COGS/Total_revenue)</f>
        <v>0.3439309997</v>
      </c>
      <c r="O257" s="259">
        <f>Operating_profit/Total_revenue</f>
        <v>0.1115588013</v>
      </c>
    </row>
    <row r="258">
      <c r="A258" s="184">
        <v>280.0</v>
      </c>
      <c r="B258" s="184" t="s">
        <v>226</v>
      </c>
      <c r="C258" s="184" t="s">
        <v>12</v>
      </c>
      <c r="D258" s="256">
        <v>42338.0</v>
      </c>
      <c r="E258" s="257">
        <v>1.5714E10</v>
      </c>
      <c r="F258" s="257">
        <v>9.447E9</v>
      </c>
      <c r="G258" s="257">
        <v>2.067E9</v>
      </c>
      <c r="H258" s="184">
        <v>0.0</v>
      </c>
      <c r="I258" s="257">
        <v>1.626E9</v>
      </c>
      <c r="J258" s="184" t="s">
        <v>90</v>
      </c>
      <c r="K258" s="184" t="s">
        <v>227</v>
      </c>
      <c r="L258" s="258">
        <f>Total_revenue-COGS</f>
        <v>6267000000</v>
      </c>
      <c r="M258" s="258">
        <f>Gross_profit-(SGAs+R_and_D+Other_operating_items)</f>
        <v>2574000000</v>
      </c>
      <c r="N258" s="259">
        <f>1-(COGS/Total_revenue)</f>
        <v>0.3988163421</v>
      </c>
      <c r="O258" s="259">
        <f>Operating_profit/Total_revenue</f>
        <v>0.1638029782</v>
      </c>
    </row>
    <row r="259">
      <c r="A259" s="184">
        <v>281.0</v>
      </c>
      <c r="B259" s="184" t="s">
        <v>226</v>
      </c>
      <c r="C259" s="184" t="s">
        <v>13</v>
      </c>
      <c r="D259" s="256">
        <v>42704.0</v>
      </c>
      <c r="E259" s="257">
        <v>1.6389E10</v>
      </c>
      <c r="F259" s="257">
        <v>9.383E9</v>
      </c>
      <c r="G259" s="257">
        <v>2.197E9</v>
      </c>
      <c r="H259" s="184">
        <v>0.0</v>
      </c>
      <c r="I259" s="257">
        <v>1.738E9</v>
      </c>
      <c r="J259" s="184" t="s">
        <v>90</v>
      </c>
      <c r="K259" s="184" t="s">
        <v>227</v>
      </c>
      <c r="L259" s="258">
        <f>Total_revenue-COGS</f>
        <v>7006000000</v>
      </c>
      <c r="M259" s="258">
        <f>Gross_profit-(SGAs+R_and_D+Other_operating_items)</f>
        <v>3071000000</v>
      </c>
      <c r="N259" s="259">
        <f>1-(COGS/Total_revenue)</f>
        <v>0.4274818476</v>
      </c>
      <c r="O259" s="259">
        <f>Operating_profit/Total_revenue</f>
        <v>0.1873817805</v>
      </c>
    </row>
    <row r="260">
      <c r="A260" s="184">
        <v>282.0</v>
      </c>
      <c r="B260" s="184" t="s">
        <v>228</v>
      </c>
      <c r="C260" s="184" t="s">
        <v>10</v>
      </c>
      <c r="D260" s="256">
        <v>41639.0</v>
      </c>
      <c r="E260" s="257">
        <v>6.4939E9</v>
      </c>
      <c r="F260" s="257">
        <v>3.404E8</v>
      </c>
      <c r="G260" s="257">
        <v>1.6845E9</v>
      </c>
      <c r="H260" s="257">
        <v>2.2262E9</v>
      </c>
      <c r="I260" s="257">
        <v>2.628E8</v>
      </c>
      <c r="J260" s="184" t="s">
        <v>102</v>
      </c>
      <c r="K260" s="184" t="s">
        <v>167</v>
      </c>
      <c r="L260" s="258">
        <f>Total_revenue-COGS</f>
        <v>6153500000</v>
      </c>
      <c r="M260" s="258">
        <f>Gross_profit-(SGAs+R_and_D+Other_operating_items)</f>
        <v>1980000000</v>
      </c>
      <c r="N260" s="259">
        <f>1-(COGS/Total_revenue)</f>
        <v>0.9475815766</v>
      </c>
      <c r="O260" s="259">
        <f>Operating_profit/Total_revenue</f>
        <v>0.304901523</v>
      </c>
    </row>
    <row r="261">
      <c r="A261" s="184">
        <v>283.0</v>
      </c>
      <c r="B261" s="184" t="s">
        <v>228</v>
      </c>
      <c r="C261" s="184" t="s">
        <v>11</v>
      </c>
      <c r="D261" s="256">
        <v>42004.0</v>
      </c>
      <c r="E261" s="257">
        <v>7.6704E9</v>
      </c>
      <c r="F261" s="257">
        <v>3.859E8</v>
      </c>
      <c r="G261" s="257">
        <v>2.0279E9</v>
      </c>
      <c r="H261" s="257">
        <v>2.4306E9</v>
      </c>
      <c r="I261" s="257">
        <v>2.583E8</v>
      </c>
      <c r="J261" s="184" t="s">
        <v>102</v>
      </c>
      <c r="K261" s="184" t="s">
        <v>167</v>
      </c>
      <c r="L261" s="258">
        <f>Total_revenue-COGS</f>
        <v>7284500000</v>
      </c>
      <c r="M261" s="258">
        <f>Gross_profit-(SGAs+R_and_D+Other_operating_items)</f>
        <v>2567700000</v>
      </c>
      <c r="N261" s="259">
        <f>1-(COGS/Total_revenue)</f>
        <v>0.9496897163</v>
      </c>
      <c r="O261" s="259">
        <f>Operating_profit/Total_revenue</f>
        <v>0.3347543805</v>
      </c>
    </row>
    <row r="262">
      <c r="A262" s="184">
        <v>284.0</v>
      </c>
      <c r="B262" s="184" t="s">
        <v>228</v>
      </c>
      <c r="C262" s="184" t="s">
        <v>12</v>
      </c>
      <c r="D262" s="256">
        <v>42369.0</v>
      </c>
      <c r="E262" s="257">
        <v>9.256E9</v>
      </c>
      <c r="F262" s="257">
        <v>4.201E8</v>
      </c>
      <c r="G262" s="257">
        <v>2.3054E9</v>
      </c>
      <c r="H262" s="257">
        <v>3.6973E9</v>
      </c>
      <c r="I262" s="257">
        <v>2.79E8</v>
      </c>
      <c r="J262" s="184" t="s">
        <v>102</v>
      </c>
      <c r="K262" s="184" t="s">
        <v>167</v>
      </c>
      <c r="L262" s="258">
        <f>Total_revenue-COGS</f>
        <v>8835900000</v>
      </c>
      <c r="M262" s="258">
        <f>Gross_profit-(SGAs+R_and_D+Other_operating_items)</f>
        <v>2554200000</v>
      </c>
      <c r="N262" s="259">
        <f>1-(COGS/Total_revenue)</f>
        <v>0.9546132239</v>
      </c>
      <c r="O262" s="259">
        <f>Operating_profit/Total_revenue</f>
        <v>0.2759507347</v>
      </c>
    </row>
    <row r="263">
      <c r="A263" s="184">
        <v>285.0</v>
      </c>
      <c r="B263" s="184" t="s">
        <v>228</v>
      </c>
      <c r="C263" s="184" t="s">
        <v>13</v>
      </c>
      <c r="D263" s="256">
        <v>42735.0</v>
      </c>
      <c r="E263" s="257">
        <v>1.12292E10</v>
      </c>
      <c r="F263" s="257">
        <v>4.38E8</v>
      </c>
      <c r="G263" s="257">
        <v>2.6577E9</v>
      </c>
      <c r="H263" s="257">
        <v>4.4701E9</v>
      </c>
      <c r="I263" s="257">
        <v>4.59E8</v>
      </c>
      <c r="J263" s="184" t="s">
        <v>102</v>
      </c>
      <c r="K263" s="184" t="s">
        <v>167</v>
      </c>
      <c r="L263" s="258">
        <f>Total_revenue-COGS</f>
        <v>10791200000</v>
      </c>
      <c r="M263" s="258">
        <f>Gross_profit-(SGAs+R_and_D+Other_operating_items)</f>
        <v>3204400000</v>
      </c>
      <c r="N263" s="259">
        <f>1-(COGS/Total_revenue)</f>
        <v>0.9609945499</v>
      </c>
      <c r="O263" s="259">
        <f>Operating_profit/Total_revenue</f>
        <v>0.2853631603</v>
      </c>
    </row>
    <row r="264">
      <c r="A264" s="184">
        <v>286.0</v>
      </c>
      <c r="B264" s="184" t="s">
        <v>229</v>
      </c>
      <c r="C264" s="184" t="s">
        <v>10</v>
      </c>
      <c r="D264" s="256">
        <v>41636.0</v>
      </c>
      <c r="E264" s="257">
        <v>2.910748E9</v>
      </c>
      <c r="F264" s="257">
        <v>5.14722E8</v>
      </c>
      <c r="G264" s="257">
        <v>1.468434E9</v>
      </c>
      <c r="H264" s="257">
        <v>3.38786E8</v>
      </c>
      <c r="I264" s="257">
        <v>1.2794E7</v>
      </c>
      <c r="J264" s="184" t="s">
        <v>102</v>
      </c>
      <c r="K264" s="184" t="s">
        <v>230</v>
      </c>
      <c r="L264" s="258">
        <f>Total_revenue-COGS</f>
        <v>2396026000</v>
      </c>
      <c r="M264" s="258">
        <f>Gross_profit-(SGAs+R_and_D+Other_operating_items)</f>
        <v>576012000</v>
      </c>
      <c r="N264" s="259">
        <f>1-(COGS/Total_revenue)</f>
        <v>0.8231650421</v>
      </c>
      <c r="O264" s="259">
        <f>Operating_profit/Total_revenue</f>
        <v>0.1978914011</v>
      </c>
    </row>
    <row r="265">
      <c r="A265" s="184">
        <v>287.0</v>
      </c>
      <c r="B265" s="184" t="s">
        <v>229</v>
      </c>
      <c r="C265" s="184" t="s">
        <v>11</v>
      </c>
      <c r="D265" s="256">
        <v>42007.0</v>
      </c>
      <c r="E265" s="257">
        <v>3.402703E9</v>
      </c>
      <c r="F265" s="257">
        <v>6.04377E8</v>
      </c>
      <c r="G265" s="257">
        <v>1.628961E9</v>
      </c>
      <c r="H265" s="257">
        <v>3.92805E8</v>
      </c>
      <c r="I265" s="257">
        <v>1.3476E7</v>
      </c>
      <c r="J265" s="184" t="s">
        <v>102</v>
      </c>
      <c r="K265" s="184" t="s">
        <v>230</v>
      </c>
      <c r="L265" s="258">
        <f>Total_revenue-COGS</f>
        <v>2798326000</v>
      </c>
      <c r="M265" s="258">
        <f>Gross_profit-(SGAs+R_and_D+Other_operating_items)</f>
        <v>763084000</v>
      </c>
      <c r="N265" s="259">
        <f>1-(COGS/Total_revenue)</f>
        <v>0.8223832641</v>
      </c>
      <c r="O265" s="259">
        <f>Operating_profit/Total_revenue</f>
        <v>0.2242581853</v>
      </c>
    </row>
    <row r="266">
      <c r="A266" s="184">
        <v>288.0</v>
      </c>
      <c r="B266" s="184" t="s">
        <v>229</v>
      </c>
      <c r="C266" s="184" t="s">
        <v>12</v>
      </c>
      <c r="D266" s="256">
        <v>42371.0</v>
      </c>
      <c r="E266" s="257">
        <v>4.425267E9</v>
      </c>
      <c r="F266" s="257">
        <v>7.50781E8</v>
      </c>
      <c r="G266" s="257">
        <v>2.262024E9</v>
      </c>
      <c r="H266" s="257">
        <v>5.39799E8</v>
      </c>
      <c r="I266" s="257">
        <v>9.1527E7</v>
      </c>
      <c r="J266" s="184" t="s">
        <v>102</v>
      </c>
      <c r="K266" s="184" t="s">
        <v>230</v>
      </c>
      <c r="L266" s="258">
        <f>Total_revenue-COGS</f>
        <v>3674486000</v>
      </c>
      <c r="M266" s="258">
        <f>Gross_profit-(SGAs+R_and_D+Other_operating_items)</f>
        <v>781136000</v>
      </c>
      <c r="N266" s="259">
        <f>1-(COGS/Total_revenue)</f>
        <v>0.8303422144</v>
      </c>
      <c r="O266" s="259">
        <f>Operating_profit/Total_revenue</f>
        <v>0.1765172587</v>
      </c>
    </row>
    <row r="267">
      <c r="A267" s="184">
        <v>289.0</v>
      </c>
      <c r="B267" s="184" t="s">
        <v>229</v>
      </c>
      <c r="C267" s="184" t="s">
        <v>13</v>
      </c>
      <c r="D267" s="256">
        <v>42735.0</v>
      </c>
      <c r="E267" s="257">
        <v>4.796473E9</v>
      </c>
      <c r="F267" s="257">
        <v>7.79116E8</v>
      </c>
      <c r="G267" s="257">
        <v>2.46438E9</v>
      </c>
      <c r="H267" s="257">
        <v>5.51418E8</v>
      </c>
      <c r="I267" s="257">
        <v>9.0546E7</v>
      </c>
      <c r="J267" s="184" t="s">
        <v>102</v>
      </c>
      <c r="K267" s="184" t="s">
        <v>230</v>
      </c>
      <c r="L267" s="258">
        <f>Total_revenue-COGS</f>
        <v>4017357000</v>
      </c>
      <c r="M267" s="258">
        <f>Gross_profit-(SGAs+R_and_D+Other_operating_items)</f>
        <v>911013000</v>
      </c>
      <c r="N267" s="259">
        <f>1-(COGS/Total_revenue)</f>
        <v>0.8375648106</v>
      </c>
      <c r="O267" s="259">
        <f>Operating_profit/Total_revenue</f>
        <v>0.1899339369</v>
      </c>
    </row>
    <row r="268">
      <c r="A268" s="184">
        <v>290.0</v>
      </c>
      <c r="B268" s="184" t="s">
        <v>231</v>
      </c>
      <c r="C268" s="184" t="s">
        <v>10</v>
      </c>
      <c r="D268" s="256">
        <v>41274.0</v>
      </c>
      <c r="E268" s="257">
        <v>6.104E9</v>
      </c>
      <c r="F268" s="257">
        <v>2.9907E9</v>
      </c>
      <c r="G268" s="257">
        <v>2.009E8</v>
      </c>
      <c r="H268" s="184">
        <v>0.0</v>
      </c>
      <c r="I268" s="184">
        <v>0.0</v>
      </c>
      <c r="J268" s="184" t="s">
        <v>111</v>
      </c>
      <c r="K268" s="184" t="s">
        <v>232</v>
      </c>
      <c r="L268" s="258">
        <f>Total_revenue-COGS</f>
        <v>3113300000</v>
      </c>
      <c r="M268" s="258">
        <f>Gross_profit-(SGAs+R_and_D+Other_operating_items)</f>
        <v>2912400000</v>
      </c>
      <c r="N268" s="259">
        <f>1-(COGS/Total_revenue)</f>
        <v>0.510042595</v>
      </c>
      <c r="O268" s="259">
        <f>Operating_profit/Total_revenue</f>
        <v>0.477129751</v>
      </c>
    </row>
    <row r="269">
      <c r="A269" s="184">
        <v>291.0</v>
      </c>
      <c r="B269" s="184" t="s">
        <v>231</v>
      </c>
      <c r="C269" s="184" t="s">
        <v>11</v>
      </c>
      <c r="D269" s="256">
        <v>41639.0</v>
      </c>
      <c r="E269" s="257">
        <v>5.4747E9</v>
      </c>
      <c r="F269" s="257">
        <v>2.9545E9</v>
      </c>
      <c r="G269" s="257">
        <v>1.502E8</v>
      </c>
      <c r="H269" s="184">
        <v>0.0</v>
      </c>
      <c r="I269" s="184">
        <v>0.0</v>
      </c>
      <c r="J269" s="184" t="s">
        <v>111</v>
      </c>
      <c r="K269" s="184" t="s">
        <v>232</v>
      </c>
      <c r="L269" s="258">
        <f>Total_revenue-COGS</f>
        <v>2520200000</v>
      </c>
      <c r="M269" s="258">
        <f>Gross_profit-(SGAs+R_and_D+Other_operating_items)</f>
        <v>2370000000</v>
      </c>
      <c r="N269" s="259">
        <f>1-(COGS/Total_revenue)</f>
        <v>0.4603357262</v>
      </c>
      <c r="O269" s="259">
        <f>Operating_profit/Total_revenue</f>
        <v>0.4329004329</v>
      </c>
    </row>
    <row r="270">
      <c r="A270" s="184">
        <v>292.0</v>
      </c>
      <c r="B270" s="184" t="s">
        <v>231</v>
      </c>
      <c r="C270" s="184" t="s">
        <v>12</v>
      </c>
      <c r="D270" s="256">
        <v>42004.0</v>
      </c>
      <c r="E270" s="257">
        <v>4.7432E9</v>
      </c>
      <c r="F270" s="257">
        <v>2.9647E9</v>
      </c>
      <c r="G270" s="257">
        <v>2.052E8</v>
      </c>
      <c r="H270" s="184">
        <v>0.0</v>
      </c>
      <c r="I270" s="184">
        <v>0.0</v>
      </c>
      <c r="J270" s="184" t="s">
        <v>111</v>
      </c>
      <c r="K270" s="184" t="s">
        <v>232</v>
      </c>
      <c r="L270" s="258">
        <f>Total_revenue-COGS</f>
        <v>1778500000</v>
      </c>
      <c r="M270" s="258">
        <f>Gross_profit-(SGAs+R_and_D+Other_operating_items)</f>
        <v>1573300000</v>
      </c>
      <c r="N270" s="259">
        <f>1-(COGS/Total_revenue)</f>
        <v>0.3749578344</v>
      </c>
      <c r="O270" s="259">
        <f>Operating_profit/Total_revenue</f>
        <v>0.3316959015</v>
      </c>
    </row>
    <row r="271">
      <c r="A271" s="184">
        <v>293.0</v>
      </c>
      <c r="B271" s="184" t="s">
        <v>231</v>
      </c>
      <c r="C271" s="184" t="s">
        <v>13</v>
      </c>
      <c r="D271" s="256">
        <v>42369.0</v>
      </c>
      <c r="E271" s="257">
        <v>4.3083E9</v>
      </c>
      <c r="F271" s="257">
        <v>2.7612E9</v>
      </c>
      <c r="G271" s="257">
        <v>3.19E8</v>
      </c>
      <c r="H271" s="184">
        <v>0.0</v>
      </c>
      <c r="I271" s="184">
        <v>0.0</v>
      </c>
      <c r="J271" s="184" t="s">
        <v>111</v>
      </c>
      <c r="K271" s="184" t="s">
        <v>232</v>
      </c>
      <c r="L271" s="258">
        <f>Total_revenue-COGS</f>
        <v>1547100000</v>
      </c>
      <c r="M271" s="258">
        <f>Gross_profit-(SGAs+R_and_D+Other_operating_items)</f>
        <v>1228100000</v>
      </c>
      <c r="N271" s="259">
        <f>1-(COGS/Total_revenue)</f>
        <v>0.3590975559</v>
      </c>
      <c r="O271" s="259">
        <f>Operating_profit/Total_revenue</f>
        <v>0.2850544298</v>
      </c>
    </row>
    <row r="272">
      <c r="A272" s="184">
        <v>294.0</v>
      </c>
      <c r="B272" s="184" t="s">
        <v>233</v>
      </c>
      <c r="C272" s="184" t="s">
        <v>10</v>
      </c>
      <c r="D272" s="256">
        <v>41274.0</v>
      </c>
      <c r="E272" s="257">
        <v>5.513E9</v>
      </c>
      <c r="F272" s="257">
        <v>3.75E8</v>
      </c>
      <c r="G272" s="257">
        <v>3.38E9</v>
      </c>
      <c r="H272" s="184">
        <v>0.0</v>
      </c>
      <c r="I272" s="257">
        <v>4.9E8</v>
      </c>
      <c r="J272" s="184" t="s">
        <v>99</v>
      </c>
      <c r="K272" s="184" t="s">
        <v>234</v>
      </c>
      <c r="L272" s="258">
        <f>Total_revenue-COGS</f>
        <v>5138000000</v>
      </c>
      <c r="M272" s="258">
        <f>Gross_profit-(SGAs+R_and_D+Other_operating_items)</f>
        <v>1268000000</v>
      </c>
      <c r="N272" s="259">
        <f>1-(COGS/Total_revenue)</f>
        <v>0.9319789588</v>
      </c>
      <c r="O272" s="259">
        <f>Operating_profit/Total_revenue</f>
        <v>0.2300018139</v>
      </c>
    </row>
    <row r="273">
      <c r="A273" s="184">
        <v>295.0</v>
      </c>
      <c r="B273" s="184" t="s">
        <v>233</v>
      </c>
      <c r="C273" s="184" t="s">
        <v>11</v>
      </c>
      <c r="D273" s="256">
        <v>41639.0</v>
      </c>
      <c r="E273" s="257">
        <v>5.133E9</v>
      </c>
      <c r="F273" s="257">
        <v>2.16E8</v>
      </c>
      <c r="G273" s="257">
        <v>3.142E9</v>
      </c>
      <c r="H273" s="184">
        <v>0.0</v>
      </c>
      <c r="I273" s="257">
        <v>5.81E8</v>
      </c>
      <c r="J273" s="184" t="s">
        <v>99</v>
      </c>
      <c r="K273" s="184" t="s">
        <v>234</v>
      </c>
      <c r="L273" s="258">
        <f>Total_revenue-COGS</f>
        <v>4917000000</v>
      </c>
      <c r="M273" s="258">
        <f>Gross_profit-(SGAs+R_and_D+Other_operating_items)</f>
        <v>1194000000</v>
      </c>
      <c r="N273" s="259">
        <f>1-(COGS/Total_revenue)</f>
        <v>0.9579193454</v>
      </c>
      <c r="O273" s="259">
        <f>Operating_profit/Total_revenue</f>
        <v>0.2326125073</v>
      </c>
    </row>
    <row r="274">
      <c r="A274" s="184">
        <v>296.0</v>
      </c>
      <c r="B274" s="184" t="s">
        <v>233</v>
      </c>
      <c r="C274" s="184" t="s">
        <v>12</v>
      </c>
      <c r="D274" s="256">
        <v>42004.0</v>
      </c>
      <c r="E274" s="257">
        <v>5.342E9</v>
      </c>
      <c r="F274" s="257">
        <v>1.6E8</v>
      </c>
      <c r="G274" s="257">
        <v>3.247E9</v>
      </c>
      <c r="H274" s="184">
        <v>0.0</v>
      </c>
      <c r="I274" s="257">
        <v>4.64E8</v>
      </c>
      <c r="J274" s="184" t="s">
        <v>99</v>
      </c>
      <c r="K274" s="184" t="s">
        <v>234</v>
      </c>
      <c r="L274" s="258">
        <f>Total_revenue-COGS</f>
        <v>5182000000</v>
      </c>
      <c r="M274" s="258">
        <f>Gross_profit-(SGAs+R_and_D+Other_operating_items)</f>
        <v>1471000000</v>
      </c>
      <c r="N274" s="259">
        <f>1-(COGS/Total_revenue)</f>
        <v>0.9700486709</v>
      </c>
      <c r="O274" s="259">
        <f>Operating_profit/Total_revenue</f>
        <v>0.2753650318</v>
      </c>
    </row>
    <row r="275">
      <c r="A275" s="184">
        <v>297.0</v>
      </c>
      <c r="B275" s="184" t="s">
        <v>233</v>
      </c>
      <c r="C275" s="184" t="s">
        <v>13</v>
      </c>
      <c r="D275" s="256">
        <v>42369.0</v>
      </c>
      <c r="E275" s="257">
        <v>5.276E9</v>
      </c>
      <c r="F275" s="257">
        <v>2.37E8</v>
      </c>
      <c r="G275" s="257">
        <v>3.113E9</v>
      </c>
      <c r="H275" s="184">
        <v>0.0</v>
      </c>
      <c r="I275" s="257">
        <v>4.48E8</v>
      </c>
      <c r="J275" s="184" t="s">
        <v>99</v>
      </c>
      <c r="K275" s="184" t="s">
        <v>234</v>
      </c>
      <c r="L275" s="258">
        <f>Total_revenue-COGS</f>
        <v>5039000000</v>
      </c>
      <c r="M275" s="258">
        <f>Gross_profit-(SGAs+R_and_D+Other_operating_items)</f>
        <v>1478000000</v>
      </c>
      <c r="N275" s="259">
        <f>1-(COGS/Total_revenue)</f>
        <v>0.9550796058</v>
      </c>
      <c r="O275" s="259">
        <f>Operating_profit/Total_revenue</f>
        <v>0.280136467</v>
      </c>
    </row>
    <row r="276">
      <c r="A276" s="184">
        <v>298.0</v>
      </c>
      <c r="B276" s="184" t="s">
        <v>235</v>
      </c>
      <c r="C276" s="184" t="s">
        <v>10</v>
      </c>
      <c r="D276" s="256">
        <v>41274.0</v>
      </c>
      <c r="E276" s="257">
        <v>2.9219E9</v>
      </c>
      <c r="F276" s="257">
        <v>1.6305E9</v>
      </c>
      <c r="G276" s="257">
        <v>7.463E8</v>
      </c>
      <c r="H276" s="184">
        <v>0.0</v>
      </c>
      <c r="I276" s="184">
        <v>0.0</v>
      </c>
      <c r="J276" s="184" t="s">
        <v>93</v>
      </c>
      <c r="K276" s="184" t="s">
        <v>236</v>
      </c>
      <c r="L276" s="258">
        <f>Total_revenue-COGS</f>
        <v>1291400000</v>
      </c>
      <c r="M276" s="258">
        <f>Gross_profit-(SGAs+R_and_D+Other_operating_items)</f>
        <v>545100000</v>
      </c>
      <c r="N276" s="259">
        <f>1-(COGS/Total_revenue)</f>
        <v>0.441972689</v>
      </c>
      <c r="O276" s="259">
        <f>Operating_profit/Total_revenue</f>
        <v>0.1865566926</v>
      </c>
    </row>
    <row r="277">
      <c r="A277" s="184">
        <v>299.0</v>
      </c>
      <c r="B277" s="184" t="s">
        <v>235</v>
      </c>
      <c r="C277" s="184" t="s">
        <v>11</v>
      </c>
      <c r="D277" s="256">
        <v>41639.0</v>
      </c>
      <c r="E277" s="257">
        <v>3.1943E9</v>
      </c>
      <c r="F277" s="257">
        <v>1.7563E9</v>
      </c>
      <c r="G277" s="257">
        <v>8.158E8</v>
      </c>
      <c r="H277" s="184">
        <v>0.0</v>
      </c>
      <c r="I277" s="184">
        <v>0.0</v>
      </c>
      <c r="J277" s="184" t="s">
        <v>93</v>
      </c>
      <c r="K277" s="184" t="s">
        <v>236</v>
      </c>
      <c r="L277" s="258">
        <f>Total_revenue-COGS</f>
        <v>1438000000</v>
      </c>
      <c r="M277" s="258">
        <f>Gross_profit-(SGAs+R_and_D+Other_operating_items)</f>
        <v>622200000</v>
      </c>
      <c r="N277" s="259">
        <f>1-(COGS/Total_revenue)</f>
        <v>0.4501768776</v>
      </c>
      <c r="O277" s="259">
        <f>Operating_profit/Total_revenue</f>
        <v>0.1947844598</v>
      </c>
    </row>
    <row r="278">
      <c r="A278" s="184">
        <v>300.0</v>
      </c>
      <c r="B278" s="184" t="s">
        <v>235</v>
      </c>
      <c r="C278" s="184" t="s">
        <v>12</v>
      </c>
      <c r="D278" s="256">
        <v>42004.0</v>
      </c>
      <c r="E278" s="257">
        <v>3.2976E9</v>
      </c>
      <c r="F278" s="257">
        <v>1.8447E9</v>
      </c>
      <c r="G278" s="257">
        <v>8.117E8</v>
      </c>
      <c r="H278" s="184">
        <v>0.0</v>
      </c>
      <c r="I278" s="184">
        <v>0.0</v>
      </c>
      <c r="J278" s="184" t="s">
        <v>93</v>
      </c>
      <c r="K278" s="184" t="s">
        <v>236</v>
      </c>
      <c r="L278" s="258">
        <f>Total_revenue-COGS</f>
        <v>1452900000</v>
      </c>
      <c r="M278" s="258">
        <f>Gross_profit-(SGAs+R_and_D+Other_operating_items)</f>
        <v>641200000</v>
      </c>
      <c r="N278" s="259">
        <f>1-(COGS/Total_revenue)</f>
        <v>0.4405931587</v>
      </c>
      <c r="O278" s="259">
        <f>Operating_profit/Total_revenue</f>
        <v>0.1944444444</v>
      </c>
    </row>
    <row r="279">
      <c r="A279" s="184">
        <v>301.0</v>
      </c>
      <c r="B279" s="184" t="s">
        <v>235</v>
      </c>
      <c r="C279" s="184" t="s">
        <v>13</v>
      </c>
      <c r="D279" s="256">
        <v>42369.0</v>
      </c>
      <c r="E279" s="257">
        <v>3.3948E9</v>
      </c>
      <c r="F279" s="257">
        <v>1.883E9</v>
      </c>
      <c r="G279" s="257">
        <v>8.376E8</v>
      </c>
      <c r="H279" s="184">
        <v>0.0</v>
      </c>
      <c r="I279" s="184">
        <v>0.0</v>
      </c>
      <c r="J279" s="184" t="s">
        <v>93</v>
      </c>
      <c r="K279" s="184" t="s">
        <v>236</v>
      </c>
      <c r="L279" s="258">
        <f>Total_revenue-COGS</f>
        <v>1511800000</v>
      </c>
      <c r="M279" s="258">
        <f>Gross_profit-(SGAs+R_and_D+Other_operating_items)</f>
        <v>674200000</v>
      </c>
      <c r="N279" s="259">
        <f>1-(COGS/Total_revenue)</f>
        <v>0.4453281489</v>
      </c>
      <c r="O279" s="259">
        <f>Operating_profit/Total_revenue</f>
        <v>0.1985978555</v>
      </c>
    </row>
    <row r="280">
      <c r="A280" s="184">
        <v>302.0</v>
      </c>
      <c r="B280" s="184" t="s">
        <v>237</v>
      </c>
      <c r="C280" s="184" t="s">
        <v>10</v>
      </c>
      <c r="D280" s="256">
        <v>41274.0</v>
      </c>
      <c r="E280" s="257">
        <v>1.2316E10</v>
      </c>
      <c r="F280" s="257">
        <v>7.081E9</v>
      </c>
      <c r="G280" s="257">
        <v>7.23E8</v>
      </c>
      <c r="H280" s="184">
        <v>0.0</v>
      </c>
      <c r="I280" s="257">
        <v>2.811E9</v>
      </c>
      <c r="J280" s="184" t="s">
        <v>96</v>
      </c>
      <c r="K280" s="184" t="s">
        <v>92</v>
      </c>
      <c r="L280" s="258">
        <f>Total_revenue-COGS</f>
        <v>5235000000</v>
      </c>
      <c r="M280" s="258">
        <f>Gross_profit-(SGAs+R_and_D+Other_operating_items)</f>
        <v>1701000000</v>
      </c>
      <c r="N280" s="259">
        <f>1-(COGS/Total_revenue)</f>
        <v>0.4250568366</v>
      </c>
      <c r="O280" s="259">
        <f>Operating_profit/Total_revenue</f>
        <v>0.1381130237</v>
      </c>
    </row>
    <row r="281">
      <c r="A281" s="184">
        <v>303.0</v>
      </c>
      <c r="B281" s="184" t="s">
        <v>237</v>
      </c>
      <c r="C281" s="184" t="s">
        <v>11</v>
      </c>
      <c r="D281" s="256">
        <v>41639.0</v>
      </c>
      <c r="E281" s="257">
        <v>1.908E10</v>
      </c>
      <c r="F281" s="257">
        <v>1.293E10</v>
      </c>
      <c r="G281" s="257">
        <v>6.86E8</v>
      </c>
      <c r="H281" s="184">
        <v>0.0</v>
      </c>
      <c r="I281" s="257">
        <v>2.903E9</v>
      </c>
      <c r="J281" s="184" t="s">
        <v>96</v>
      </c>
      <c r="K281" s="184" t="s">
        <v>92</v>
      </c>
      <c r="L281" s="258">
        <f>Total_revenue-COGS</f>
        <v>6150000000</v>
      </c>
      <c r="M281" s="258">
        <f>Gross_profit-(SGAs+R_and_D+Other_operating_items)</f>
        <v>2561000000</v>
      </c>
      <c r="N281" s="259">
        <f>1-(COGS/Total_revenue)</f>
        <v>0.322327044</v>
      </c>
      <c r="O281" s="259">
        <f>Operating_profit/Total_revenue</f>
        <v>0.1342243187</v>
      </c>
    </row>
    <row r="282">
      <c r="A282" s="184">
        <v>304.0</v>
      </c>
      <c r="B282" s="184" t="s">
        <v>237</v>
      </c>
      <c r="C282" s="184" t="s">
        <v>12</v>
      </c>
      <c r="D282" s="256">
        <v>42004.0</v>
      </c>
      <c r="E282" s="257">
        <v>2.3125E10</v>
      </c>
      <c r="F282" s="257">
        <v>1.6049E10</v>
      </c>
      <c r="G282" s="257">
        <v>5.54E8</v>
      </c>
      <c r="H282" s="184">
        <v>0.0</v>
      </c>
      <c r="I282" s="257">
        <v>2.915E9</v>
      </c>
      <c r="J282" s="184" t="s">
        <v>96</v>
      </c>
      <c r="K282" s="184" t="s">
        <v>92</v>
      </c>
      <c r="L282" s="258">
        <f>Total_revenue-COGS</f>
        <v>7076000000</v>
      </c>
      <c r="M282" s="258">
        <f>Gross_profit-(SGAs+R_and_D+Other_operating_items)</f>
        <v>3607000000</v>
      </c>
      <c r="N282" s="259">
        <f>1-(COGS/Total_revenue)</f>
        <v>0.3059891892</v>
      </c>
      <c r="O282" s="259">
        <f>Operating_profit/Total_revenue</f>
        <v>0.1559783784</v>
      </c>
    </row>
    <row r="283">
      <c r="A283" s="184">
        <v>305.0</v>
      </c>
      <c r="B283" s="184" t="s">
        <v>237</v>
      </c>
      <c r="C283" s="184" t="s">
        <v>13</v>
      </c>
      <c r="D283" s="256">
        <v>42369.0</v>
      </c>
      <c r="E283" s="257">
        <v>1.2764E10</v>
      </c>
      <c r="F283" s="257">
        <v>1.0295E10</v>
      </c>
      <c r="G283" s="257">
        <v>3.34E8</v>
      </c>
      <c r="H283" s="184">
        <v>0.0</v>
      </c>
      <c r="I283" s="257">
        <v>2.229E9</v>
      </c>
      <c r="J283" s="184" t="s">
        <v>96</v>
      </c>
      <c r="K283" s="184" t="s">
        <v>92</v>
      </c>
      <c r="L283" s="258">
        <f>Total_revenue-COGS</f>
        <v>2469000000</v>
      </c>
      <c r="M283" s="258">
        <f>Gross_profit-(SGAs+R_and_D+Other_operating_items)</f>
        <v>-94000000</v>
      </c>
      <c r="N283" s="259">
        <f>1-(COGS/Total_revenue)</f>
        <v>0.19343466</v>
      </c>
      <c r="O283" s="259">
        <f>Operating_profit/Total_revenue</f>
        <v>-0.007364462551</v>
      </c>
    </row>
    <row r="284">
      <c r="A284" s="184">
        <v>306.0</v>
      </c>
      <c r="B284" s="184" t="s">
        <v>238</v>
      </c>
      <c r="C284" s="184" t="s">
        <v>10</v>
      </c>
      <c r="D284" s="256">
        <v>41274.0</v>
      </c>
      <c r="E284" s="257">
        <v>1.1359113E10</v>
      </c>
      <c r="F284" s="257">
        <v>9.641542E9</v>
      </c>
      <c r="G284" s="257">
        <v>1.042251E9</v>
      </c>
      <c r="H284" s="184">
        <v>0.0</v>
      </c>
      <c r="I284" s="184">
        <v>0.0</v>
      </c>
      <c r="J284" s="184" t="s">
        <v>105</v>
      </c>
      <c r="K284" s="184" t="s">
        <v>100</v>
      </c>
      <c r="L284" s="258">
        <f>Total_revenue-COGS</f>
        <v>1717571000</v>
      </c>
      <c r="M284" s="258">
        <f>Gross_profit-(SGAs+R_and_D+Other_operating_items)</f>
        <v>675320000</v>
      </c>
      <c r="N284" s="259">
        <f>1-(COGS/Total_revenue)</f>
        <v>0.1512064366</v>
      </c>
      <c r="O284" s="259">
        <f>Operating_profit/Total_revenue</f>
        <v>0.05945182516</v>
      </c>
    </row>
    <row r="285">
      <c r="A285" s="184">
        <v>307.0</v>
      </c>
      <c r="B285" s="184" t="s">
        <v>238</v>
      </c>
      <c r="C285" s="184" t="s">
        <v>11</v>
      </c>
      <c r="D285" s="256">
        <v>41639.0</v>
      </c>
      <c r="E285" s="257">
        <v>1.2752076E10</v>
      </c>
      <c r="F285" s="257">
        <v>1.0915981E10</v>
      </c>
      <c r="G285" s="257">
        <v>1.153445E9</v>
      </c>
      <c r="H285" s="184">
        <v>0.0</v>
      </c>
      <c r="I285" s="184">
        <v>0.0</v>
      </c>
      <c r="J285" s="184" t="s">
        <v>105</v>
      </c>
      <c r="K285" s="184" t="s">
        <v>100</v>
      </c>
      <c r="L285" s="258">
        <f>Total_revenue-COGS</f>
        <v>1836095000</v>
      </c>
      <c r="M285" s="258">
        <f>Gross_profit-(SGAs+R_and_D+Other_operating_items)</f>
        <v>682650000</v>
      </c>
      <c r="N285" s="259">
        <f>1-(COGS/Total_revenue)</f>
        <v>0.143984007</v>
      </c>
      <c r="O285" s="259">
        <f>Operating_profit/Total_revenue</f>
        <v>0.05353246013</v>
      </c>
    </row>
    <row r="286">
      <c r="A286" s="184">
        <v>308.0</v>
      </c>
      <c r="B286" s="184" t="s">
        <v>238</v>
      </c>
      <c r="C286" s="184" t="s">
        <v>12</v>
      </c>
      <c r="D286" s="256">
        <v>42004.0</v>
      </c>
      <c r="E286" s="257">
        <v>1.3470067E10</v>
      </c>
      <c r="F286" s="257">
        <v>1.1462415E10</v>
      </c>
      <c r="G286" s="257">
        <v>1.259234E9</v>
      </c>
      <c r="H286" s="184">
        <v>0.0</v>
      </c>
      <c r="I286" s="184">
        <v>0.0</v>
      </c>
      <c r="J286" s="184" t="s">
        <v>105</v>
      </c>
      <c r="K286" s="184" t="s">
        <v>100</v>
      </c>
      <c r="L286" s="258">
        <f>Total_revenue-COGS</f>
        <v>2007652000</v>
      </c>
      <c r="M286" s="258">
        <f>Gross_profit-(SGAs+R_and_D+Other_operating_items)</f>
        <v>748418000</v>
      </c>
      <c r="N286" s="259">
        <f>1-(COGS/Total_revenue)</f>
        <v>0.1490454353</v>
      </c>
      <c r="O286" s="259">
        <f>Operating_profit/Total_revenue</f>
        <v>0.05556156476</v>
      </c>
    </row>
    <row r="287">
      <c r="A287" s="184">
        <v>309.0</v>
      </c>
      <c r="B287" s="184" t="s">
        <v>238</v>
      </c>
      <c r="C287" s="184" t="s">
        <v>13</v>
      </c>
      <c r="D287" s="256">
        <v>42369.0</v>
      </c>
      <c r="E287" s="257">
        <v>1.3476084E10</v>
      </c>
      <c r="F287" s="257">
        <v>1.1207604E10</v>
      </c>
      <c r="G287" s="257">
        <v>1.41017E9</v>
      </c>
      <c r="H287" s="184">
        <v>0.0</v>
      </c>
      <c r="I287" s="184">
        <v>0.0</v>
      </c>
      <c r="J287" s="184" t="s">
        <v>105</v>
      </c>
      <c r="K287" s="184" t="s">
        <v>100</v>
      </c>
      <c r="L287" s="258">
        <f>Total_revenue-COGS</f>
        <v>2268480000</v>
      </c>
      <c r="M287" s="258">
        <f>Gross_profit-(SGAs+R_and_D+Other_operating_items)</f>
        <v>858310000</v>
      </c>
      <c r="N287" s="259">
        <f>1-(COGS/Total_revenue)</f>
        <v>0.1683337682</v>
      </c>
      <c r="O287" s="259">
        <f>Operating_profit/Total_revenue</f>
        <v>0.06369135129</v>
      </c>
    </row>
    <row r="288">
      <c r="A288" s="184">
        <v>310.0</v>
      </c>
      <c r="B288" s="184" t="s">
        <v>239</v>
      </c>
      <c r="C288" s="184" t="s">
        <v>10</v>
      </c>
      <c r="D288" s="256">
        <v>41639.0</v>
      </c>
      <c r="E288" s="257">
        <v>8.155E9</v>
      </c>
      <c r="F288" s="257">
        <v>5.345E9</v>
      </c>
      <c r="G288" s="257">
        <v>4.7E7</v>
      </c>
      <c r="H288" s="184">
        <v>0.0</v>
      </c>
      <c r="I288" s="257">
        <v>1.854E9</v>
      </c>
      <c r="J288" s="184" t="s">
        <v>90</v>
      </c>
      <c r="K288" s="184" t="s">
        <v>240</v>
      </c>
      <c r="L288" s="258">
        <f>Total_revenue-COGS</f>
        <v>2810000000</v>
      </c>
      <c r="M288" s="258">
        <f>Gross_profit-(SGAs+R_and_D+Other_operating_items)</f>
        <v>909000000</v>
      </c>
      <c r="N288" s="259">
        <f>1-(COGS/Total_revenue)</f>
        <v>0.3445738811</v>
      </c>
      <c r="O288" s="259">
        <f>Operating_profit/Total_revenue</f>
        <v>0.1114653587</v>
      </c>
    </row>
    <row r="289">
      <c r="A289" s="184">
        <v>311.0</v>
      </c>
      <c r="B289" s="184" t="s">
        <v>239</v>
      </c>
      <c r="C289" s="184" t="s">
        <v>11</v>
      </c>
      <c r="D289" s="256">
        <v>42004.0</v>
      </c>
      <c r="E289" s="257">
        <v>9.108E9</v>
      </c>
      <c r="F289" s="257">
        <v>5.973E9</v>
      </c>
      <c r="G289" s="257">
        <v>6.2E7</v>
      </c>
      <c r="H289" s="184">
        <v>0.0</v>
      </c>
      <c r="I289" s="257">
        <v>2.102E9</v>
      </c>
      <c r="J289" s="184" t="s">
        <v>90</v>
      </c>
      <c r="K289" s="184" t="s">
        <v>240</v>
      </c>
      <c r="L289" s="258">
        <f>Total_revenue-COGS</f>
        <v>3135000000</v>
      </c>
      <c r="M289" s="258">
        <f>Gross_profit-(SGAs+R_and_D+Other_operating_items)</f>
        <v>971000000</v>
      </c>
      <c r="N289" s="259">
        <f>1-(COGS/Total_revenue)</f>
        <v>0.3442028986</v>
      </c>
      <c r="O289" s="259">
        <f>Operating_profit/Total_revenue</f>
        <v>0.106609574</v>
      </c>
    </row>
    <row r="290">
      <c r="A290" s="184">
        <v>312.0</v>
      </c>
      <c r="B290" s="184" t="s">
        <v>239</v>
      </c>
      <c r="C290" s="184" t="s">
        <v>12</v>
      </c>
      <c r="D290" s="256">
        <v>42369.0</v>
      </c>
      <c r="E290" s="257">
        <v>9.754E9</v>
      </c>
      <c r="F290" s="257">
        <v>6.426E9</v>
      </c>
      <c r="G290" s="257">
        <v>8.9E7</v>
      </c>
      <c r="H290" s="184">
        <v>0.0</v>
      </c>
      <c r="I290" s="257">
        <v>2.125E9</v>
      </c>
      <c r="J290" s="184" t="s">
        <v>90</v>
      </c>
      <c r="K290" s="184" t="s">
        <v>240</v>
      </c>
      <c r="L290" s="258">
        <f>Total_revenue-COGS</f>
        <v>3328000000</v>
      </c>
      <c r="M290" s="258">
        <f>Gross_profit-(SGAs+R_and_D+Other_operating_items)</f>
        <v>1114000000</v>
      </c>
      <c r="N290" s="259">
        <f>1-(COGS/Total_revenue)</f>
        <v>0.3411933566</v>
      </c>
      <c r="O290" s="259">
        <f>Operating_profit/Total_revenue</f>
        <v>0.1142095551</v>
      </c>
    </row>
    <row r="291">
      <c r="A291" s="184">
        <v>313.0</v>
      </c>
      <c r="B291" s="184" t="s">
        <v>239</v>
      </c>
      <c r="C291" s="184" t="s">
        <v>13</v>
      </c>
      <c r="D291" s="256">
        <v>42735.0</v>
      </c>
      <c r="E291" s="257">
        <v>2.9003E10</v>
      </c>
      <c r="F291" s="257">
        <v>1.8655E10</v>
      </c>
      <c r="G291" s="257">
        <v>8.6E7</v>
      </c>
      <c r="H291" s="184">
        <v>0.0</v>
      </c>
      <c r="I291" s="257">
        <v>6.907E9</v>
      </c>
      <c r="J291" s="184" t="s">
        <v>90</v>
      </c>
      <c r="K291" s="184" t="s">
        <v>240</v>
      </c>
      <c r="L291" s="258">
        <f>Total_revenue-COGS</f>
        <v>10348000000</v>
      </c>
      <c r="M291" s="258">
        <f>Gross_profit-(SGAs+R_and_D+Other_operating_items)</f>
        <v>3355000000</v>
      </c>
      <c r="N291" s="259">
        <f>1-(COGS/Total_revenue)</f>
        <v>0.3567906768</v>
      </c>
      <c r="O291" s="259">
        <f>Operating_profit/Total_revenue</f>
        <v>0.1156776885</v>
      </c>
    </row>
    <row r="292">
      <c r="A292" s="184">
        <v>314.0</v>
      </c>
      <c r="B292" s="184" t="s">
        <v>241</v>
      </c>
      <c r="C292" s="184" t="s">
        <v>10</v>
      </c>
      <c r="D292" s="256">
        <v>41274.0</v>
      </c>
      <c r="E292" s="257">
        <v>2.9119E10</v>
      </c>
      <c r="F292" s="257">
        <v>1.79E10</v>
      </c>
      <c r="G292" s="184">
        <v>0.0</v>
      </c>
      <c r="H292" s="184">
        <v>0.0</v>
      </c>
      <c r="I292" s="257">
        <v>8.742E9</v>
      </c>
      <c r="J292" s="184" t="s">
        <v>102</v>
      </c>
      <c r="K292" s="184" t="s">
        <v>119</v>
      </c>
      <c r="L292" s="258">
        <f>Total_revenue-COGS</f>
        <v>11219000000</v>
      </c>
      <c r="M292" s="258">
        <f>Gross_profit-(SGAs+R_and_D+Other_operating_items)</f>
        <v>2477000000</v>
      </c>
      <c r="N292" s="259">
        <f>1-(COGS/Total_revenue)</f>
        <v>0.3852810879</v>
      </c>
      <c r="O292" s="259">
        <f>Operating_profit/Total_revenue</f>
        <v>0.08506473437</v>
      </c>
    </row>
    <row r="293">
      <c r="A293" s="184">
        <v>315.0</v>
      </c>
      <c r="B293" s="184" t="s">
        <v>241</v>
      </c>
      <c r="C293" s="184" t="s">
        <v>11</v>
      </c>
      <c r="D293" s="256">
        <v>41639.0</v>
      </c>
      <c r="E293" s="257">
        <v>3.238E10</v>
      </c>
      <c r="F293" s="257">
        <v>2.0865E10</v>
      </c>
      <c r="G293" s="184">
        <v>0.0</v>
      </c>
      <c r="H293" s="184">
        <v>0.0</v>
      </c>
      <c r="I293" s="257">
        <v>9.339E9</v>
      </c>
      <c r="J293" s="184" t="s">
        <v>102</v>
      </c>
      <c r="K293" s="184" t="s">
        <v>119</v>
      </c>
      <c r="L293" s="258">
        <f>Total_revenue-COGS</f>
        <v>11515000000</v>
      </c>
      <c r="M293" s="258">
        <f>Gross_profit-(SGAs+R_and_D+Other_operating_items)</f>
        <v>2176000000</v>
      </c>
      <c r="N293" s="259">
        <f>1-(COGS/Total_revenue)</f>
        <v>0.3556207536</v>
      </c>
      <c r="O293" s="259">
        <f>Operating_profit/Total_revenue</f>
        <v>0.06720197653</v>
      </c>
    </row>
    <row r="294">
      <c r="A294" s="184">
        <v>316.0</v>
      </c>
      <c r="B294" s="184" t="s">
        <v>241</v>
      </c>
      <c r="C294" s="184" t="s">
        <v>12</v>
      </c>
      <c r="D294" s="256">
        <v>42004.0</v>
      </c>
      <c r="E294" s="257">
        <v>3.4914E10</v>
      </c>
      <c r="F294" s="257">
        <v>2.1334E10</v>
      </c>
      <c r="G294" s="184">
        <v>0.0</v>
      </c>
      <c r="H294" s="184">
        <v>0.0</v>
      </c>
      <c r="I294" s="257">
        <v>1.0276E10</v>
      </c>
      <c r="J294" s="184" t="s">
        <v>102</v>
      </c>
      <c r="K294" s="184" t="s">
        <v>119</v>
      </c>
      <c r="L294" s="258">
        <f>Total_revenue-COGS</f>
        <v>13580000000</v>
      </c>
      <c r="M294" s="258">
        <f>Gross_profit-(SGAs+R_and_D+Other_operating_items)</f>
        <v>3304000000</v>
      </c>
      <c r="N294" s="259">
        <f>1-(COGS/Total_revenue)</f>
        <v>0.3889557198</v>
      </c>
      <c r="O294" s="259">
        <f>Operating_profit/Total_revenue</f>
        <v>0.09463252563</v>
      </c>
    </row>
    <row r="295">
      <c r="A295" s="184">
        <v>317.0</v>
      </c>
      <c r="B295" s="184" t="s">
        <v>241</v>
      </c>
      <c r="C295" s="184" t="s">
        <v>13</v>
      </c>
      <c r="D295" s="256">
        <v>42369.0</v>
      </c>
      <c r="E295" s="257">
        <v>3.7876E10</v>
      </c>
      <c r="F295" s="257">
        <v>2.329E10</v>
      </c>
      <c r="G295" s="184">
        <v>0.0</v>
      </c>
      <c r="H295" s="184">
        <v>0.0</v>
      </c>
      <c r="I295" s="257">
        <v>1.1259E10</v>
      </c>
      <c r="J295" s="184" t="s">
        <v>102</v>
      </c>
      <c r="K295" s="184" t="s">
        <v>119</v>
      </c>
      <c r="L295" s="258">
        <f>Total_revenue-COGS</f>
        <v>14586000000</v>
      </c>
      <c r="M295" s="258">
        <f>Gross_profit-(SGAs+R_and_D+Other_operating_items)</f>
        <v>3327000000</v>
      </c>
      <c r="N295" s="259">
        <f>1-(COGS/Total_revenue)</f>
        <v>0.3850987433</v>
      </c>
      <c r="O295" s="259">
        <f>Operating_profit/Total_revenue</f>
        <v>0.08783926497</v>
      </c>
    </row>
    <row r="296">
      <c r="A296" s="184">
        <v>318.0</v>
      </c>
      <c r="B296" s="184" t="s">
        <v>242</v>
      </c>
      <c r="C296" s="184" t="s">
        <v>10</v>
      </c>
      <c r="D296" s="256">
        <v>41274.0</v>
      </c>
      <c r="E296" s="257">
        <v>4.111E9</v>
      </c>
      <c r="F296" s="257">
        <v>3.477E9</v>
      </c>
      <c r="G296" s="184">
        <v>0.0</v>
      </c>
      <c r="H296" s="184">
        <v>0.0</v>
      </c>
      <c r="I296" s="257">
        <v>1.4E7</v>
      </c>
      <c r="J296" s="184" t="s">
        <v>99</v>
      </c>
      <c r="K296" s="184" t="s">
        <v>154</v>
      </c>
      <c r="L296" s="258">
        <f>Total_revenue-COGS</f>
        <v>634000000</v>
      </c>
      <c r="M296" s="258">
        <f>Gross_profit-(SGAs+R_and_D+Other_operating_items)</f>
        <v>620000000</v>
      </c>
      <c r="N296" s="259">
        <f>1-(COGS/Total_revenue)</f>
        <v>0.1542203843</v>
      </c>
      <c r="O296" s="259">
        <f>Operating_profit/Total_revenue</f>
        <v>0.1508148869</v>
      </c>
    </row>
    <row r="297">
      <c r="A297" s="184">
        <v>319.0</v>
      </c>
      <c r="B297" s="184" t="s">
        <v>242</v>
      </c>
      <c r="C297" s="184" t="s">
        <v>11</v>
      </c>
      <c r="D297" s="256">
        <v>41639.0</v>
      </c>
      <c r="E297" s="257">
        <v>4.531E9</v>
      </c>
      <c r="F297" s="257">
        <v>3.748E9</v>
      </c>
      <c r="G297" s="184">
        <v>0.0</v>
      </c>
      <c r="H297" s="184">
        <v>0.0</v>
      </c>
      <c r="I297" s="257">
        <v>1.5E7</v>
      </c>
      <c r="J297" s="184" t="s">
        <v>99</v>
      </c>
      <c r="K297" s="184" t="s">
        <v>154</v>
      </c>
      <c r="L297" s="258">
        <f>Total_revenue-COGS</f>
        <v>783000000</v>
      </c>
      <c r="M297" s="258">
        <f>Gross_profit-(SGAs+R_and_D+Other_operating_items)</f>
        <v>768000000</v>
      </c>
      <c r="N297" s="259">
        <f>1-(COGS/Total_revenue)</f>
        <v>0.1728095343</v>
      </c>
      <c r="O297" s="259">
        <f>Operating_profit/Total_revenue</f>
        <v>0.1694990068</v>
      </c>
    </row>
    <row r="298">
      <c r="A298" s="184">
        <v>320.0</v>
      </c>
      <c r="B298" s="184" t="s">
        <v>242</v>
      </c>
      <c r="C298" s="184" t="s">
        <v>12</v>
      </c>
      <c r="D298" s="256">
        <v>42004.0</v>
      </c>
      <c r="E298" s="257">
        <v>4.945E9</v>
      </c>
      <c r="F298" s="257">
        <v>4.157E9</v>
      </c>
      <c r="G298" s="184">
        <v>0.0</v>
      </c>
      <c r="H298" s="184">
        <v>0.0</v>
      </c>
      <c r="I298" s="257">
        <v>1.4E7</v>
      </c>
      <c r="J298" s="184" t="s">
        <v>99</v>
      </c>
      <c r="K298" s="184" t="s">
        <v>154</v>
      </c>
      <c r="L298" s="258">
        <f>Total_revenue-COGS</f>
        <v>788000000</v>
      </c>
      <c r="M298" s="258">
        <f>Gross_profit-(SGAs+R_and_D+Other_operating_items)</f>
        <v>774000000</v>
      </c>
      <c r="N298" s="259">
        <f>1-(COGS/Total_revenue)</f>
        <v>0.1593528817</v>
      </c>
      <c r="O298" s="259">
        <f>Operating_profit/Total_revenue</f>
        <v>0.1565217391</v>
      </c>
    </row>
    <row r="299">
      <c r="A299" s="184">
        <v>321.0</v>
      </c>
      <c r="B299" s="184" t="s">
        <v>242</v>
      </c>
      <c r="C299" s="184" t="s">
        <v>13</v>
      </c>
      <c r="D299" s="256">
        <v>42369.0</v>
      </c>
      <c r="E299" s="257">
        <v>5.142E9</v>
      </c>
      <c r="F299" s="257">
        <v>4.195E9</v>
      </c>
      <c r="G299" s="184">
        <v>0.0</v>
      </c>
      <c r="H299" s="184">
        <v>0.0</v>
      </c>
      <c r="I299" s="257">
        <v>1.3E7</v>
      </c>
      <c r="J299" s="184" t="s">
        <v>99</v>
      </c>
      <c r="K299" s="184" t="s">
        <v>154</v>
      </c>
      <c r="L299" s="258">
        <f>Total_revenue-COGS</f>
        <v>947000000</v>
      </c>
      <c r="M299" s="258">
        <f>Gross_profit-(SGAs+R_and_D+Other_operating_items)</f>
        <v>934000000</v>
      </c>
      <c r="N299" s="259">
        <f>1-(COGS/Total_revenue)</f>
        <v>0.1841695838</v>
      </c>
      <c r="O299" s="259">
        <f>Operating_profit/Total_revenue</f>
        <v>0.1816413847</v>
      </c>
    </row>
    <row r="300">
      <c r="A300" s="184">
        <v>322.0</v>
      </c>
      <c r="B300" s="184" t="s">
        <v>243</v>
      </c>
      <c r="C300" s="184" t="s">
        <v>10</v>
      </c>
      <c r="D300" s="256">
        <v>41274.0</v>
      </c>
      <c r="E300" s="257">
        <v>1.7085E10</v>
      </c>
      <c r="F300" s="257">
        <v>7.153E9</v>
      </c>
      <c r="G300" s="257">
        <v>6.043E9</v>
      </c>
      <c r="H300" s="184">
        <v>0.0</v>
      </c>
      <c r="I300" s="184">
        <v>0.0</v>
      </c>
      <c r="J300" s="184" t="s">
        <v>93</v>
      </c>
      <c r="K300" s="184" t="s">
        <v>236</v>
      </c>
      <c r="L300" s="258">
        <f>Total_revenue-COGS</f>
        <v>9932000000</v>
      </c>
      <c r="M300" s="258">
        <f>Gross_profit-(SGAs+R_and_D+Other_operating_items)</f>
        <v>3889000000</v>
      </c>
      <c r="N300" s="259">
        <f>1-(COGS/Total_revenue)</f>
        <v>0.5813286509</v>
      </c>
      <c r="O300" s="259">
        <f>Operating_profit/Total_revenue</f>
        <v>0.227626573</v>
      </c>
    </row>
    <row r="301">
      <c r="A301" s="184">
        <v>323.0</v>
      </c>
      <c r="B301" s="184" t="s">
        <v>243</v>
      </c>
      <c r="C301" s="184" t="s">
        <v>11</v>
      </c>
      <c r="D301" s="256">
        <v>41639.0</v>
      </c>
      <c r="E301" s="257">
        <v>1.742E10</v>
      </c>
      <c r="F301" s="257">
        <v>7.219E9</v>
      </c>
      <c r="G301" s="257">
        <v>6.645E9</v>
      </c>
      <c r="H301" s="184">
        <v>0.0</v>
      </c>
      <c r="I301" s="184">
        <v>0.0</v>
      </c>
      <c r="J301" s="184" t="s">
        <v>93</v>
      </c>
      <c r="K301" s="184" t="s">
        <v>236</v>
      </c>
      <c r="L301" s="258">
        <f>Total_revenue-COGS</f>
        <v>10201000000</v>
      </c>
      <c r="M301" s="258">
        <f>Gross_profit-(SGAs+R_and_D+Other_operating_items)</f>
        <v>3556000000</v>
      </c>
      <c r="N301" s="259">
        <f>1-(COGS/Total_revenue)</f>
        <v>0.5855912744</v>
      </c>
      <c r="O301" s="259">
        <f>Operating_profit/Total_revenue</f>
        <v>0.2041331803</v>
      </c>
    </row>
    <row r="302">
      <c r="A302" s="184">
        <v>324.0</v>
      </c>
      <c r="B302" s="184" t="s">
        <v>243</v>
      </c>
      <c r="C302" s="184" t="s">
        <v>12</v>
      </c>
      <c r="D302" s="256">
        <v>42004.0</v>
      </c>
      <c r="E302" s="257">
        <v>1.7277E10</v>
      </c>
      <c r="F302" s="257">
        <v>7.168E9</v>
      </c>
      <c r="G302" s="257">
        <v>6.552E9</v>
      </c>
      <c r="H302" s="184">
        <v>0.0</v>
      </c>
      <c r="I302" s="184">
        <v>0.0</v>
      </c>
      <c r="J302" s="184" t="s">
        <v>93</v>
      </c>
      <c r="K302" s="184" t="s">
        <v>236</v>
      </c>
      <c r="L302" s="258">
        <f>Total_revenue-COGS</f>
        <v>10109000000</v>
      </c>
      <c r="M302" s="258">
        <f>Gross_profit-(SGAs+R_and_D+Other_operating_items)</f>
        <v>3557000000</v>
      </c>
      <c r="N302" s="259">
        <f>1-(COGS/Total_revenue)</f>
        <v>0.5851131562</v>
      </c>
      <c r="O302" s="259">
        <f>Operating_profit/Total_revenue</f>
        <v>0.2058806506</v>
      </c>
    </row>
    <row r="303">
      <c r="A303" s="184">
        <v>325.0</v>
      </c>
      <c r="B303" s="184" t="s">
        <v>243</v>
      </c>
      <c r="C303" s="184" t="s">
        <v>13</v>
      </c>
      <c r="D303" s="256">
        <v>42369.0</v>
      </c>
      <c r="E303" s="257">
        <v>1.6034E10</v>
      </c>
      <c r="F303" s="257">
        <v>6.635E9</v>
      </c>
      <c r="G303" s="257">
        <v>6.61E9</v>
      </c>
      <c r="H303" s="184">
        <v>0.0</v>
      </c>
      <c r="I303" s="184">
        <v>0.0</v>
      </c>
      <c r="J303" s="184" t="s">
        <v>93</v>
      </c>
      <c r="K303" s="184" t="s">
        <v>236</v>
      </c>
      <c r="L303" s="258">
        <f>Total_revenue-COGS</f>
        <v>9399000000</v>
      </c>
      <c r="M303" s="258">
        <f>Gross_profit-(SGAs+R_and_D+Other_operating_items)</f>
        <v>2789000000</v>
      </c>
      <c r="N303" s="259">
        <f>1-(COGS/Total_revenue)</f>
        <v>0.5861918423</v>
      </c>
      <c r="O303" s="259">
        <f>Operating_profit/Total_revenue</f>
        <v>0.1739428714</v>
      </c>
    </row>
    <row r="304">
      <c r="A304" s="184">
        <v>326.0</v>
      </c>
      <c r="B304" s="184" t="s">
        <v>244</v>
      </c>
      <c r="C304" s="184" t="s">
        <v>10</v>
      </c>
      <c r="D304" s="256">
        <v>41455.0</v>
      </c>
      <c r="E304" s="257">
        <v>5.533E9</v>
      </c>
      <c r="F304" s="257">
        <v>3.142E9</v>
      </c>
      <c r="G304" s="257">
        <v>1.291E9</v>
      </c>
      <c r="H304" s="257">
        <v>1.3E8</v>
      </c>
      <c r="I304" s="184">
        <v>0.0</v>
      </c>
      <c r="J304" s="184" t="s">
        <v>93</v>
      </c>
      <c r="K304" s="184" t="s">
        <v>236</v>
      </c>
      <c r="L304" s="258">
        <f>Total_revenue-COGS</f>
        <v>2391000000</v>
      </c>
      <c r="M304" s="258">
        <f>Gross_profit-(SGAs+R_and_D+Other_operating_items)</f>
        <v>970000000</v>
      </c>
      <c r="N304" s="259">
        <f>1-(COGS/Total_revenue)</f>
        <v>0.4321344659</v>
      </c>
      <c r="O304" s="259">
        <f>Operating_profit/Total_revenue</f>
        <v>0.1753117658</v>
      </c>
    </row>
    <row r="305">
      <c r="A305" s="184">
        <v>327.0</v>
      </c>
      <c r="B305" s="184" t="s">
        <v>244</v>
      </c>
      <c r="C305" s="184" t="s">
        <v>11</v>
      </c>
      <c r="D305" s="256">
        <v>41820.0</v>
      </c>
      <c r="E305" s="257">
        <v>5.514E9</v>
      </c>
      <c r="F305" s="257">
        <v>3.158E9</v>
      </c>
      <c r="G305" s="257">
        <v>1.254E9</v>
      </c>
      <c r="H305" s="257">
        <v>1.25E8</v>
      </c>
      <c r="I305" s="184">
        <v>0.0</v>
      </c>
      <c r="J305" s="184" t="s">
        <v>93</v>
      </c>
      <c r="K305" s="184" t="s">
        <v>236</v>
      </c>
      <c r="L305" s="258">
        <f>Total_revenue-COGS</f>
        <v>2356000000</v>
      </c>
      <c r="M305" s="258">
        <f>Gross_profit-(SGAs+R_and_D+Other_operating_items)</f>
        <v>977000000</v>
      </c>
      <c r="N305" s="259">
        <f>1-(COGS/Total_revenue)</f>
        <v>0.4272760247</v>
      </c>
      <c r="O305" s="259">
        <f>Operating_profit/Total_revenue</f>
        <v>0.1771853464</v>
      </c>
    </row>
    <row r="306">
      <c r="A306" s="184">
        <v>328.0</v>
      </c>
      <c r="B306" s="184" t="s">
        <v>244</v>
      </c>
      <c r="C306" s="184" t="s">
        <v>12</v>
      </c>
      <c r="D306" s="256">
        <v>42185.0</v>
      </c>
      <c r="E306" s="257">
        <v>5.655E9</v>
      </c>
      <c r="F306" s="257">
        <v>3.19E9</v>
      </c>
      <c r="G306" s="257">
        <v>1.321E9</v>
      </c>
      <c r="H306" s="257">
        <v>1.36E8</v>
      </c>
      <c r="I306" s="184">
        <v>0.0</v>
      </c>
      <c r="J306" s="184" t="s">
        <v>93</v>
      </c>
      <c r="K306" s="184" t="s">
        <v>236</v>
      </c>
      <c r="L306" s="258">
        <f>Total_revenue-COGS</f>
        <v>2465000000</v>
      </c>
      <c r="M306" s="258">
        <f>Gross_profit-(SGAs+R_and_D+Other_operating_items)</f>
        <v>1008000000</v>
      </c>
      <c r="N306" s="259">
        <f>1-(COGS/Total_revenue)</f>
        <v>0.4358974359</v>
      </c>
      <c r="O306" s="259">
        <f>Operating_profit/Total_revenue</f>
        <v>0.1782493369</v>
      </c>
    </row>
    <row r="307">
      <c r="A307" s="184">
        <v>329.0</v>
      </c>
      <c r="B307" s="184" t="s">
        <v>244</v>
      </c>
      <c r="C307" s="184" t="s">
        <v>13</v>
      </c>
      <c r="D307" s="256">
        <v>42551.0</v>
      </c>
      <c r="E307" s="257">
        <v>5.761E9</v>
      </c>
      <c r="F307" s="257">
        <v>3.163E9</v>
      </c>
      <c r="G307" s="257">
        <v>1.393E9</v>
      </c>
      <c r="H307" s="257">
        <v>1.41E8</v>
      </c>
      <c r="I307" s="184">
        <v>0.0</v>
      </c>
      <c r="J307" s="184" t="s">
        <v>93</v>
      </c>
      <c r="K307" s="184" t="s">
        <v>236</v>
      </c>
      <c r="L307" s="258">
        <f>Total_revenue-COGS</f>
        <v>2598000000</v>
      </c>
      <c r="M307" s="258">
        <f>Gross_profit-(SGAs+R_and_D+Other_operating_items)</f>
        <v>1064000000</v>
      </c>
      <c r="N307" s="259">
        <f>1-(COGS/Total_revenue)</f>
        <v>0.4509633744</v>
      </c>
      <c r="O307" s="259">
        <f>Operating_profit/Total_revenue</f>
        <v>0.184690158</v>
      </c>
    </row>
    <row r="308">
      <c r="A308" s="184">
        <v>330.0</v>
      </c>
      <c r="B308" s="184" t="s">
        <v>245</v>
      </c>
      <c r="C308" s="184" t="s">
        <v>10</v>
      </c>
      <c r="D308" s="256">
        <v>41639.0</v>
      </c>
      <c r="E308" s="257">
        <v>2.666E9</v>
      </c>
      <c r="F308" s="257">
        <v>5.5E7</v>
      </c>
      <c r="G308" s="257">
        <v>1.67E9</v>
      </c>
      <c r="H308" s="184">
        <v>0.0</v>
      </c>
      <c r="I308" s="257">
        <v>4.6E7</v>
      </c>
      <c r="J308" s="184" t="s">
        <v>99</v>
      </c>
      <c r="K308" s="184" t="s">
        <v>234</v>
      </c>
      <c r="L308" s="258">
        <f>Total_revenue-COGS</f>
        <v>2611000000</v>
      </c>
      <c r="M308" s="258">
        <f>Gross_profit-(SGAs+R_and_D+Other_operating_items)</f>
        <v>895000000</v>
      </c>
      <c r="N308" s="259">
        <f>1-(COGS/Total_revenue)</f>
        <v>0.9793698425</v>
      </c>
      <c r="O308" s="259">
        <f>Operating_profit/Total_revenue</f>
        <v>0.3357089272</v>
      </c>
    </row>
    <row r="309">
      <c r="A309" s="184">
        <v>331.0</v>
      </c>
      <c r="B309" s="184" t="s">
        <v>245</v>
      </c>
      <c r="C309" s="184" t="s">
        <v>11</v>
      </c>
      <c r="D309" s="256">
        <v>42004.0</v>
      </c>
      <c r="E309" s="257">
        <v>2.607E9</v>
      </c>
      <c r="F309" s="257">
        <v>4.5E7</v>
      </c>
      <c r="G309" s="257">
        <v>1.611E9</v>
      </c>
      <c r="H309" s="184">
        <v>0.0</v>
      </c>
      <c r="I309" s="257">
        <v>2.7E7</v>
      </c>
      <c r="J309" s="184" t="s">
        <v>99</v>
      </c>
      <c r="K309" s="184" t="s">
        <v>234</v>
      </c>
      <c r="L309" s="258">
        <f>Total_revenue-COGS</f>
        <v>2562000000</v>
      </c>
      <c r="M309" s="258">
        <f>Gross_profit-(SGAs+R_and_D+Other_operating_items)</f>
        <v>924000000</v>
      </c>
      <c r="N309" s="259">
        <f>1-(COGS/Total_revenue)</f>
        <v>0.9827387802</v>
      </c>
      <c r="O309" s="259">
        <f>Operating_profit/Total_revenue</f>
        <v>0.3544303797</v>
      </c>
    </row>
    <row r="310">
      <c r="A310" s="184">
        <v>332.0</v>
      </c>
      <c r="B310" s="184" t="s">
        <v>245</v>
      </c>
      <c r="C310" s="184" t="s">
        <v>12</v>
      </c>
      <c r="D310" s="256">
        <v>42369.0</v>
      </c>
      <c r="E310" s="257">
        <v>2.819E9</v>
      </c>
      <c r="F310" s="257">
        <v>4.3E7</v>
      </c>
      <c r="G310" s="257">
        <v>1.859E9</v>
      </c>
      <c r="H310" s="184">
        <v>0.0</v>
      </c>
      <c r="I310" s="257">
        <v>1.47E8</v>
      </c>
      <c r="J310" s="184" t="s">
        <v>99</v>
      </c>
      <c r="K310" s="184" t="s">
        <v>234</v>
      </c>
      <c r="L310" s="258">
        <f>Total_revenue-COGS</f>
        <v>2776000000</v>
      </c>
      <c r="M310" s="258">
        <f>Gross_profit-(SGAs+R_and_D+Other_operating_items)</f>
        <v>770000000</v>
      </c>
      <c r="N310" s="259">
        <f>1-(COGS/Total_revenue)</f>
        <v>0.984746364</v>
      </c>
      <c r="O310" s="259">
        <f>Operating_profit/Total_revenue</f>
        <v>0.2731465059</v>
      </c>
    </row>
    <row r="311">
      <c r="A311" s="184">
        <v>333.0</v>
      </c>
      <c r="B311" s="184" t="s">
        <v>245</v>
      </c>
      <c r="C311" s="184" t="s">
        <v>13</v>
      </c>
      <c r="D311" s="256">
        <v>42735.0</v>
      </c>
      <c r="E311" s="257">
        <v>2.96E9</v>
      </c>
      <c r="F311" s="257">
        <v>4.0E7</v>
      </c>
      <c r="G311" s="257">
        <v>1.836E9</v>
      </c>
      <c r="H311" s="184">
        <v>0.0</v>
      </c>
      <c r="I311" s="257">
        <v>2.48E8</v>
      </c>
      <c r="J311" s="184" t="s">
        <v>99</v>
      </c>
      <c r="K311" s="184" t="s">
        <v>234</v>
      </c>
      <c r="L311" s="258">
        <f>Total_revenue-COGS</f>
        <v>2920000000</v>
      </c>
      <c r="M311" s="258">
        <f>Gross_profit-(SGAs+R_and_D+Other_operating_items)</f>
        <v>836000000</v>
      </c>
      <c r="N311" s="259">
        <f>1-(COGS/Total_revenue)</f>
        <v>0.9864864865</v>
      </c>
      <c r="O311" s="259">
        <f>Operating_profit/Total_revenue</f>
        <v>0.2824324324</v>
      </c>
    </row>
    <row r="312">
      <c r="A312" s="184">
        <v>338.0</v>
      </c>
      <c r="B312" s="184" t="s">
        <v>246</v>
      </c>
      <c r="C312" s="184" t="s">
        <v>10</v>
      </c>
      <c r="D312" s="256">
        <v>41639.0</v>
      </c>
      <c r="E312" s="257">
        <v>3.214591E9</v>
      </c>
      <c r="F312" s="257">
        <v>2.359822E9</v>
      </c>
      <c r="G312" s="257">
        <v>2.03733E8</v>
      </c>
      <c r="H312" s="184">
        <v>0.0</v>
      </c>
      <c r="I312" s="257">
        <v>9.6054E7</v>
      </c>
      <c r="J312" s="184" t="s">
        <v>90</v>
      </c>
      <c r="K312" s="184" t="s">
        <v>247</v>
      </c>
      <c r="L312" s="258">
        <f>Total_revenue-COGS</f>
        <v>854769000</v>
      </c>
      <c r="M312" s="258">
        <f>Gross_profit-(SGAs+R_and_D+Other_operating_items)</f>
        <v>554982000</v>
      </c>
      <c r="N312" s="259">
        <f>1-(COGS/Total_revenue)</f>
        <v>0.2659028785</v>
      </c>
      <c r="O312" s="259">
        <f>Operating_profit/Total_revenue</f>
        <v>0.1726446693</v>
      </c>
    </row>
    <row r="313">
      <c r="A313" s="184">
        <v>339.0</v>
      </c>
      <c r="B313" s="184" t="s">
        <v>246</v>
      </c>
      <c r="C313" s="184" t="s">
        <v>11</v>
      </c>
      <c r="D313" s="256">
        <v>42004.0</v>
      </c>
      <c r="E313" s="257">
        <v>4.108269E9</v>
      </c>
      <c r="F313" s="257">
        <v>2.990513E9</v>
      </c>
      <c r="G313" s="257">
        <v>2.73897E8</v>
      </c>
      <c r="H313" s="184">
        <v>0.0</v>
      </c>
      <c r="I313" s="257">
        <v>1.10474E8</v>
      </c>
      <c r="J313" s="184" t="s">
        <v>90</v>
      </c>
      <c r="K313" s="184" t="s">
        <v>247</v>
      </c>
      <c r="L313" s="258">
        <f>Total_revenue-COGS</f>
        <v>1117756000</v>
      </c>
      <c r="M313" s="258">
        <f>Gross_profit-(SGAs+R_and_D+Other_operating_items)</f>
        <v>733385000</v>
      </c>
      <c r="N313" s="259">
        <f>1-(COGS/Total_revenue)</f>
        <v>0.2720746864</v>
      </c>
      <c r="O313" s="259">
        <f>Operating_profit/Total_revenue</f>
        <v>0.1785143573</v>
      </c>
    </row>
    <row r="314">
      <c r="A314" s="184">
        <v>340.0</v>
      </c>
      <c r="B314" s="184" t="s">
        <v>246</v>
      </c>
      <c r="C314" s="184" t="s">
        <v>12</v>
      </c>
      <c r="D314" s="256">
        <v>42369.0</v>
      </c>
      <c r="E314" s="257">
        <v>4.501223E9</v>
      </c>
      <c r="F314" s="257">
        <v>3.326936E9</v>
      </c>
      <c r="G314" s="257">
        <v>2.50214E8</v>
      </c>
      <c r="H314" s="184">
        <v>0.0</v>
      </c>
      <c r="I314" s="257">
        <v>1.30368E8</v>
      </c>
      <c r="J314" s="184" t="s">
        <v>90</v>
      </c>
      <c r="K314" s="184" t="s">
        <v>247</v>
      </c>
      <c r="L314" s="258">
        <f>Total_revenue-COGS</f>
        <v>1174287000</v>
      </c>
      <c r="M314" s="258">
        <f>Gross_profit-(SGAs+R_and_D+Other_operating_items)</f>
        <v>793705000</v>
      </c>
      <c r="N314" s="259">
        <f>1-(COGS/Total_revenue)</f>
        <v>0.2608817648</v>
      </c>
      <c r="O314" s="259">
        <f>Operating_profit/Total_revenue</f>
        <v>0.1763309661</v>
      </c>
    </row>
    <row r="315">
      <c r="A315" s="184">
        <v>341.0</v>
      </c>
      <c r="B315" s="184" t="s">
        <v>246</v>
      </c>
      <c r="C315" s="184" t="s">
        <v>13</v>
      </c>
      <c r="D315" s="256">
        <v>42735.0</v>
      </c>
      <c r="E315" s="257">
        <v>3.904384E9</v>
      </c>
      <c r="F315" s="257">
        <v>3.40617E9</v>
      </c>
      <c r="G315" s="257">
        <v>2.7624E8</v>
      </c>
      <c r="H315" s="184">
        <v>0.0</v>
      </c>
      <c r="I315" s="257">
        <v>1.46368E8</v>
      </c>
      <c r="J315" s="184" t="s">
        <v>90</v>
      </c>
      <c r="K315" s="184" t="s">
        <v>247</v>
      </c>
      <c r="L315" s="258">
        <f>Total_revenue-COGS</f>
        <v>498214000</v>
      </c>
      <c r="M315" s="258">
        <f>Gross_profit-(SGAs+R_and_D+Other_operating_items)</f>
        <v>75606000</v>
      </c>
      <c r="N315" s="259">
        <f>1-(COGS/Total_revenue)</f>
        <v>0.1276037398</v>
      </c>
      <c r="O315" s="259">
        <f>Operating_profit/Total_revenue</f>
        <v>0.01936438629</v>
      </c>
    </row>
    <row r="316">
      <c r="A316" s="184">
        <v>342.0</v>
      </c>
      <c r="B316" s="184" t="s">
        <v>248</v>
      </c>
      <c r="C316" s="184" t="s">
        <v>10</v>
      </c>
      <c r="D316" s="256">
        <v>41639.0</v>
      </c>
      <c r="E316" s="257">
        <v>1.7301E10</v>
      </c>
      <c r="F316" s="257">
        <v>1.3021E10</v>
      </c>
      <c r="G316" s="257">
        <v>1.827E9</v>
      </c>
      <c r="H316" s="257">
        <v>7.13E8</v>
      </c>
      <c r="I316" s="184">
        <v>0.0</v>
      </c>
      <c r="J316" s="184" t="s">
        <v>105</v>
      </c>
      <c r="K316" s="184" t="s">
        <v>249</v>
      </c>
      <c r="L316" s="258">
        <f>Total_revenue-COGS</f>
        <v>4280000000</v>
      </c>
      <c r="M316" s="258">
        <f>Gross_profit-(SGAs+R_and_D+Other_operating_items)</f>
        <v>1740000000</v>
      </c>
      <c r="N316" s="259">
        <f>1-(COGS/Total_revenue)</f>
        <v>0.2473845442</v>
      </c>
      <c r="O316" s="259">
        <f>Operating_profit/Total_revenue</f>
        <v>0.1005722213</v>
      </c>
    </row>
    <row r="317">
      <c r="A317" s="184">
        <v>343.0</v>
      </c>
      <c r="B317" s="184" t="s">
        <v>248</v>
      </c>
      <c r="C317" s="184" t="s">
        <v>11</v>
      </c>
      <c r="D317" s="256">
        <v>42004.0</v>
      </c>
      <c r="E317" s="257">
        <v>1.9221E10</v>
      </c>
      <c r="F317" s="257">
        <v>1.436E10</v>
      </c>
      <c r="G317" s="257">
        <v>2.112E9</v>
      </c>
      <c r="H317" s="257">
        <v>7.54E8</v>
      </c>
      <c r="I317" s="184">
        <v>0.0</v>
      </c>
      <c r="J317" s="184" t="s">
        <v>105</v>
      </c>
      <c r="K317" s="184" t="s">
        <v>249</v>
      </c>
      <c r="L317" s="258">
        <f>Total_revenue-COGS</f>
        <v>4861000000</v>
      </c>
      <c r="M317" s="258">
        <f>Gross_profit-(SGAs+R_and_D+Other_operating_items)</f>
        <v>1995000000</v>
      </c>
      <c r="N317" s="259">
        <f>1-(COGS/Total_revenue)</f>
        <v>0.2529004734</v>
      </c>
      <c r="O317" s="259">
        <f>Operating_profit/Total_revenue</f>
        <v>0.1037927267</v>
      </c>
    </row>
    <row r="318">
      <c r="A318" s="184">
        <v>344.0</v>
      </c>
      <c r="B318" s="184" t="s">
        <v>248</v>
      </c>
      <c r="C318" s="184" t="s">
        <v>12</v>
      </c>
      <c r="D318" s="256">
        <v>42369.0</v>
      </c>
      <c r="E318" s="257">
        <v>1.911E10</v>
      </c>
      <c r="F318" s="257">
        <v>1.4163E10</v>
      </c>
      <c r="G318" s="257">
        <v>2.169E9</v>
      </c>
      <c r="H318" s="257">
        <v>7.35E8</v>
      </c>
      <c r="I318" s="184">
        <v>0.0</v>
      </c>
      <c r="J318" s="184" t="s">
        <v>105</v>
      </c>
      <c r="K318" s="184" t="s">
        <v>249</v>
      </c>
      <c r="L318" s="258">
        <f>Total_revenue-COGS</f>
        <v>4947000000</v>
      </c>
      <c r="M318" s="258">
        <f>Gross_profit-(SGAs+R_and_D+Other_operating_items)</f>
        <v>2043000000</v>
      </c>
      <c r="N318" s="259">
        <f>1-(COGS/Total_revenue)</f>
        <v>0.2588697017</v>
      </c>
      <c r="O318" s="259">
        <f>Operating_profit/Total_revenue</f>
        <v>0.1069073783</v>
      </c>
    </row>
    <row r="319">
      <c r="A319" s="184">
        <v>345.0</v>
      </c>
      <c r="B319" s="184" t="s">
        <v>248</v>
      </c>
      <c r="C319" s="184" t="s">
        <v>13</v>
      </c>
      <c r="D319" s="256">
        <v>42735.0</v>
      </c>
      <c r="E319" s="257">
        <v>1.7509E10</v>
      </c>
      <c r="F319" s="257">
        <v>1.3057E10</v>
      </c>
      <c r="G319" s="257">
        <v>2.189E9</v>
      </c>
      <c r="H319" s="257">
        <v>6.36E8</v>
      </c>
      <c r="I319" s="184">
        <v>0.0</v>
      </c>
      <c r="J319" s="184" t="s">
        <v>105</v>
      </c>
      <c r="K319" s="184" t="s">
        <v>249</v>
      </c>
      <c r="L319" s="258">
        <f>Total_revenue-COGS</f>
        <v>4452000000</v>
      </c>
      <c r="M319" s="258">
        <f>Gross_profit-(SGAs+R_and_D+Other_operating_items)</f>
        <v>1627000000</v>
      </c>
      <c r="N319" s="259">
        <f>1-(COGS/Total_revenue)</f>
        <v>0.254269233</v>
      </c>
      <c r="O319" s="259">
        <f>Operating_profit/Total_revenue</f>
        <v>0.09292363927</v>
      </c>
    </row>
    <row r="320">
      <c r="A320" s="184">
        <v>346.0</v>
      </c>
      <c r="B320" s="184" t="s">
        <v>250</v>
      </c>
      <c r="C320" s="184" t="s">
        <v>10</v>
      </c>
      <c r="D320" s="256">
        <v>41639.0</v>
      </c>
      <c r="E320" s="257">
        <v>6.566E9</v>
      </c>
      <c r="F320" s="257">
        <v>4.562E9</v>
      </c>
      <c r="G320" s="257">
        <v>2.34E8</v>
      </c>
      <c r="H320" s="184">
        <v>0.0</v>
      </c>
      <c r="I320" s="257">
        <v>6.28E8</v>
      </c>
      <c r="J320" s="184" t="s">
        <v>120</v>
      </c>
      <c r="K320" s="184" t="s">
        <v>149</v>
      </c>
      <c r="L320" s="258">
        <f>Total_revenue-COGS</f>
        <v>2004000000</v>
      </c>
      <c r="M320" s="258">
        <f>Gross_profit-(SGAs+R_and_D+Other_operating_items)</f>
        <v>1142000000</v>
      </c>
      <c r="N320" s="259">
        <f>1-(COGS/Total_revenue)</f>
        <v>0.3052086506</v>
      </c>
      <c r="O320" s="259">
        <f>Operating_profit/Total_revenue</f>
        <v>0.1739262869</v>
      </c>
    </row>
    <row r="321">
      <c r="A321" s="184">
        <v>347.0</v>
      </c>
      <c r="B321" s="184" t="s">
        <v>250</v>
      </c>
      <c r="C321" s="184" t="s">
        <v>11</v>
      </c>
      <c r="D321" s="256">
        <v>42004.0</v>
      </c>
      <c r="E321" s="257">
        <v>7.179E9</v>
      </c>
      <c r="F321" s="257">
        <v>5.09E9</v>
      </c>
      <c r="G321" s="257">
        <v>2.52E8</v>
      </c>
      <c r="H321" s="184">
        <v>0.0</v>
      </c>
      <c r="I321" s="257">
        <v>6.85E8</v>
      </c>
      <c r="J321" s="184" t="s">
        <v>120</v>
      </c>
      <c r="K321" s="184" t="s">
        <v>149</v>
      </c>
      <c r="L321" s="258">
        <f>Total_revenue-COGS</f>
        <v>2089000000</v>
      </c>
      <c r="M321" s="258">
        <f>Gross_profit-(SGAs+R_and_D+Other_operating_items)</f>
        <v>1152000000</v>
      </c>
      <c r="N321" s="259">
        <f>1-(COGS/Total_revenue)</f>
        <v>0.2909876027</v>
      </c>
      <c r="O321" s="259">
        <f>Operating_profit/Total_revenue</f>
        <v>0.1604680318</v>
      </c>
    </row>
    <row r="322">
      <c r="A322" s="184">
        <v>348.0</v>
      </c>
      <c r="B322" s="184" t="s">
        <v>250</v>
      </c>
      <c r="C322" s="184" t="s">
        <v>12</v>
      </c>
      <c r="D322" s="256">
        <v>42369.0</v>
      </c>
      <c r="E322" s="257">
        <v>6.456E9</v>
      </c>
      <c r="F322" s="257">
        <v>4.281E9</v>
      </c>
      <c r="G322" s="257">
        <v>2.62E8</v>
      </c>
      <c r="H322" s="184">
        <v>0.0</v>
      </c>
      <c r="I322" s="257">
        <v>7.5E8</v>
      </c>
      <c r="J322" s="184" t="s">
        <v>120</v>
      </c>
      <c r="K322" s="184" t="s">
        <v>149</v>
      </c>
      <c r="L322" s="258">
        <f>Total_revenue-COGS</f>
        <v>2175000000</v>
      </c>
      <c r="M322" s="258">
        <f>Gross_profit-(SGAs+R_and_D+Other_operating_items)</f>
        <v>1163000000</v>
      </c>
      <c r="N322" s="259">
        <f>1-(COGS/Total_revenue)</f>
        <v>0.3368959108</v>
      </c>
      <c r="O322" s="259">
        <f>Operating_profit/Total_revenue</f>
        <v>0.1801425031</v>
      </c>
    </row>
    <row r="323">
      <c r="A323" s="184">
        <v>349.0</v>
      </c>
      <c r="B323" s="184" t="s">
        <v>250</v>
      </c>
      <c r="C323" s="184" t="s">
        <v>13</v>
      </c>
      <c r="D323" s="256">
        <v>42735.0</v>
      </c>
      <c r="E323" s="257">
        <v>6.399E9</v>
      </c>
      <c r="F323" s="257">
        <v>4.01E9</v>
      </c>
      <c r="G323" s="257">
        <v>2.81E8</v>
      </c>
      <c r="H323" s="184">
        <v>0.0</v>
      </c>
      <c r="I323" s="257">
        <v>8.11E8</v>
      </c>
      <c r="J323" s="184" t="s">
        <v>120</v>
      </c>
      <c r="K323" s="184" t="s">
        <v>149</v>
      </c>
      <c r="L323" s="258">
        <f>Total_revenue-COGS</f>
        <v>2389000000</v>
      </c>
      <c r="M323" s="258">
        <f>Gross_profit-(SGAs+R_and_D+Other_operating_items)</f>
        <v>1297000000</v>
      </c>
      <c r="N323" s="259">
        <f>1-(COGS/Total_revenue)</f>
        <v>0.3733395843</v>
      </c>
      <c r="O323" s="259">
        <f>Operating_profit/Total_revenue</f>
        <v>0.20268792</v>
      </c>
    </row>
    <row r="324">
      <c r="A324" s="184">
        <v>350.0</v>
      </c>
      <c r="B324" s="184" t="s">
        <v>251</v>
      </c>
      <c r="C324" s="184" t="s">
        <v>10</v>
      </c>
      <c r="D324" s="256">
        <v>41274.0</v>
      </c>
      <c r="E324" s="257">
        <v>8.11E9</v>
      </c>
      <c r="F324" s="257">
        <v>6.781E9</v>
      </c>
      <c r="G324" s="257">
        <v>1.105E9</v>
      </c>
      <c r="H324" s="184">
        <v>0.0</v>
      </c>
      <c r="I324" s="257">
        <v>8.8E7</v>
      </c>
      <c r="J324" s="184" t="s">
        <v>102</v>
      </c>
      <c r="K324" s="184" t="s">
        <v>119</v>
      </c>
      <c r="L324" s="258">
        <f>Total_revenue-COGS</f>
        <v>1329000000</v>
      </c>
      <c r="M324" s="258">
        <f>Gross_profit-(SGAs+R_and_D+Other_operating_items)</f>
        <v>136000000</v>
      </c>
      <c r="N324" s="259">
        <f>1-(COGS/Total_revenue)</f>
        <v>0.1638717633</v>
      </c>
      <c r="O324" s="259">
        <f>Operating_profit/Total_revenue</f>
        <v>0.01676942047</v>
      </c>
    </row>
    <row r="325">
      <c r="A325" s="184">
        <v>351.0</v>
      </c>
      <c r="B325" s="184" t="s">
        <v>251</v>
      </c>
      <c r="C325" s="184" t="s">
        <v>11</v>
      </c>
      <c r="D325" s="256">
        <v>41639.0</v>
      </c>
      <c r="E325" s="257">
        <v>1.0863E10</v>
      </c>
      <c r="F325" s="257">
        <v>8.995E9</v>
      </c>
      <c r="G325" s="257">
        <v>1.264E9</v>
      </c>
      <c r="H325" s="184">
        <v>0.0</v>
      </c>
      <c r="I325" s="257">
        <v>3.27E8</v>
      </c>
      <c r="J325" s="184" t="s">
        <v>102</v>
      </c>
      <c r="K325" s="184" t="s">
        <v>119</v>
      </c>
      <c r="L325" s="258">
        <f>Total_revenue-COGS</f>
        <v>1868000000</v>
      </c>
      <c r="M325" s="258">
        <f>Gross_profit-(SGAs+R_and_D+Other_operating_items)</f>
        <v>277000000</v>
      </c>
      <c r="N325" s="259">
        <f>1-(COGS/Total_revenue)</f>
        <v>0.1719598638</v>
      </c>
      <c r="O325" s="259">
        <f>Operating_profit/Total_revenue</f>
        <v>0.02549940164</v>
      </c>
    </row>
    <row r="326">
      <c r="A326" s="184">
        <v>352.0</v>
      </c>
      <c r="B326" s="184" t="s">
        <v>251</v>
      </c>
      <c r="C326" s="184" t="s">
        <v>12</v>
      </c>
      <c r="D326" s="256">
        <v>42004.0</v>
      </c>
      <c r="E326" s="257">
        <v>1.656E10</v>
      </c>
      <c r="F326" s="257">
        <v>1.2678E10</v>
      </c>
      <c r="G326" s="257">
        <v>2.012E9</v>
      </c>
      <c r="H326" s="184">
        <v>0.0</v>
      </c>
      <c r="I326" s="257">
        <v>1.406E9</v>
      </c>
      <c r="J326" s="184" t="s">
        <v>102</v>
      </c>
      <c r="K326" s="184" t="s">
        <v>119</v>
      </c>
      <c r="L326" s="258">
        <f>Total_revenue-COGS</f>
        <v>3882000000</v>
      </c>
      <c r="M326" s="258">
        <f>Gross_profit-(SGAs+R_and_D+Other_operating_items)</f>
        <v>464000000</v>
      </c>
      <c r="N326" s="259">
        <f>1-(COGS/Total_revenue)</f>
        <v>0.2344202899</v>
      </c>
      <c r="O326" s="259">
        <f>Operating_profit/Total_revenue</f>
        <v>0.02801932367</v>
      </c>
    </row>
    <row r="327">
      <c r="A327" s="184">
        <v>353.0</v>
      </c>
      <c r="B327" s="184" t="s">
        <v>251</v>
      </c>
      <c r="C327" s="184" t="s">
        <v>13</v>
      </c>
      <c r="D327" s="256">
        <v>42369.0</v>
      </c>
      <c r="E327" s="257">
        <v>2.276E10</v>
      </c>
      <c r="F327" s="257">
        <v>1.7242E10</v>
      </c>
      <c r="G327" s="257">
        <v>2.977E9</v>
      </c>
      <c r="H327" s="184">
        <v>0.0</v>
      </c>
      <c r="I327" s="257">
        <v>1.836E9</v>
      </c>
      <c r="J327" s="184" t="s">
        <v>102</v>
      </c>
      <c r="K327" s="184" t="s">
        <v>119</v>
      </c>
      <c r="L327" s="258">
        <f>Total_revenue-COGS</f>
        <v>5518000000</v>
      </c>
      <c r="M327" s="258">
        <f>Gross_profit-(SGAs+R_and_D+Other_operating_items)</f>
        <v>705000000</v>
      </c>
      <c r="N327" s="259">
        <f>1-(COGS/Total_revenue)</f>
        <v>0.2424428822</v>
      </c>
      <c r="O327" s="259">
        <f>Operating_profit/Total_revenue</f>
        <v>0.03097539543</v>
      </c>
    </row>
    <row r="328">
      <c r="A328" s="184">
        <v>354.0</v>
      </c>
      <c r="B328" s="184" t="s">
        <v>252</v>
      </c>
      <c r="C328" s="184" t="s">
        <v>10</v>
      </c>
      <c r="D328" s="256">
        <v>41274.0</v>
      </c>
      <c r="E328" s="257">
        <v>7.452E9</v>
      </c>
      <c r="F328" s="257">
        <v>4.747E9</v>
      </c>
      <c r="G328" s="257">
        <v>3.65E8</v>
      </c>
      <c r="H328" s="184">
        <v>0.0</v>
      </c>
      <c r="I328" s="257">
        <v>1.05E9</v>
      </c>
      <c r="J328" s="184" t="s">
        <v>120</v>
      </c>
      <c r="K328" s="184" t="s">
        <v>149</v>
      </c>
      <c r="L328" s="258">
        <f>Total_revenue-COGS</f>
        <v>2705000000</v>
      </c>
      <c r="M328" s="258">
        <f>Gross_profit-(SGAs+R_and_D+Other_operating_items)</f>
        <v>1290000000</v>
      </c>
      <c r="N328" s="259">
        <f>1-(COGS/Total_revenue)</f>
        <v>0.3629898014</v>
      </c>
      <c r="O328" s="259">
        <f>Operating_profit/Total_revenue</f>
        <v>0.1731078905</v>
      </c>
    </row>
    <row r="329">
      <c r="A329" s="184">
        <v>355.0</v>
      </c>
      <c r="B329" s="184" t="s">
        <v>252</v>
      </c>
      <c r="C329" s="184" t="s">
        <v>11</v>
      </c>
      <c r="D329" s="256">
        <v>41639.0</v>
      </c>
      <c r="E329" s="257">
        <v>8.106E9</v>
      </c>
      <c r="F329" s="257">
        <v>5.755E9</v>
      </c>
      <c r="G329" s="257">
        <v>3.87E8</v>
      </c>
      <c r="H329" s="184">
        <v>0.0</v>
      </c>
      <c r="I329" s="257">
        <v>9.54E8</v>
      </c>
      <c r="J329" s="184" t="s">
        <v>120</v>
      </c>
      <c r="K329" s="184" t="s">
        <v>149</v>
      </c>
      <c r="L329" s="258">
        <f>Total_revenue-COGS</f>
        <v>2351000000</v>
      </c>
      <c r="M329" s="258">
        <f>Gross_profit-(SGAs+R_and_D+Other_operating_items)</f>
        <v>1010000000</v>
      </c>
      <c r="N329" s="259">
        <f>1-(COGS/Total_revenue)</f>
        <v>0.290032075</v>
      </c>
      <c r="O329" s="259">
        <f>Operating_profit/Total_revenue</f>
        <v>0.1245990624</v>
      </c>
    </row>
    <row r="330">
      <c r="A330" s="184">
        <v>356.0</v>
      </c>
      <c r="B330" s="184" t="s">
        <v>252</v>
      </c>
      <c r="C330" s="184" t="s">
        <v>12</v>
      </c>
      <c r="D330" s="256">
        <v>42004.0</v>
      </c>
      <c r="E330" s="257">
        <v>9.226E9</v>
      </c>
      <c r="F330" s="257">
        <v>6.89E9</v>
      </c>
      <c r="G330" s="257">
        <v>3.88E8</v>
      </c>
      <c r="H330" s="184">
        <v>0.0</v>
      </c>
      <c r="I330" s="257">
        <v>1.013E9</v>
      </c>
      <c r="J330" s="184" t="s">
        <v>120</v>
      </c>
      <c r="K330" s="184" t="s">
        <v>149</v>
      </c>
      <c r="L330" s="258">
        <f>Total_revenue-COGS</f>
        <v>2336000000</v>
      </c>
      <c r="M330" s="258">
        <f>Gross_profit-(SGAs+R_and_D+Other_operating_items)</f>
        <v>935000000</v>
      </c>
      <c r="N330" s="259">
        <f>1-(COGS/Total_revenue)</f>
        <v>0.2531974854</v>
      </c>
      <c r="O330" s="259">
        <f>Operating_profit/Total_revenue</f>
        <v>0.1013440277</v>
      </c>
    </row>
    <row r="331">
      <c r="A331" s="184">
        <v>357.0</v>
      </c>
      <c r="B331" s="184" t="s">
        <v>252</v>
      </c>
      <c r="C331" s="184" t="s">
        <v>13</v>
      </c>
      <c r="D331" s="256">
        <v>42369.0</v>
      </c>
      <c r="E331" s="257">
        <v>7.386E9</v>
      </c>
      <c r="F331" s="257">
        <v>5.109E9</v>
      </c>
      <c r="G331" s="257">
        <v>3.74E8</v>
      </c>
      <c r="H331" s="184">
        <v>0.0</v>
      </c>
      <c r="I331" s="257">
        <v>9.7E8</v>
      </c>
      <c r="J331" s="184" t="s">
        <v>120</v>
      </c>
      <c r="K331" s="184" t="s">
        <v>149</v>
      </c>
      <c r="L331" s="258">
        <f>Total_revenue-COGS</f>
        <v>2277000000</v>
      </c>
      <c r="M331" s="258">
        <f>Gross_profit-(SGAs+R_and_D+Other_operating_items)</f>
        <v>933000000</v>
      </c>
      <c r="N331" s="259">
        <f>1-(COGS/Total_revenue)</f>
        <v>0.3082859464</v>
      </c>
      <c r="O331" s="259">
        <f>Operating_profit/Total_revenue</f>
        <v>0.126320065</v>
      </c>
    </row>
    <row r="332">
      <c r="A332" s="184">
        <v>358.0</v>
      </c>
      <c r="B332" s="184" t="s">
        <v>253</v>
      </c>
      <c r="C332" s="184" t="s">
        <v>10</v>
      </c>
      <c r="D332" s="256">
        <v>41274.0</v>
      </c>
      <c r="E332" s="257">
        <v>2.3771E10</v>
      </c>
      <c r="F332" s="257">
        <v>1.403E9</v>
      </c>
      <c r="G332" s="257">
        <v>1.1188E10</v>
      </c>
      <c r="H332" s="184">
        <v>0.0</v>
      </c>
      <c r="I332" s="257">
        <v>5.024E9</v>
      </c>
      <c r="J332" s="184" t="s">
        <v>99</v>
      </c>
      <c r="K332" s="184" t="s">
        <v>195</v>
      </c>
      <c r="L332" s="258">
        <f>Total_revenue-COGS</f>
        <v>22368000000</v>
      </c>
      <c r="M332" s="258">
        <f>Gross_profit-(SGAs+R_and_D+Other_operating_items)</f>
        <v>6156000000</v>
      </c>
      <c r="N332" s="259">
        <f>1-(COGS/Total_revenue)</f>
        <v>0.9409785032</v>
      </c>
      <c r="O332" s="259">
        <f>Operating_profit/Total_revenue</f>
        <v>0.2589710151</v>
      </c>
    </row>
    <row r="333">
      <c r="A333" s="184">
        <v>359.0</v>
      </c>
      <c r="B333" s="184" t="s">
        <v>253</v>
      </c>
      <c r="C333" s="184" t="s">
        <v>11</v>
      </c>
      <c r="D333" s="256">
        <v>41639.0</v>
      </c>
      <c r="E333" s="257">
        <v>2.4176E10</v>
      </c>
      <c r="F333" s="257">
        <v>1.241E9</v>
      </c>
      <c r="G333" s="257">
        <v>1.1682E10</v>
      </c>
      <c r="H333" s="184">
        <v>0.0</v>
      </c>
      <c r="I333" s="257">
        <v>4.124E9</v>
      </c>
      <c r="J333" s="184" t="s">
        <v>99</v>
      </c>
      <c r="K333" s="184" t="s">
        <v>195</v>
      </c>
      <c r="L333" s="258">
        <f>Total_revenue-COGS</f>
        <v>22935000000</v>
      </c>
      <c r="M333" s="258">
        <f>Gross_profit-(SGAs+R_and_D+Other_operating_items)</f>
        <v>7129000000</v>
      </c>
      <c r="N333" s="259">
        <f>1-(COGS/Total_revenue)</f>
        <v>0.9486681006</v>
      </c>
      <c r="O333" s="259">
        <f>Operating_profit/Total_revenue</f>
        <v>0.2948792191</v>
      </c>
    </row>
    <row r="334">
      <c r="A334" s="184">
        <v>360.0</v>
      </c>
      <c r="B334" s="184" t="s">
        <v>253</v>
      </c>
      <c r="C334" s="184" t="s">
        <v>12</v>
      </c>
      <c r="D334" s="256">
        <v>42004.0</v>
      </c>
      <c r="E334" s="257">
        <v>2.3869E10</v>
      </c>
      <c r="F334" s="257">
        <v>1.088E9</v>
      </c>
      <c r="G334" s="257">
        <v>1.1648E10</v>
      </c>
      <c r="H334" s="184">
        <v>0.0</v>
      </c>
      <c r="I334" s="257">
        <v>4.073E9</v>
      </c>
      <c r="J334" s="184" t="s">
        <v>99</v>
      </c>
      <c r="K334" s="184" t="s">
        <v>195</v>
      </c>
      <c r="L334" s="258">
        <f>Total_revenue-COGS</f>
        <v>22781000000</v>
      </c>
      <c r="M334" s="258">
        <f>Gross_profit-(SGAs+R_and_D+Other_operating_items)</f>
        <v>7060000000</v>
      </c>
      <c r="N334" s="259">
        <f>1-(COGS/Total_revenue)</f>
        <v>0.9544178642</v>
      </c>
      <c r="O334" s="259">
        <f>Operating_profit/Total_revenue</f>
        <v>0.2957811387</v>
      </c>
    </row>
    <row r="335">
      <c r="A335" s="184">
        <v>361.0</v>
      </c>
      <c r="B335" s="184" t="s">
        <v>253</v>
      </c>
      <c r="C335" s="184" t="s">
        <v>13</v>
      </c>
      <c r="D335" s="256">
        <v>42369.0</v>
      </c>
      <c r="E335" s="257">
        <v>2.5038E10</v>
      </c>
      <c r="F335" s="257">
        <v>1.091E9</v>
      </c>
      <c r="G335" s="257">
        <v>1.2566E10</v>
      </c>
      <c r="H335" s="184">
        <v>0.0</v>
      </c>
      <c r="I335" s="257">
        <v>4.966E9</v>
      </c>
      <c r="J335" s="184" t="s">
        <v>99</v>
      </c>
      <c r="K335" s="184" t="s">
        <v>195</v>
      </c>
      <c r="L335" s="258">
        <f>Total_revenue-COGS</f>
        <v>23947000000</v>
      </c>
      <c r="M335" s="258">
        <f>Gross_profit-(SGAs+R_and_D+Other_operating_items)</f>
        <v>6415000000</v>
      </c>
      <c r="N335" s="259">
        <f>1-(COGS/Total_revenue)</f>
        <v>0.9564262321</v>
      </c>
      <c r="O335" s="259">
        <f>Operating_profit/Total_revenue</f>
        <v>0.2562105599</v>
      </c>
    </row>
    <row r="336">
      <c r="A336" s="184">
        <v>362.0</v>
      </c>
      <c r="B336" s="184" t="s">
        <v>254</v>
      </c>
      <c r="C336" s="184" t="s">
        <v>10</v>
      </c>
      <c r="D336" s="256">
        <v>41274.0</v>
      </c>
      <c r="E336" s="257">
        <v>1.204546E9</v>
      </c>
      <c r="F336" s="257">
        <v>2.90054E8</v>
      </c>
      <c r="G336" s="257">
        <v>1.70113E8</v>
      </c>
      <c r="H336" s="184">
        <v>0.0</v>
      </c>
      <c r="I336" s="257">
        <v>4.51405E8</v>
      </c>
      <c r="J336" s="184" t="s">
        <v>96</v>
      </c>
      <c r="K336" s="184" t="s">
        <v>180</v>
      </c>
      <c r="L336" s="258">
        <f>Total_revenue-COGS</f>
        <v>914492000</v>
      </c>
      <c r="M336" s="258">
        <f>Gross_profit-(SGAs+R_and_D+Other_operating_items)</f>
        <v>292974000</v>
      </c>
      <c r="N336" s="259">
        <f>1-(COGS/Total_revenue)</f>
        <v>0.7592005619</v>
      </c>
      <c r="O336" s="259">
        <f>Operating_profit/Total_revenue</f>
        <v>0.243223588</v>
      </c>
    </row>
    <row r="337">
      <c r="A337" s="184">
        <v>363.0</v>
      </c>
      <c r="B337" s="184" t="s">
        <v>254</v>
      </c>
      <c r="C337" s="184" t="s">
        <v>11</v>
      </c>
      <c r="D337" s="256">
        <v>41639.0</v>
      </c>
      <c r="E337" s="257">
        <v>1.746278E9</v>
      </c>
      <c r="F337" s="257">
        <v>4.00281E8</v>
      </c>
      <c r="G337" s="257">
        <v>1.47651E8</v>
      </c>
      <c r="H337" s="184">
        <v>0.0</v>
      </c>
      <c r="I337" s="257">
        <v>6.51052E8</v>
      </c>
      <c r="J337" s="184" t="s">
        <v>96</v>
      </c>
      <c r="K337" s="184" t="s">
        <v>180</v>
      </c>
      <c r="L337" s="258">
        <f>Total_revenue-COGS</f>
        <v>1345997000</v>
      </c>
      <c r="M337" s="258">
        <f>Gross_profit-(SGAs+R_and_D+Other_operating_items)</f>
        <v>547294000</v>
      </c>
      <c r="N337" s="259">
        <f>1-(COGS/Total_revenue)</f>
        <v>0.7707804828</v>
      </c>
      <c r="O337" s="259">
        <f>Operating_profit/Total_revenue</f>
        <v>0.3134059984</v>
      </c>
    </row>
    <row r="338">
      <c r="A338" s="184">
        <v>364.0</v>
      </c>
      <c r="B338" s="184" t="s">
        <v>254</v>
      </c>
      <c r="C338" s="184" t="s">
        <v>12</v>
      </c>
      <c r="D338" s="256">
        <v>42004.0</v>
      </c>
      <c r="E338" s="257">
        <v>2.173011E9</v>
      </c>
      <c r="F338" s="257">
        <v>5.2488E8</v>
      </c>
      <c r="G338" s="257">
        <v>1.29602E8</v>
      </c>
      <c r="H338" s="184">
        <v>0.0</v>
      </c>
      <c r="I338" s="257">
        <v>6.3276E8</v>
      </c>
      <c r="J338" s="184" t="s">
        <v>96</v>
      </c>
      <c r="K338" s="184" t="s">
        <v>180</v>
      </c>
      <c r="L338" s="258">
        <f>Total_revenue-COGS</f>
        <v>1648131000</v>
      </c>
      <c r="M338" s="258">
        <f>Gross_profit-(SGAs+R_and_D+Other_operating_items)</f>
        <v>885769000</v>
      </c>
      <c r="N338" s="259">
        <f>1-(COGS/Total_revenue)</f>
        <v>0.7584549733</v>
      </c>
      <c r="O338" s="259">
        <f>Operating_profit/Total_revenue</f>
        <v>0.407622879</v>
      </c>
    </row>
    <row r="339">
      <c r="A339" s="184">
        <v>365.0</v>
      </c>
      <c r="B339" s="184" t="s">
        <v>254</v>
      </c>
      <c r="C339" s="184" t="s">
        <v>13</v>
      </c>
      <c r="D339" s="256">
        <v>42369.0</v>
      </c>
      <c r="E339" s="257">
        <v>1.35715E9</v>
      </c>
      <c r="F339" s="257">
        <v>5.80994E8</v>
      </c>
      <c r="G339" s="257">
        <v>1.12253E8</v>
      </c>
      <c r="H339" s="184">
        <v>0.0</v>
      </c>
      <c r="I339" s="257">
        <v>6.22211E8</v>
      </c>
      <c r="J339" s="184" t="s">
        <v>96</v>
      </c>
      <c r="K339" s="184" t="s">
        <v>180</v>
      </c>
      <c r="L339" s="258">
        <f>Total_revenue-COGS</f>
        <v>776156000</v>
      </c>
      <c r="M339" s="258">
        <f>Gross_profit-(SGAs+R_and_D+Other_operating_items)</f>
        <v>41692000</v>
      </c>
      <c r="N339" s="259">
        <f>1-(COGS/Total_revenue)</f>
        <v>0.571901411</v>
      </c>
      <c r="O339" s="259">
        <f>Operating_profit/Total_revenue</f>
        <v>0.03072025937</v>
      </c>
    </row>
    <row r="340">
      <c r="A340" s="184">
        <v>366.0</v>
      </c>
      <c r="B340" s="184" t="s">
        <v>255</v>
      </c>
      <c r="C340" s="184" t="s">
        <v>10</v>
      </c>
      <c r="D340" s="256">
        <v>41547.0</v>
      </c>
      <c r="E340" s="257">
        <v>4.474E9</v>
      </c>
      <c r="F340" s="257">
        <v>3.103E9</v>
      </c>
      <c r="G340" s="257">
        <v>4.95E8</v>
      </c>
      <c r="H340" s="184">
        <v>0.0</v>
      </c>
      <c r="I340" s="184">
        <v>0.0</v>
      </c>
      <c r="J340" s="184" t="s">
        <v>105</v>
      </c>
      <c r="K340" s="184" t="s">
        <v>256</v>
      </c>
      <c r="L340" s="258">
        <f>Total_revenue-COGS</f>
        <v>1371000000</v>
      </c>
      <c r="M340" s="258">
        <f>Gross_profit-(SGAs+R_and_D+Other_operating_items)</f>
        <v>876000000</v>
      </c>
      <c r="N340" s="259">
        <f>1-(COGS/Total_revenue)</f>
        <v>0.3064371927</v>
      </c>
      <c r="O340" s="259">
        <f>Operating_profit/Total_revenue</f>
        <v>0.1957979437</v>
      </c>
    </row>
    <row r="341">
      <c r="A341" s="184">
        <v>367.0</v>
      </c>
      <c r="B341" s="184" t="s">
        <v>255</v>
      </c>
      <c r="C341" s="184" t="s">
        <v>11</v>
      </c>
      <c r="D341" s="256">
        <v>41912.0</v>
      </c>
      <c r="E341" s="257">
        <v>4.979E9</v>
      </c>
      <c r="F341" s="257">
        <v>3.469E9</v>
      </c>
      <c r="G341" s="257">
        <v>5.94E8</v>
      </c>
      <c r="H341" s="184">
        <v>0.0</v>
      </c>
      <c r="I341" s="184">
        <v>0.0</v>
      </c>
      <c r="J341" s="184" t="s">
        <v>105</v>
      </c>
      <c r="K341" s="184" t="s">
        <v>256</v>
      </c>
      <c r="L341" s="258">
        <f>Total_revenue-COGS</f>
        <v>1510000000</v>
      </c>
      <c r="M341" s="258">
        <f>Gross_profit-(SGAs+R_and_D+Other_operating_items)</f>
        <v>916000000</v>
      </c>
      <c r="N341" s="259">
        <f>1-(COGS/Total_revenue)</f>
        <v>0.3032737497</v>
      </c>
      <c r="O341" s="259">
        <f>Operating_profit/Total_revenue</f>
        <v>0.1839726853</v>
      </c>
    </row>
    <row r="342">
      <c r="A342" s="184">
        <v>368.0</v>
      </c>
      <c r="B342" s="184" t="s">
        <v>255</v>
      </c>
      <c r="C342" s="184" t="s">
        <v>12</v>
      </c>
      <c r="D342" s="256">
        <v>42277.0</v>
      </c>
      <c r="E342" s="257">
        <v>5.244E9</v>
      </c>
      <c r="F342" s="257">
        <v>3.63E9</v>
      </c>
      <c r="G342" s="257">
        <v>6.06E8</v>
      </c>
      <c r="H342" s="184">
        <v>0.0</v>
      </c>
      <c r="I342" s="184">
        <v>0.0</v>
      </c>
      <c r="J342" s="184" t="s">
        <v>105</v>
      </c>
      <c r="K342" s="184" t="s">
        <v>256</v>
      </c>
      <c r="L342" s="258">
        <f>Total_revenue-COGS</f>
        <v>1614000000</v>
      </c>
      <c r="M342" s="258">
        <f>Gross_profit-(SGAs+R_and_D+Other_operating_items)</f>
        <v>1008000000</v>
      </c>
      <c r="N342" s="259">
        <f>1-(COGS/Total_revenue)</f>
        <v>0.3077803204</v>
      </c>
      <c r="O342" s="259">
        <f>Operating_profit/Total_revenue</f>
        <v>0.1922196796</v>
      </c>
    </row>
    <row r="343">
      <c r="A343" s="184">
        <v>369.0</v>
      </c>
      <c r="B343" s="184" t="s">
        <v>255</v>
      </c>
      <c r="C343" s="184" t="s">
        <v>13</v>
      </c>
      <c r="D343" s="256">
        <v>42643.0</v>
      </c>
      <c r="E343" s="257">
        <v>5.259E9</v>
      </c>
      <c r="F343" s="257">
        <v>3.642E9</v>
      </c>
      <c r="G343" s="257">
        <v>6.38E8</v>
      </c>
      <c r="H343" s="184">
        <v>0.0</v>
      </c>
      <c r="I343" s="184">
        <v>0.0</v>
      </c>
      <c r="J343" s="184" t="s">
        <v>105</v>
      </c>
      <c r="K343" s="184" t="s">
        <v>256</v>
      </c>
      <c r="L343" s="258">
        <f>Total_revenue-COGS</f>
        <v>1617000000</v>
      </c>
      <c r="M343" s="258">
        <f>Gross_profit-(SGAs+R_and_D+Other_operating_items)</f>
        <v>979000000</v>
      </c>
      <c r="N343" s="259">
        <f>1-(COGS/Total_revenue)</f>
        <v>0.3074729036</v>
      </c>
      <c r="O343" s="259">
        <f>Operating_profit/Total_revenue</f>
        <v>0.1861570641</v>
      </c>
    </row>
    <row r="344">
      <c r="A344" s="184">
        <v>370.0</v>
      </c>
      <c r="B344" s="184" t="s">
        <v>257</v>
      </c>
      <c r="C344" s="184" t="s">
        <v>10</v>
      </c>
      <c r="D344" s="256">
        <v>41578.0</v>
      </c>
      <c r="E344" s="257">
        <v>1.587725E9</v>
      </c>
      <c r="F344" s="257">
        <v>5.60917E8</v>
      </c>
      <c r="G344" s="257">
        <v>6.10735E8</v>
      </c>
      <c r="H344" s="257">
        <v>5.8827E7</v>
      </c>
      <c r="I344" s="257">
        <v>3.0239E7</v>
      </c>
      <c r="J344" s="184" t="s">
        <v>102</v>
      </c>
      <c r="K344" s="184" t="s">
        <v>258</v>
      </c>
      <c r="L344" s="258">
        <f>Total_revenue-COGS</f>
        <v>1026808000</v>
      </c>
      <c r="M344" s="258">
        <f>Gross_profit-(SGAs+R_and_D+Other_operating_items)</f>
        <v>327007000</v>
      </c>
      <c r="N344" s="259">
        <f>1-(COGS/Total_revenue)</f>
        <v>0.6467165284</v>
      </c>
      <c r="O344" s="259">
        <f>Operating_profit/Total_revenue</f>
        <v>0.2059594703</v>
      </c>
    </row>
    <row r="345">
      <c r="A345" s="184">
        <v>371.0</v>
      </c>
      <c r="B345" s="184" t="s">
        <v>257</v>
      </c>
      <c r="C345" s="184" t="s">
        <v>11</v>
      </c>
      <c r="D345" s="256">
        <v>41943.0</v>
      </c>
      <c r="E345" s="257">
        <v>1.717776E9</v>
      </c>
      <c r="F345" s="257">
        <v>6.26206E8</v>
      </c>
      <c r="G345" s="257">
        <v>6.83115E8</v>
      </c>
      <c r="H345" s="257">
        <v>6.6259E7</v>
      </c>
      <c r="I345" s="257">
        <v>3.571E7</v>
      </c>
      <c r="J345" s="184" t="s">
        <v>102</v>
      </c>
      <c r="K345" s="184" t="s">
        <v>258</v>
      </c>
      <c r="L345" s="258">
        <f>Total_revenue-COGS</f>
        <v>1091570000</v>
      </c>
      <c r="M345" s="258">
        <f>Gross_profit-(SGAs+R_and_D+Other_operating_items)</f>
        <v>306486000</v>
      </c>
      <c r="N345" s="259">
        <f>1-(COGS/Total_revenue)</f>
        <v>0.6354553795</v>
      </c>
      <c r="O345" s="259">
        <f>Operating_profit/Total_revenue</f>
        <v>0.1784202364</v>
      </c>
    </row>
    <row r="346">
      <c r="A346" s="184">
        <v>372.0</v>
      </c>
      <c r="B346" s="184" t="s">
        <v>257</v>
      </c>
      <c r="C346" s="184" t="s">
        <v>12</v>
      </c>
      <c r="D346" s="256">
        <v>42308.0</v>
      </c>
      <c r="E346" s="257">
        <v>1.79706E9</v>
      </c>
      <c r="F346" s="257">
        <v>7.26798E8</v>
      </c>
      <c r="G346" s="257">
        <v>7.12543E8</v>
      </c>
      <c r="H346" s="257">
        <v>6.9589E7</v>
      </c>
      <c r="I346" s="257">
        <v>5.1459E7</v>
      </c>
      <c r="J346" s="184" t="s">
        <v>102</v>
      </c>
      <c r="K346" s="184" t="s">
        <v>258</v>
      </c>
      <c r="L346" s="258">
        <f>Total_revenue-COGS</f>
        <v>1070262000</v>
      </c>
      <c r="M346" s="258">
        <f>Gross_profit-(SGAs+R_and_D+Other_operating_items)</f>
        <v>236671000</v>
      </c>
      <c r="N346" s="259">
        <f>1-(COGS/Total_revenue)</f>
        <v>0.5955627525</v>
      </c>
      <c r="O346" s="259">
        <f>Operating_profit/Total_revenue</f>
        <v>0.1316989973</v>
      </c>
    </row>
    <row r="347">
      <c r="A347" s="184">
        <v>373.0</v>
      </c>
      <c r="B347" s="184" t="s">
        <v>257</v>
      </c>
      <c r="C347" s="184" t="s">
        <v>13</v>
      </c>
      <c r="D347" s="256">
        <v>42674.0</v>
      </c>
      <c r="E347" s="257">
        <v>1.966814E9</v>
      </c>
      <c r="F347" s="257">
        <v>7.93735E8</v>
      </c>
      <c r="G347" s="257">
        <v>7.22798E8</v>
      </c>
      <c r="H347" s="257">
        <v>6.5411E7</v>
      </c>
      <c r="I347" s="257">
        <v>6.079E7</v>
      </c>
      <c r="J347" s="184" t="s">
        <v>102</v>
      </c>
      <c r="K347" s="184" t="s">
        <v>258</v>
      </c>
      <c r="L347" s="258">
        <f>Total_revenue-COGS</f>
        <v>1173079000</v>
      </c>
      <c r="M347" s="258">
        <f>Gross_profit-(SGAs+R_and_D+Other_operating_items)</f>
        <v>324080000</v>
      </c>
      <c r="N347" s="259">
        <f>1-(COGS/Total_revenue)</f>
        <v>0.5964361653</v>
      </c>
      <c r="O347" s="259">
        <f>Operating_profit/Total_revenue</f>
        <v>0.1647740966</v>
      </c>
    </row>
    <row r="348">
      <c r="A348" s="184">
        <v>374.0</v>
      </c>
      <c r="B348" s="184" t="s">
        <v>259</v>
      </c>
      <c r="C348" s="184" t="s">
        <v>10</v>
      </c>
      <c r="D348" s="256">
        <v>41518.0</v>
      </c>
      <c r="E348" s="257">
        <v>1.05156E11</v>
      </c>
      <c r="F348" s="257">
        <v>9.1948E10</v>
      </c>
      <c r="G348" s="257">
        <v>1.0104E10</v>
      </c>
      <c r="H348" s="184">
        <v>0.0</v>
      </c>
      <c r="I348" s="184">
        <v>0.0</v>
      </c>
      <c r="J348" s="184" t="s">
        <v>93</v>
      </c>
      <c r="K348" s="184" t="s">
        <v>260</v>
      </c>
      <c r="L348" s="258">
        <f>Total_revenue-COGS</f>
        <v>13208000000</v>
      </c>
      <c r="M348" s="258">
        <f>Gross_profit-(SGAs+R_and_D+Other_operating_items)</f>
        <v>3104000000</v>
      </c>
      <c r="N348" s="259">
        <f>1-(COGS/Total_revenue)</f>
        <v>0.1256038647</v>
      </c>
      <c r="O348" s="259">
        <f>Operating_profit/Total_revenue</f>
        <v>0.02951804937</v>
      </c>
    </row>
    <row r="349">
      <c r="A349" s="184">
        <v>375.0</v>
      </c>
      <c r="B349" s="184" t="s">
        <v>259</v>
      </c>
      <c r="C349" s="184" t="s">
        <v>11</v>
      </c>
      <c r="D349" s="256">
        <v>41882.0</v>
      </c>
      <c r="E349" s="257">
        <v>1.1264E11</v>
      </c>
      <c r="F349" s="257">
        <v>9.8458E10</v>
      </c>
      <c r="G349" s="257">
        <v>1.0899E10</v>
      </c>
      <c r="H349" s="184">
        <v>0.0</v>
      </c>
      <c r="I349" s="184">
        <v>0.0</v>
      </c>
      <c r="J349" s="184" t="s">
        <v>93</v>
      </c>
      <c r="K349" s="184" t="s">
        <v>260</v>
      </c>
      <c r="L349" s="258">
        <f>Total_revenue-COGS</f>
        <v>14182000000</v>
      </c>
      <c r="M349" s="258">
        <f>Gross_profit-(SGAs+R_and_D+Other_operating_items)</f>
        <v>3283000000</v>
      </c>
      <c r="N349" s="259">
        <f>1-(COGS/Total_revenue)</f>
        <v>0.1259055398</v>
      </c>
      <c r="O349" s="259">
        <f>Operating_profit/Total_revenue</f>
        <v>0.0291459517</v>
      </c>
    </row>
    <row r="350">
      <c r="A350" s="184">
        <v>376.0</v>
      </c>
      <c r="B350" s="184" t="s">
        <v>259</v>
      </c>
      <c r="C350" s="184" t="s">
        <v>12</v>
      </c>
      <c r="D350" s="256">
        <v>42246.0</v>
      </c>
      <c r="E350" s="257">
        <v>1.16199E11</v>
      </c>
      <c r="F350" s="257">
        <v>1.01065E11</v>
      </c>
      <c r="G350" s="257">
        <v>1.1445E10</v>
      </c>
      <c r="H350" s="184">
        <v>0.0</v>
      </c>
      <c r="I350" s="184">
        <v>0.0</v>
      </c>
      <c r="J350" s="184" t="s">
        <v>93</v>
      </c>
      <c r="K350" s="184" t="s">
        <v>260</v>
      </c>
      <c r="L350" s="258">
        <f>Total_revenue-COGS</f>
        <v>15134000000</v>
      </c>
      <c r="M350" s="258">
        <f>Gross_profit-(SGAs+R_and_D+Other_operating_items)</f>
        <v>3689000000</v>
      </c>
      <c r="N350" s="259">
        <f>1-(COGS/Total_revenue)</f>
        <v>0.1302420847</v>
      </c>
      <c r="O350" s="259">
        <f>Operating_profit/Total_revenue</f>
        <v>0.03174726116</v>
      </c>
    </row>
    <row r="351">
      <c r="A351" s="184">
        <v>377.0</v>
      </c>
      <c r="B351" s="184" t="s">
        <v>259</v>
      </c>
      <c r="C351" s="184" t="s">
        <v>13</v>
      </c>
      <c r="D351" s="256">
        <v>42610.0</v>
      </c>
      <c r="E351" s="257">
        <v>1.18719E11</v>
      </c>
      <c r="F351" s="257">
        <v>1.02901E11</v>
      </c>
      <c r="G351" s="257">
        <v>1.2068E10</v>
      </c>
      <c r="H351" s="184">
        <v>0.0</v>
      </c>
      <c r="I351" s="184">
        <v>0.0</v>
      </c>
      <c r="J351" s="184" t="s">
        <v>93</v>
      </c>
      <c r="K351" s="184" t="s">
        <v>260</v>
      </c>
      <c r="L351" s="258">
        <f>Total_revenue-COGS</f>
        <v>15818000000</v>
      </c>
      <c r="M351" s="258">
        <f>Gross_profit-(SGAs+R_and_D+Other_operating_items)</f>
        <v>3750000000</v>
      </c>
      <c r="N351" s="259">
        <f>1-(COGS/Total_revenue)</f>
        <v>0.1332389929</v>
      </c>
      <c r="O351" s="259">
        <f>Operating_profit/Total_revenue</f>
        <v>0.03158719329</v>
      </c>
    </row>
    <row r="352">
      <c r="A352" s="184">
        <v>378.0</v>
      </c>
      <c r="B352" s="184" t="s">
        <v>261</v>
      </c>
      <c r="C352" s="184" t="s">
        <v>10</v>
      </c>
      <c r="D352" s="256">
        <v>37802.0</v>
      </c>
      <c r="E352" s="257">
        <v>1577000.0</v>
      </c>
      <c r="F352" s="257">
        <v>258000.0</v>
      </c>
      <c r="G352" s="257">
        <v>2410000.0</v>
      </c>
      <c r="H352" s="257">
        <v>65000.0</v>
      </c>
      <c r="I352" s="184">
        <v>0.0</v>
      </c>
      <c r="J352" s="184" t="s">
        <v>93</v>
      </c>
      <c r="K352" s="184" t="s">
        <v>262</v>
      </c>
      <c r="L352" s="258">
        <f>Total_revenue-COGS</f>
        <v>1319000</v>
      </c>
      <c r="M352" s="258">
        <f>Gross_profit-(SGAs+R_and_D+Other_operating_items)</f>
        <v>-1156000</v>
      </c>
      <c r="N352" s="259">
        <f>1-(COGS/Total_revenue)</f>
        <v>0.8363982245</v>
      </c>
      <c r="O352" s="259">
        <f>Operating_profit/Total_revenue</f>
        <v>-0.7330374128</v>
      </c>
    </row>
    <row r="353">
      <c r="A353" s="184">
        <v>379.0</v>
      </c>
      <c r="B353" s="184" t="s">
        <v>261</v>
      </c>
      <c r="C353" s="184" t="s">
        <v>11</v>
      </c>
      <c r="D353" s="256">
        <v>38168.0</v>
      </c>
      <c r="E353" s="257">
        <v>1514000.0</v>
      </c>
      <c r="F353" s="257">
        <v>142000.0</v>
      </c>
      <c r="G353" s="257">
        <v>3940000.0</v>
      </c>
      <c r="H353" s="257">
        <v>30000.0</v>
      </c>
      <c r="I353" s="257">
        <v>163000.0</v>
      </c>
      <c r="J353" s="184" t="s">
        <v>93</v>
      </c>
      <c r="K353" s="184" t="s">
        <v>262</v>
      </c>
      <c r="L353" s="258">
        <f>Total_revenue-COGS</f>
        <v>1372000</v>
      </c>
      <c r="M353" s="258">
        <f>Gross_profit-(SGAs+R_and_D+Other_operating_items)</f>
        <v>-2761000</v>
      </c>
      <c r="N353" s="259">
        <f>1-(COGS/Total_revenue)</f>
        <v>0.9062087186</v>
      </c>
      <c r="O353" s="259">
        <f>Operating_profit/Total_revenue</f>
        <v>-1.823645971</v>
      </c>
    </row>
    <row r="354">
      <c r="A354" s="184">
        <v>380.0</v>
      </c>
      <c r="B354" s="184" t="s">
        <v>261</v>
      </c>
      <c r="C354" s="184" t="s">
        <v>12</v>
      </c>
      <c r="D354" s="256">
        <v>38776.0</v>
      </c>
      <c r="E354" s="257">
        <v>7.9562E7</v>
      </c>
      <c r="F354" s="257">
        <v>7.5508E7</v>
      </c>
      <c r="G354" s="257">
        <v>1.5359E7</v>
      </c>
      <c r="H354" s="184">
        <v>0.0</v>
      </c>
      <c r="I354" s="184">
        <v>0.0</v>
      </c>
      <c r="J354" s="184" t="s">
        <v>93</v>
      </c>
      <c r="K354" s="184" t="s">
        <v>262</v>
      </c>
      <c r="L354" s="258">
        <f>Total_revenue-COGS</f>
        <v>4054000</v>
      </c>
      <c r="M354" s="258">
        <f>Gross_profit-(SGAs+R_and_D+Other_operating_items)</f>
        <v>-11305000</v>
      </c>
      <c r="N354" s="259">
        <f>1-(COGS/Total_revenue)</f>
        <v>0.050953973</v>
      </c>
      <c r="O354" s="259">
        <f>Operating_profit/Total_revenue</f>
        <v>-0.1420904452</v>
      </c>
    </row>
    <row r="355">
      <c r="A355" s="184">
        <v>381.0</v>
      </c>
      <c r="B355" s="184" t="s">
        <v>261</v>
      </c>
      <c r="C355" s="184" t="s">
        <v>13</v>
      </c>
      <c r="D355" s="256">
        <v>39141.0</v>
      </c>
      <c r="E355" s="257">
        <v>9.9642E7</v>
      </c>
      <c r="F355" s="257">
        <v>8.4477E7</v>
      </c>
      <c r="G355" s="257">
        <v>2.5853E7</v>
      </c>
      <c r="H355" s="184">
        <v>0.0</v>
      </c>
      <c r="I355" s="184">
        <v>0.0</v>
      </c>
      <c r="J355" s="184" t="s">
        <v>93</v>
      </c>
      <c r="K355" s="184" t="s">
        <v>262</v>
      </c>
      <c r="L355" s="258">
        <f>Total_revenue-COGS</f>
        <v>15165000</v>
      </c>
      <c r="M355" s="258">
        <f>Gross_profit-(SGAs+R_and_D+Other_operating_items)</f>
        <v>-10688000</v>
      </c>
      <c r="N355" s="259">
        <f>1-(COGS/Total_revenue)</f>
        <v>0.1521948576</v>
      </c>
      <c r="O355" s="259">
        <f>Operating_profit/Total_revenue</f>
        <v>-0.1072640051</v>
      </c>
    </row>
    <row r="356">
      <c r="A356" s="184">
        <v>382.0</v>
      </c>
      <c r="B356" s="184" t="s">
        <v>263</v>
      </c>
      <c r="C356" s="184" t="s">
        <v>10</v>
      </c>
      <c r="D356" s="256">
        <v>41483.0</v>
      </c>
      <c r="E356" s="257">
        <v>8.052E9</v>
      </c>
      <c r="F356" s="257">
        <v>5.14E9</v>
      </c>
      <c r="G356" s="257">
        <v>1.653E9</v>
      </c>
      <c r="H356" s="257">
        <v>1.28E8</v>
      </c>
      <c r="I356" s="184">
        <v>0.0</v>
      </c>
      <c r="J356" s="184" t="s">
        <v>93</v>
      </c>
      <c r="K356" s="184" t="s">
        <v>218</v>
      </c>
      <c r="L356" s="258">
        <f>Total_revenue-COGS</f>
        <v>2912000000</v>
      </c>
      <c r="M356" s="258">
        <f>Gross_profit-(SGAs+R_and_D+Other_operating_items)</f>
        <v>1131000000</v>
      </c>
      <c r="N356" s="259">
        <f>1-(COGS/Total_revenue)</f>
        <v>0.3616492797</v>
      </c>
      <c r="O356" s="259">
        <f>Operating_profit/Total_revenue</f>
        <v>0.140461997</v>
      </c>
    </row>
    <row r="357">
      <c r="A357" s="184">
        <v>383.0</v>
      </c>
      <c r="B357" s="184" t="s">
        <v>263</v>
      </c>
      <c r="C357" s="184" t="s">
        <v>11</v>
      </c>
      <c r="D357" s="256">
        <v>41854.0</v>
      </c>
      <c r="E357" s="257">
        <v>8.268E9</v>
      </c>
      <c r="F357" s="257">
        <v>5.297E9</v>
      </c>
      <c r="G357" s="257">
        <v>1.527E9</v>
      </c>
      <c r="H357" s="257">
        <v>1.22E8</v>
      </c>
      <c r="I357" s="184">
        <v>0.0</v>
      </c>
      <c r="J357" s="184" t="s">
        <v>93</v>
      </c>
      <c r="K357" s="184" t="s">
        <v>218</v>
      </c>
      <c r="L357" s="258">
        <f>Total_revenue-COGS</f>
        <v>2971000000</v>
      </c>
      <c r="M357" s="258">
        <f>Gross_profit-(SGAs+R_and_D+Other_operating_items)</f>
        <v>1322000000</v>
      </c>
      <c r="N357" s="259">
        <f>1-(COGS/Total_revenue)</f>
        <v>0.3593372037</v>
      </c>
      <c r="O357" s="259">
        <f>Operating_profit/Total_revenue</f>
        <v>0.1598935656</v>
      </c>
    </row>
    <row r="358">
      <c r="A358" s="184">
        <v>384.0</v>
      </c>
      <c r="B358" s="184" t="s">
        <v>263</v>
      </c>
      <c r="C358" s="184" t="s">
        <v>12</v>
      </c>
      <c r="D358" s="256">
        <v>42218.0</v>
      </c>
      <c r="E358" s="257">
        <v>8.082E9</v>
      </c>
      <c r="F358" s="257">
        <v>5.3E9</v>
      </c>
      <c r="G358" s="257">
        <v>1.509E9</v>
      </c>
      <c r="H358" s="257">
        <v>1.17E8</v>
      </c>
      <c r="I358" s="184">
        <v>0.0</v>
      </c>
      <c r="J358" s="184" t="s">
        <v>93</v>
      </c>
      <c r="K358" s="184" t="s">
        <v>218</v>
      </c>
      <c r="L358" s="258">
        <f>Total_revenue-COGS</f>
        <v>2782000000</v>
      </c>
      <c r="M358" s="258">
        <f>Gross_profit-(SGAs+R_and_D+Other_operating_items)</f>
        <v>1156000000</v>
      </c>
      <c r="N358" s="259">
        <f>1-(COGS/Total_revenue)</f>
        <v>0.3442217273</v>
      </c>
      <c r="O358" s="259">
        <f>Operating_profit/Total_revenue</f>
        <v>0.1430339025</v>
      </c>
    </row>
    <row r="359">
      <c r="A359" s="184">
        <v>385.0</v>
      </c>
      <c r="B359" s="184" t="s">
        <v>263</v>
      </c>
      <c r="C359" s="184" t="s">
        <v>13</v>
      </c>
      <c r="D359" s="256">
        <v>42582.0</v>
      </c>
      <c r="E359" s="257">
        <v>7.961E9</v>
      </c>
      <c r="F359" s="257">
        <v>5.181E9</v>
      </c>
      <c r="G359" s="257">
        <v>1.665E9</v>
      </c>
      <c r="H359" s="257">
        <v>1.24E8</v>
      </c>
      <c r="I359" s="184">
        <v>0.0</v>
      </c>
      <c r="J359" s="184" t="s">
        <v>93</v>
      </c>
      <c r="K359" s="184" t="s">
        <v>218</v>
      </c>
      <c r="L359" s="258">
        <f>Total_revenue-COGS</f>
        <v>2780000000</v>
      </c>
      <c r="M359" s="258">
        <f>Gross_profit-(SGAs+R_and_D+Other_operating_items)</f>
        <v>991000000</v>
      </c>
      <c r="N359" s="259">
        <f>1-(COGS/Total_revenue)</f>
        <v>0.3492023615</v>
      </c>
      <c r="O359" s="259">
        <f>Operating_profit/Total_revenue</f>
        <v>0.124481849</v>
      </c>
    </row>
    <row r="360">
      <c r="A360" s="184">
        <v>386.0</v>
      </c>
      <c r="B360" s="184" t="s">
        <v>264</v>
      </c>
      <c r="C360" s="184" t="s">
        <v>10</v>
      </c>
      <c r="D360" s="256">
        <v>41305.0</v>
      </c>
      <c r="E360" s="257">
        <v>3.050195E9</v>
      </c>
      <c r="F360" s="257">
        <v>6.83579E8</v>
      </c>
      <c r="G360" s="257">
        <v>2.047847E9</v>
      </c>
      <c r="H360" s="257">
        <v>4.29479E8</v>
      </c>
      <c r="I360" s="184">
        <v>0.0</v>
      </c>
      <c r="J360" s="184" t="s">
        <v>108</v>
      </c>
      <c r="K360" s="184" t="s">
        <v>101</v>
      </c>
      <c r="L360" s="258">
        <f>Total_revenue-COGS</f>
        <v>2366616000</v>
      </c>
      <c r="M360" s="258">
        <f>Gross_profit-(SGAs+R_and_D+Other_operating_items)</f>
        <v>-110710000</v>
      </c>
      <c r="N360" s="259">
        <f>1-(COGS/Total_revenue)</f>
        <v>0.775890066</v>
      </c>
      <c r="O360" s="259">
        <f>Operating_profit/Total_revenue</f>
        <v>-0.03629604009</v>
      </c>
    </row>
    <row r="361">
      <c r="A361" s="184">
        <v>387.0</v>
      </c>
      <c r="B361" s="184" t="s">
        <v>264</v>
      </c>
      <c r="C361" s="184" t="s">
        <v>11</v>
      </c>
      <c r="D361" s="256">
        <v>41670.0</v>
      </c>
      <c r="E361" s="257">
        <v>4.071003E9</v>
      </c>
      <c r="F361" s="257">
        <v>9.68428E8</v>
      </c>
      <c r="G361" s="257">
        <v>2.764851E9</v>
      </c>
      <c r="H361" s="257">
        <v>6.23798E8</v>
      </c>
      <c r="I361" s="184">
        <v>0.0</v>
      </c>
      <c r="J361" s="184" t="s">
        <v>108</v>
      </c>
      <c r="K361" s="184" t="s">
        <v>101</v>
      </c>
      <c r="L361" s="258">
        <f>Total_revenue-COGS</f>
        <v>3102575000</v>
      </c>
      <c r="M361" s="258">
        <f>Gross_profit-(SGAs+R_and_D+Other_operating_items)</f>
        <v>-286074000</v>
      </c>
      <c r="N361" s="259">
        <f>1-(COGS/Total_revenue)</f>
        <v>0.7621156261</v>
      </c>
      <c r="O361" s="259">
        <f>Operating_profit/Total_revenue</f>
        <v>-0.07027113466</v>
      </c>
    </row>
    <row r="362">
      <c r="A362" s="184">
        <v>388.0</v>
      </c>
      <c r="B362" s="184" t="s">
        <v>264</v>
      </c>
      <c r="C362" s="184" t="s">
        <v>12</v>
      </c>
      <c r="D362" s="256">
        <v>42035.0</v>
      </c>
      <c r="E362" s="257">
        <v>5.373586E9</v>
      </c>
      <c r="F362" s="257">
        <v>1.28927E9</v>
      </c>
      <c r="G362" s="257">
        <v>3.437032E9</v>
      </c>
      <c r="H362" s="257">
        <v>7.92917E8</v>
      </c>
      <c r="I362" s="184">
        <v>0.0</v>
      </c>
      <c r="J362" s="184" t="s">
        <v>108</v>
      </c>
      <c r="K362" s="184" t="s">
        <v>101</v>
      </c>
      <c r="L362" s="258">
        <f>Total_revenue-COGS</f>
        <v>4084316000</v>
      </c>
      <c r="M362" s="258">
        <f>Gross_profit-(SGAs+R_and_D+Other_operating_items)</f>
        <v>-145633000</v>
      </c>
      <c r="N362" s="259">
        <f>1-(COGS/Total_revenue)</f>
        <v>0.7600726963</v>
      </c>
      <c r="O362" s="259">
        <f>Operating_profit/Total_revenue</f>
        <v>-0.02710164125</v>
      </c>
    </row>
    <row r="363">
      <c r="A363" s="184">
        <v>389.0</v>
      </c>
      <c r="B363" s="184" t="s">
        <v>264</v>
      </c>
      <c r="C363" s="184" t="s">
        <v>13</v>
      </c>
      <c r="D363" s="256">
        <v>42400.0</v>
      </c>
      <c r="E363" s="257">
        <v>6.667216E9</v>
      </c>
      <c r="F363" s="257">
        <v>1.654548E9</v>
      </c>
      <c r="G363" s="257">
        <v>3.951445E9</v>
      </c>
      <c r="H363" s="257">
        <v>9.463E8</v>
      </c>
      <c r="I363" s="184">
        <v>0.0</v>
      </c>
      <c r="J363" s="184" t="s">
        <v>108</v>
      </c>
      <c r="K363" s="184" t="s">
        <v>101</v>
      </c>
      <c r="L363" s="258">
        <f>Total_revenue-COGS</f>
        <v>5012668000</v>
      </c>
      <c r="M363" s="258">
        <f>Gross_profit-(SGAs+R_and_D+Other_operating_items)</f>
        <v>114923000</v>
      </c>
      <c r="N363" s="259">
        <f>1-(COGS/Total_revenue)</f>
        <v>0.7518382485</v>
      </c>
      <c r="O363" s="259">
        <f>Operating_profit/Total_revenue</f>
        <v>0.01723702967</v>
      </c>
    </row>
    <row r="364">
      <c r="A364" s="184">
        <v>390.0</v>
      </c>
      <c r="B364" s="184" t="s">
        <v>265</v>
      </c>
      <c r="C364" s="184" t="s">
        <v>10</v>
      </c>
      <c r="D364" s="256">
        <v>41482.0</v>
      </c>
      <c r="E364" s="257">
        <v>4.8607E10</v>
      </c>
      <c r="F364" s="257">
        <v>1.9167E10</v>
      </c>
      <c r="G364" s="257">
        <v>1.1802E10</v>
      </c>
      <c r="H364" s="257">
        <v>5.942E9</v>
      </c>
      <c r="I364" s="257">
        <v>3.95E8</v>
      </c>
      <c r="J364" s="184" t="s">
        <v>108</v>
      </c>
      <c r="K364" s="184" t="s">
        <v>266</v>
      </c>
      <c r="L364" s="258">
        <f>Total_revenue-COGS</f>
        <v>29440000000</v>
      </c>
      <c r="M364" s="258">
        <f>Gross_profit-(SGAs+R_and_D+Other_operating_items)</f>
        <v>11301000000</v>
      </c>
      <c r="N364" s="259">
        <f>1-(COGS/Total_revenue)</f>
        <v>0.6056740799</v>
      </c>
      <c r="O364" s="259">
        <f>Operating_profit/Total_revenue</f>
        <v>0.2324973769</v>
      </c>
    </row>
    <row r="365">
      <c r="A365" s="184">
        <v>391.0</v>
      </c>
      <c r="B365" s="184" t="s">
        <v>265</v>
      </c>
      <c r="C365" s="184" t="s">
        <v>11</v>
      </c>
      <c r="D365" s="256">
        <v>41846.0</v>
      </c>
      <c r="E365" s="257">
        <v>4.7142E10</v>
      </c>
      <c r="F365" s="257">
        <v>1.9373E10</v>
      </c>
      <c r="G365" s="257">
        <v>1.1437E10</v>
      </c>
      <c r="H365" s="257">
        <v>6.294E9</v>
      </c>
      <c r="I365" s="257">
        <v>2.75E8</v>
      </c>
      <c r="J365" s="184" t="s">
        <v>108</v>
      </c>
      <c r="K365" s="184" t="s">
        <v>266</v>
      </c>
      <c r="L365" s="258">
        <f>Total_revenue-COGS</f>
        <v>27769000000</v>
      </c>
      <c r="M365" s="258">
        <f>Gross_profit-(SGAs+R_and_D+Other_operating_items)</f>
        <v>9763000000</v>
      </c>
      <c r="N365" s="259">
        <f>1-(COGS/Total_revenue)</f>
        <v>0.5890501039</v>
      </c>
      <c r="O365" s="259">
        <f>Operating_profit/Total_revenue</f>
        <v>0.2070977048</v>
      </c>
    </row>
    <row r="366">
      <c r="A366" s="184">
        <v>392.0</v>
      </c>
      <c r="B366" s="184" t="s">
        <v>265</v>
      </c>
      <c r="C366" s="184" t="s">
        <v>12</v>
      </c>
      <c r="D366" s="256">
        <v>42210.0</v>
      </c>
      <c r="E366" s="257">
        <v>4.9161E10</v>
      </c>
      <c r="F366" s="257">
        <v>1.948E10</v>
      </c>
      <c r="G366" s="257">
        <v>1.1861E10</v>
      </c>
      <c r="H366" s="257">
        <v>6.207E9</v>
      </c>
      <c r="I366" s="257">
        <v>3.59E8</v>
      </c>
      <c r="J366" s="184" t="s">
        <v>108</v>
      </c>
      <c r="K366" s="184" t="s">
        <v>266</v>
      </c>
      <c r="L366" s="258">
        <f>Total_revenue-COGS</f>
        <v>29681000000</v>
      </c>
      <c r="M366" s="258">
        <f>Gross_profit-(SGAs+R_and_D+Other_operating_items)</f>
        <v>11254000000</v>
      </c>
      <c r="N366" s="259">
        <f>1-(COGS/Total_revenue)</f>
        <v>0.6037509408</v>
      </c>
      <c r="O366" s="259">
        <f>Operating_profit/Total_revenue</f>
        <v>0.2289212994</v>
      </c>
    </row>
    <row r="367">
      <c r="A367" s="184">
        <v>393.0</v>
      </c>
      <c r="B367" s="184" t="s">
        <v>265</v>
      </c>
      <c r="C367" s="184" t="s">
        <v>13</v>
      </c>
      <c r="D367" s="256">
        <v>42581.0</v>
      </c>
      <c r="E367" s="257">
        <v>4.9247E10</v>
      </c>
      <c r="F367" s="257">
        <v>1.8287E10</v>
      </c>
      <c r="G367" s="257">
        <v>1.1433E10</v>
      </c>
      <c r="H367" s="257">
        <v>6.296E9</v>
      </c>
      <c r="I367" s="257">
        <v>3.03E8</v>
      </c>
      <c r="J367" s="184" t="s">
        <v>108</v>
      </c>
      <c r="K367" s="184" t="s">
        <v>266</v>
      </c>
      <c r="L367" s="258">
        <f>Total_revenue-COGS</f>
        <v>30960000000</v>
      </c>
      <c r="M367" s="258">
        <f>Gross_profit-(SGAs+R_and_D+Other_operating_items)</f>
        <v>12928000000</v>
      </c>
      <c r="N367" s="259">
        <f>1-(COGS/Total_revenue)</f>
        <v>0.6286677361</v>
      </c>
      <c r="O367" s="259">
        <f>Operating_profit/Total_revenue</f>
        <v>0.2625134526</v>
      </c>
    </row>
    <row r="368">
      <c r="A368" s="184">
        <v>394.0</v>
      </c>
      <c r="B368" s="184" t="s">
        <v>75</v>
      </c>
      <c r="C368" s="184" t="s">
        <v>10</v>
      </c>
      <c r="D368" s="256">
        <v>42097.0</v>
      </c>
      <c r="E368" s="257">
        <v>4.069746E9</v>
      </c>
      <c r="F368" s="257">
        <v>3.282301E9</v>
      </c>
      <c r="G368" s="257">
        <v>1.94207E8</v>
      </c>
      <c r="H368" s="184">
        <v>0.0</v>
      </c>
      <c r="I368" s="257">
        <v>1.37058E8</v>
      </c>
      <c r="J368" s="184" t="s">
        <v>108</v>
      </c>
      <c r="K368" s="184" t="s">
        <v>107</v>
      </c>
      <c r="L368" s="258">
        <f>Total_revenue-COGS</f>
        <v>787445000</v>
      </c>
      <c r="M368" s="258">
        <f>Gross_profit-(SGAs+R_and_D+Other_operating_items)</f>
        <v>456180000</v>
      </c>
      <c r="N368" s="259">
        <f>1-(COGS/Total_revenue)</f>
        <v>0.1934875051</v>
      </c>
      <c r="O368" s="259">
        <f>Operating_profit/Total_revenue</f>
        <v>0.1120905334</v>
      </c>
    </row>
    <row r="369">
      <c r="A369" s="184">
        <v>395.0</v>
      </c>
      <c r="B369" s="184" t="s">
        <v>75</v>
      </c>
      <c r="C369" s="184" t="s">
        <v>11</v>
      </c>
      <c r="D369" s="256">
        <v>42461.0</v>
      </c>
      <c r="E369" s="257">
        <v>4.250447E9</v>
      </c>
      <c r="F369" s="257">
        <v>3.575631E9</v>
      </c>
      <c r="G369" s="257">
        <v>1.87244E8</v>
      </c>
      <c r="H369" s="184">
        <v>0.0</v>
      </c>
      <c r="I369" s="257">
        <v>1.82242E8</v>
      </c>
      <c r="J369" s="184" t="s">
        <v>108</v>
      </c>
      <c r="K369" s="184" t="s">
        <v>107</v>
      </c>
      <c r="L369" s="258">
        <f>Total_revenue-COGS</f>
        <v>674816000</v>
      </c>
      <c r="M369" s="258">
        <f>Gross_profit-(SGAs+R_and_D+Other_operating_items)</f>
        <v>305330000</v>
      </c>
      <c r="N369" s="259">
        <f>1-(COGS/Total_revenue)</f>
        <v>0.1587635371</v>
      </c>
      <c r="O369" s="259">
        <f>Operating_profit/Total_revenue</f>
        <v>0.07183479761</v>
      </c>
    </row>
    <row r="370">
      <c r="A370" s="184">
        <v>396.0</v>
      </c>
      <c r="B370" s="184" t="s">
        <v>267</v>
      </c>
      <c r="C370" s="184" t="s">
        <v>10</v>
      </c>
      <c r="D370" s="256">
        <v>41639.0</v>
      </c>
      <c r="E370" s="257">
        <v>1.2026E10</v>
      </c>
      <c r="F370" s="257">
        <v>3.931E9</v>
      </c>
      <c r="G370" s="257">
        <v>3.518E9</v>
      </c>
      <c r="H370" s="184">
        <v>0.0</v>
      </c>
      <c r="I370" s="257">
        <v>1.104E9</v>
      </c>
      <c r="J370" s="184" t="s">
        <v>105</v>
      </c>
      <c r="K370" s="184" t="s">
        <v>268</v>
      </c>
      <c r="L370" s="258">
        <f>Total_revenue-COGS</f>
        <v>8095000000</v>
      </c>
      <c r="M370" s="258">
        <f>Gross_profit-(SGAs+R_and_D+Other_operating_items)</f>
        <v>3473000000</v>
      </c>
      <c r="N370" s="259">
        <f>1-(COGS/Total_revenue)</f>
        <v>0.6731248961</v>
      </c>
      <c r="O370" s="259">
        <f>Operating_profit/Total_revenue</f>
        <v>0.2887909529</v>
      </c>
    </row>
    <row r="371">
      <c r="A371" s="184">
        <v>397.0</v>
      </c>
      <c r="B371" s="184" t="s">
        <v>267</v>
      </c>
      <c r="C371" s="184" t="s">
        <v>11</v>
      </c>
      <c r="D371" s="256">
        <v>41999.0</v>
      </c>
      <c r="E371" s="257">
        <v>1.2669E10</v>
      </c>
      <c r="F371" s="257">
        <v>4.1E9</v>
      </c>
      <c r="G371" s="257">
        <v>3.805E9</v>
      </c>
      <c r="H371" s="184">
        <v>0.0</v>
      </c>
      <c r="I371" s="257">
        <v>1.151E9</v>
      </c>
      <c r="J371" s="184" t="s">
        <v>105</v>
      </c>
      <c r="K371" s="184" t="s">
        <v>268</v>
      </c>
      <c r="L371" s="258">
        <f>Total_revenue-COGS</f>
        <v>8569000000</v>
      </c>
      <c r="M371" s="258">
        <f>Gross_profit-(SGAs+R_and_D+Other_operating_items)</f>
        <v>3613000000</v>
      </c>
      <c r="N371" s="259">
        <f>1-(COGS/Total_revenue)</f>
        <v>0.6763754045</v>
      </c>
      <c r="O371" s="259">
        <f>Operating_profit/Total_revenue</f>
        <v>0.2851843082</v>
      </c>
    </row>
    <row r="372">
      <c r="A372" s="184">
        <v>398.0</v>
      </c>
      <c r="B372" s="184" t="s">
        <v>267</v>
      </c>
      <c r="C372" s="184" t="s">
        <v>12</v>
      </c>
      <c r="D372" s="256">
        <v>42363.0</v>
      </c>
      <c r="E372" s="257">
        <v>1.1811E10</v>
      </c>
      <c r="F372" s="257">
        <v>3.293E9</v>
      </c>
      <c r="G372" s="257">
        <v>3.726E9</v>
      </c>
      <c r="H372" s="184">
        <v>0.0</v>
      </c>
      <c r="I372" s="257">
        <v>1.208E9</v>
      </c>
      <c r="J372" s="184" t="s">
        <v>105</v>
      </c>
      <c r="K372" s="184" t="s">
        <v>268</v>
      </c>
      <c r="L372" s="258">
        <f>Total_revenue-COGS</f>
        <v>8518000000</v>
      </c>
      <c r="M372" s="258">
        <f>Gross_profit-(SGAs+R_and_D+Other_operating_items)</f>
        <v>3584000000</v>
      </c>
      <c r="N372" s="259">
        <f>1-(COGS/Total_revenue)</f>
        <v>0.7211921091</v>
      </c>
      <c r="O372" s="259">
        <f>Operating_profit/Total_revenue</f>
        <v>0.3034459402</v>
      </c>
    </row>
    <row r="373">
      <c r="A373" s="184">
        <v>399.0</v>
      </c>
      <c r="B373" s="184" t="s">
        <v>267</v>
      </c>
      <c r="C373" s="184" t="s">
        <v>13</v>
      </c>
      <c r="D373" s="256">
        <v>42734.0</v>
      </c>
      <c r="E373" s="257">
        <v>1.1069E10</v>
      </c>
      <c r="F373" s="257">
        <v>2.782E9</v>
      </c>
      <c r="G373" s="257">
        <v>3.597E9</v>
      </c>
      <c r="H373" s="184">
        <v>0.0</v>
      </c>
      <c r="I373" s="257">
        <v>1.301E9</v>
      </c>
      <c r="J373" s="184" t="s">
        <v>105</v>
      </c>
      <c r="K373" s="184" t="s">
        <v>268</v>
      </c>
      <c r="L373" s="258">
        <f>Total_revenue-COGS</f>
        <v>8287000000</v>
      </c>
      <c r="M373" s="258">
        <f>Gross_profit-(SGAs+R_and_D+Other_operating_items)</f>
        <v>3389000000</v>
      </c>
      <c r="N373" s="259">
        <f>1-(COGS/Total_revenue)</f>
        <v>0.7486674496</v>
      </c>
      <c r="O373" s="259">
        <f>Operating_profit/Total_revenue</f>
        <v>0.3061703858</v>
      </c>
    </row>
    <row r="374">
      <c r="A374" s="184">
        <v>400.0</v>
      </c>
      <c r="B374" s="184" t="s">
        <v>269</v>
      </c>
      <c r="C374" s="184" t="s">
        <v>10</v>
      </c>
      <c r="D374" s="256">
        <v>41425.0</v>
      </c>
      <c r="E374" s="257">
        <v>4.245964E9</v>
      </c>
      <c r="F374" s="257">
        <v>2.492655E9</v>
      </c>
      <c r="G374" s="257">
        <v>1.187331E9</v>
      </c>
      <c r="H374" s="184">
        <v>0.0</v>
      </c>
      <c r="I374" s="184">
        <v>0.0</v>
      </c>
      <c r="J374" s="184" t="s">
        <v>105</v>
      </c>
      <c r="K374" s="184" t="s">
        <v>270</v>
      </c>
      <c r="L374" s="258">
        <f>Total_revenue-COGS</f>
        <v>1753309000</v>
      </c>
      <c r="M374" s="258">
        <f>Gross_profit-(SGAs+R_and_D+Other_operating_items)</f>
        <v>565978000</v>
      </c>
      <c r="N374" s="259">
        <f>1-(COGS/Total_revenue)</f>
        <v>0.412935437</v>
      </c>
      <c r="O374" s="259">
        <f>Operating_profit/Total_revenue</f>
        <v>0.1332978801</v>
      </c>
    </row>
    <row r="375">
      <c r="A375" s="184">
        <v>401.0</v>
      </c>
      <c r="B375" s="184" t="s">
        <v>269</v>
      </c>
      <c r="C375" s="184" t="s">
        <v>11</v>
      </c>
      <c r="D375" s="256">
        <v>41790.0</v>
      </c>
      <c r="E375" s="257">
        <v>4.193844E9</v>
      </c>
      <c r="F375" s="257">
        <v>2.444085E9</v>
      </c>
      <c r="G375" s="257">
        <v>1.147039E9</v>
      </c>
      <c r="H375" s="184">
        <v>0.0</v>
      </c>
      <c r="I375" s="184">
        <v>0.0</v>
      </c>
      <c r="J375" s="184" t="s">
        <v>105</v>
      </c>
      <c r="K375" s="184" t="s">
        <v>270</v>
      </c>
      <c r="L375" s="258">
        <f>Total_revenue-COGS</f>
        <v>1749759000</v>
      </c>
      <c r="M375" s="258">
        <f>Gross_profit-(SGAs+R_and_D+Other_operating_items)</f>
        <v>602720000</v>
      </c>
      <c r="N375" s="259">
        <f>1-(COGS/Total_revenue)</f>
        <v>0.4172208122</v>
      </c>
      <c r="O375" s="259">
        <f>Operating_profit/Total_revenue</f>
        <v>0.1437154076</v>
      </c>
    </row>
    <row r="376">
      <c r="A376" s="184">
        <v>402.0</v>
      </c>
      <c r="B376" s="184" t="s">
        <v>269</v>
      </c>
      <c r="C376" s="184" t="s">
        <v>12</v>
      </c>
      <c r="D376" s="256">
        <v>42155.0</v>
      </c>
      <c r="E376" s="257">
        <v>4.476886E9</v>
      </c>
      <c r="F376" s="257">
        <v>2.555549E9</v>
      </c>
      <c r="G376" s="257">
        <v>1.22493E9</v>
      </c>
      <c r="H376" s="184">
        <v>0.0</v>
      </c>
      <c r="I376" s="184">
        <v>0.0</v>
      </c>
      <c r="J376" s="184" t="s">
        <v>105</v>
      </c>
      <c r="K376" s="184" t="s">
        <v>270</v>
      </c>
      <c r="L376" s="258">
        <f>Total_revenue-COGS</f>
        <v>1921337000</v>
      </c>
      <c r="M376" s="258">
        <f>Gross_profit-(SGAs+R_and_D+Other_operating_items)</f>
        <v>696407000</v>
      </c>
      <c r="N376" s="259">
        <f>1-(COGS/Total_revenue)</f>
        <v>0.4291681763</v>
      </c>
      <c r="O376" s="259">
        <f>Operating_profit/Total_revenue</f>
        <v>0.1555561165</v>
      </c>
    </row>
    <row r="377">
      <c r="A377" s="184">
        <v>403.0</v>
      </c>
      <c r="B377" s="184" t="s">
        <v>269</v>
      </c>
      <c r="C377" s="184" t="s">
        <v>13</v>
      </c>
      <c r="D377" s="256">
        <v>42521.0</v>
      </c>
      <c r="E377" s="257">
        <v>4.905458E9</v>
      </c>
      <c r="F377" s="257">
        <v>2.775588E9</v>
      </c>
      <c r="G377" s="257">
        <v>1.348122E9</v>
      </c>
      <c r="H377" s="184">
        <v>0.0</v>
      </c>
      <c r="I377" s="184">
        <v>0.0</v>
      </c>
      <c r="J377" s="184" t="s">
        <v>105</v>
      </c>
      <c r="K377" s="184" t="s">
        <v>270</v>
      </c>
      <c r="L377" s="258">
        <f>Total_revenue-COGS</f>
        <v>2129870000</v>
      </c>
      <c r="M377" s="258">
        <f>Gross_profit-(SGAs+R_and_D+Other_operating_items)</f>
        <v>781748000</v>
      </c>
      <c r="N377" s="259">
        <f>1-(COGS/Total_revenue)</f>
        <v>0.4341837194</v>
      </c>
      <c r="O377" s="259">
        <f>Operating_profit/Total_revenue</f>
        <v>0.1593628974</v>
      </c>
    </row>
    <row r="378">
      <c r="A378" s="184">
        <v>404.0</v>
      </c>
      <c r="B378" s="184" t="s">
        <v>271</v>
      </c>
      <c r="C378" s="184" t="s">
        <v>10</v>
      </c>
      <c r="D378" s="256">
        <v>41274.0</v>
      </c>
      <c r="E378" s="257">
        <v>1.8376E10</v>
      </c>
      <c r="F378" s="257">
        <v>7.639E9</v>
      </c>
      <c r="G378" s="257">
        <v>3.244E9</v>
      </c>
      <c r="H378" s="184">
        <v>0.0</v>
      </c>
      <c r="I378" s="257">
        <v>4.78E9</v>
      </c>
      <c r="J378" s="184" t="s">
        <v>117</v>
      </c>
      <c r="K378" s="184" t="s">
        <v>95</v>
      </c>
      <c r="L378" s="258">
        <f>Total_revenue-COGS</f>
        <v>10737000000</v>
      </c>
      <c r="M378" s="258">
        <f>Gross_profit-(SGAs+R_and_D+Other_operating_items)</f>
        <v>2713000000</v>
      </c>
      <c r="N378" s="259">
        <f>1-(COGS/Total_revenue)</f>
        <v>0.5842947323</v>
      </c>
      <c r="O378" s="259">
        <f>Operating_profit/Total_revenue</f>
        <v>0.1476382238</v>
      </c>
    </row>
    <row r="379">
      <c r="A379" s="184">
        <v>405.0</v>
      </c>
      <c r="B379" s="184" t="s">
        <v>271</v>
      </c>
      <c r="C379" s="184" t="s">
        <v>11</v>
      </c>
      <c r="D379" s="256">
        <v>41639.0</v>
      </c>
      <c r="E379" s="257">
        <v>1.8095E10</v>
      </c>
      <c r="F379" s="257">
        <v>7.507E9</v>
      </c>
      <c r="G379" s="257">
        <v>3.502E9</v>
      </c>
      <c r="H379" s="184">
        <v>0.0</v>
      </c>
      <c r="I379" s="257">
        <v>4.541E9</v>
      </c>
      <c r="J379" s="184" t="s">
        <v>117</v>
      </c>
      <c r="K379" s="184" t="s">
        <v>95</v>
      </c>
      <c r="L379" s="258">
        <f>Total_revenue-COGS</f>
        <v>10588000000</v>
      </c>
      <c r="M379" s="258">
        <f>Gross_profit-(SGAs+R_and_D+Other_operating_items)</f>
        <v>2545000000</v>
      </c>
      <c r="N379" s="259">
        <f>1-(COGS/Total_revenue)</f>
        <v>0.5851340149</v>
      </c>
      <c r="O379" s="259">
        <f>Operating_profit/Total_revenue</f>
        <v>0.1406465875</v>
      </c>
    </row>
    <row r="380">
      <c r="A380" s="184">
        <v>406.0</v>
      </c>
      <c r="B380" s="184" t="s">
        <v>271</v>
      </c>
      <c r="C380" s="184" t="s">
        <v>12</v>
      </c>
      <c r="D380" s="256">
        <v>42004.0</v>
      </c>
      <c r="E380" s="257">
        <v>1.8031E10</v>
      </c>
      <c r="F380" s="257">
        <v>7.846E9</v>
      </c>
      <c r="G380" s="257">
        <v>3.347E9</v>
      </c>
      <c r="H380" s="184">
        <v>0.0</v>
      </c>
      <c r="I380" s="257">
        <v>4.428E9</v>
      </c>
      <c r="J380" s="184" t="s">
        <v>117</v>
      </c>
      <c r="K380" s="184" t="s">
        <v>95</v>
      </c>
      <c r="L380" s="258">
        <f>Total_revenue-COGS</f>
        <v>10185000000</v>
      </c>
      <c r="M380" s="258">
        <f>Gross_profit-(SGAs+R_and_D+Other_operating_items)</f>
        <v>2410000000</v>
      </c>
      <c r="N380" s="259">
        <f>1-(COGS/Total_revenue)</f>
        <v>0.564860518</v>
      </c>
      <c r="O380" s="259">
        <f>Operating_profit/Total_revenue</f>
        <v>0.1336586989</v>
      </c>
    </row>
    <row r="381">
      <c r="A381" s="184">
        <v>407.0</v>
      </c>
      <c r="B381" s="184" t="s">
        <v>271</v>
      </c>
      <c r="C381" s="184" t="s">
        <v>13</v>
      </c>
      <c r="D381" s="256">
        <v>42369.0</v>
      </c>
      <c r="E381" s="257">
        <v>1.79E10</v>
      </c>
      <c r="F381" s="257">
        <v>7.778E9</v>
      </c>
      <c r="G381" s="257">
        <v>3.328E9</v>
      </c>
      <c r="H381" s="184">
        <v>0.0</v>
      </c>
      <c r="I381" s="257">
        <v>4.189E9</v>
      </c>
      <c r="J381" s="184" t="s">
        <v>117</v>
      </c>
      <c r="K381" s="184" t="s">
        <v>95</v>
      </c>
      <c r="L381" s="258">
        <f>Total_revenue-COGS</f>
        <v>10122000000</v>
      </c>
      <c r="M381" s="258">
        <f>Gross_profit-(SGAs+R_and_D+Other_operating_items)</f>
        <v>2605000000</v>
      </c>
      <c r="N381" s="259">
        <f>1-(COGS/Total_revenue)</f>
        <v>0.5654748603</v>
      </c>
      <c r="O381" s="259">
        <f>Operating_profit/Total_revenue</f>
        <v>0.1455307263</v>
      </c>
    </row>
    <row r="382">
      <c r="A382" s="184">
        <v>408.0</v>
      </c>
      <c r="B382" s="184" t="s">
        <v>76</v>
      </c>
      <c r="C382" s="184" t="s">
        <v>10</v>
      </c>
      <c r="D382" s="256">
        <v>41274.0</v>
      </c>
      <c r="E382" s="257">
        <v>7.346472E9</v>
      </c>
      <c r="F382" s="257">
        <v>4.278241E9</v>
      </c>
      <c r="G382" s="257">
        <v>1.557646E9</v>
      </c>
      <c r="H382" s="184">
        <v>0.0</v>
      </c>
      <c r="I382" s="257">
        <v>1.49089E8</v>
      </c>
      <c r="J382" s="184" t="s">
        <v>108</v>
      </c>
      <c r="K382" s="184" t="s">
        <v>107</v>
      </c>
      <c r="L382" s="258">
        <f>Total_revenue-COGS</f>
        <v>3068231000</v>
      </c>
      <c r="M382" s="258">
        <f>Gross_profit-(SGAs+R_and_D+Other_operating_items)</f>
        <v>1361496000</v>
      </c>
      <c r="N382" s="259">
        <f>1-(COGS/Total_revenue)</f>
        <v>0.4176468651</v>
      </c>
      <c r="O382" s="259">
        <f>Operating_profit/Total_revenue</f>
        <v>0.1853265077</v>
      </c>
    </row>
    <row r="383">
      <c r="A383" s="184">
        <v>409.0</v>
      </c>
      <c r="B383" s="184" t="s">
        <v>76</v>
      </c>
      <c r="C383" s="184" t="s">
        <v>11</v>
      </c>
      <c r="D383" s="256">
        <v>41639.0</v>
      </c>
      <c r="E383" s="257">
        <v>8.8432E9</v>
      </c>
      <c r="F383" s="257">
        <v>5.2655E9</v>
      </c>
      <c r="G383" s="257">
        <v>1.7276E9</v>
      </c>
      <c r="H383" s="184">
        <v>0.0</v>
      </c>
      <c r="I383" s="257">
        <v>1.722E8</v>
      </c>
      <c r="J383" s="184" t="s">
        <v>108</v>
      </c>
      <c r="K383" s="184" t="s">
        <v>107</v>
      </c>
      <c r="L383" s="258">
        <f>Total_revenue-COGS</f>
        <v>3577700000</v>
      </c>
      <c r="M383" s="258">
        <f>Gross_profit-(SGAs+R_and_D+Other_operating_items)</f>
        <v>1677900000</v>
      </c>
      <c r="N383" s="259">
        <f>1-(COGS/Total_revenue)</f>
        <v>0.4045707436</v>
      </c>
      <c r="O383" s="259">
        <f>Operating_profit/Total_revenue</f>
        <v>0.1897390085</v>
      </c>
    </row>
    <row r="384">
      <c r="A384" s="184">
        <v>410.0</v>
      </c>
      <c r="B384" s="184" t="s">
        <v>76</v>
      </c>
      <c r="C384" s="184" t="s">
        <v>12</v>
      </c>
      <c r="D384" s="256">
        <v>42004.0</v>
      </c>
      <c r="E384" s="257">
        <v>1.02627E10</v>
      </c>
      <c r="F384" s="257">
        <v>6.1411E9</v>
      </c>
      <c r="G384" s="257">
        <v>2.037E9</v>
      </c>
      <c r="H384" s="184">
        <v>0.0</v>
      </c>
      <c r="I384" s="257">
        <v>1.997E8</v>
      </c>
      <c r="J384" s="184" t="s">
        <v>108</v>
      </c>
      <c r="K384" s="184" t="s">
        <v>107</v>
      </c>
      <c r="L384" s="258">
        <f>Total_revenue-COGS</f>
        <v>4121600000</v>
      </c>
      <c r="M384" s="258">
        <f>Gross_profit-(SGAs+R_and_D+Other_operating_items)</f>
        <v>1884900000</v>
      </c>
      <c r="N384" s="259">
        <f>1-(COGS/Total_revenue)</f>
        <v>0.4016097128</v>
      </c>
      <c r="O384" s="259">
        <f>Operating_profit/Total_revenue</f>
        <v>0.1836651174</v>
      </c>
    </row>
    <row r="385">
      <c r="A385" s="184">
        <v>411.0</v>
      </c>
      <c r="B385" s="184" t="s">
        <v>76</v>
      </c>
      <c r="C385" s="184" t="s">
        <v>13</v>
      </c>
      <c r="D385" s="256">
        <v>42369.0</v>
      </c>
      <c r="E385" s="257">
        <v>1.2416E10</v>
      </c>
      <c r="F385" s="257">
        <v>7.4402E9</v>
      </c>
      <c r="G385" s="257">
        <v>2.5086E9</v>
      </c>
      <c r="H385" s="184">
        <v>0.0</v>
      </c>
      <c r="I385" s="257">
        <v>3.252E8</v>
      </c>
      <c r="J385" s="184" t="s">
        <v>108</v>
      </c>
      <c r="K385" s="184" t="s">
        <v>107</v>
      </c>
      <c r="L385" s="258">
        <f>Total_revenue-COGS</f>
        <v>4975800000</v>
      </c>
      <c r="M385" s="258">
        <f>Gross_profit-(SGAs+R_and_D+Other_operating_items)</f>
        <v>2142000000</v>
      </c>
      <c r="N385" s="259">
        <f>1-(COGS/Total_revenue)</f>
        <v>0.4007570876</v>
      </c>
      <c r="O385" s="259">
        <f>Operating_profit/Total_revenue</f>
        <v>0.1725193299</v>
      </c>
    </row>
    <row r="386">
      <c r="A386" s="184">
        <v>412.0</v>
      </c>
      <c r="B386" s="184" t="s">
        <v>272</v>
      </c>
      <c r="C386" s="184" t="s">
        <v>10</v>
      </c>
      <c r="D386" s="256">
        <v>41639.0</v>
      </c>
      <c r="E386" s="257">
        <v>2.918434E9</v>
      </c>
      <c r="F386" s="257">
        <v>5.02795E8</v>
      </c>
      <c r="G386" s="257">
        <v>1.476916E9</v>
      </c>
      <c r="H386" s="257">
        <v>5.16338E8</v>
      </c>
      <c r="I386" s="257">
        <v>4.1668E7</v>
      </c>
      <c r="J386" s="184" t="s">
        <v>108</v>
      </c>
      <c r="K386" s="184" t="s">
        <v>101</v>
      </c>
      <c r="L386" s="258">
        <f>Total_revenue-COGS</f>
        <v>2415639000</v>
      </c>
      <c r="M386" s="258">
        <f>Gross_profit-(SGAs+R_and_D+Other_operating_items)</f>
        <v>380717000</v>
      </c>
      <c r="N386" s="259">
        <f>1-(COGS/Total_revenue)</f>
        <v>0.8277175362</v>
      </c>
      <c r="O386" s="259">
        <f>Operating_profit/Total_revenue</f>
        <v>0.1304524961</v>
      </c>
    </row>
    <row r="387">
      <c r="A387" s="184">
        <v>413.0</v>
      </c>
      <c r="B387" s="184" t="s">
        <v>272</v>
      </c>
      <c r="C387" s="184" t="s">
        <v>11</v>
      </c>
      <c r="D387" s="256">
        <v>42004.0</v>
      </c>
      <c r="E387" s="257">
        <v>3.142856E9</v>
      </c>
      <c r="F387" s="257">
        <v>6.20219E8</v>
      </c>
      <c r="G387" s="257">
        <v>1.600187E9</v>
      </c>
      <c r="H387" s="257">
        <v>5.53817E8</v>
      </c>
      <c r="I387" s="257">
        <v>3.9577E7</v>
      </c>
      <c r="J387" s="184" t="s">
        <v>108</v>
      </c>
      <c r="K387" s="184" t="s">
        <v>101</v>
      </c>
      <c r="L387" s="258">
        <f>Total_revenue-COGS</f>
        <v>2522637000</v>
      </c>
      <c r="M387" s="258">
        <f>Gross_profit-(SGAs+R_and_D+Other_operating_items)</f>
        <v>329056000</v>
      </c>
      <c r="N387" s="259">
        <f>1-(COGS/Total_revenue)</f>
        <v>0.8026575191</v>
      </c>
      <c r="O387" s="259">
        <f>Operating_profit/Total_revenue</f>
        <v>0.1046996744</v>
      </c>
    </row>
    <row r="388">
      <c r="A388" s="184">
        <v>414.0</v>
      </c>
      <c r="B388" s="184" t="s">
        <v>272</v>
      </c>
      <c r="C388" s="184" t="s">
        <v>12</v>
      </c>
      <c r="D388" s="256">
        <v>42369.0</v>
      </c>
      <c r="E388" s="257">
        <v>3.275594E9</v>
      </c>
      <c r="F388" s="257">
        <v>6.14364E8</v>
      </c>
      <c r="G388" s="257">
        <v>1.538027E9</v>
      </c>
      <c r="H388" s="257">
        <v>5.63975E8</v>
      </c>
      <c r="I388" s="257">
        <v>4.1595E7</v>
      </c>
      <c r="J388" s="184" t="s">
        <v>108</v>
      </c>
      <c r="K388" s="184" t="s">
        <v>101</v>
      </c>
      <c r="L388" s="258">
        <f>Total_revenue-COGS</f>
        <v>2661230000</v>
      </c>
      <c r="M388" s="258">
        <f>Gross_profit-(SGAs+R_and_D+Other_operating_items)</f>
        <v>517633000</v>
      </c>
      <c r="N388" s="259">
        <f>1-(COGS/Total_revenue)</f>
        <v>0.8124419571</v>
      </c>
      <c r="O388" s="259">
        <f>Operating_profit/Total_revenue</f>
        <v>0.1580272158</v>
      </c>
    </row>
    <row r="389">
      <c r="A389" s="184">
        <v>415.0</v>
      </c>
      <c r="B389" s="184" t="s">
        <v>272</v>
      </c>
      <c r="C389" s="184" t="s">
        <v>13</v>
      </c>
      <c r="D389" s="256">
        <v>42735.0</v>
      </c>
      <c r="E389" s="257">
        <v>3.418265E9</v>
      </c>
      <c r="F389" s="257">
        <v>5.59541E8</v>
      </c>
      <c r="G389" s="257">
        <v>1.620006E9</v>
      </c>
      <c r="H389" s="257">
        <v>4.89265E8</v>
      </c>
      <c r="I389" s="257">
        <v>2.9173E7</v>
      </c>
      <c r="J389" s="184" t="s">
        <v>108</v>
      </c>
      <c r="K389" s="184" t="s">
        <v>101</v>
      </c>
      <c r="L389" s="258">
        <f>Total_revenue-COGS</f>
        <v>2858724000</v>
      </c>
      <c r="M389" s="258">
        <f>Gross_profit-(SGAs+R_and_D+Other_operating_items)</f>
        <v>720280000</v>
      </c>
      <c r="N389" s="259">
        <f>1-(COGS/Total_revenue)</f>
        <v>0.8363084781</v>
      </c>
      <c r="O389" s="259">
        <f>Operating_profit/Total_revenue</f>
        <v>0.210715085</v>
      </c>
    </row>
    <row r="390">
      <c r="A390" s="184">
        <v>416.0</v>
      </c>
      <c r="B390" s="184" t="s">
        <v>273</v>
      </c>
      <c r="C390" s="184" t="s">
        <v>10</v>
      </c>
      <c r="D390" s="256">
        <v>41639.0</v>
      </c>
      <c r="E390" s="257">
        <v>1.26761E11</v>
      </c>
      <c r="F390" s="257">
        <v>1.02978E11</v>
      </c>
      <c r="G390" s="184">
        <v>0.0</v>
      </c>
      <c r="H390" s="184">
        <v>0.0</v>
      </c>
      <c r="I390" s="184">
        <v>0.0</v>
      </c>
      <c r="J390" s="184" t="s">
        <v>93</v>
      </c>
      <c r="K390" s="184" t="s">
        <v>274</v>
      </c>
      <c r="L390" s="258">
        <f>Total_revenue-COGS</f>
        <v>23783000000</v>
      </c>
      <c r="M390" s="258">
        <f>Gross_profit-(SGAs+R_and_D+Other_operating_items)</f>
        <v>23783000000</v>
      </c>
      <c r="N390" s="259">
        <f>1-(COGS/Total_revenue)</f>
        <v>0.1876207982</v>
      </c>
      <c r="O390" s="259">
        <f>Operating_profit/Total_revenue</f>
        <v>0.1876207982</v>
      </c>
    </row>
    <row r="391">
      <c r="A391" s="184">
        <v>417.0</v>
      </c>
      <c r="B391" s="184" t="s">
        <v>273</v>
      </c>
      <c r="C391" s="184" t="s">
        <v>11</v>
      </c>
      <c r="D391" s="256">
        <v>42004.0</v>
      </c>
      <c r="E391" s="257">
        <v>1.39367E11</v>
      </c>
      <c r="F391" s="257">
        <v>1.14E11</v>
      </c>
      <c r="G391" s="184">
        <v>0.0</v>
      </c>
      <c r="H391" s="184">
        <v>0.0</v>
      </c>
      <c r="I391" s="184">
        <v>0.0</v>
      </c>
      <c r="J391" s="184" t="s">
        <v>93</v>
      </c>
      <c r="K391" s="184" t="s">
        <v>274</v>
      </c>
      <c r="L391" s="258">
        <f>Total_revenue-COGS</f>
        <v>25367000000</v>
      </c>
      <c r="M391" s="258">
        <f>Gross_profit-(SGAs+R_and_D+Other_operating_items)</f>
        <v>25367000000</v>
      </c>
      <c r="N391" s="259">
        <f>1-(COGS/Total_revenue)</f>
        <v>0.1820158287</v>
      </c>
      <c r="O391" s="259">
        <f>Operating_profit/Total_revenue</f>
        <v>0.1820158287</v>
      </c>
    </row>
    <row r="392">
      <c r="A392" s="184">
        <v>418.0</v>
      </c>
      <c r="B392" s="184" t="s">
        <v>273</v>
      </c>
      <c r="C392" s="184" t="s">
        <v>12</v>
      </c>
      <c r="D392" s="256">
        <v>42369.0</v>
      </c>
      <c r="E392" s="257">
        <v>1.5329E11</v>
      </c>
      <c r="F392" s="257">
        <v>1.26762E11</v>
      </c>
      <c r="G392" s="184">
        <v>0.0</v>
      </c>
      <c r="H392" s="184">
        <v>0.0</v>
      </c>
      <c r="I392" s="184">
        <v>0.0</v>
      </c>
      <c r="J392" s="184" t="s">
        <v>93</v>
      </c>
      <c r="K392" s="184" t="s">
        <v>274</v>
      </c>
      <c r="L392" s="258">
        <f>Total_revenue-COGS</f>
        <v>26528000000</v>
      </c>
      <c r="M392" s="258">
        <f>Gross_profit-(SGAs+R_and_D+Other_operating_items)</f>
        <v>26528000000</v>
      </c>
      <c r="N392" s="259">
        <f>1-(COGS/Total_revenue)</f>
        <v>0.1730576032</v>
      </c>
      <c r="O392" s="259">
        <f>Operating_profit/Total_revenue</f>
        <v>0.1730576032</v>
      </c>
    </row>
    <row r="393">
      <c r="A393" s="184">
        <v>419.0</v>
      </c>
      <c r="B393" s="184" t="s">
        <v>273</v>
      </c>
      <c r="C393" s="184" t="s">
        <v>13</v>
      </c>
      <c r="D393" s="256">
        <v>42735.0</v>
      </c>
      <c r="E393" s="257">
        <v>1.77526E11</v>
      </c>
      <c r="F393" s="257">
        <v>1.48669E11</v>
      </c>
      <c r="G393" s="184">
        <v>0.0</v>
      </c>
      <c r="H393" s="184">
        <v>0.0</v>
      </c>
      <c r="I393" s="184">
        <v>0.0</v>
      </c>
      <c r="J393" s="184" t="s">
        <v>93</v>
      </c>
      <c r="K393" s="184" t="s">
        <v>274</v>
      </c>
      <c r="L393" s="258">
        <f>Total_revenue-COGS</f>
        <v>28857000000</v>
      </c>
      <c r="M393" s="258">
        <f>Gross_profit-(SGAs+R_and_D+Other_operating_items)</f>
        <v>28857000000</v>
      </c>
      <c r="N393" s="259">
        <f>1-(COGS/Total_revenue)</f>
        <v>0.1625508376</v>
      </c>
      <c r="O393" s="259">
        <f>Operating_profit/Total_revenue</f>
        <v>0.1625508376</v>
      </c>
    </row>
    <row r="394">
      <c r="A394" s="184">
        <v>420.0</v>
      </c>
      <c r="B394" s="184" t="s">
        <v>275</v>
      </c>
      <c r="C394" s="184" t="s">
        <v>10</v>
      </c>
      <c r="D394" s="256">
        <v>41274.0</v>
      </c>
      <c r="E394" s="257">
        <v>2.3059E11</v>
      </c>
      <c r="F394" s="257">
        <v>1.63336E11</v>
      </c>
      <c r="G394" s="257">
        <v>1.71E10</v>
      </c>
      <c r="H394" s="184">
        <v>0.0</v>
      </c>
      <c r="I394" s="257">
        <v>1.3413E10</v>
      </c>
      <c r="J394" s="184" t="s">
        <v>96</v>
      </c>
      <c r="K394" s="184" t="s">
        <v>92</v>
      </c>
      <c r="L394" s="258">
        <f>Total_revenue-COGS</f>
        <v>67254000000</v>
      </c>
      <c r="M394" s="258">
        <f>Gross_profit-(SGAs+R_and_D+Other_operating_items)</f>
        <v>36741000000</v>
      </c>
      <c r="N394" s="259">
        <f>1-(COGS/Total_revenue)</f>
        <v>0.291660523</v>
      </c>
      <c r="O394" s="259">
        <f>Operating_profit/Total_revenue</f>
        <v>0.15933475</v>
      </c>
    </row>
    <row r="395">
      <c r="A395" s="184">
        <v>421.0</v>
      </c>
      <c r="B395" s="184" t="s">
        <v>275</v>
      </c>
      <c r="C395" s="184" t="s">
        <v>11</v>
      </c>
      <c r="D395" s="256">
        <v>41639.0</v>
      </c>
      <c r="E395" s="257">
        <v>2.20156E11</v>
      </c>
      <c r="F395" s="257">
        <v>1.59323E11</v>
      </c>
      <c r="G395" s="257">
        <v>1.7573E10</v>
      </c>
      <c r="H395" s="184">
        <v>0.0</v>
      </c>
      <c r="I395" s="257">
        <v>1.4186E10</v>
      </c>
      <c r="J395" s="184" t="s">
        <v>96</v>
      </c>
      <c r="K395" s="184" t="s">
        <v>92</v>
      </c>
      <c r="L395" s="258">
        <f>Total_revenue-COGS</f>
        <v>60833000000</v>
      </c>
      <c r="M395" s="258">
        <f>Gross_profit-(SGAs+R_and_D+Other_operating_items)</f>
        <v>29074000000</v>
      </c>
      <c r="N395" s="259">
        <f>1-(COGS/Total_revenue)</f>
        <v>0.276317702</v>
      </c>
      <c r="O395" s="259">
        <f>Operating_profit/Total_revenue</f>
        <v>0.1320609023</v>
      </c>
    </row>
    <row r="396">
      <c r="A396" s="184">
        <v>422.0</v>
      </c>
      <c r="B396" s="184" t="s">
        <v>275</v>
      </c>
      <c r="C396" s="184" t="s">
        <v>12</v>
      </c>
      <c r="D396" s="256">
        <v>42004.0</v>
      </c>
      <c r="E396" s="257">
        <v>2.00494E11</v>
      </c>
      <c r="F396" s="257">
        <v>1.44956E11</v>
      </c>
      <c r="G396" s="257">
        <v>1.7034E10</v>
      </c>
      <c r="H396" s="184">
        <v>0.0</v>
      </c>
      <c r="I396" s="257">
        <v>1.6793E10</v>
      </c>
      <c r="J396" s="184" t="s">
        <v>96</v>
      </c>
      <c r="K396" s="184" t="s">
        <v>92</v>
      </c>
      <c r="L396" s="258">
        <f>Total_revenue-COGS</f>
        <v>55538000000</v>
      </c>
      <c r="M396" s="258">
        <f>Gross_profit-(SGAs+R_and_D+Other_operating_items)</f>
        <v>21711000000</v>
      </c>
      <c r="N396" s="259">
        <f>1-(COGS/Total_revenue)</f>
        <v>0.2770057957</v>
      </c>
      <c r="O396" s="259">
        <f>Operating_profit/Total_revenue</f>
        <v>0.1082875298</v>
      </c>
    </row>
    <row r="397">
      <c r="A397" s="184">
        <v>423.0</v>
      </c>
      <c r="B397" s="184" t="s">
        <v>275</v>
      </c>
      <c r="C397" s="184" t="s">
        <v>13</v>
      </c>
      <c r="D397" s="256">
        <v>42369.0</v>
      </c>
      <c r="E397" s="257">
        <v>1.29925E11</v>
      </c>
      <c r="F397" s="257">
        <v>9.2785E10</v>
      </c>
      <c r="G397" s="257">
        <v>1.6473E10</v>
      </c>
      <c r="H397" s="184">
        <v>0.0</v>
      </c>
      <c r="I397" s="257">
        <v>2.1037E10</v>
      </c>
      <c r="J397" s="184" t="s">
        <v>96</v>
      </c>
      <c r="K397" s="184" t="s">
        <v>92</v>
      </c>
      <c r="L397" s="258">
        <f>Total_revenue-COGS</f>
        <v>37140000000</v>
      </c>
      <c r="M397" s="258">
        <f>Gross_profit-(SGAs+R_and_D+Other_operating_items)</f>
        <v>-370000000</v>
      </c>
      <c r="N397" s="259">
        <f>1-(COGS/Total_revenue)</f>
        <v>0.2858572253</v>
      </c>
      <c r="O397" s="259">
        <f>Operating_profit/Total_revenue</f>
        <v>-0.002847796806</v>
      </c>
    </row>
    <row r="398">
      <c r="A398" s="184">
        <v>424.0</v>
      </c>
      <c r="B398" s="184" t="s">
        <v>276</v>
      </c>
      <c r="C398" s="184" t="s">
        <v>10</v>
      </c>
      <c r="D398" s="256">
        <v>41274.0</v>
      </c>
      <c r="E398" s="257">
        <v>1.819814E9</v>
      </c>
      <c r="F398" s="257">
        <v>3.43743E8</v>
      </c>
      <c r="G398" s="257">
        <v>1.33796E8</v>
      </c>
      <c r="H398" s="184">
        <v>0.0</v>
      </c>
      <c r="I398" s="257">
        <v>5.79315E8</v>
      </c>
      <c r="J398" s="184" t="s">
        <v>96</v>
      </c>
      <c r="K398" s="184" t="s">
        <v>180</v>
      </c>
      <c r="L398" s="258">
        <f>Total_revenue-COGS</f>
        <v>1476071000</v>
      </c>
      <c r="M398" s="258">
        <f>Gross_profit-(SGAs+R_and_D+Other_operating_items)</f>
        <v>762960000</v>
      </c>
      <c r="N398" s="259">
        <f>1-(COGS/Total_revenue)</f>
        <v>0.8111109157</v>
      </c>
      <c r="O398" s="259">
        <f>Operating_profit/Total_revenue</f>
        <v>0.4192516378</v>
      </c>
    </row>
    <row r="399">
      <c r="A399" s="184">
        <v>425.0</v>
      </c>
      <c r="B399" s="184" t="s">
        <v>276</v>
      </c>
      <c r="C399" s="184" t="s">
        <v>11</v>
      </c>
      <c r="D399" s="256">
        <v>41639.0</v>
      </c>
      <c r="E399" s="257">
        <v>2.319919E9</v>
      </c>
      <c r="F399" s="257">
        <v>4.55436E8</v>
      </c>
      <c r="G399" s="257">
        <v>1.69815E8</v>
      </c>
      <c r="H399" s="184">
        <v>0.0</v>
      </c>
      <c r="I399" s="257">
        <v>7.78655E8</v>
      </c>
      <c r="J399" s="184" t="s">
        <v>96</v>
      </c>
      <c r="K399" s="184" t="s">
        <v>180</v>
      </c>
      <c r="L399" s="258">
        <f>Total_revenue-COGS</f>
        <v>1864483000</v>
      </c>
      <c r="M399" s="258">
        <f>Gross_profit-(SGAs+R_and_D+Other_operating_items)</f>
        <v>916013000</v>
      </c>
      <c r="N399" s="259">
        <f>1-(COGS/Total_revenue)</f>
        <v>0.8036845252</v>
      </c>
      <c r="O399" s="259">
        <f>Operating_profit/Total_revenue</f>
        <v>0.3948469753</v>
      </c>
    </row>
    <row r="400">
      <c r="A400" s="184">
        <v>426.0</v>
      </c>
      <c r="B400" s="184" t="s">
        <v>276</v>
      </c>
      <c r="C400" s="184" t="s">
        <v>12</v>
      </c>
      <c r="D400" s="256">
        <v>42004.0</v>
      </c>
      <c r="E400" s="257">
        <v>2.660147E9</v>
      </c>
      <c r="F400" s="257">
        <v>5.38374E8</v>
      </c>
      <c r="G400" s="257">
        <v>2.04161E8</v>
      </c>
      <c r="H400" s="184">
        <v>0.0</v>
      </c>
      <c r="I400" s="257">
        <v>9.86812E8</v>
      </c>
      <c r="J400" s="184" t="s">
        <v>96</v>
      </c>
      <c r="K400" s="184" t="s">
        <v>180</v>
      </c>
      <c r="L400" s="258">
        <f>Total_revenue-COGS</f>
        <v>2121773000</v>
      </c>
      <c r="M400" s="258">
        <f>Gross_profit-(SGAs+R_and_D+Other_operating_items)</f>
        <v>930800000</v>
      </c>
      <c r="N400" s="259">
        <f>1-(COGS/Total_revenue)</f>
        <v>0.7976149438</v>
      </c>
      <c r="O400" s="259">
        <f>Operating_profit/Total_revenue</f>
        <v>0.3499054751</v>
      </c>
    </row>
    <row r="401">
      <c r="A401" s="184">
        <v>427.0</v>
      </c>
      <c r="B401" s="184" t="s">
        <v>276</v>
      </c>
      <c r="C401" s="184" t="s">
        <v>13</v>
      </c>
      <c r="D401" s="256">
        <v>42369.0</v>
      </c>
      <c r="E401" s="257">
        <v>1.803573E9</v>
      </c>
      <c r="F401" s="257">
        <v>5.41359E8</v>
      </c>
      <c r="G401" s="257">
        <v>2.30734E8</v>
      </c>
      <c r="H401" s="184">
        <v>0.0</v>
      </c>
      <c r="I401" s="257">
        <v>1.230853E9</v>
      </c>
      <c r="J401" s="184" t="s">
        <v>96</v>
      </c>
      <c r="K401" s="184" t="s">
        <v>180</v>
      </c>
      <c r="L401" s="258">
        <f>Total_revenue-COGS</f>
        <v>1262214000</v>
      </c>
      <c r="M401" s="258">
        <f>Gross_profit-(SGAs+R_and_D+Other_operating_items)</f>
        <v>-199373000</v>
      </c>
      <c r="N401" s="259">
        <f>1-(COGS/Total_revenue)</f>
        <v>0.699840816</v>
      </c>
      <c r="O401" s="259">
        <f>Operating_profit/Total_revenue</f>
        <v>-0.1105433492</v>
      </c>
    </row>
    <row r="402">
      <c r="A402" s="184">
        <v>428.0</v>
      </c>
      <c r="B402" s="184" t="s">
        <v>277</v>
      </c>
      <c r="C402" s="184" t="s">
        <v>10</v>
      </c>
      <c r="D402" s="256">
        <v>41274.0</v>
      </c>
      <c r="E402" s="257">
        <v>1.2835E10</v>
      </c>
      <c r="F402" s="257">
        <v>8.3E9</v>
      </c>
      <c r="G402" s="257">
        <v>5.5E8</v>
      </c>
      <c r="H402" s="184">
        <v>0.0</v>
      </c>
      <c r="I402" s="257">
        <v>1.127E9</v>
      </c>
      <c r="J402" s="184" t="s">
        <v>120</v>
      </c>
      <c r="K402" s="184" t="s">
        <v>151</v>
      </c>
      <c r="L402" s="258">
        <f>Total_revenue-COGS</f>
        <v>4535000000</v>
      </c>
      <c r="M402" s="258">
        <f>Gross_profit-(SGAs+R_and_D+Other_operating_items)</f>
        <v>2858000000</v>
      </c>
      <c r="N402" s="259">
        <f>1-(COGS/Total_revenue)</f>
        <v>0.3533307363</v>
      </c>
      <c r="O402" s="259">
        <f>Operating_profit/Total_revenue</f>
        <v>0.2226723802</v>
      </c>
    </row>
    <row r="403">
      <c r="A403" s="184">
        <v>429.0</v>
      </c>
      <c r="B403" s="184" t="s">
        <v>277</v>
      </c>
      <c r="C403" s="184" t="s">
        <v>11</v>
      </c>
      <c r="D403" s="256">
        <v>41639.0</v>
      </c>
      <c r="E403" s="257">
        <v>1.312E10</v>
      </c>
      <c r="F403" s="257">
        <v>8.033E9</v>
      </c>
      <c r="G403" s="257">
        <v>5.63E8</v>
      </c>
      <c r="H403" s="184">
        <v>0.0</v>
      </c>
      <c r="I403" s="257">
        <v>1.208E9</v>
      </c>
      <c r="J403" s="184" t="s">
        <v>120</v>
      </c>
      <c r="K403" s="184" t="s">
        <v>151</v>
      </c>
      <c r="L403" s="258">
        <f>Total_revenue-COGS</f>
        <v>5087000000</v>
      </c>
      <c r="M403" s="258">
        <f>Gross_profit-(SGAs+R_and_D+Other_operating_items)</f>
        <v>3316000000</v>
      </c>
      <c r="N403" s="259">
        <f>1-(COGS/Total_revenue)</f>
        <v>0.3877286585</v>
      </c>
      <c r="O403" s="259">
        <f>Operating_profit/Total_revenue</f>
        <v>0.2527439024</v>
      </c>
    </row>
    <row r="404">
      <c r="A404" s="184">
        <v>430.0</v>
      </c>
      <c r="B404" s="184" t="s">
        <v>277</v>
      </c>
      <c r="C404" s="184" t="s">
        <v>12</v>
      </c>
      <c r="D404" s="256">
        <v>42004.0</v>
      </c>
      <c r="E404" s="257">
        <v>1.2436E10</v>
      </c>
      <c r="F404" s="257">
        <v>7.881E9</v>
      </c>
      <c r="G404" s="257">
        <v>5.42E8</v>
      </c>
      <c r="H404" s="184">
        <v>0.0</v>
      </c>
      <c r="I404" s="257">
        <v>1.292E9</v>
      </c>
      <c r="J404" s="184" t="s">
        <v>120</v>
      </c>
      <c r="K404" s="184" t="s">
        <v>151</v>
      </c>
      <c r="L404" s="258">
        <f>Total_revenue-COGS</f>
        <v>4555000000</v>
      </c>
      <c r="M404" s="258">
        <f>Gross_profit-(SGAs+R_and_D+Other_operating_items)</f>
        <v>2721000000</v>
      </c>
      <c r="N404" s="259">
        <f>1-(COGS/Total_revenue)</f>
        <v>0.3662753297</v>
      </c>
      <c r="O404" s="259">
        <f>Operating_profit/Total_revenue</f>
        <v>0.2188002573</v>
      </c>
    </row>
    <row r="405">
      <c r="A405" s="184">
        <v>431.0</v>
      </c>
      <c r="B405" s="184" t="s">
        <v>277</v>
      </c>
      <c r="C405" s="184" t="s">
        <v>13</v>
      </c>
      <c r="D405" s="256">
        <v>42369.0</v>
      </c>
      <c r="E405" s="257">
        <v>1.1683E10</v>
      </c>
      <c r="F405" s="257">
        <v>6.201E9</v>
      </c>
      <c r="G405" s="257">
        <v>5.51E8</v>
      </c>
      <c r="H405" s="184">
        <v>0.0</v>
      </c>
      <c r="I405" s="257">
        <v>1.395E9</v>
      </c>
      <c r="J405" s="184" t="s">
        <v>120</v>
      </c>
      <c r="K405" s="184" t="s">
        <v>151</v>
      </c>
      <c r="L405" s="258">
        <f>Total_revenue-COGS</f>
        <v>5482000000</v>
      </c>
      <c r="M405" s="258">
        <f>Gross_profit-(SGAs+R_and_D+Other_operating_items)</f>
        <v>3536000000</v>
      </c>
      <c r="N405" s="259">
        <f>1-(COGS/Total_revenue)</f>
        <v>0.469228794</v>
      </c>
      <c r="O405" s="259">
        <f>Operating_profit/Total_revenue</f>
        <v>0.3026619875</v>
      </c>
    </row>
    <row r="406">
      <c r="A406" s="184">
        <v>432.0</v>
      </c>
      <c r="B406" s="184" t="s">
        <v>278</v>
      </c>
      <c r="C406" s="184" t="s">
        <v>10</v>
      </c>
      <c r="D406" s="256">
        <v>41639.0</v>
      </c>
      <c r="E406" s="257">
        <v>3.7773E10</v>
      </c>
      <c r="F406" s="257">
        <v>2.0964E10</v>
      </c>
      <c r="G406" s="257">
        <v>1.1349E10</v>
      </c>
      <c r="H406" s="184">
        <v>0.0</v>
      </c>
      <c r="I406" s="257">
        <v>1.658E9</v>
      </c>
      <c r="J406" s="184" t="s">
        <v>105</v>
      </c>
      <c r="K406" s="184" t="s">
        <v>103</v>
      </c>
      <c r="L406" s="258">
        <f>Total_revenue-COGS</f>
        <v>16809000000</v>
      </c>
      <c r="M406" s="258">
        <f>Gross_profit-(SGAs+R_and_D+Other_operating_items)</f>
        <v>3802000000</v>
      </c>
      <c r="N406" s="259">
        <f>1-(COGS/Total_revenue)</f>
        <v>0.4450003971</v>
      </c>
      <c r="O406" s="259">
        <f>Operating_profit/Total_revenue</f>
        <v>0.1006539062</v>
      </c>
    </row>
    <row r="407">
      <c r="A407" s="184">
        <v>433.0</v>
      </c>
      <c r="B407" s="184" t="s">
        <v>278</v>
      </c>
      <c r="C407" s="184" t="s">
        <v>11</v>
      </c>
      <c r="D407" s="256">
        <v>42004.0</v>
      </c>
      <c r="E407" s="257">
        <v>4.0362E10</v>
      </c>
      <c r="F407" s="257">
        <v>2.2967E10</v>
      </c>
      <c r="G407" s="257">
        <v>1.2702E10</v>
      </c>
      <c r="H407" s="184">
        <v>0.0</v>
      </c>
      <c r="I407" s="257">
        <v>1.771E9</v>
      </c>
      <c r="J407" s="184" t="s">
        <v>105</v>
      </c>
      <c r="K407" s="184" t="s">
        <v>103</v>
      </c>
      <c r="L407" s="258">
        <f>Total_revenue-COGS</f>
        <v>17395000000</v>
      </c>
      <c r="M407" s="258">
        <f>Gross_profit-(SGAs+R_and_D+Other_operating_items)</f>
        <v>2922000000</v>
      </c>
      <c r="N407" s="259">
        <f>1-(COGS/Total_revenue)</f>
        <v>0.4309746792</v>
      </c>
      <c r="O407" s="259">
        <f>Operating_profit/Total_revenue</f>
        <v>0.07239482682</v>
      </c>
    </row>
    <row r="408">
      <c r="A408" s="184">
        <v>434.0</v>
      </c>
      <c r="B408" s="184" t="s">
        <v>278</v>
      </c>
      <c r="C408" s="184" t="s">
        <v>12</v>
      </c>
      <c r="D408" s="256">
        <v>42369.0</v>
      </c>
      <c r="E408" s="257">
        <v>4.0704E10</v>
      </c>
      <c r="F408" s="257">
        <v>1.7096E10</v>
      </c>
      <c r="G408" s="257">
        <v>1.3936E10</v>
      </c>
      <c r="H408" s="184">
        <v>0.0</v>
      </c>
      <c r="I408" s="257">
        <v>1.835E9</v>
      </c>
      <c r="J408" s="184" t="s">
        <v>105</v>
      </c>
      <c r="K408" s="184" t="s">
        <v>103</v>
      </c>
      <c r="L408" s="258">
        <f>Total_revenue-COGS</f>
        <v>23608000000</v>
      </c>
      <c r="M408" s="258">
        <f>Gross_profit-(SGAs+R_and_D+Other_operating_items)</f>
        <v>7837000000</v>
      </c>
      <c r="N408" s="259">
        <f>1-(COGS/Total_revenue)</f>
        <v>0.5799921384</v>
      </c>
      <c r="O408" s="259">
        <f>Operating_profit/Total_revenue</f>
        <v>0.1925363601</v>
      </c>
    </row>
    <row r="409">
      <c r="A409" s="184">
        <v>435.0</v>
      </c>
      <c r="B409" s="184" t="s">
        <v>278</v>
      </c>
      <c r="C409" s="184" t="s">
        <v>13</v>
      </c>
      <c r="D409" s="256">
        <v>42735.0</v>
      </c>
      <c r="E409" s="257">
        <v>3.9639E10</v>
      </c>
      <c r="F409" s="257">
        <v>1.594E10</v>
      </c>
      <c r="G409" s="257">
        <v>1.4845E10</v>
      </c>
      <c r="H409" s="184">
        <v>0.0</v>
      </c>
      <c r="I409" s="257">
        <v>1.902E9</v>
      </c>
      <c r="J409" s="184" t="s">
        <v>105</v>
      </c>
      <c r="K409" s="184" t="s">
        <v>103</v>
      </c>
      <c r="L409" s="258">
        <f>Total_revenue-COGS</f>
        <v>23699000000</v>
      </c>
      <c r="M409" s="258">
        <f>Gross_profit-(SGAs+R_and_D+Other_operating_items)</f>
        <v>6952000000</v>
      </c>
      <c r="N409" s="259">
        <f>1-(COGS/Total_revenue)</f>
        <v>0.5978707838</v>
      </c>
      <c r="O409" s="259">
        <f>Operating_profit/Total_revenue</f>
        <v>0.17538283</v>
      </c>
    </row>
    <row r="410">
      <c r="A410" s="184">
        <v>436.0</v>
      </c>
      <c r="B410" s="184" t="s">
        <v>279</v>
      </c>
      <c r="C410" s="184" t="s">
        <v>10</v>
      </c>
      <c r="D410" s="256">
        <v>41639.0</v>
      </c>
      <c r="E410" s="257">
        <v>2.8998E10</v>
      </c>
      <c r="F410" s="257">
        <v>1.7642E10</v>
      </c>
      <c r="G410" s="257">
        <v>6.564E9</v>
      </c>
      <c r="H410" s="257">
        <v>2.037E9</v>
      </c>
      <c r="I410" s="184">
        <v>0.0</v>
      </c>
      <c r="J410" s="184" t="s">
        <v>111</v>
      </c>
      <c r="K410" s="184" t="s">
        <v>280</v>
      </c>
      <c r="L410" s="258">
        <f>Total_revenue-COGS</f>
        <v>11356000000</v>
      </c>
      <c r="M410" s="258">
        <f>Gross_profit-(SGAs+R_and_D+Other_operating_items)</f>
        <v>2755000000</v>
      </c>
      <c r="N410" s="259">
        <f>1-(COGS/Total_revenue)</f>
        <v>0.3916132147</v>
      </c>
      <c r="O410" s="259">
        <f>Operating_profit/Total_revenue</f>
        <v>0.09500655218</v>
      </c>
    </row>
    <row r="411">
      <c r="A411" s="184">
        <v>437.0</v>
      </c>
      <c r="B411" s="184" t="s">
        <v>279</v>
      </c>
      <c r="C411" s="184" t="s">
        <v>11</v>
      </c>
      <c r="D411" s="256">
        <v>42004.0</v>
      </c>
      <c r="E411" s="257">
        <v>2.8406E10</v>
      </c>
      <c r="F411" s="257">
        <v>1.7023E10</v>
      </c>
      <c r="G411" s="257">
        <v>5.536E9</v>
      </c>
      <c r="H411" s="257">
        <v>1.958E9</v>
      </c>
      <c r="I411" s="184">
        <v>0.0</v>
      </c>
      <c r="J411" s="184" t="s">
        <v>111</v>
      </c>
      <c r="K411" s="184" t="s">
        <v>280</v>
      </c>
      <c r="L411" s="258">
        <f>Total_revenue-COGS</f>
        <v>11383000000</v>
      </c>
      <c r="M411" s="258">
        <f>Gross_profit-(SGAs+R_and_D+Other_operating_items)</f>
        <v>3889000000</v>
      </c>
      <c r="N411" s="259">
        <f>1-(COGS/Total_revenue)</f>
        <v>0.4007251989</v>
      </c>
      <c r="O411" s="259">
        <f>Operating_profit/Total_revenue</f>
        <v>0.1369076956</v>
      </c>
    </row>
    <row r="412">
      <c r="A412" s="184">
        <v>438.0</v>
      </c>
      <c r="B412" s="184" t="s">
        <v>279</v>
      </c>
      <c r="C412" s="184" t="s">
        <v>12</v>
      </c>
      <c r="D412" s="256">
        <v>42369.0</v>
      </c>
      <c r="E412" s="257">
        <v>2.513E10</v>
      </c>
      <c r="F412" s="257">
        <v>1.5112E10</v>
      </c>
      <c r="G412" s="257">
        <v>5.074E9</v>
      </c>
      <c r="H412" s="257">
        <v>1.898E9</v>
      </c>
      <c r="I412" s="184">
        <v>0.0</v>
      </c>
      <c r="J412" s="184" t="s">
        <v>111</v>
      </c>
      <c r="K412" s="184" t="s">
        <v>280</v>
      </c>
      <c r="L412" s="258">
        <f>Total_revenue-COGS</f>
        <v>10018000000</v>
      </c>
      <c r="M412" s="258">
        <f>Gross_profit-(SGAs+R_and_D+Other_operating_items)</f>
        <v>3046000000</v>
      </c>
      <c r="N412" s="259">
        <f>1-(COGS/Total_revenue)</f>
        <v>0.3986470354</v>
      </c>
      <c r="O412" s="259">
        <f>Operating_profit/Total_revenue</f>
        <v>0.1212097095</v>
      </c>
    </row>
    <row r="413">
      <c r="A413" s="184">
        <v>439.0</v>
      </c>
      <c r="B413" s="184" t="s">
        <v>279</v>
      </c>
      <c r="C413" s="184" t="s">
        <v>13</v>
      </c>
      <c r="D413" s="256">
        <v>42735.0</v>
      </c>
      <c r="E413" s="257">
        <v>2.4594E10</v>
      </c>
      <c r="F413" s="257">
        <v>1.4469E10</v>
      </c>
      <c r="G413" s="257">
        <v>5.005E9</v>
      </c>
      <c r="H413" s="257">
        <v>1.641E9</v>
      </c>
      <c r="I413" s="184">
        <v>0.0</v>
      </c>
      <c r="J413" s="184" t="s">
        <v>111</v>
      </c>
      <c r="K413" s="184" t="s">
        <v>280</v>
      </c>
      <c r="L413" s="258">
        <f>Total_revenue-COGS</f>
        <v>10125000000</v>
      </c>
      <c r="M413" s="258">
        <f>Gross_profit-(SGAs+R_and_D+Other_operating_items)</f>
        <v>3479000000</v>
      </c>
      <c r="N413" s="259">
        <f>1-(COGS/Total_revenue)</f>
        <v>0.411685777</v>
      </c>
      <c r="O413" s="259">
        <f>Operating_profit/Total_revenue</f>
        <v>0.141457266</v>
      </c>
    </row>
    <row r="414">
      <c r="A414" s="184">
        <v>440.0</v>
      </c>
      <c r="B414" s="184" t="s">
        <v>281</v>
      </c>
      <c r="C414" s="184" t="s">
        <v>10</v>
      </c>
      <c r="D414" s="256">
        <v>41578.0</v>
      </c>
      <c r="E414" s="257">
        <v>3.77954E10</v>
      </c>
      <c r="F414" s="257">
        <v>2.56673E10</v>
      </c>
      <c r="G414" s="257">
        <v>4.4261E9</v>
      </c>
      <c r="H414" s="257">
        <v>1.4773E9</v>
      </c>
      <c r="I414" s="184">
        <v>0.0</v>
      </c>
      <c r="J414" s="184" t="s">
        <v>105</v>
      </c>
      <c r="K414" s="184" t="s">
        <v>221</v>
      </c>
      <c r="L414" s="258">
        <f>Total_revenue-COGS</f>
        <v>12128100000</v>
      </c>
      <c r="M414" s="258">
        <f>Gross_profit-(SGAs+R_and_D+Other_operating_items)</f>
        <v>6224700000</v>
      </c>
      <c r="N414" s="259">
        <f>1-(COGS/Total_revenue)</f>
        <v>0.3208882562</v>
      </c>
      <c r="O414" s="259">
        <f>Operating_profit/Total_revenue</f>
        <v>0.1646946454</v>
      </c>
    </row>
    <row r="415">
      <c r="A415" s="184">
        <v>441.0</v>
      </c>
      <c r="B415" s="184" t="s">
        <v>281</v>
      </c>
      <c r="C415" s="184" t="s">
        <v>11</v>
      </c>
      <c r="D415" s="256">
        <v>41943.0</v>
      </c>
      <c r="E415" s="257">
        <v>3.60669E10</v>
      </c>
      <c r="F415" s="257">
        <v>2.47758E10</v>
      </c>
      <c r="G415" s="257">
        <v>4.3777E9</v>
      </c>
      <c r="H415" s="257">
        <v>1.452E9</v>
      </c>
      <c r="I415" s="184">
        <v>0.0</v>
      </c>
      <c r="J415" s="184" t="s">
        <v>105</v>
      </c>
      <c r="K415" s="184" t="s">
        <v>221</v>
      </c>
      <c r="L415" s="258">
        <f>Total_revenue-COGS</f>
        <v>11291100000</v>
      </c>
      <c r="M415" s="258">
        <f>Gross_profit-(SGAs+R_and_D+Other_operating_items)</f>
        <v>5461400000</v>
      </c>
      <c r="N415" s="259">
        <f>1-(COGS/Total_revenue)</f>
        <v>0.313059897</v>
      </c>
      <c r="O415" s="259">
        <f>Operating_profit/Total_revenue</f>
        <v>0.151424159</v>
      </c>
    </row>
    <row r="416">
      <c r="A416" s="184">
        <v>442.0</v>
      </c>
      <c r="B416" s="184" t="s">
        <v>281</v>
      </c>
      <c r="C416" s="184" t="s">
        <v>12</v>
      </c>
      <c r="D416" s="256">
        <v>42308.0</v>
      </c>
      <c r="E416" s="257">
        <v>2.88628E10</v>
      </c>
      <c r="F416" s="257">
        <v>2.01432E10</v>
      </c>
      <c r="G416" s="257">
        <v>3.8344E9</v>
      </c>
      <c r="H416" s="257">
        <v>1.4251E9</v>
      </c>
      <c r="I416" s="184">
        <v>0.0</v>
      </c>
      <c r="J416" s="184" t="s">
        <v>105</v>
      </c>
      <c r="K416" s="184" t="s">
        <v>221</v>
      </c>
      <c r="L416" s="258">
        <f>Total_revenue-COGS</f>
        <v>8719600000</v>
      </c>
      <c r="M416" s="258">
        <f>Gross_profit-(SGAs+R_and_D+Other_operating_items)</f>
        <v>3460100000</v>
      </c>
      <c r="N416" s="259">
        <f>1-(COGS/Total_revenue)</f>
        <v>0.3021051319</v>
      </c>
      <c r="O416" s="259">
        <f>Operating_profit/Total_revenue</f>
        <v>0.119880954</v>
      </c>
    </row>
    <row r="417">
      <c r="A417" s="184">
        <v>443.0</v>
      </c>
      <c r="B417" s="184" t="s">
        <v>281</v>
      </c>
      <c r="C417" s="184" t="s">
        <v>13</v>
      </c>
      <c r="D417" s="256">
        <v>42674.0</v>
      </c>
      <c r="E417" s="257">
        <v>2.6644E10</v>
      </c>
      <c r="F417" s="257">
        <v>1.82489E10</v>
      </c>
      <c r="G417" s="257">
        <v>4.0183E9</v>
      </c>
      <c r="H417" s="257">
        <v>1.3891E9</v>
      </c>
      <c r="I417" s="184">
        <v>0.0</v>
      </c>
      <c r="J417" s="184" t="s">
        <v>105</v>
      </c>
      <c r="K417" s="184" t="s">
        <v>221</v>
      </c>
      <c r="L417" s="258">
        <f>Total_revenue-COGS</f>
        <v>8395100000</v>
      </c>
      <c r="M417" s="258">
        <f>Gross_profit-(SGAs+R_and_D+Other_operating_items)</f>
        <v>2987700000</v>
      </c>
      <c r="N417" s="259">
        <f>1-(COGS/Total_revenue)</f>
        <v>0.3150840715</v>
      </c>
      <c r="O417" s="259">
        <f>Operating_profit/Total_revenue</f>
        <v>0.112134064</v>
      </c>
    </row>
    <row r="418">
      <c r="A418" s="184">
        <v>444.0</v>
      </c>
      <c r="B418" s="184" t="s">
        <v>282</v>
      </c>
      <c r="C418" s="184" t="s">
        <v>10</v>
      </c>
      <c r="D418" s="256">
        <v>41243.0</v>
      </c>
      <c r="E418" s="257">
        <v>8.984E9</v>
      </c>
      <c r="F418" s="257">
        <v>8.45E8</v>
      </c>
      <c r="G418" s="257">
        <v>3.052E9</v>
      </c>
      <c r="H418" s="184">
        <v>0.0</v>
      </c>
      <c r="I418" s="257">
        <v>8.48E8</v>
      </c>
      <c r="J418" s="184" t="s">
        <v>99</v>
      </c>
      <c r="K418" s="184" t="s">
        <v>195</v>
      </c>
      <c r="L418" s="258">
        <f>Total_revenue-COGS</f>
        <v>8139000000</v>
      </c>
      <c r="M418" s="258">
        <f>Gross_profit-(SGAs+R_and_D+Other_operating_items)</f>
        <v>4239000000</v>
      </c>
      <c r="N418" s="259">
        <f>1-(COGS/Total_revenue)</f>
        <v>0.9059439003</v>
      </c>
      <c r="O418" s="259">
        <f>Operating_profit/Total_revenue</f>
        <v>0.4718388246</v>
      </c>
    </row>
    <row r="419">
      <c r="A419" s="184">
        <v>445.0</v>
      </c>
      <c r="B419" s="184" t="s">
        <v>282</v>
      </c>
      <c r="C419" s="184" t="s">
        <v>11</v>
      </c>
      <c r="D419" s="256">
        <v>41639.0</v>
      </c>
      <c r="E419" s="257">
        <v>9.37E9</v>
      </c>
      <c r="F419" s="257">
        <v>6.98E8</v>
      </c>
      <c r="G419" s="257">
        <v>3.194E9</v>
      </c>
      <c r="H419" s="184">
        <v>0.0</v>
      </c>
      <c r="I419" s="257">
        <v>1.086E9</v>
      </c>
      <c r="J419" s="184" t="s">
        <v>99</v>
      </c>
      <c r="K419" s="184" t="s">
        <v>195</v>
      </c>
      <c r="L419" s="258">
        <f>Total_revenue-COGS</f>
        <v>8672000000</v>
      </c>
      <c r="M419" s="258">
        <f>Gross_profit-(SGAs+R_and_D+Other_operating_items)</f>
        <v>4392000000</v>
      </c>
      <c r="N419" s="259">
        <f>1-(COGS/Total_revenue)</f>
        <v>0.925506937</v>
      </c>
      <c r="O419" s="259">
        <f>Operating_profit/Total_revenue</f>
        <v>0.4687299893</v>
      </c>
    </row>
    <row r="420">
      <c r="A420" s="184">
        <v>446.0</v>
      </c>
      <c r="B420" s="184" t="s">
        <v>282</v>
      </c>
      <c r="C420" s="184" t="s">
        <v>12</v>
      </c>
      <c r="D420" s="256">
        <v>42004.0</v>
      </c>
      <c r="E420" s="257">
        <v>9.611E9</v>
      </c>
      <c r="F420" s="257">
        <v>6.14E8</v>
      </c>
      <c r="G420" s="257">
        <v>3.34E9</v>
      </c>
      <c r="H420" s="184">
        <v>0.0</v>
      </c>
      <c r="I420" s="257">
        <v>1.443E9</v>
      </c>
      <c r="J420" s="184" t="s">
        <v>99</v>
      </c>
      <c r="K420" s="184" t="s">
        <v>195</v>
      </c>
      <c r="L420" s="258">
        <f>Total_revenue-COGS</f>
        <v>8997000000</v>
      </c>
      <c r="M420" s="258">
        <f>Gross_profit-(SGAs+R_and_D+Other_operating_items)</f>
        <v>4214000000</v>
      </c>
      <c r="N420" s="259">
        <f>1-(COGS/Total_revenue)</f>
        <v>0.9361148684</v>
      </c>
      <c r="O420" s="259">
        <f>Operating_profit/Total_revenue</f>
        <v>0.4384559359</v>
      </c>
    </row>
    <row r="421">
      <c r="A421" s="184">
        <v>447.0</v>
      </c>
      <c r="B421" s="184" t="s">
        <v>282</v>
      </c>
      <c r="C421" s="184" t="s">
        <v>13</v>
      </c>
      <c r="D421" s="256">
        <v>42369.0</v>
      </c>
      <c r="E421" s="257">
        <v>1.0002E10</v>
      </c>
      <c r="F421" s="257">
        <v>6.23E8</v>
      </c>
      <c r="G421" s="257">
        <v>3.615E9</v>
      </c>
      <c r="H421" s="184">
        <v>0.0</v>
      </c>
      <c r="I421" s="257">
        <v>1.512E9</v>
      </c>
      <c r="J421" s="184" t="s">
        <v>99</v>
      </c>
      <c r="K421" s="184" t="s">
        <v>195</v>
      </c>
      <c r="L421" s="258">
        <f>Total_revenue-COGS</f>
        <v>9379000000</v>
      </c>
      <c r="M421" s="258">
        <f>Gross_profit-(SGAs+R_and_D+Other_operating_items)</f>
        <v>4252000000</v>
      </c>
      <c r="N421" s="259">
        <f>1-(COGS/Total_revenue)</f>
        <v>0.9377124575</v>
      </c>
      <c r="O421" s="259">
        <f>Operating_profit/Total_revenue</f>
        <v>0.425114977</v>
      </c>
    </row>
    <row r="422">
      <c r="A422" s="184">
        <v>448.0</v>
      </c>
      <c r="B422" s="184" t="s">
        <v>283</v>
      </c>
      <c r="C422" s="184" t="s">
        <v>10</v>
      </c>
      <c r="D422" s="256">
        <v>41306.0</v>
      </c>
      <c r="E422" s="257">
        <v>1.6022128E10</v>
      </c>
      <c r="F422" s="257">
        <v>1.0936727E10</v>
      </c>
      <c r="G422" s="257">
        <v>3.430125E9</v>
      </c>
      <c r="H422" s="184">
        <v>0.0</v>
      </c>
      <c r="I422" s="184">
        <v>0.0</v>
      </c>
      <c r="J422" s="184" t="s">
        <v>90</v>
      </c>
      <c r="K422" s="184" t="s">
        <v>284</v>
      </c>
      <c r="L422" s="258">
        <f>Total_revenue-COGS</f>
        <v>5085401000</v>
      </c>
      <c r="M422" s="258">
        <f>Gross_profit-(SGAs+R_and_D+Other_operating_items)</f>
        <v>1655276000</v>
      </c>
      <c r="N422" s="259">
        <f>1-(COGS/Total_revenue)</f>
        <v>0.3173986002</v>
      </c>
      <c r="O422" s="259">
        <f>Operating_profit/Total_revenue</f>
        <v>0.1033118697</v>
      </c>
    </row>
    <row r="423">
      <c r="A423" s="184">
        <v>449.0</v>
      </c>
      <c r="B423" s="184" t="s">
        <v>283</v>
      </c>
      <c r="C423" s="184" t="s">
        <v>11</v>
      </c>
      <c r="D423" s="256">
        <v>41670.0</v>
      </c>
      <c r="E423" s="257">
        <v>1.7504167E10</v>
      </c>
      <c r="F423" s="257">
        <v>1.2068425E10</v>
      </c>
      <c r="G423" s="257">
        <v>3.699557E9</v>
      </c>
      <c r="H423" s="184">
        <v>0.0</v>
      </c>
      <c r="I423" s="184">
        <v>0.0</v>
      </c>
      <c r="J423" s="184" t="s">
        <v>90</v>
      </c>
      <c r="K423" s="184" t="s">
        <v>284</v>
      </c>
      <c r="L423" s="258">
        <f>Total_revenue-COGS</f>
        <v>5435742000</v>
      </c>
      <c r="M423" s="258">
        <f>Gross_profit-(SGAs+R_and_D+Other_operating_items)</f>
        <v>1736185000</v>
      </c>
      <c r="N423" s="259">
        <f>1-(COGS/Total_revenue)</f>
        <v>0.3105398846</v>
      </c>
      <c r="O423" s="259">
        <f>Operating_profit/Total_revenue</f>
        <v>0.0991869536</v>
      </c>
    </row>
    <row r="424">
      <c r="A424" s="184">
        <v>450.0</v>
      </c>
      <c r="B424" s="184" t="s">
        <v>283</v>
      </c>
      <c r="C424" s="184" t="s">
        <v>12</v>
      </c>
      <c r="D424" s="256">
        <v>42034.0</v>
      </c>
      <c r="E424" s="257">
        <v>1.8909588E10</v>
      </c>
      <c r="F424" s="257">
        <v>1.3107081E10</v>
      </c>
      <c r="G424" s="257">
        <v>4.033414E9</v>
      </c>
      <c r="H424" s="184">
        <v>0.0</v>
      </c>
      <c r="I424" s="184">
        <v>0.0</v>
      </c>
      <c r="J424" s="184" t="s">
        <v>90</v>
      </c>
      <c r="K424" s="184" t="s">
        <v>284</v>
      </c>
      <c r="L424" s="258">
        <f>Total_revenue-COGS</f>
        <v>5802507000</v>
      </c>
      <c r="M424" s="258">
        <f>Gross_profit-(SGAs+R_and_D+Other_operating_items)</f>
        <v>1769093000</v>
      </c>
      <c r="N424" s="259">
        <f>1-(COGS/Total_revenue)</f>
        <v>0.3068552842</v>
      </c>
      <c r="O424" s="259">
        <f>Operating_profit/Total_revenue</f>
        <v>0.09355534346</v>
      </c>
    </row>
    <row r="425">
      <c r="A425" s="184">
        <v>451.0</v>
      </c>
      <c r="B425" s="184" t="s">
        <v>283</v>
      </c>
      <c r="C425" s="184" t="s">
        <v>13</v>
      </c>
      <c r="D425" s="256">
        <v>42398.0</v>
      </c>
      <c r="E425" s="257">
        <v>2.0368562E10</v>
      </c>
      <c r="F425" s="257">
        <v>1.4062471E10</v>
      </c>
      <c r="G425" s="257">
        <v>4.365797E9</v>
      </c>
      <c r="H425" s="184">
        <v>0.0</v>
      </c>
      <c r="I425" s="184">
        <v>0.0</v>
      </c>
      <c r="J425" s="184" t="s">
        <v>90</v>
      </c>
      <c r="K425" s="184" t="s">
        <v>284</v>
      </c>
      <c r="L425" s="258">
        <f>Total_revenue-COGS</f>
        <v>6306091000</v>
      </c>
      <c r="M425" s="258">
        <f>Gross_profit-(SGAs+R_and_D+Other_operating_items)</f>
        <v>1940294000</v>
      </c>
      <c r="N425" s="259">
        <f>1-(COGS/Total_revenue)</f>
        <v>0.3095992245</v>
      </c>
      <c r="O425" s="259">
        <f>Operating_profit/Total_revenue</f>
        <v>0.09525925296</v>
      </c>
    </row>
    <row r="426">
      <c r="A426" s="184">
        <v>452.0</v>
      </c>
      <c r="B426" s="184" t="s">
        <v>285</v>
      </c>
      <c r="C426" s="184" t="s">
        <v>10</v>
      </c>
      <c r="D426" s="256">
        <v>41274.0</v>
      </c>
      <c r="E426" s="257">
        <v>7.383E9</v>
      </c>
      <c r="F426" s="257">
        <v>4.365E9</v>
      </c>
      <c r="G426" s="257">
        <v>1.742E9</v>
      </c>
      <c r="H426" s="184">
        <v>0.0</v>
      </c>
      <c r="I426" s="257">
        <v>7.5E7</v>
      </c>
      <c r="J426" s="184" t="s">
        <v>102</v>
      </c>
      <c r="K426" s="184" t="s">
        <v>286</v>
      </c>
      <c r="L426" s="258">
        <f>Total_revenue-COGS</f>
        <v>3018000000</v>
      </c>
      <c r="M426" s="258">
        <f>Gross_profit-(SGAs+R_and_D+Other_operating_items)</f>
        <v>1201000000</v>
      </c>
      <c r="N426" s="259">
        <f>1-(COGS/Total_revenue)</f>
        <v>0.40877692</v>
      </c>
      <c r="O426" s="259">
        <f>Operating_profit/Total_revenue</f>
        <v>0.1626710009</v>
      </c>
    </row>
    <row r="427">
      <c r="A427" s="184">
        <v>453.0</v>
      </c>
      <c r="B427" s="184" t="s">
        <v>285</v>
      </c>
      <c r="C427" s="184" t="s">
        <v>11</v>
      </c>
      <c r="D427" s="256">
        <v>41639.0</v>
      </c>
      <c r="E427" s="257">
        <v>7.146E9</v>
      </c>
      <c r="F427" s="257">
        <v>4.326E9</v>
      </c>
      <c r="G427" s="257">
        <v>1.74E9</v>
      </c>
      <c r="H427" s="184">
        <v>0.0</v>
      </c>
      <c r="I427" s="257">
        <v>7.9E7</v>
      </c>
      <c r="J427" s="184" t="s">
        <v>102</v>
      </c>
      <c r="K427" s="184" t="s">
        <v>286</v>
      </c>
      <c r="L427" s="258">
        <f>Total_revenue-COGS</f>
        <v>2820000000</v>
      </c>
      <c r="M427" s="258">
        <f>Gross_profit-(SGAs+R_and_D+Other_operating_items)</f>
        <v>1001000000</v>
      </c>
      <c r="N427" s="259">
        <f>1-(COGS/Total_revenue)</f>
        <v>0.3946263644</v>
      </c>
      <c r="O427" s="259">
        <f>Operating_profit/Total_revenue</f>
        <v>0.1400783655</v>
      </c>
    </row>
    <row r="428">
      <c r="A428" s="184">
        <v>454.0</v>
      </c>
      <c r="B428" s="184" t="s">
        <v>285</v>
      </c>
      <c r="C428" s="184" t="s">
        <v>12</v>
      </c>
      <c r="D428" s="256">
        <v>42004.0</v>
      </c>
      <c r="E428" s="257">
        <v>7.435E9</v>
      </c>
      <c r="F428" s="257">
        <v>4.637E9</v>
      </c>
      <c r="G428" s="257">
        <v>1.721E9</v>
      </c>
      <c r="H428" s="184">
        <v>0.0</v>
      </c>
      <c r="I428" s="257">
        <v>9.4E7</v>
      </c>
      <c r="J428" s="184" t="s">
        <v>102</v>
      </c>
      <c r="K428" s="184" t="s">
        <v>286</v>
      </c>
      <c r="L428" s="258">
        <f>Total_revenue-COGS</f>
        <v>2798000000</v>
      </c>
      <c r="M428" s="258">
        <f>Gross_profit-(SGAs+R_and_D+Other_operating_items)</f>
        <v>983000000</v>
      </c>
      <c r="N428" s="259">
        <f>1-(COGS/Total_revenue)</f>
        <v>0.3763281775</v>
      </c>
      <c r="O428" s="259">
        <f>Operating_profit/Total_revenue</f>
        <v>0.1322125084</v>
      </c>
    </row>
    <row r="429">
      <c r="A429" s="184">
        <v>455.0</v>
      </c>
      <c r="B429" s="184" t="s">
        <v>285</v>
      </c>
      <c r="C429" s="184" t="s">
        <v>13</v>
      </c>
      <c r="D429" s="256">
        <v>42369.0</v>
      </c>
      <c r="E429" s="257">
        <v>7.493E9</v>
      </c>
      <c r="F429" s="257">
        <v>4.657E9</v>
      </c>
      <c r="G429" s="257">
        <v>1.356E9</v>
      </c>
      <c r="H429" s="184">
        <v>0.0</v>
      </c>
      <c r="I429" s="257">
        <v>8.1E7</v>
      </c>
      <c r="J429" s="184" t="s">
        <v>102</v>
      </c>
      <c r="K429" s="184" t="s">
        <v>286</v>
      </c>
      <c r="L429" s="258">
        <f>Total_revenue-COGS</f>
        <v>2836000000</v>
      </c>
      <c r="M429" s="258">
        <f>Gross_profit-(SGAs+R_and_D+Other_operating_items)</f>
        <v>1399000000</v>
      </c>
      <c r="N429" s="259">
        <f>1-(COGS/Total_revenue)</f>
        <v>0.3784865875</v>
      </c>
      <c r="O429" s="259">
        <f>Operating_profit/Total_revenue</f>
        <v>0.1867075938</v>
      </c>
    </row>
    <row r="430">
      <c r="A430" s="184">
        <v>456.0</v>
      </c>
      <c r="B430" s="184" t="s">
        <v>287</v>
      </c>
      <c r="C430" s="184" t="s">
        <v>10</v>
      </c>
      <c r="D430" s="256">
        <v>41547.0</v>
      </c>
      <c r="E430" s="257">
        <v>6.2593E9</v>
      </c>
      <c r="F430" s="257">
        <v>4.8535E9</v>
      </c>
      <c r="G430" s="257">
        <v>6.499E8</v>
      </c>
      <c r="H430" s="184">
        <v>0.0</v>
      </c>
      <c r="I430" s="184">
        <v>0.0</v>
      </c>
      <c r="J430" s="184" t="s">
        <v>90</v>
      </c>
      <c r="K430" s="184" t="s">
        <v>288</v>
      </c>
      <c r="L430" s="258">
        <f>Total_revenue-COGS</f>
        <v>1405800000</v>
      </c>
      <c r="M430" s="258">
        <f>Gross_profit-(SGAs+R_and_D+Other_operating_items)</f>
        <v>755900000</v>
      </c>
      <c r="N430" s="259">
        <f>1-(COGS/Total_revenue)</f>
        <v>0.2245938044</v>
      </c>
      <c r="O430" s="259">
        <f>Operating_profit/Total_revenue</f>
        <v>0.1207643027</v>
      </c>
    </row>
    <row r="431">
      <c r="A431" s="184">
        <v>457.0</v>
      </c>
      <c r="B431" s="184" t="s">
        <v>287</v>
      </c>
      <c r="C431" s="184" t="s">
        <v>11</v>
      </c>
      <c r="D431" s="256">
        <v>41912.0</v>
      </c>
      <c r="E431" s="257">
        <v>8.0249E9</v>
      </c>
      <c r="F431" s="257">
        <v>6.2686E9</v>
      </c>
      <c r="G431" s="257">
        <v>8.269E8</v>
      </c>
      <c r="H431" s="184">
        <v>0.0</v>
      </c>
      <c r="I431" s="184">
        <v>0.0</v>
      </c>
      <c r="J431" s="184" t="s">
        <v>90</v>
      </c>
      <c r="K431" s="184" t="s">
        <v>288</v>
      </c>
      <c r="L431" s="258">
        <f>Total_revenue-COGS</f>
        <v>1756300000</v>
      </c>
      <c r="M431" s="258">
        <f>Gross_profit-(SGAs+R_and_D+Other_operating_items)</f>
        <v>929400000</v>
      </c>
      <c r="N431" s="259">
        <f>1-(COGS/Total_revenue)</f>
        <v>0.2188563097</v>
      </c>
      <c r="O431" s="259">
        <f>Operating_profit/Total_revenue</f>
        <v>0.1158145273</v>
      </c>
    </row>
    <row r="432">
      <c r="A432" s="184">
        <v>458.0</v>
      </c>
      <c r="B432" s="184" t="s">
        <v>287</v>
      </c>
      <c r="C432" s="184" t="s">
        <v>12</v>
      </c>
      <c r="D432" s="256">
        <v>42277.0</v>
      </c>
      <c r="E432" s="257">
        <v>1.0824E10</v>
      </c>
      <c r="F432" s="257">
        <v>8.5357E9</v>
      </c>
      <c r="G432" s="257">
        <v>1.003E9</v>
      </c>
      <c r="H432" s="184">
        <v>0.0</v>
      </c>
      <c r="I432" s="184">
        <v>0.0</v>
      </c>
      <c r="J432" s="184" t="s">
        <v>90</v>
      </c>
      <c r="K432" s="184" t="s">
        <v>288</v>
      </c>
      <c r="L432" s="258">
        <f>Total_revenue-COGS</f>
        <v>2288300000</v>
      </c>
      <c r="M432" s="258">
        <f>Gross_profit-(SGAs+R_and_D+Other_operating_items)</f>
        <v>1285300000</v>
      </c>
      <c r="N432" s="259">
        <f>1-(COGS/Total_revenue)</f>
        <v>0.21140983</v>
      </c>
      <c r="O432" s="259">
        <f>Operating_profit/Total_revenue</f>
        <v>0.1187453806</v>
      </c>
    </row>
    <row r="433">
      <c r="A433" s="184">
        <v>459.0</v>
      </c>
      <c r="B433" s="184" t="s">
        <v>287</v>
      </c>
      <c r="C433" s="184" t="s">
        <v>13</v>
      </c>
      <c r="D433" s="256">
        <v>42643.0</v>
      </c>
      <c r="E433" s="257">
        <v>1.21574E10</v>
      </c>
      <c r="F433" s="257">
        <v>9.5026E9</v>
      </c>
      <c r="G433" s="257">
        <v>1.1003E9</v>
      </c>
      <c r="H433" s="184">
        <v>0.0</v>
      </c>
      <c r="I433" s="184">
        <v>0.0</v>
      </c>
      <c r="J433" s="184" t="s">
        <v>90</v>
      </c>
      <c r="K433" s="184" t="s">
        <v>288</v>
      </c>
      <c r="L433" s="258">
        <f>Total_revenue-COGS</f>
        <v>2654800000</v>
      </c>
      <c r="M433" s="258">
        <f>Gross_profit-(SGAs+R_and_D+Other_operating_items)</f>
        <v>1554500000</v>
      </c>
      <c r="N433" s="259">
        <f>1-(COGS/Total_revenue)</f>
        <v>0.2183690592</v>
      </c>
      <c r="O433" s="259">
        <f>Operating_profit/Total_revenue</f>
        <v>0.1278645105</v>
      </c>
    </row>
    <row r="434">
      <c r="A434" s="184">
        <v>460.0</v>
      </c>
      <c r="B434" s="184" t="s">
        <v>289</v>
      </c>
      <c r="C434" s="184" t="s">
        <v>10</v>
      </c>
      <c r="D434" s="256">
        <v>41274.0</v>
      </c>
      <c r="E434" s="257">
        <v>1.82604E10</v>
      </c>
      <c r="F434" s="257">
        <v>8.8461E9</v>
      </c>
      <c r="G434" s="257">
        <v>5.1812E9</v>
      </c>
      <c r="H434" s="257">
        <v>1.1379E9</v>
      </c>
      <c r="I434" s="184">
        <v>0.0</v>
      </c>
      <c r="J434" s="184" t="s">
        <v>105</v>
      </c>
      <c r="K434" s="184" t="s">
        <v>256</v>
      </c>
      <c r="L434" s="258">
        <f>Total_revenue-COGS</f>
        <v>9414300000</v>
      </c>
      <c r="M434" s="258">
        <f>Gross_profit-(SGAs+R_and_D+Other_operating_items)</f>
        <v>3095200000</v>
      </c>
      <c r="N434" s="259">
        <f>1-(COGS/Total_revenue)</f>
        <v>0.5155582572</v>
      </c>
      <c r="O434" s="259">
        <f>Operating_profit/Total_revenue</f>
        <v>0.1695034063</v>
      </c>
    </row>
    <row r="435">
      <c r="A435" s="184">
        <v>461.0</v>
      </c>
      <c r="B435" s="184" t="s">
        <v>289</v>
      </c>
      <c r="C435" s="184" t="s">
        <v>11</v>
      </c>
      <c r="D435" s="256">
        <v>41639.0</v>
      </c>
      <c r="E435" s="257">
        <v>1.82831E10</v>
      </c>
      <c r="F435" s="257">
        <v>8.9411E9</v>
      </c>
      <c r="G435" s="257">
        <v>5.1171E9</v>
      </c>
      <c r="H435" s="257">
        <v>1.1044E9</v>
      </c>
      <c r="I435" s="184">
        <v>0.0</v>
      </c>
      <c r="J435" s="184" t="s">
        <v>105</v>
      </c>
      <c r="K435" s="184" t="s">
        <v>256</v>
      </c>
      <c r="L435" s="258">
        <f>Total_revenue-COGS</f>
        <v>9342000000</v>
      </c>
      <c r="M435" s="258">
        <f>Gross_profit-(SGAs+R_and_D+Other_operating_items)</f>
        <v>3120500000</v>
      </c>
      <c r="N435" s="259">
        <f>1-(COGS/Total_revenue)</f>
        <v>0.5109636768</v>
      </c>
      <c r="O435" s="259">
        <f>Operating_profit/Total_revenue</f>
        <v>0.1706767452</v>
      </c>
    </row>
    <row r="436">
      <c r="A436" s="184">
        <v>462.0</v>
      </c>
      <c r="B436" s="184" t="s">
        <v>289</v>
      </c>
      <c r="C436" s="184" t="s">
        <v>12</v>
      </c>
      <c r="D436" s="256">
        <v>42004.0</v>
      </c>
      <c r="E436" s="257">
        <v>1.9154E10</v>
      </c>
      <c r="F436" s="257">
        <v>9.2614E9</v>
      </c>
      <c r="G436" s="257">
        <v>5.389E9</v>
      </c>
      <c r="H436" s="257">
        <v>1.157E9</v>
      </c>
      <c r="I436" s="184">
        <v>0.0</v>
      </c>
      <c r="J436" s="184" t="s">
        <v>105</v>
      </c>
      <c r="K436" s="184" t="s">
        <v>256</v>
      </c>
      <c r="L436" s="258">
        <f>Total_revenue-COGS</f>
        <v>9892600000</v>
      </c>
      <c r="M436" s="258">
        <f>Gross_profit-(SGAs+R_and_D+Other_operating_items)</f>
        <v>3346600000</v>
      </c>
      <c r="N436" s="259">
        <f>1-(COGS/Total_revenue)</f>
        <v>0.5164769761</v>
      </c>
      <c r="O436" s="259">
        <f>Operating_profit/Total_revenue</f>
        <v>0.174720685</v>
      </c>
    </row>
    <row r="437">
      <c r="A437" s="184">
        <v>463.0</v>
      </c>
      <c r="B437" s="184" t="s">
        <v>289</v>
      </c>
      <c r="C437" s="184" t="s">
        <v>13</v>
      </c>
      <c r="D437" s="256">
        <v>42369.0</v>
      </c>
      <c r="E437" s="257">
        <v>2.05631E10</v>
      </c>
      <c r="F437" s="257">
        <v>9.8006E9</v>
      </c>
      <c r="G437" s="257">
        <v>6.0543E9</v>
      </c>
      <c r="H437" s="257">
        <v>1.2391E9</v>
      </c>
      <c r="I437" s="184">
        <v>0.0</v>
      </c>
      <c r="J437" s="184" t="s">
        <v>105</v>
      </c>
      <c r="K437" s="184" t="s">
        <v>256</v>
      </c>
      <c r="L437" s="258">
        <f>Total_revenue-COGS</f>
        <v>10762500000</v>
      </c>
      <c r="M437" s="258">
        <f>Gross_profit-(SGAs+R_and_D+Other_operating_items)</f>
        <v>3469100000</v>
      </c>
      <c r="N437" s="259">
        <f>1-(COGS/Total_revenue)</f>
        <v>0.5233889832</v>
      </c>
      <c r="O437" s="259">
        <f>Operating_profit/Total_revenue</f>
        <v>0.1687051077</v>
      </c>
    </row>
    <row r="438">
      <c r="A438" s="184">
        <v>464.0</v>
      </c>
      <c r="B438" s="184" t="s">
        <v>290</v>
      </c>
      <c r="C438" s="184" t="s">
        <v>10</v>
      </c>
      <c r="D438" s="256">
        <v>41545.0</v>
      </c>
      <c r="E438" s="257">
        <v>4.5041E10</v>
      </c>
      <c r="F438" s="257">
        <v>2.5034E10</v>
      </c>
      <c r="G438" s="257">
        <v>8.365E9</v>
      </c>
      <c r="H438" s="184">
        <v>0.0</v>
      </c>
      <c r="I438" s="257">
        <v>2.192E9</v>
      </c>
      <c r="J438" s="184" t="s">
        <v>90</v>
      </c>
      <c r="K438" s="184" t="s">
        <v>291</v>
      </c>
      <c r="L438" s="258">
        <f>Total_revenue-COGS</f>
        <v>20007000000</v>
      </c>
      <c r="M438" s="258">
        <f>Gross_profit-(SGAs+R_and_D+Other_operating_items)</f>
        <v>9450000000</v>
      </c>
      <c r="N438" s="259">
        <f>1-(COGS/Total_revenue)</f>
        <v>0.4441952887</v>
      </c>
      <c r="O438" s="259">
        <f>Operating_profit/Total_revenue</f>
        <v>0.2098088408</v>
      </c>
    </row>
    <row r="439">
      <c r="A439" s="184">
        <v>465.0</v>
      </c>
      <c r="B439" s="184" t="s">
        <v>290</v>
      </c>
      <c r="C439" s="184" t="s">
        <v>11</v>
      </c>
      <c r="D439" s="256">
        <v>41909.0</v>
      </c>
      <c r="E439" s="257">
        <v>4.8813E10</v>
      </c>
      <c r="F439" s="257">
        <v>2.642E10</v>
      </c>
      <c r="G439" s="257">
        <v>8.565E9</v>
      </c>
      <c r="H439" s="184">
        <v>0.0</v>
      </c>
      <c r="I439" s="257">
        <v>2.288E9</v>
      </c>
      <c r="J439" s="184" t="s">
        <v>90</v>
      </c>
      <c r="K439" s="184" t="s">
        <v>291</v>
      </c>
      <c r="L439" s="258">
        <f>Total_revenue-COGS</f>
        <v>22393000000</v>
      </c>
      <c r="M439" s="258">
        <f>Gross_profit-(SGAs+R_and_D+Other_operating_items)</f>
        <v>11540000000</v>
      </c>
      <c r="N439" s="259">
        <f>1-(COGS/Total_revenue)</f>
        <v>0.4587507426</v>
      </c>
      <c r="O439" s="259">
        <f>Operating_profit/Total_revenue</f>
        <v>0.2364124311</v>
      </c>
    </row>
    <row r="440">
      <c r="A440" s="184">
        <v>466.0</v>
      </c>
      <c r="B440" s="184" t="s">
        <v>290</v>
      </c>
      <c r="C440" s="184" t="s">
        <v>12</v>
      </c>
      <c r="D440" s="256">
        <v>42280.0</v>
      </c>
      <c r="E440" s="257">
        <v>5.2465E10</v>
      </c>
      <c r="F440" s="257">
        <v>2.8364E10</v>
      </c>
      <c r="G440" s="257">
        <v>8.523E9</v>
      </c>
      <c r="H440" s="184">
        <v>0.0</v>
      </c>
      <c r="I440" s="257">
        <v>2.354E9</v>
      </c>
      <c r="J440" s="184" t="s">
        <v>90</v>
      </c>
      <c r="K440" s="184" t="s">
        <v>291</v>
      </c>
      <c r="L440" s="258">
        <f>Total_revenue-COGS</f>
        <v>24101000000</v>
      </c>
      <c r="M440" s="258">
        <f>Gross_profit-(SGAs+R_and_D+Other_operating_items)</f>
        <v>13224000000</v>
      </c>
      <c r="N440" s="259">
        <f>1-(COGS/Total_revenue)</f>
        <v>0.4593729153</v>
      </c>
      <c r="O440" s="259">
        <f>Operating_profit/Total_revenue</f>
        <v>0.2520537501</v>
      </c>
    </row>
    <row r="441">
      <c r="A441" s="184">
        <v>467.0</v>
      </c>
      <c r="B441" s="184" t="s">
        <v>290</v>
      </c>
      <c r="C441" s="184" t="s">
        <v>13</v>
      </c>
      <c r="D441" s="256">
        <v>42644.0</v>
      </c>
      <c r="E441" s="257">
        <v>5.5632E10</v>
      </c>
      <c r="F441" s="257">
        <v>2.9993E10</v>
      </c>
      <c r="G441" s="257">
        <v>8.754E9</v>
      </c>
      <c r="H441" s="184">
        <v>0.0</v>
      </c>
      <c r="I441" s="257">
        <v>2.527E9</v>
      </c>
      <c r="J441" s="184" t="s">
        <v>90</v>
      </c>
      <c r="K441" s="184" t="s">
        <v>291</v>
      </c>
      <c r="L441" s="258">
        <f>Total_revenue-COGS</f>
        <v>25639000000</v>
      </c>
      <c r="M441" s="258">
        <f>Gross_profit-(SGAs+R_and_D+Other_operating_items)</f>
        <v>14358000000</v>
      </c>
      <c r="N441" s="259">
        <f>1-(COGS/Total_revenue)</f>
        <v>0.4608678458</v>
      </c>
      <c r="O441" s="259">
        <f>Operating_profit/Total_revenue</f>
        <v>0.2580888697</v>
      </c>
    </row>
    <row r="442">
      <c r="A442" s="184">
        <v>468.0</v>
      </c>
      <c r="B442" s="184" t="s">
        <v>292</v>
      </c>
      <c r="C442" s="184" t="s">
        <v>10</v>
      </c>
      <c r="D442" s="256">
        <v>41639.0</v>
      </c>
      <c r="E442" s="257">
        <v>5.535E9</v>
      </c>
      <c r="F442" s="257">
        <v>1.689E9</v>
      </c>
      <c r="G442" s="257">
        <v>1.598E9</v>
      </c>
      <c r="H442" s="184">
        <v>0.0</v>
      </c>
      <c r="I442" s="257">
        <v>2.76E8</v>
      </c>
      <c r="J442" s="184" t="s">
        <v>90</v>
      </c>
      <c r="K442" s="184" t="s">
        <v>240</v>
      </c>
      <c r="L442" s="258">
        <f>Total_revenue-COGS</f>
        <v>3846000000</v>
      </c>
      <c r="M442" s="258">
        <f>Gross_profit-(SGAs+R_and_D+Other_operating_items)</f>
        <v>1972000000</v>
      </c>
      <c r="N442" s="259">
        <f>1-(COGS/Total_revenue)</f>
        <v>0.6948509485</v>
      </c>
      <c r="O442" s="259">
        <f>Operating_profit/Total_revenue</f>
        <v>0.3562782294</v>
      </c>
    </row>
    <row r="443">
      <c r="A443" s="184">
        <v>469.0</v>
      </c>
      <c r="B443" s="184" t="s">
        <v>292</v>
      </c>
      <c r="C443" s="184" t="s">
        <v>11</v>
      </c>
      <c r="D443" s="256">
        <v>42004.0</v>
      </c>
      <c r="E443" s="257">
        <v>6.265E9</v>
      </c>
      <c r="F443" s="257">
        <v>2.124E9</v>
      </c>
      <c r="G443" s="257">
        <v>1.692E9</v>
      </c>
      <c r="H443" s="184">
        <v>0.0</v>
      </c>
      <c r="I443" s="257">
        <v>3.29E8</v>
      </c>
      <c r="J443" s="184" t="s">
        <v>90</v>
      </c>
      <c r="K443" s="184" t="s">
        <v>240</v>
      </c>
      <c r="L443" s="258">
        <f>Total_revenue-COGS</f>
        <v>4141000000</v>
      </c>
      <c r="M443" s="258">
        <f>Gross_profit-(SGAs+R_and_D+Other_operating_items)</f>
        <v>2120000000</v>
      </c>
      <c r="N443" s="259">
        <f>1-(COGS/Total_revenue)</f>
        <v>0.6609736632</v>
      </c>
      <c r="O443" s="259">
        <f>Operating_profit/Total_revenue</f>
        <v>0.3383878691</v>
      </c>
    </row>
    <row r="444">
      <c r="A444" s="184">
        <v>470.0</v>
      </c>
      <c r="B444" s="184" t="s">
        <v>292</v>
      </c>
      <c r="C444" s="184" t="s">
        <v>12</v>
      </c>
      <c r="D444" s="256">
        <v>42369.0</v>
      </c>
      <c r="E444" s="257">
        <v>6.394E9</v>
      </c>
      <c r="F444" s="257">
        <v>2.343E9</v>
      </c>
      <c r="G444" s="257">
        <v>1.669E9</v>
      </c>
      <c r="H444" s="184">
        <v>0.0</v>
      </c>
      <c r="I444" s="257">
        <v>3.3E8</v>
      </c>
      <c r="J444" s="184" t="s">
        <v>90</v>
      </c>
      <c r="K444" s="184" t="s">
        <v>240</v>
      </c>
      <c r="L444" s="258">
        <f>Total_revenue-COGS</f>
        <v>4051000000</v>
      </c>
      <c r="M444" s="258">
        <f>Gross_profit-(SGAs+R_and_D+Other_operating_items)</f>
        <v>2052000000</v>
      </c>
      <c r="N444" s="259">
        <f>1-(COGS/Total_revenue)</f>
        <v>0.633562715</v>
      </c>
      <c r="O444" s="259">
        <f>Operating_profit/Total_revenue</f>
        <v>0.320925868</v>
      </c>
    </row>
    <row r="445">
      <c r="A445" s="184">
        <v>471.0</v>
      </c>
      <c r="B445" s="184" t="s">
        <v>292</v>
      </c>
      <c r="C445" s="184" t="s">
        <v>13</v>
      </c>
      <c r="D445" s="256">
        <v>42735.0</v>
      </c>
      <c r="E445" s="257">
        <v>6.497E9</v>
      </c>
      <c r="F445" s="257">
        <v>2.432E9</v>
      </c>
      <c r="G445" s="257">
        <v>1.69E9</v>
      </c>
      <c r="H445" s="184">
        <v>0.0</v>
      </c>
      <c r="I445" s="257">
        <v>3.22E8</v>
      </c>
      <c r="J445" s="184" t="s">
        <v>90</v>
      </c>
      <c r="K445" s="184" t="s">
        <v>240</v>
      </c>
      <c r="L445" s="258">
        <f>Total_revenue-COGS</f>
        <v>4065000000</v>
      </c>
      <c r="M445" s="258">
        <f>Gross_profit-(SGAs+R_and_D+Other_operating_items)</f>
        <v>2053000000</v>
      </c>
      <c r="N445" s="259">
        <f>1-(COGS/Total_revenue)</f>
        <v>0.6256733877</v>
      </c>
      <c r="O445" s="259">
        <f>Operating_profit/Total_revenue</f>
        <v>0.3159919963</v>
      </c>
    </row>
    <row r="446">
      <c r="A446" s="184">
        <v>472.0</v>
      </c>
      <c r="B446" s="184" t="s">
        <v>293</v>
      </c>
      <c r="C446" s="184" t="s">
        <v>10</v>
      </c>
      <c r="D446" s="256">
        <v>41639.0</v>
      </c>
      <c r="E446" s="257">
        <v>5.535E9</v>
      </c>
      <c r="F446" s="257">
        <v>1.689E9</v>
      </c>
      <c r="G446" s="257">
        <v>1.598E9</v>
      </c>
      <c r="H446" s="184">
        <v>0.0</v>
      </c>
      <c r="I446" s="257">
        <v>2.76E8</v>
      </c>
      <c r="J446" s="184" t="s">
        <v>90</v>
      </c>
      <c r="K446" s="184" t="s">
        <v>240</v>
      </c>
      <c r="L446" s="258">
        <f>Total_revenue-COGS</f>
        <v>3846000000</v>
      </c>
      <c r="M446" s="258">
        <f>Gross_profit-(SGAs+R_and_D+Other_operating_items)</f>
        <v>1972000000</v>
      </c>
      <c r="N446" s="259">
        <f>1-(COGS/Total_revenue)</f>
        <v>0.6948509485</v>
      </c>
      <c r="O446" s="259">
        <f>Operating_profit/Total_revenue</f>
        <v>0.3562782294</v>
      </c>
    </row>
    <row r="447">
      <c r="A447" s="184">
        <v>473.0</v>
      </c>
      <c r="B447" s="184" t="s">
        <v>293</v>
      </c>
      <c r="C447" s="184" t="s">
        <v>11</v>
      </c>
      <c r="D447" s="256">
        <v>42004.0</v>
      </c>
      <c r="E447" s="257">
        <v>6.265E9</v>
      </c>
      <c r="F447" s="257">
        <v>2.124E9</v>
      </c>
      <c r="G447" s="257">
        <v>1.692E9</v>
      </c>
      <c r="H447" s="184">
        <v>0.0</v>
      </c>
      <c r="I447" s="257">
        <v>3.29E8</v>
      </c>
      <c r="J447" s="184" t="s">
        <v>90</v>
      </c>
      <c r="K447" s="184" t="s">
        <v>240</v>
      </c>
      <c r="L447" s="258">
        <f>Total_revenue-COGS</f>
        <v>4141000000</v>
      </c>
      <c r="M447" s="258">
        <f>Gross_profit-(SGAs+R_and_D+Other_operating_items)</f>
        <v>2120000000</v>
      </c>
      <c r="N447" s="259">
        <f>1-(COGS/Total_revenue)</f>
        <v>0.6609736632</v>
      </c>
      <c r="O447" s="259">
        <f>Operating_profit/Total_revenue</f>
        <v>0.3383878691</v>
      </c>
    </row>
    <row r="448">
      <c r="A448" s="184">
        <v>474.0</v>
      </c>
      <c r="B448" s="184" t="s">
        <v>293</v>
      </c>
      <c r="C448" s="184" t="s">
        <v>12</v>
      </c>
      <c r="D448" s="256">
        <v>42369.0</v>
      </c>
      <c r="E448" s="257">
        <v>6.394E9</v>
      </c>
      <c r="F448" s="257">
        <v>2.343E9</v>
      </c>
      <c r="G448" s="257">
        <v>1.669E9</v>
      </c>
      <c r="H448" s="184">
        <v>0.0</v>
      </c>
      <c r="I448" s="257">
        <v>3.3E8</v>
      </c>
      <c r="J448" s="184" t="s">
        <v>90</v>
      </c>
      <c r="K448" s="184" t="s">
        <v>240</v>
      </c>
      <c r="L448" s="258">
        <f>Total_revenue-COGS</f>
        <v>4051000000</v>
      </c>
      <c r="M448" s="258">
        <f>Gross_profit-(SGAs+R_and_D+Other_operating_items)</f>
        <v>2052000000</v>
      </c>
      <c r="N448" s="259">
        <f>1-(COGS/Total_revenue)</f>
        <v>0.633562715</v>
      </c>
      <c r="O448" s="259">
        <f>Operating_profit/Total_revenue</f>
        <v>0.320925868</v>
      </c>
    </row>
    <row r="449">
      <c r="A449" s="184">
        <v>475.0</v>
      </c>
      <c r="B449" s="184" t="s">
        <v>293</v>
      </c>
      <c r="C449" s="184" t="s">
        <v>13</v>
      </c>
      <c r="D449" s="256">
        <v>42735.0</v>
      </c>
      <c r="E449" s="257">
        <v>6.497E9</v>
      </c>
      <c r="F449" s="257">
        <v>2.432E9</v>
      </c>
      <c r="G449" s="257">
        <v>1.69E9</v>
      </c>
      <c r="H449" s="184">
        <v>0.0</v>
      </c>
      <c r="I449" s="257">
        <v>3.22E8</v>
      </c>
      <c r="J449" s="184" t="s">
        <v>90</v>
      </c>
      <c r="K449" s="184" t="s">
        <v>240</v>
      </c>
      <c r="L449" s="258">
        <f>Total_revenue-COGS</f>
        <v>4065000000</v>
      </c>
      <c r="M449" s="258">
        <f>Gross_profit-(SGAs+R_and_D+Other_operating_items)</f>
        <v>2053000000</v>
      </c>
      <c r="N449" s="259">
        <f>1-(COGS/Total_revenue)</f>
        <v>0.6256733877</v>
      </c>
      <c r="O449" s="259">
        <f>Operating_profit/Total_revenue</f>
        <v>0.3159919963</v>
      </c>
    </row>
    <row r="450">
      <c r="A450" s="184">
        <v>476.0</v>
      </c>
      <c r="B450" s="184" t="s">
        <v>294</v>
      </c>
      <c r="C450" s="184" t="s">
        <v>10</v>
      </c>
      <c r="D450" s="256">
        <v>41639.0</v>
      </c>
      <c r="E450" s="257">
        <v>1.5051E10</v>
      </c>
      <c r="F450" s="257">
        <v>1.2274E10</v>
      </c>
      <c r="G450" s="257">
        <v>9.16E8</v>
      </c>
      <c r="H450" s="184">
        <v>0.0</v>
      </c>
      <c r="I450" s="257">
        <v>9.7E7</v>
      </c>
      <c r="J450" s="184" t="s">
        <v>90</v>
      </c>
      <c r="K450" s="184" t="s">
        <v>121</v>
      </c>
      <c r="L450" s="258">
        <f>Total_revenue-COGS</f>
        <v>2777000000</v>
      </c>
      <c r="M450" s="258">
        <f>Gross_profit-(SGAs+R_and_D+Other_operating_items)</f>
        <v>1764000000</v>
      </c>
      <c r="N450" s="259">
        <f>1-(COGS/Total_revenue)</f>
        <v>0.1845060129</v>
      </c>
      <c r="O450" s="259">
        <f>Operating_profit/Total_revenue</f>
        <v>0.1172015148</v>
      </c>
    </row>
    <row r="451">
      <c r="A451" s="184">
        <v>477.0</v>
      </c>
      <c r="B451" s="184" t="s">
        <v>294</v>
      </c>
      <c r="C451" s="184" t="s">
        <v>11</v>
      </c>
      <c r="D451" s="256">
        <v>42004.0</v>
      </c>
      <c r="E451" s="257">
        <v>1.5499E10</v>
      </c>
      <c r="F451" s="257">
        <v>1.2471E10</v>
      </c>
      <c r="G451" s="257">
        <v>1.036E9</v>
      </c>
      <c r="H451" s="184">
        <v>0.0</v>
      </c>
      <c r="I451" s="257">
        <v>9.4E7</v>
      </c>
      <c r="J451" s="184" t="s">
        <v>90</v>
      </c>
      <c r="K451" s="184" t="s">
        <v>121</v>
      </c>
      <c r="L451" s="258">
        <f>Total_revenue-COGS</f>
        <v>3028000000</v>
      </c>
      <c r="M451" s="258">
        <f>Gross_profit-(SGAs+R_and_D+Other_operating_items)</f>
        <v>1898000000</v>
      </c>
      <c r="N451" s="259">
        <f>1-(COGS/Total_revenue)</f>
        <v>0.1953674431</v>
      </c>
      <c r="O451" s="259">
        <f>Operating_profit/Total_revenue</f>
        <v>0.1224595135</v>
      </c>
    </row>
    <row r="452">
      <c r="A452" s="184">
        <v>478.0</v>
      </c>
      <c r="B452" s="184" t="s">
        <v>294</v>
      </c>
      <c r="C452" s="184" t="s">
        <v>12</v>
      </c>
      <c r="D452" s="256">
        <v>42369.0</v>
      </c>
      <c r="E452" s="257">
        <v>1.5165E10</v>
      </c>
      <c r="F452" s="257">
        <v>1.2155E10</v>
      </c>
      <c r="G452" s="257">
        <v>1.017E9</v>
      </c>
      <c r="H452" s="184">
        <v>0.0</v>
      </c>
      <c r="I452" s="257">
        <v>9.3E7</v>
      </c>
      <c r="J452" s="184" t="s">
        <v>90</v>
      </c>
      <c r="K452" s="184" t="s">
        <v>121</v>
      </c>
      <c r="L452" s="258">
        <f>Total_revenue-COGS</f>
        <v>3010000000</v>
      </c>
      <c r="M452" s="258">
        <f>Gross_profit-(SGAs+R_and_D+Other_operating_items)</f>
        <v>1900000000</v>
      </c>
      <c r="N452" s="259">
        <f>1-(COGS/Total_revenue)</f>
        <v>0.1984833498</v>
      </c>
      <c r="O452" s="259">
        <f>Operating_profit/Total_revenue</f>
        <v>0.1252884932</v>
      </c>
    </row>
    <row r="453">
      <c r="A453" s="184">
        <v>479.0</v>
      </c>
      <c r="B453" s="184" t="s">
        <v>294</v>
      </c>
      <c r="C453" s="184" t="s">
        <v>13</v>
      </c>
      <c r="D453" s="256">
        <v>42735.0</v>
      </c>
      <c r="E453" s="257">
        <v>1.6661E10</v>
      </c>
      <c r="F453" s="257">
        <v>1.3107E10</v>
      </c>
      <c r="G453" s="257">
        <v>1.145E9</v>
      </c>
      <c r="H453" s="184">
        <v>0.0</v>
      </c>
      <c r="I453" s="257">
        <v>1.34E8</v>
      </c>
      <c r="J453" s="184" t="s">
        <v>90</v>
      </c>
      <c r="K453" s="184" t="s">
        <v>121</v>
      </c>
      <c r="L453" s="258">
        <f>Total_revenue-COGS</f>
        <v>3554000000</v>
      </c>
      <c r="M453" s="258">
        <f>Gross_profit-(SGAs+R_and_D+Other_operating_items)</f>
        <v>2275000000</v>
      </c>
      <c r="N453" s="259">
        <f>1-(COGS/Total_revenue)</f>
        <v>0.2133125263</v>
      </c>
      <c r="O453" s="259">
        <f>Operating_profit/Total_revenue</f>
        <v>0.1365464258</v>
      </c>
    </row>
    <row r="454">
      <c r="A454" s="184">
        <v>480.0</v>
      </c>
      <c r="B454" s="184" t="s">
        <v>295</v>
      </c>
      <c r="C454" s="184" t="s">
        <v>10</v>
      </c>
      <c r="D454" s="256">
        <v>41274.0</v>
      </c>
      <c r="E454" s="257">
        <v>1.279067E9</v>
      </c>
      <c r="F454" s="257">
        <v>4.61898E8</v>
      </c>
      <c r="G454" s="257">
        <v>6.8538E7</v>
      </c>
      <c r="H454" s="184">
        <v>0.0</v>
      </c>
      <c r="I454" s="257">
        <v>3.82553E8</v>
      </c>
      <c r="J454" s="184" t="s">
        <v>114</v>
      </c>
      <c r="K454" s="184" t="s">
        <v>175</v>
      </c>
      <c r="L454" s="258">
        <f>Total_revenue-COGS</f>
        <v>817169000</v>
      </c>
      <c r="M454" s="258">
        <f>Gross_profit-(SGAs+R_and_D+Other_operating_items)</f>
        <v>366078000</v>
      </c>
      <c r="N454" s="259">
        <f>1-(COGS/Total_revenue)</f>
        <v>0.6388789641</v>
      </c>
      <c r="O454" s="259">
        <f>Operating_profit/Total_revenue</f>
        <v>0.2862070556</v>
      </c>
    </row>
    <row r="455">
      <c r="A455" s="184">
        <v>481.0</v>
      </c>
      <c r="B455" s="184" t="s">
        <v>295</v>
      </c>
      <c r="C455" s="184" t="s">
        <v>11</v>
      </c>
      <c r="D455" s="256">
        <v>41639.0</v>
      </c>
      <c r="E455" s="257">
        <v>1.482259E9</v>
      </c>
      <c r="F455" s="257">
        <v>5.5566E8</v>
      </c>
      <c r="G455" s="257">
        <v>6.9323E7</v>
      </c>
      <c r="H455" s="184">
        <v>0.0</v>
      </c>
      <c r="I455" s="257">
        <v>4.75464E8</v>
      </c>
      <c r="J455" s="184" t="s">
        <v>114</v>
      </c>
      <c r="K455" s="184" t="s">
        <v>175</v>
      </c>
      <c r="L455" s="258">
        <f>Total_revenue-COGS</f>
        <v>926599000</v>
      </c>
      <c r="M455" s="258">
        <f>Gross_profit-(SGAs+R_and_D+Other_operating_items)</f>
        <v>381812000</v>
      </c>
      <c r="N455" s="259">
        <f>1-(COGS/Total_revenue)</f>
        <v>0.6251262431</v>
      </c>
      <c r="O455" s="259">
        <f>Operating_profit/Total_revenue</f>
        <v>0.2575879114</v>
      </c>
    </row>
    <row r="456">
      <c r="A456" s="184">
        <v>482.0</v>
      </c>
      <c r="B456" s="184" t="s">
        <v>295</v>
      </c>
      <c r="C456" s="184" t="s">
        <v>12</v>
      </c>
      <c r="D456" s="256">
        <v>42004.0</v>
      </c>
      <c r="E456" s="257">
        <v>1.616438E9</v>
      </c>
      <c r="F456" s="257">
        <v>6.03321E8</v>
      </c>
      <c r="G456" s="257">
        <v>8.9468E7</v>
      </c>
      <c r="H456" s="184">
        <v>0.0</v>
      </c>
      <c r="I456" s="257">
        <v>5.38513E8</v>
      </c>
      <c r="J456" s="184" t="s">
        <v>114</v>
      </c>
      <c r="K456" s="184" t="s">
        <v>175</v>
      </c>
      <c r="L456" s="258">
        <f>Total_revenue-COGS</f>
        <v>1013117000</v>
      </c>
      <c r="M456" s="258">
        <f>Gross_profit-(SGAs+R_and_D+Other_operating_items)</f>
        <v>385136000</v>
      </c>
      <c r="N456" s="259">
        <f>1-(COGS/Total_revenue)</f>
        <v>0.6267589601</v>
      </c>
      <c r="O456" s="259">
        <f>Operating_profit/Total_revenue</f>
        <v>0.2382621542</v>
      </c>
    </row>
    <row r="457">
      <c r="A457" s="184">
        <v>483.0</v>
      </c>
      <c r="B457" s="184" t="s">
        <v>295</v>
      </c>
      <c r="C457" s="184" t="s">
        <v>13</v>
      </c>
      <c r="D457" s="256">
        <v>42369.0</v>
      </c>
      <c r="E457" s="257">
        <v>1.763336E9</v>
      </c>
      <c r="F457" s="257">
        <v>6.51282E8</v>
      </c>
      <c r="G457" s="257">
        <v>1.39616E8</v>
      </c>
      <c r="H457" s="184">
        <v>0.0</v>
      </c>
      <c r="I457" s="257">
        <v>5.70527E8</v>
      </c>
      <c r="J457" s="184" t="s">
        <v>114</v>
      </c>
      <c r="K457" s="184" t="s">
        <v>175</v>
      </c>
      <c r="L457" s="258">
        <f>Total_revenue-COGS</f>
        <v>1112054000</v>
      </c>
      <c r="M457" s="258">
        <f>Gross_profit-(SGAs+R_and_D+Other_operating_items)</f>
        <v>401911000</v>
      </c>
      <c r="N457" s="259">
        <f>1-(COGS/Total_revenue)</f>
        <v>0.6306534886</v>
      </c>
      <c r="O457" s="259">
        <f>Operating_profit/Total_revenue</f>
        <v>0.2279264984</v>
      </c>
    </row>
    <row r="458">
      <c r="A458" s="184">
        <v>484.0</v>
      </c>
      <c r="B458" s="184" t="s">
        <v>296</v>
      </c>
      <c r="C458" s="184" t="s">
        <v>10</v>
      </c>
      <c r="D458" s="256">
        <v>41307.0</v>
      </c>
      <c r="E458" s="257">
        <v>7.3945E9</v>
      </c>
      <c r="F458" s="257">
        <v>4.7418E9</v>
      </c>
      <c r="G458" s="257">
        <v>1.7326E9</v>
      </c>
      <c r="H458" s="184">
        <v>0.0</v>
      </c>
      <c r="I458" s="184">
        <v>0.0</v>
      </c>
      <c r="J458" s="184" t="s">
        <v>90</v>
      </c>
      <c r="K458" s="184" t="s">
        <v>284</v>
      </c>
      <c r="L458" s="258">
        <f>Total_revenue-COGS</f>
        <v>2652700000</v>
      </c>
      <c r="M458" s="258">
        <f>Gross_profit-(SGAs+R_and_D+Other_operating_items)</f>
        <v>920100000</v>
      </c>
      <c r="N458" s="259">
        <f>1-(COGS/Total_revenue)</f>
        <v>0.3587396038</v>
      </c>
      <c r="O458" s="259">
        <f>Operating_profit/Total_revenue</f>
        <v>0.1244303198</v>
      </c>
    </row>
    <row r="459">
      <c r="A459" s="184">
        <v>485.0</v>
      </c>
      <c r="B459" s="184" t="s">
        <v>296</v>
      </c>
      <c r="C459" s="184" t="s">
        <v>11</v>
      </c>
      <c r="D459" s="256">
        <v>41671.0</v>
      </c>
      <c r="E459" s="257">
        <v>7.8403E9</v>
      </c>
      <c r="F459" s="257">
        <v>5.0505E9</v>
      </c>
      <c r="G459" s="257">
        <v>1.8195E9</v>
      </c>
      <c r="H459" s="184">
        <v>0.0</v>
      </c>
      <c r="I459" s="184">
        <v>0.0</v>
      </c>
      <c r="J459" s="184" t="s">
        <v>90</v>
      </c>
      <c r="K459" s="184" t="s">
        <v>284</v>
      </c>
      <c r="L459" s="258">
        <f>Total_revenue-COGS</f>
        <v>2789800000</v>
      </c>
      <c r="M459" s="258">
        <f>Gross_profit-(SGAs+R_and_D+Other_operating_items)</f>
        <v>970300000</v>
      </c>
      <c r="N459" s="259">
        <f>1-(COGS/Total_revenue)</f>
        <v>0.3558282209</v>
      </c>
      <c r="O459" s="259">
        <f>Operating_profit/Total_revenue</f>
        <v>0.1237580195</v>
      </c>
    </row>
    <row r="460">
      <c r="A460" s="184">
        <v>486.0</v>
      </c>
      <c r="B460" s="184" t="s">
        <v>296</v>
      </c>
      <c r="C460" s="184" t="s">
        <v>12</v>
      </c>
      <c r="D460" s="256">
        <v>42035.0</v>
      </c>
      <c r="E460" s="257">
        <v>8.6022E9</v>
      </c>
      <c r="F460" s="257">
        <v>5.5682E9</v>
      </c>
      <c r="G460" s="257">
        <v>1.9938E9</v>
      </c>
      <c r="H460" s="184">
        <v>0.0</v>
      </c>
      <c r="I460" s="184">
        <v>0.0</v>
      </c>
      <c r="J460" s="184" t="s">
        <v>90</v>
      </c>
      <c r="K460" s="184" t="s">
        <v>284</v>
      </c>
      <c r="L460" s="258">
        <f>Total_revenue-COGS</f>
        <v>3034000000</v>
      </c>
      <c r="M460" s="258">
        <f>Gross_profit-(SGAs+R_and_D+Other_operating_items)</f>
        <v>1040200000</v>
      </c>
      <c r="N460" s="259">
        <f>1-(COGS/Total_revenue)</f>
        <v>0.352700472</v>
      </c>
      <c r="O460" s="259">
        <f>Operating_profit/Total_revenue</f>
        <v>0.1209225547</v>
      </c>
    </row>
    <row r="461">
      <c r="A461" s="184">
        <v>487.0</v>
      </c>
      <c r="B461" s="184" t="s">
        <v>296</v>
      </c>
      <c r="C461" s="184" t="s">
        <v>13</v>
      </c>
      <c r="D461" s="256">
        <v>42399.0</v>
      </c>
      <c r="E461" s="257">
        <v>1.54984E10</v>
      </c>
      <c r="F461" s="257">
        <v>1.08417E10</v>
      </c>
      <c r="G461" s="257">
        <v>3.607E9</v>
      </c>
      <c r="H461" s="184">
        <v>0.0</v>
      </c>
      <c r="I461" s="184">
        <v>0.0</v>
      </c>
      <c r="J461" s="184" t="s">
        <v>90</v>
      </c>
      <c r="K461" s="184" t="s">
        <v>284</v>
      </c>
      <c r="L461" s="258">
        <f>Total_revenue-COGS</f>
        <v>4656700000</v>
      </c>
      <c r="M461" s="258">
        <f>Gross_profit-(SGAs+R_and_D+Other_operating_items)</f>
        <v>1049700000</v>
      </c>
      <c r="N461" s="259">
        <f>1-(COGS/Total_revenue)</f>
        <v>0.3004632736</v>
      </c>
      <c r="O461" s="259">
        <f>Operating_profit/Total_revenue</f>
        <v>0.06772957208</v>
      </c>
    </row>
    <row r="462">
      <c r="A462" s="184">
        <v>488.0</v>
      </c>
      <c r="B462" s="184" t="s">
        <v>297</v>
      </c>
      <c r="C462" s="184" t="s">
        <v>10</v>
      </c>
      <c r="D462" s="256">
        <v>41274.0</v>
      </c>
      <c r="E462" s="257">
        <v>1.663E9</v>
      </c>
      <c r="F462" s="184">
        <v>0.0</v>
      </c>
      <c r="G462" s="257">
        <v>1.1232E9</v>
      </c>
      <c r="H462" s="184">
        <v>0.0</v>
      </c>
      <c r="I462" s="257">
        <v>7.83E7</v>
      </c>
      <c r="J462" s="184" t="s">
        <v>105</v>
      </c>
      <c r="K462" s="184" t="s">
        <v>298</v>
      </c>
      <c r="L462" s="258">
        <f>Total_revenue-COGS</f>
        <v>1663000000</v>
      </c>
      <c r="M462" s="258">
        <f>Gross_profit-(SGAs+R_and_D+Other_operating_items)</f>
        <v>461500000</v>
      </c>
      <c r="N462" s="259">
        <f>1-(COGS/Total_revenue)</f>
        <v>1</v>
      </c>
      <c r="O462" s="259">
        <f>Operating_profit/Total_revenue</f>
        <v>0.2775105232</v>
      </c>
    </row>
    <row r="463">
      <c r="A463" s="184">
        <v>489.0</v>
      </c>
      <c r="B463" s="184" t="s">
        <v>297</v>
      </c>
      <c r="C463" s="184" t="s">
        <v>11</v>
      </c>
      <c r="D463" s="256">
        <v>41639.0</v>
      </c>
      <c r="E463" s="257">
        <v>1.5584E9</v>
      </c>
      <c r="F463" s="184">
        <v>0.0</v>
      </c>
      <c r="G463" s="257">
        <v>1.058E9</v>
      </c>
      <c r="H463" s="184">
        <v>0.0</v>
      </c>
      <c r="I463" s="257">
        <v>6.04E7</v>
      </c>
      <c r="J463" s="184" t="s">
        <v>105</v>
      </c>
      <c r="K463" s="184" t="s">
        <v>298</v>
      </c>
      <c r="L463" s="258">
        <f>Total_revenue-COGS</f>
        <v>1558400000</v>
      </c>
      <c r="M463" s="258">
        <f>Gross_profit-(SGAs+R_and_D+Other_operating_items)</f>
        <v>440000000</v>
      </c>
      <c r="N463" s="259">
        <f>1-(COGS/Total_revenue)</f>
        <v>1</v>
      </c>
      <c r="O463" s="259">
        <f>Operating_profit/Total_revenue</f>
        <v>0.2823408624</v>
      </c>
    </row>
    <row r="464">
      <c r="A464" s="184">
        <v>490.0</v>
      </c>
      <c r="B464" s="184" t="s">
        <v>297</v>
      </c>
      <c r="C464" s="184" t="s">
        <v>12</v>
      </c>
      <c r="D464" s="256">
        <v>42004.0</v>
      </c>
      <c r="E464" s="257">
        <v>1.5845E9</v>
      </c>
      <c r="F464" s="184">
        <v>0.0</v>
      </c>
      <c r="G464" s="257">
        <v>1.1057E9</v>
      </c>
      <c r="H464" s="184">
        <v>0.0</v>
      </c>
      <c r="I464" s="257">
        <v>5.25E7</v>
      </c>
      <c r="J464" s="184" t="s">
        <v>105</v>
      </c>
      <c r="K464" s="184" t="s">
        <v>298</v>
      </c>
      <c r="L464" s="258">
        <f>Total_revenue-COGS</f>
        <v>1584500000</v>
      </c>
      <c r="M464" s="258">
        <f>Gross_profit-(SGAs+R_and_D+Other_operating_items)</f>
        <v>426300000</v>
      </c>
      <c r="N464" s="259">
        <f>1-(COGS/Total_revenue)</f>
        <v>1</v>
      </c>
      <c r="O464" s="259">
        <f>Operating_profit/Total_revenue</f>
        <v>0.2690438624</v>
      </c>
    </row>
    <row r="465">
      <c r="A465" s="184">
        <v>491.0</v>
      </c>
      <c r="B465" s="184" t="s">
        <v>297</v>
      </c>
      <c r="C465" s="184" t="s">
        <v>13</v>
      </c>
      <c r="D465" s="256">
        <v>42369.0</v>
      </c>
      <c r="E465" s="257">
        <v>1.6371E9</v>
      </c>
      <c r="F465" s="184">
        <v>0.0</v>
      </c>
      <c r="G465" s="257">
        <v>1.2091E9</v>
      </c>
      <c r="H465" s="184">
        <v>0.0</v>
      </c>
      <c r="I465" s="257">
        <v>5.87E7</v>
      </c>
      <c r="J465" s="184" t="s">
        <v>105</v>
      </c>
      <c r="K465" s="184" t="s">
        <v>298</v>
      </c>
      <c r="L465" s="258">
        <f>Total_revenue-COGS</f>
        <v>1637100000</v>
      </c>
      <c r="M465" s="258">
        <f>Gross_profit-(SGAs+R_and_D+Other_operating_items)</f>
        <v>369300000</v>
      </c>
      <c r="N465" s="259">
        <f>1-(COGS/Total_revenue)</f>
        <v>1</v>
      </c>
      <c r="O465" s="259">
        <f>Operating_profit/Total_revenue</f>
        <v>0.2255818215</v>
      </c>
    </row>
    <row r="466">
      <c r="A466" s="184">
        <v>492.0</v>
      </c>
      <c r="B466" s="184" t="s">
        <v>299</v>
      </c>
      <c r="C466" s="184" t="s">
        <v>10</v>
      </c>
      <c r="D466" s="256">
        <v>41639.0</v>
      </c>
      <c r="E466" s="257">
        <v>7.155096E9</v>
      </c>
      <c r="F466" s="257">
        <v>4.376505E9</v>
      </c>
      <c r="G466" s="257">
        <v>1.616921E9</v>
      </c>
      <c r="H466" s="184">
        <v>0.0</v>
      </c>
      <c r="I466" s="184">
        <v>0.0</v>
      </c>
      <c r="J466" s="184" t="s">
        <v>105</v>
      </c>
      <c r="K466" s="184" t="s">
        <v>249</v>
      </c>
      <c r="L466" s="258">
        <f>Total_revenue-COGS</f>
        <v>2778591000</v>
      </c>
      <c r="M466" s="258">
        <f>Gross_profit-(SGAs+R_and_D+Other_operating_items)</f>
        <v>1161670000</v>
      </c>
      <c r="N466" s="259">
        <f>1-(COGS/Total_revenue)</f>
        <v>0.3883373473</v>
      </c>
      <c r="O466" s="259">
        <f>Operating_profit/Total_revenue</f>
        <v>0.1623556134</v>
      </c>
    </row>
    <row r="467">
      <c r="A467" s="184">
        <v>493.0</v>
      </c>
      <c r="B467" s="184" t="s">
        <v>299</v>
      </c>
      <c r="C467" s="184" t="s">
        <v>11</v>
      </c>
      <c r="D467" s="256">
        <v>42004.0</v>
      </c>
      <c r="E467" s="257">
        <v>7.752728E9</v>
      </c>
      <c r="F467" s="257">
        <v>4.778479E9</v>
      </c>
      <c r="G467" s="257">
        <v>1.758765E9</v>
      </c>
      <c r="H467" s="184">
        <v>0.0</v>
      </c>
      <c r="I467" s="184">
        <v>0.0</v>
      </c>
      <c r="J467" s="184" t="s">
        <v>105</v>
      </c>
      <c r="K467" s="184" t="s">
        <v>249</v>
      </c>
      <c r="L467" s="258">
        <f>Total_revenue-COGS</f>
        <v>2974249000</v>
      </c>
      <c r="M467" s="258">
        <f>Gross_profit-(SGAs+R_and_D+Other_operating_items)</f>
        <v>1215484000</v>
      </c>
      <c r="N467" s="259">
        <f>1-(COGS/Total_revenue)</f>
        <v>0.3836390236</v>
      </c>
      <c r="O467" s="259">
        <f>Operating_profit/Total_revenue</f>
        <v>0.1567814581</v>
      </c>
    </row>
    <row r="468">
      <c r="A468" s="184">
        <v>494.0</v>
      </c>
      <c r="B468" s="184" t="s">
        <v>299</v>
      </c>
      <c r="C468" s="184" t="s">
        <v>12</v>
      </c>
      <c r="D468" s="256">
        <v>42369.0</v>
      </c>
      <c r="E468" s="257">
        <v>6.956311E9</v>
      </c>
      <c r="F468" s="257">
        <v>4.388167E9</v>
      </c>
      <c r="G468" s="257">
        <v>1.647382E9</v>
      </c>
      <c r="H468" s="184">
        <v>0.0</v>
      </c>
      <c r="I468" s="184">
        <v>0.0</v>
      </c>
      <c r="J468" s="184" t="s">
        <v>105</v>
      </c>
      <c r="K468" s="184" t="s">
        <v>249</v>
      </c>
      <c r="L468" s="258">
        <f>Total_revenue-COGS</f>
        <v>2568144000</v>
      </c>
      <c r="M468" s="258">
        <f>Gross_profit-(SGAs+R_and_D+Other_operating_items)</f>
        <v>920762000</v>
      </c>
      <c r="N468" s="259">
        <f>1-(COGS/Total_revenue)</f>
        <v>0.3691818839</v>
      </c>
      <c r="O468" s="259">
        <f>Operating_profit/Total_revenue</f>
        <v>0.1323635473</v>
      </c>
    </row>
    <row r="469">
      <c r="A469" s="184">
        <v>495.0</v>
      </c>
      <c r="B469" s="184" t="s">
        <v>299</v>
      </c>
      <c r="C469" s="184" t="s">
        <v>13</v>
      </c>
      <c r="D469" s="256">
        <v>42735.0</v>
      </c>
      <c r="E469" s="257">
        <v>6.794342E9</v>
      </c>
      <c r="F469" s="257">
        <v>4.322373E9</v>
      </c>
      <c r="G469" s="257">
        <v>1.757523E9</v>
      </c>
      <c r="H469" s="184">
        <v>0.0</v>
      </c>
      <c r="I469" s="184">
        <v>0.0</v>
      </c>
      <c r="J469" s="184" t="s">
        <v>105</v>
      </c>
      <c r="K469" s="184" t="s">
        <v>249</v>
      </c>
      <c r="L469" s="258">
        <f>Total_revenue-COGS</f>
        <v>2471969000</v>
      </c>
      <c r="M469" s="258">
        <f>Gross_profit-(SGAs+R_and_D+Other_operating_items)</f>
        <v>714446000</v>
      </c>
      <c r="N469" s="259">
        <f>1-(COGS/Total_revenue)</f>
        <v>0.3638275789</v>
      </c>
      <c r="O469" s="259">
        <f>Operating_profit/Total_revenue</f>
        <v>0.1051530818</v>
      </c>
    </row>
    <row r="470">
      <c r="A470" s="184">
        <v>496.0</v>
      </c>
      <c r="B470" s="184" t="s">
        <v>300</v>
      </c>
      <c r="C470" s="184" t="s">
        <v>10</v>
      </c>
      <c r="D470" s="256">
        <v>41639.0</v>
      </c>
      <c r="E470" s="257">
        <v>5.997E9</v>
      </c>
      <c r="F470" s="257">
        <v>2.499E9</v>
      </c>
      <c r="G470" s="257">
        <v>2.337E9</v>
      </c>
      <c r="H470" s="184">
        <v>0.0</v>
      </c>
      <c r="I470" s="257">
        <v>1.15E8</v>
      </c>
      <c r="J470" s="184" t="s">
        <v>93</v>
      </c>
      <c r="K470" s="184" t="s">
        <v>301</v>
      </c>
      <c r="L470" s="258">
        <f>Total_revenue-COGS</f>
        <v>3498000000</v>
      </c>
      <c r="M470" s="258">
        <f>Gross_profit-(SGAs+R_and_D+Other_operating_items)</f>
        <v>1046000000</v>
      </c>
      <c r="N470" s="259">
        <f>1-(COGS/Total_revenue)</f>
        <v>0.5832916458</v>
      </c>
      <c r="O470" s="259">
        <f>Operating_profit/Total_revenue</f>
        <v>0.1744205436</v>
      </c>
    </row>
    <row r="471">
      <c r="A471" s="184">
        <v>497.0</v>
      </c>
      <c r="B471" s="184" t="s">
        <v>300</v>
      </c>
      <c r="C471" s="184" t="s">
        <v>11</v>
      </c>
      <c r="D471" s="256">
        <v>42004.0</v>
      </c>
      <c r="E471" s="257">
        <v>6.121E9</v>
      </c>
      <c r="F471" s="257">
        <v>2.491E9</v>
      </c>
      <c r="G471" s="257">
        <v>2.335E9</v>
      </c>
      <c r="H471" s="184">
        <v>0.0</v>
      </c>
      <c r="I471" s="257">
        <v>1.15E8</v>
      </c>
      <c r="J471" s="184" t="s">
        <v>93</v>
      </c>
      <c r="K471" s="184" t="s">
        <v>301</v>
      </c>
      <c r="L471" s="258">
        <f>Total_revenue-COGS</f>
        <v>3630000000</v>
      </c>
      <c r="M471" s="258">
        <f>Gross_profit-(SGAs+R_and_D+Other_operating_items)</f>
        <v>1180000000</v>
      </c>
      <c r="N471" s="259">
        <f>1-(COGS/Total_revenue)</f>
        <v>0.5930403529</v>
      </c>
      <c r="O471" s="259">
        <f>Operating_profit/Total_revenue</f>
        <v>0.1927789577</v>
      </c>
    </row>
    <row r="472">
      <c r="A472" s="184">
        <v>498.0</v>
      </c>
      <c r="B472" s="184" t="s">
        <v>300</v>
      </c>
      <c r="C472" s="184" t="s">
        <v>12</v>
      </c>
      <c r="D472" s="256">
        <v>42369.0</v>
      </c>
      <c r="E472" s="257">
        <v>6.282E9</v>
      </c>
      <c r="F472" s="257">
        <v>2.559E9</v>
      </c>
      <c r="G472" s="257">
        <v>2.32E9</v>
      </c>
      <c r="H472" s="184">
        <v>0.0</v>
      </c>
      <c r="I472" s="257">
        <v>1.05E8</v>
      </c>
      <c r="J472" s="184" t="s">
        <v>93</v>
      </c>
      <c r="K472" s="184" t="s">
        <v>301</v>
      </c>
      <c r="L472" s="258">
        <f>Total_revenue-COGS</f>
        <v>3723000000</v>
      </c>
      <c r="M472" s="258">
        <f>Gross_profit-(SGAs+R_and_D+Other_operating_items)</f>
        <v>1298000000</v>
      </c>
      <c r="N472" s="259">
        <f>1-(COGS/Total_revenue)</f>
        <v>0.5926456543</v>
      </c>
      <c r="O472" s="259">
        <f>Operating_profit/Total_revenue</f>
        <v>0.2066220949</v>
      </c>
    </row>
    <row r="473">
      <c r="A473" s="184">
        <v>499.0</v>
      </c>
      <c r="B473" s="184" t="s">
        <v>300</v>
      </c>
      <c r="C473" s="184" t="s">
        <v>13</v>
      </c>
      <c r="D473" s="256">
        <v>42735.0</v>
      </c>
      <c r="E473" s="257">
        <v>6.44E9</v>
      </c>
      <c r="F473" s="257">
        <v>2.582E9</v>
      </c>
      <c r="G473" s="257">
        <v>2.326E9</v>
      </c>
      <c r="H473" s="184">
        <v>0.0</v>
      </c>
      <c r="I473" s="257">
        <v>9.9E7</v>
      </c>
      <c r="J473" s="184" t="s">
        <v>93</v>
      </c>
      <c r="K473" s="184" t="s">
        <v>301</v>
      </c>
      <c r="L473" s="258">
        <f>Total_revenue-COGS</f>
        <v>3858000000</v>
      </c>
      <c r="M473" s="258">
        <f>Gross_profit-(SGAs+R_and_D+Other_operating_items)</f>
        <v>1433000000</v>
      </c>
      <c r="N473" s="259">
        <f>1-(COGS/Total_revenue)</f>
        <v>0.599068323</v>
      </c>
      <c r="O473" s="259">
        <f>Operating_profit/Total_revenue</f>
        <v>0.222515528</v>
      </c>
    </row>
    <row r="474">
      <c r="A474" s="184">
        <v>500.0</v>
      </c>
      <c r="B474" s="184" t="s">
        <v>302</v>
      </c>
      <c r="C474" s="184" t="s">
        <v>10</v>
      </c>
      <c r="D474" s="256">
        <v>41420.0</v>
      </c>
      <c r="E474" s="257">
        <v>5.921E9</v>
      </c>
      <c r="F474" s="257">
        <v>4.6166E9</v>
      </c>
      <c r="G474" s="257">
        <v>6.252E8</v>
      </c>
      <c r="H474" s="184">
        <v>0.0</v>
      </c>
      <c r="I474" s="257">
        <v>2.783E8</v>
      </c>
      <c r="J474" s="184" t="s">
        <v>90</v>
      </c>
      <c r="K474" s="184" t="s">
        <v>247</v>
      </c>
      <c r="L474" s="258">
        <f>Total_revenue-COGS</f>
        <v>1304400000</v>
      </c>
      <c r="M474" s="258">
        <f>Gross_profit-(SGAs+R_and_D+Other_operating_items)</f>
        <v>400900000</v>
      </c>
      <c r="N474" s="259">
        <f>1-(COGS/Total_revenue)</f>
        <v>0.2203006249</v>
      </c>
      <c r="O474" s="259">
        <f>Operating_profit/Total_revenue</f>
        <v>0.06770815741</v>
      </c>
    </row>
    <row r="475">
      <c r="A475" s="184">
        <v>501.0</v>
      </c>
      <c r="B475" s="184" t="s">
        <v>302</v>
      </c>
      <c r="C475" s="184" t="s">
        <v>11</v>
      </c>
      <c r="D475" s="256">
        <v>41784.0</v>
      </c>
      <c r="E475" s="257">
        <v>6.2856E9</v>
      </c>
      <c r="F475" s="257">
        <v>4.9905E9</v>
      </c>
      <c r="G475" s="257">
        <v>6.654E8</v>
      </c>
      <c r="H475" s="184">
        <v>0.0</v>
      </c>
      <c r="I475" s="257">
        <v>3.044E8</v>
      </c>
      <c r="J475" s="184" t="s">
        <v>90</v>
      </c>
      <c r="K475" s="184" t="s">
        <v>247</v>
      </c>
      <c r="L475" s="258">
        <f>Total_revenue-COGS</f>
        <v>1295100000</v>
      </c>
      <c r="M475" s="258">
        <f>Gross_profit-(SGAs+R_and_D+Other_operating_items)</f>
        <v>325300000</v>
      </c>
      <c r="N475" s="259">
        <f>1-(COGS/Total_revenue)</f>
        <v>0.2060423826</v>
      </c>
      <c r="O475" s="259">
        <f>Operating_profit/Total_revenue</f>
        <v>0.05175321369</v>
      </c>
    </row>
    <row r="476">
      <c r="A476" s="184">
        <v>502.0</v>
      </c>
      <c r="B476" s="184" t="s">
        <v>302</v>
      </c>
      <c r="C476" s="184" t="s">
        <v>12</v>
      </c>
      <c r="D476" s="256">
        <v>42155.0</v>
      </c>
      <c r="E476" s="257">
        <v>6.764E9</v>
      </c>
      <c r="F476" s="257">
        <v>5.3415E9</v>
      </c>
      <c r="G476" s="257">
        <v>6.735E8</v>
      </c>
      <c r="H476" s="184">
        <v>0.0</v>
      </c>
      <c r="I476" s="257">
        <v>3.193E8</v>
      </c>
      <c r="J476" s="184" t="s">
        <v>90</v>
      </c>
      <c r="K476" s="184" t="s">
        <v>247</v>
      </c>
      <c r="L476" s="258">
        <f>Total_revenue-COGS</f>
        <v>1422500000</v>
      </c>
      <c r="M476" s="258">
        <f>Gross_profit-(SGAs+R_and_D+Other_operating_items)</f>
        <v>429700000</v>
      </c>
      <c r="N476" s="259">
        <f>1-(COGS/Total_revenue)</f>
        <v>0.2103045535</v>
      </c>
      <c r="O476" s="259">
        <f>Operating_profit/Total_revenue</f>
        <v>0.06352749852</v>
      </c>
    </row>
    <row r="477">
      <c r="A477" s="184">
        <v>503.0</v>
      </c>
      <c r="B477" s="184" t="s">
        <v>302</v>
      </c>
      <c r="C477" s="184" t="s">
        <v>13</v>
      </c>
      <c r="D477" s="256">
        <v>42519.0</v>
      </c>
      <c r="E477" s="257">
        <v>6.9335E9</v>
      </c>
      <c r="F477" s="257">
        <v>5.3924E9</v>
      </c>
      <c r="G477" s="257">
        <v>6.229E8</v>
      </c>
      <c r="H477" s="184">
        <v>0.0</v>
      </c>
      <c r="I477" s="257">
        <v>2.902E8</v>
      </c>
      <c r="J477" s="184" t="s">
        <v>90</v>
      </c>
      <c r="K477" s="184" t="s">
        <v>247</v>
      </c>
      <c r="L477" s="258">
        <f>Total_revenue-COGS</f>
        <v>1541100000</v>
      </c>
      <c r="M477" s="258">
        <f>Gross_profit-(SGAs+R_and_D+Other_operating_items)</f>
        <v>628000000</v>
      </c>
      <c r="N477" s="259">
        <f>1-(COGS/Total_revenue)</f>
        <v>0.2222686955</v>
      </c>
      <c r="O477" s="259">
        <f>Operating_profit/Total_revenue</f>
        <v>0.0905747458</v>
      </c>
    </row>
    <row r="478">
      <c r="A478" s="184">
        <v>504.0</v>
      </c>
      <c r="B478" s="184" t="s">
        <v>303</v>
      </c>
      <c r="C478" s="184" t="s">
        <v>10</v>
      </c>
      <c r="D478" s="256">
        <v>41274.0</v>
      </c>
      <c r="E478" s="257">
        <v>1.7912E10</v>
      </c>
      <c r="F478" s="257">
        <v>1.1235E10</v>
      </c>
      <c r="G478" s="257">
        <v>9.65E8</v>
      </c>
      <c r="H478" s="184">
        <v>0.0</v>
      </c>
      <c r="I478" s="257">
        <v>2.145E9</v>
      </c>
      <c r="J478" s="184" t="s">
        <v>120</v>
      </c>
      <c r="K478" s="184" t="s">
        <v>151</v>
      </c>
      <c r="L478" s="258">
        <f>Total_revenue-COGS</f>
        <v>6677000000</v>
      </c>
      <c r="M478" s="258">
        <f>Gross_profit-(SGAs+R_and_D+Other_operating_items)</f>
        <v>3567000000</v>
      </c>
      <c r="N478" s="259">
        <f>1-(COGS/Total_revenue)</f>
        <v>0.3727668602</v>
      </c>
      <c r="O478" s="259">
        <f>Operating_profit/Total_revenue</f>
        <v>0.1991402412</v>
      </c>
    </row>
    <row r="479">
      <c r="A479" s="184">
        <v>505.0</v>
      </c>
      <c r="B479" s="184" t="s">
        <v>303</v>
      </c>
      <c r="C479" s="184" t="s">
        <v>11</v>
      </c>
      <c r="D479" s="256">
        <v>41639.0</v>
      </c>
      <c r="E479" s="257">
        <v>2.2756E10</v>
      </c>
      <c r="F479" s="257">
        <v>1.3545E10</v>
      </c>
      <c r="G479" s="257">
        <v>1.274E9</v>
      </c>
      <c r="H479" s="184">
        <v>0.0</v>
      </c>
      <c r="I479" s="257">
        <v>2.668E9</v>
      </c>
      <c r="J479" s="184" t="s">
        <v>120</v>
      </c>
      <c r="K479" s="184" t="s">
        <v>151</v>
      </c>
      <c r="L479" s="258">
        <f>Total_revenue-COGS</f>
        <v>9211000000</v>
      </c>
      <c r="M479" s="258">
        <f>Gross_profit-(SGAs+R_and_D+Other_operating_items)</f>
        <v>5269000000</v>
      </c>
      <c r="N479" s="259">
        <f>1-(COGS/Total_revenue)</f>
        <v>0.4047723677</v>
      </c>
      <c r="O479" s="259">
        <f>Operating_profit/Total_revenue</f>
        <v>0.2315433292</v>
      </c>
    </row>
    <row r="480">
      <c r="A480" s="184">
        <v>506.0</v>
      </c>
      <c r="B480" s="184" t="s">
        <v>303</v>
      </c>
      <c r="C480" s="184" t="s">
        <v>12</v>
      </c>
      <c r="D480" s="256">
        <v>42004.0</v>
      </c>
      <c r="E480" s="257">
        <v>2.3925E10</v>
      </c>
      <c r="F480" s="257">
        <v>1.4323E10</v>
      </c>
      <c r="G480" s="257">
        <v>1.213E9</v>
      </c>
      <c r="H480" s="184">
        <v>0.0</v>
      </c>
      <c r="I480" s="257">
        <v>3.066E9</v>
      </c>
      <c r="J480" s="184" t="s">
        <v>120</v>
      </c>
      <c r="K480" s="184" t="s">
        <v>151</v>
      </c>
      <c r="L480" s="258">
        <f>Total_revenue-COGS</f>
        <v>9602000000</v>
      </c>
      <c r="M480" s="258">
        <f>Gross_profit-(SGAs+R_and_D+Other_operating_items)</f>
        <v>5323000000</v>
      </c>
      <c r="N480" s="259">
        <f>1-(COGS/Total_revenue)</f>
        <v>0.4013375131</v>
      </c>
      <c r="O480" s="259">
        <f>Operating_profit/Total_revenue</f>
        <v>0.2224869383</v>
      </c>
    </row>
    <row r="481">
      <c r="A481" s="184">
        <v>507.0</v>
      </c>
      <c r="B481" s="184" t="s">
        <v>303</v>
      </c>
      <c r="C481" s="184" t="s">
        <v>13</v>
      </c>
      <c r="D481" s="256">
        <v>42369.0</v>
      </c>
      <c r="E481" s="257">
        <v>2.3459E10</v>
      </c>
      <c r="F481" s="257">
        <v>1.3728E10</v>
      </c>
      <c r="G481" s="257">
        <v>1.135E9</v>
      </c>
      <c r="H481" s="184">
        <v>0.0</v>
      </c>
      <c r="I481" s="257">
        <v>3.144E9</v>
      </c>
      <c r="J481" s="184" t="s">
        <v>120</v>
      </c>
      <c r="K481" s="184" t="s">
        <v>151</v>
      </c>
      <c r="L481" s="258">
        <f>Total_revenue-COGS</f>
        <v>9731000000</v>
      </c>
      <c r="M481" s="258">
        <f>Gross_profit-(SGAs+R_and_D+Other_operating_items)</f>
        <v>5452000000</v>
      </c>
      <c r="N481" s="259">
        <f>1-(COGS/Total_revenue)</f>
        <v>0.4148088154</v>
      </c>
      <c r="O481" s="259">
        <f>Operating_profit/Total_revenue</f>
        <v>0.2324054734</v>
      </c>
    </row>
    <row r="482">
      <c r="A482" s="184">
        <v>508.0</v>
      </c>
      <c r="B482" s="184" t="s">
        <v>304</v>
      </c>
      <c r="C482" s="184" t="s">
        <v>10</v>
      </c>
      <c r="D482" s="256">
        <v>41274.0</v>
      </c>
      <c r="E482" s="257">
        <v>8.18628E9</v>
      </c>
      <c r="F482" s="257">
        <v>5.583549E9</v>
      </c>
      <c r="G482" s="257">
        <v>8.89879E8</v>
      </c>
      <c r="H482" s="184">
        <v>0.0</v>
      </c>
      <c r="I482" s="257">
        <v>3.41969E8</v>
      </c>
      <c r="J482" s="184" t="s">
        <v>102</v>
      </c>
      <c r="K482" s="184" t="s">
        <v>286</v>
      </c>
      <c r="L482" s="258">
        <f>Total_revenue-COGS</f>
        <v>2602731000</v>
      </c>
      <c r="M482" s="258">
        <f>Gross_profit-(SGAs+R_and_D+Other_operating_items)</f>
        <v>1370883000</v>
      </c>
      <c r="N482" s="259">
        <f>1-(COGS/Total_revenue)</f>
        <v>0.3179381844</v>
      </c>
      <c r="O482" s="259">
        <f>Operating_profit/Total_revenue</f>
        <v>0.1674610446</v>
      </c>
    </row>
    <row r="483">
      <c r="A483" s="184">
        <v>509.0</v>
      </c>
      <c r="B483" s="184" t="s">
        <v>304</v>
      </c>
      <c r="C483" s="184" t="s">
        <v>11</v>
      </c>
      <c r="D483" s="256">
        <v>41639.0</v>
      </c>
      <c r="E483" s="257">
        <v>1.176405E10</v>
      </c>
      <c r="F483" s="257">
        <v>8.198377E9</v>
      </c>
      <c r="G483" s="257">
        <v>1.516508E9</v>
      </c>
      <c r="H483" s="184">
        <v>0.0</v>
      </c>
      <c r="I483" s="257">
        <v>5.28737E8</v>
      </c>
      <c r="J483" s="184" t="s">
        <v>102</v>
      </c>
      <c r="K483" s="184" t="s">
        <v>286</v>
      </c>
      <c r="L483" s="258">
        <f>Total_revenue-COGS</f>
        <v>3565673000</v>
      </c>
      <c r="M483" s="258">
        <f>Gross_profit-(SGAs+R_and_D+Other_operating_items)</f>
        <v>1520428000</v>
      </c>
      <c r="N483" s="259">
        <f>1-(COGS/Total_revenue)</f>
        <v>0.3030991028</v>
      </c>
      <c r="O483" s="259">
        <f>Operating_profit/Total_revenue</f>
        <v>0.1292435853</v>
      </c>
    </row>
    <row r="484">
      <c r="A484" s="184">
        <v>510.0</v>
      </c>
      <c r="B484" s="184" t="s">
        <v>304</v>
      </c>
      <c r="C484" s="184" t="s">
        <v>12</v>
      </c>
      <c r="D484" s="256">
        <v>42004.0</v>
      </c>
      <c r="E484" s="257">
        <v>1.2795106E10</v>
      </c>
      <c r="F484" s="257">
        <v>9.119305E9</v>
      </c>
      <c r="G484" s="257">
        <v>1.278506E9</v>
      </c>
      <c r="H484" s="184">
        <v>0.0</v>
      </c>
      <c r="I484" s="257">
        <v>5.90935E8</v>
      </c>
      <c r="J484" s="184" t="s">
        <v>102</v>
      </c>
      <c r="K484" s="184" t="s">
        <v>286</v>
      </c>
      <c r="L484" s="258">
        <f>Total_revenue-COGS</f>
        <v>3675801000</v>
      </c>
      <c r="M484" s="258">
        <f>Gross_profit-(SGAs+R_and_D+Other_operating_items)</f>
        <v>1806360000</v>
      </c>
      <c r="N484" s="259">
        <f>1-(COGS/Total_revenue)</f>
        <v>0.2872817935</v>
      </c>
      <c r="O484" s="259">
        <f>Operating_profit/Total_revenue</f>
        <v>0.1411758527</v>
      </c>
    </row>
    <row r="485">
      <c r="A485" s="184">
        <v>511.0</v>
      </c>
      <c r="B485" s="184" t="s">
        <v>304</v>
      </c>
      <c r="C485" s="184" t="s">
        <v>13</v>
      </c>
      <c r="D485" s="256">
        <v>42369.0</v>
      </c>
      <c r="E485" s="257">
        <v>1.3781837E10</v>
      </c>
      <c r="F485" s="257">
        <v>9.824834E9</v>
      </c>
      <c r="G485" s="257">
        <v>1.947135E9</v>
      </c>
      <c r="H485" s="184">
        <v>0.0</v>
      </c>
      <c r="I485" s="257">
        <v>6.38024E8</v>
      </c>
      <c r="J485" s="184" t="s">
        <v>102</v>
      </c>
      <c r="K485" s="184" t="s">
        <v>286</v>
      </c>
      <c r="L485" s="258">
        <f>Total_revenue-COGS</f>
        <v>3957003000</v>
      </c>
      <c r="M485" s="258">
        <f>Gross_profit-(SGAs+R_and_D+Other_operating_items)</f>
        <v>1371844000</v>
      </c>
      <c r="N485" s="259">
        <f>1-(COGS/Total_revenue)</f>
        <v>0.2871172399</v>
      </c>
      <c r="O485" s="259">
        <f>Operating_profit/Total_revenue</f>
        <v>0.09953999601</v>
      </c>
    </row>
    <row r="486">
      <c r="A486" s="184">
        <v>512.0</v>
      </c>
      <c r="B486" s="184" t="s">
        <v>305</v>
      </c>
      <c r="C486" s="184" t="s">
        <v>10</v>
      </c>
      <c r="D486" s="256">
        <v>41639.0</v>
      </c>
      <c r="E486" s="257">
        <v>1.0397E10</v>
      </c>
      <c r="F486" s="257">
        <v>2.268E9</v>
      </c>
      <c r="G486" s="257">
        <v>2.743E9</v>
      </c>
      <c r="H486" s="184">
        <v>0.0</v>
      </c>
      <c r="I486" s="257">
        <v>2.78E9</v>
      </c>
      <c r="J486" s="184" t="s">
        <v>96</v>
      </c>
      <c r="K486" s="184" t="s">
        <v>180</v>
      </c>
      <c r="L486" s="258">
        <f>Total_revenue-COGS</f>
        <v>8129000000</v>
      </c>
      <c r="M486" s="258">
        <f>Gross_profit-(SGAs+R_and_D+Other_operating_items)</f>
        <v>2606000000</v>
      </c>
      <c r="N486" s="259">
        <f>1-(COGS/Total_revenue)</f>
        <v>0.781860152</v>
      </c>
      <c r="O486" s="259">
        <f>Operating_profit/Total_revenue</f>
        <v>0.2506492257</v>
      </c>
    </row>
    <row r="487">
      <c r="A487" s="184">
        <v>513.0</v>
      </c>
      <c r="B487" s="184" t="s">
        <v>305</v>
      </c>
      <c r="C487" s="184" t="s">
        <v>11</v>
      </c>
      <c r="D487" s="256">
        <v>42004.0</v>
      </c>
      <c r="E487" s="257">
        <v>2.0638E10</v>
      </c>
      <c r="F487" s="257">
        <v>2.332E9</v>
      </c>
      <c r="G487" s="257">
        <v>8.29E9</v>
      </c>
      <c r="H487" s="184">
        <v>0.0</v>
      </c>
      <c r="I487" s="257">
        <v>3.319E9</v>
      </c>
      <c r="J487" s="184" t="s">
        <v>96</v>
      </c>
      <c r="K487" s="184" t="s">
        <v>180</v>
      </c>
      <c r="L487" s="258">
        <f>Total_revenue-COGS</f>
        <v>18306000000</v>
      </c>
      <c r="M487" s="258">
        <f>Gross_profit-(SGAs+R_and_D+Other_operating_items)</f>
        <v>6697000000</v>
      </c>
      <c r="N487" s="259">
        <f>1-(COGS/Total_revenue)</f>
        <v>0.8870045547</v>
      </c>
      <c r="O487" s="259">
        <f>Operating_profit/Total_revenue</f>
        <v>0.3244984979</v>
      </c>
    </row>
    <row r="488">
      <c r="A488" s="184">
        <v>514.0</v>
      </c>
      <c r="B488" s="184" t="s">
        <v>305</v>
      </c>
      <c r="C488" s="184" t="s">
        <v>12</v>
      </c>
      <c r="D488" s="256">
        <v>42369.0</v>
      </c>
      <c r="E488" s="257">
        <v>1.3145E10</v>
      </c>
      <c r="F488" s="257">
        <v>2.104E9</v>
      </c>
      <c r="G488" s="257">
        <v>7.741E9</v>
      </c>
      <c r="H488" s="184">
        <v>0.0</v>
      </c>
      <c r="I488" s="257">
        <v>3.129E9</v>
      </c>
      <c r="J488" s="184" t="s">
        <v>96</v>
      </c>
      <c r="K488" s="184" t="s">
        <v>180</v>
      </c>
      <c r="L488" s="258">
        <f>Total_revenue-COGS</f>
        <v>11041000000</v>
      </c>
      <c r="M488" s="258">
        <f>Gross_profit-(SGAs+R_and_D+Other_operating_items)</f>
        <v>171000000</v>
      </c>
      <c r="N488" s="259">
        <f>1-(COGS/Total_revenue)</f>
        <v>0.8399391404</v>
      </c>
      <c r="O488" s="259">
        <f>Operating_profit/Total_revenue</f>
        <v>0.01300874857</v>
      </c>
    </row>
    <row r="489">
      <c r="A489" s="184">
        <v>515.0</v>
      </c>
      <c r="B489" s="184" t="s">
        <v>305</v>
      </c>
      <c r="C489" s="184" t="s">
        <v>13</v>
      </c>
      <c r="D489" s="256">
        <v>42735.0</v>
      </c>
      <c r="E489" s="257">
        <v>1.2197E10</v>
      </c>
      <c r="F489" s="257">
        <v>1.582E9</v>
      </c>
      <c r="G489" s="257">
        <v>6.476E9</v>
      </c>
      <c r="H489" s="184">
        <v>0.0</v>
      </c>
      <c r="I489" s="257">
        <v>1.792E9</v>
      </c>
      <c r="J489" s="184" t="s">
        <v>96</v>
      </c>
      <c r="K489" s="184" t="s">
        <v>180</v>
      </c>
      <c r="L489" s="258">
        <f>Total_revenue-COGS</f>
        <v>10615000000</v>
      </c>
      <c r="M489" s="258">
        <f>Gross_profit-(SGAs+R_and_D+Other_operating_items)</f>
        <v>2347000000</v>
      </c>
      <c r="N489" s="259">
        <f>1-(COGS/Total_revenue)</f>
        <v>0.8702959744</v>
      </c>
      <c r="O489" s="259">
        <f>Operating_profit/Total_revenue</f>
        <v>0.1924243666</v>
      </c>
    </row>
    <row r="490">
      <c r="A490" s="184">
        <v>516.0</v>
      </c>
      <c r="B490" s="184" t="s">
        <v>306</v>
      </c>
      <c r="C490" s="184" t="s">
        <v>10</v>
      </c>
      <c r="D490" s="256">
        <v>41364.0</v>
      </c>
      <c r="E490" s="257">
        <v>3.797E9</v>
      </c>
      <c r="F490" s="257">
        <v>1.388E9</v>
      </c>
      <c r="G490" s="257">
        <v>1.078E9</v>
      </c>
      <c r="H490" s="257">
        <v>1.153E9</v>
      </c>
      <c r="I490" s="257">
        <v>3.0E7</v>
      </c>
      <c r="J490" s="184" t="s">
        <v>108</v>
      </c>
      <c r="K490" s="184" t="s">
        <v>188</v>
      </c>
      <c r="L490" s="258">
        <f>Total_revenue-COGS</f>
        <v>2409000000</v>
      </c>
      <c r="M490" s="258">
        <f>Gross_profit-(SGAs+R_and_D+Other_operating_items)</f>
        <v>148000000</v>
      </c>
      <c r="N490" s="259">
        <f>1-(COGS/Total_revenue)</f>
        <v>0.6344482486</v>
      </c>
      <c r="O490" s="259">
        <f>Operating_profit/Total_revenue</f>
        <v>0.03897814064</v>
      </c>
    </row>
    <row r="491">
      <c r="A491" s="184">
        <v>517.0</v>
      </c>
      <c r="B491" s="184" t="s">
        <v>306</v>
      </c>
      <c r="C491" s="184" t="s">
        <v>11</v>
      </c>
      <c r="D491" s="256">
        <v>41729.0</v>
      </c>
      <c r="E491" s="257">
        <v>3.575E9</v>
      </c>
      <c r="F491" s="257">
        <v>1.347E9</v>
      </c>
      <c r="G491" s="257">
        <v>1.055E9</v>
      </c>
      <c r="H491" s="257">
        <v>1.125E9</v>
      </c>
      <c r="I491" s="257">
        <v>1.6E7</v>
      </c>
      <c r="J491" s="184" t="s">
        <v>108</v>
      </c>
      <c r="K491" s="184" t="s">
        <v>188</v>
      </c>
      <c r="L491" s="258">
        <f>Total_revenue-COGS</f>
        <v>2228000000</v>
      </c>
      <c r="M491" s="258">
        <f>Gross_profit-(SGAs+R_and_D+Other_operating_items)</f>
        <v>32000000</v>
      </c>
      <c r="N491" s="259">
        <f>1-(COGS/Total_revenue)</f>
        <v>0.6232167832</v>
      </c>
      <c r="O491" s="259">
        <f>Operating_profit/Total_revenue</f>
        <v>0.008951048951</v>
      </c>
    </row>
    <row r="492">
      <c r="A492" s="184">
        <v>518.0</v>
      </c>
      <c r="B492" s="184" t="s">
        <v>306</v>
      </c>
      <c r="C492" s="184" t="s">
        <v>12</v>
      </c>
      <c r="D492" s="256">
        <v>42094.0</v>
      </c>
      <c r="E492" s="257">
        <v>4.515E9</v>
      </c>
      <c r="F492" s="257">
        <v>1.429E9</v>
      </c>
      <c r="G492" s="257">
        <v>1.03E9</v>
      </c>
      <c r="H492" s="257">
        <v>1.094E9</v>
      </c>
      <c r="I492" s="257">
        <v>1.4E7</v>
      </c>
      <c r="J492" s="184" t="s">
        <v>108</v>
      </c>
      <c r="K492" s="184" t="s">
        <v>188</v>
      </c>
      <c r="L492" s="258">
        <f>Total_revenue-COGS</f>
        <v>3086000000</v>
      </c>
      <c r="M492" s="258">
        <f>Gross_profit-(SGAs+R_and_D+Other_operating_items)</f>
        <v>948000000</v>
      </c>
      <c r="N492" s="259">
        <f>1-(COGS/Total_revenue)</f>
        <v>0.6834994463</v>
      </c>
      <c r="O492" s="259">
        <f>Operating_profit/Total_revenue</f>
        <v>0.2099667774</v>
      </c>
    </row>
    <row r="493">
      <c r="A493" s="184">
        <v>519.0</v>
      </c>
      <c r="B493" s="184" t="s">
        <v>306</v>
      </c>
      <c r="C493" s="184" t="s">
        <v>13</v>
      </c>
      <c r="D493" s="256">
        <v>42460.0</v>
      </c>
      <c r="E493" s="257">
        <v>4.396E9</v>
      </c>
      <c r="F493" s="257">
        <v>1.354E9</v>
      </c>
      <c r="G493" s="257">
        <v>1.028E9</v>
      </c>
      <c r="H493" s="257">
        <v>1.109E9</v>
      </c>
      <c r="I493" s="257">
        <v>7000000.0</v>
      </c>
      <c r="J493" s="184" t="s">
        <v>108</v>
      </c>
      <c r="K493" s="184" t="s">
        <v>188</v>
      </c>
      <c r="L493" s="258">
        <f>Total_revenue-COGS</f>
        <v>3042000000</v>
      </c>
      <c r="M493" s="258">
        <f>Gross_profit-(SGAs+R_and_D+Other_operating_items)</f>
        <v>898000000</v>
      </c>
      <c r="N493" s="259">
        <f>1-(COGS/Total_revenue)</f>
        <v>0.6919927207</v>
      </c>
      <c r="O493" s="259">
        <f>Operating_profit/Total_revenue</f>
        <v>0.2042766151</v>
      </c>
    </row>
    <row r="494">
      <c r="A494" s="184">
        <v>520.0</v>
      </c>
      <c r="B494" s="184" t="s">
        <v>20</v>
      </c>
      <c r="C494" s="184" t="s">
        <v>10</v>
      </c>
      <c r="D494" s="256">
        <v>41639.0</v>
      </c>
      <c r="E494" s="257">
        <v>8.257E9</v>
      </c>
      <c r="F494" s="257">
        <v>1.492E9</v>
      </c>
      <c r="G494" s="257">
        <v>3.26E9</v>
      </c>
      <c r="H494" s="257">
        <v>9.15E8</v>
      </c>
      <c r="I494" s="257">
        <v>1.36E8</v>
      </c>
      <c r="J494" s="184" t="s">
        <v>108</v>
      </c>
      <c r="K494" s="184" t="s">
        <v>101</v>
      </c>
      <c r="L494" s="258">
        <f>Total_revenue-COGS</f>
        <v>6765000000</v>
      </c>
      <c r="M494" s="258">
        <f>Gross_profit-(SGAs+R_and_D+Other_operating_items)</f>
        <v>2454000000</v>
      </c>
      <c r="N494" s="259">
        <f>1-(COGS/Total_revenue)</f>
        <v>0.8193048323</v>
      </c>
      <c r="O494" s="259">
        <f>Operating_profit/Total_revenue</f>
        <v>0.2972023737</v>
      </c>
    </row>
    <row r="495">
      <c r="A495" s="184">
        <v>521.0</v>
      </c>
      <c r="B495" s="184" t="s">
        <v>20</v>
      </c>
      <c r="C495" s="184" t="s">
        <v>11</v>
      </c>
      <c r="D495" s="256">
        <v>42004.0</v>
      </c>
      <c r="E495" s="257">
        <v>8.79E9</v>
      </c>
      <c r="F495" s="257">
        <v>1.663E9</v>
      </c>
      <c r="G495" s="257">
        <v>3.593E9</v>
      </c>
      <c r="H495" s="257">
        <v>9.83E8</v>
      </c>
      <c r="I495" s="257">
        <v>7.5E7</v>
      </c>
      <c r="J495" s="184" t="s">
        <v>108</v>
      </c>
      <c r="K495" s="184" t="s">
        <v>101</v>
      </c>
      <c r="L495" s="258">
        <f>Total_revenue-COGS</f>
        <v>7127000000</v>
      </c>
      <c r="M495" s="258">
        <f>Gross_profit-(SGAs+R_and_D+Other_operating_items)</f>
        <v>2476000000</v>
      </c>
      <c r="N495" s="259">
        <f>1-(COGS/Total_revenue)</f>
        <v>0.8108077361</v>
      </c>
      <c r="O495" s="259">
        <f>Operating_profit/Total_revenue</f>
        <v>0.2816837315</v>
      </c>
    </row>
    <row r="496">
      <c r="A496" s="184">
        <v>522.0</v>
      </c>
      <c r="B496" s="184" t="s">
        <v>20</v>
      </c>
      <c r="C496" s="184" t="s">
        <v>12</v>
      </c>
      <c r="D496" s="256">
        <v>42369.0</v>
      </c>
      <c r="E496" s="257">
        <v>8.592E9</v>
      </c>
      <c r="F496" s="257">
        <v>1.771E9</v>
      </c>
      <c r="G496" s="257">
        <v>3.66E9</v>
      </c>
      <c r="H496" s="257">
        <v>9.23E8</v>
      </c>
      <c r="I496" s="257">
        <v>4.1E7</v>
      </c>
      <c r="J496" s="184" t="s">
        <v>108</v>
      </c>
      <c r="K496" s="184" t="s">
        <v>101</v>
      </c>
      <c r="L496" s="258">
        <f>Total_revenue-COGS</f>
        <v>6821000000</v>
      </c>
      <c r="M496" s="258">
        <f>Gross_profit-(SGAs+R_and_D+Other_operating_items)</f>
        <v>2197000000</v>
      </c>
      <c r="N496" s="259">
        <f>1-(COGS/Total_revenue)</f>
        <v>0.7938780261</v>
      </c>
      <c r="O496" s="259">
        <f>Operating_profit/Total_revenue</f>
        <v>0.2557029795</v>
      </c>
    </row>
    <row r="497">
      <c r="A497" s="184">
        <v>523.0</v>
      </c>
      <c r="B497" s="184" t="s">
        <v>20</v>
      </c>
      <c r="C497" s="184" t="s">
        <v>13</v>
      </c>
      <c r="D497" s="256">
        <v>42735.0</v>
      </c>
      <c r="E497" s="257">
        <v>8.979E9</v>
      </c>
      <c r="F497" s="257">
        <v>2.007E9</v>
      </c>
      <c r="G497" s="257">
        <v>3.499E9</v>
      </c>
      <c r="H497" s="257">
        <v>1.114E9</v>
      </c>
      <c r="I497" s="257">
        <v>3.4E7</v>
      </c>
      <c r="J497" s="184" t="s">
        <v>108</v>
      </c>
      <c r="K497" s="184" t="s">
        <v>101</v>
      </c>
      <c r="L497" s="258">
        <f>Total_revenue-COGS</f>
        <v>6972000000</v>
      </c>
      <c r="M497" s="258">
        <f>Gross_profit-(SGAs+R_and_D+Other_operating_items)</f>
        <v>2325000000</v>
      </c>
      <c r="N497" s="259">
        <f>1-(COGS/Total_revenue)</f>
        <v>0.7764784497</v>
      </c>
      <c r="O497" s="259">
        <f>Operating_profit/Total_revenue</f>
        <v>0.2589375209</v>
      </c>
    </row>
    <row r="498">
      <c r="A498" s="184">
        <v>524.0</v>
      </c>
      <c r="B498" s="184" t="s">
        <v>307</v>
      </c>
      <c r="C498" s="184" t="s">
        <v>10</v>
      </c>
      <c r="D498" s="256">
        <v>41274.0</v>
      </c>
      <c r="E498" s="257">
        <v>1.18387E10</v>
      </c>
      <c r="F498" s="257">
        <v>6.3854E9</v>
      </c>
      <c r="G498" s="257">
        <v>4.0183E9</v>
      </c>
      <c r="H498" s="184">
        <v>0.0</v>
      </c>
      <c r="I498" s="184">
        <v>0.0</v>
      </c>
      <c r="J498" s="184" t="s">
        <v>111</v>
      </c>
      <c r="K498" s="184" t="s">
        <v>161</v>
      </c>
      <c r="L498" s="258">
        <f>Total_revenue-COGS</f>
        <v>5453300000</v>
      </c>
      <c r="M498" s="258">
        <f>Gross_profit-(SGAs+R_and_D+Other_operating_items)</f>
        <v>1435000000</v>
      </c>
      <c r="N498" s="259">
        <f>1-(COGS/Total_revenue)</f>
        <v>0.4606333466</v>
      </c>
      <c r="O498" s="259">
        <f>Operating_profit/Total_revenue</f>
        <v>0.1212126331</v>
      </c>
    </row>
    <row r="499">
      <c r="A499" s="184">
        <v>525.0</v>
      </c>
      <c r="B499" s="184" t="s">
        <v>307</v>
      </c>
      <c r="C499" s="184" t="s">
        <v>11</v>
      </c>
      <c r="D499" s="256">
        <v>41639.0</v>
      </c>
      <c r="E499" s="257">
        <v>1.32534E10</v>
      </c>
      <c r="F499" s="257">
        <v>7.1612E9</v>
      </c>
      <c r="G499" s="257">
        <v>4.3603E9</v>
      </c>
      <c r="H499" s="184">
        <v>0.0</v>
      </c>
      <c r="I499" s="184">
        <v>0.0</v>
      </c>
      <c r="J499" s="184" t="s">
        <v>111</v>
      </c>
      <c r="K499" s="184" t="s">
        <v>161</v>
      </c>
      <c r="L499" s="258">
        <f>Total_revenue-COGS</f>
        <v>6092200000</v>
      </c>
      <c r="M499" s="258">
        <f>Gross_profit-(SGAs+R_and_D+Other_operating_items)</f>
        <v>1731900000</v>
      </c>
      <c r="N499" s="259">
        <f>1-(COGS/Total_revenue)</f>
        <v>0.459670726</v>
      </c>
      <c r="O499" s="259">
        <f>Operating_profit/Total_revenue</f>
        <v>0.130675902</v>
      </c>
    </row>
    <row r="500">
      <c r="A500" s="184">
        <v>526.0</v>
      </c>
      <c r="B500" s="184" t="s">
        <v>307</v>
      </c>
      <c r="C500" s="184" t="s">
        <v>12</v>
      </c>
      <c r="D500" s="256">
        <v>42004.0</v>
      </c>
      <c r="E500" s="257">
        <v>1.42805E10</v>
      </c>
      <c r="F500" s="257">
        <v>7.6791E9</v>
      </c>
      <c r="G500" s="257">
        <v>4.5776E9</v>
      </c>
      <c r="H500" s="184">
        <v>0.0</v>
      </c>
      <c r="I500" s="184">
        <v>0.0</v>
      </c>
      <c r="J500" s="184" t="s">
        <v>111</v>
      </c>
      <c r="K500" s="184" t="s">
        <v>161</v>
      </c>
      <c r="L500" s="258">
        <f>Total_revenue-COGS</f>
        <v>6601400000</v>
      </c>
      <c r="M500" s="258">
        <f>Gross_profit-(SGAs+R_and_D+Other_operating_items)</f>
        <v>2023800000</v>
      </c>
      <c r="N500" s="259">
        <f>1-(COGS/Total_revenue)</f>
        <v>0.4622667274</v>
      </c>
      <c r="O500" s="259">
        <f>Operating_profit/Total_revenue</f>
        <v>0.141717727</v>
      </c>
    </row>
    <row r="501">
      <c r="A501" s="184">
        <v>527.0</v>
      </c>
      <c r="B501" s="184" t="s">
        <v>307</v>
      </c>
      <c r="C501" s="184" t="s">
        <v>13</v>
      </c>
      <c r="D501" s="256">
        <v>42369.0</v>
      </c>
      <c r="E501" s="257">
        <v>1.35451E10</v>
      </c>
      <c r="F501" s="257">
        <v>7.2235E9</v>
      </c>
      <c r="G501" s="257">
        <v>4.3455E9</v>
      </c>
      <c r="H501" s="184">
        <v>0.0</v>
      </c>
      <c r="I501" s="184">
        <v>0.0</v>
      </c>
      <c r="J501" s="184" t="s">
        <v>111</v>
      </c>
      <c r="K501" s="184" t="s">
        <v>161</v>
      </c>
      <c r="L501" s="258">
        <f>Total_revenue-COGS</f>
        <v>6321600000</v>
      </c>
      <c r="M501" s="258">
        <f>Gross_profit-(SGAs+R_and_D+Other_operating_items)</f>
        <v>1976100000</v>
      </c>
      <c r="N501" s="259">
        <f>1-(COGS/Total_revenue)</f>
        <v>0.4667075178</v>
      </c>
      <c r="O501" s="259">
        <f>Operating_profit/Total_revenue</f>
        <v>0.1458903958</v>
      </c>
    </row>
    <row r="502">
      <c r="A502" s="184">
        <v>528.0</v>
      </c>
      <c r="B502" s="184" t="s">
        <v>308</v>
      </c>
      <c r="C502" s="184" t="s">
        <v>10</v>
      </c>
      <c r="D502" s="256">
        <v>41639.0</v>
      </c>
      <c r="E502" s="257">
        <v>1.2354E10</v>
      </c>
      <c r="F502" s="257">
        <v>7.191E9</v>
      </c>
      <c r="G502" s="257">
        <v>1.895E9</v>
      </c>
      <c r="H502" s="184">
        <v>0.0</v>
      </c>
      <c r="I502" s="257">
        <v>1.024E9</v>
      </c>
      <c r="J502" s="184" t="s">
        <v>120</v>
      </c>
      <c r="K502" s="184" t="s">
        <v>151</v>
      </c>
      <c r="L502" s="258">
        <f>Total_revenue-COGS</f>
        <v>5163000000</v>
      </c>
      <c r="M502" s="258">
        <f>Gross_profit-(SGAs+R_and_D+Other_operating_items)</f>
        <v>2244000000</v>
      </c>
      <c r="N502" s="259">
        <f>1-(COGS/Total_revenue)</f>
        <v>0.417921321</v>
      </c>
      <c r="O502" s="259">
        <f>Operating_profit/Total_revenue</f>
        <v>0.1816415736</v>
      </c>
    </row>
    <row r="503">
      <c r="A503" s="184">
        <v>529.0</v>
      </c>
      <c r="B503" s="184" t="s">
        <v>308</v>
      </c>
      <c r="C503" s="184" t="s">
        <v>11</v>
      </c>
      <c r="D503" s="256">
        <v>42004.0</v>
      </c>
      <c r="E503" s="257">
        <v>1.2919E10</v>
      </c>
      <c r="F503" s="257">
        <v>7.807E9</v>
      </c>
      <c r="G503" s="257">
        <v>1.877E9</v>
      </c>
      <c r="H503" s="184">
        <v>0.0</v>
      </c>
      <c r="I503" s="257">
        <v>1.071E9</v>
      </c>
      <c r="J503" s="184" t="s">
        <v>120</v>
      </c>
      <c r="K503" s="184" t="s">
        <v>151</v>
      </c>
      <c r="L503" s="258">
        <f>Total_revenue-COGS</f>
        <v>5112000000</v>
      </c>
      <c r="M503" s="258">
        <f>Gross_profit-(SGAs+R_and_D+Other_operating_items)</f>
        <v>2164000000</v>
      </c>
      <c r="N503" s="259">
        <f>1-(COGS/Total_revenue)</f>
        <v>0.3956962613</v>
      </c>
      <c r="O503" s="259">
        <f>Operating_profit/Total_revenue</f>
        <v>0.1675052249</v>
      </c>
    </row>
    <row r="504">
      <c r="A504" s="184">
        <v>530.0</v>
      </c>
      <c r="B504" s="184" t="s">
        <v>308</v>
      </c>
      <c r="C504" s="184" t="s">
        <v>12</v>
      </c>
      <c r="D504" s="256">
        <v>42369.0</v>
      </c>
      <c r="E504" s="257">
        <v>1.2554E10</v>
      </c>
      <c r="F504" s="257">
        <v>7.06E9</v>
      </c>
      <c r="G504" s="257">
        <v>1.937E9</v>
      </c>
      <c r="H504" s="184">
        <v>0.0</v>
      </c>
      <c r="I504" s="257">
        <v>1.13E9</v>
      </c>
      <c r="J504" s="184" t="s">
        <v>120</v>
      </c>
      <c r="K504" s="184" t="s">
        <v>151</v>
      </c>
      <c r="L504" s="258">
        <f>Total_revenue-COGS</f>
        <v>5494000000</v>
      </c>
      <c r="M504" s="258">
        <f>Gross_profit-(SGAs+R_and_D+Other_operating_items)</f>
        <v>2427000000</v>
      </c>
      <c r="N504" s="259">
        <f>1-(COGS/Total_revenue)</f>
        <v>0.4376294408</v>
      </c>
      <c r="O504" s="259">
        <f>Operating_profit/Total_revenue</f>
        <v>0.1933248367</v>
      </c>
    </row>
    <row r="505">
      <c r="A505" s="184">
        <v>531.0</v>
      </c>
      <c r="B505" s="184" t="s">
        <v>308</v>
      </c>
      <c r="C505" s="184" t="s">
        <v>13</v>
      </c>
      <c r="D505" s="256">
        <v>42735.0</v>
      </c>
      <c r="E505" s="257">
        <v>1.2075E10</v>
      </c>
      <c r="F505" s="257">
        <v>6.357E9</v>
      </c>
      <c r="G505" s="257">
        <v>2.031E9</v>
      </c>
      <c r="H505" s="184">
        <v>0.0</v>
      </c>
      <c r="I505" s="257">
        <v>1.216E9</v>
      </c>
      <c r="J505" s="184" t="s">
        <v>120</v>
      </c>
      <c r="K505" s="184" t="s">
        <v>151</v>
      </c>
      <c r="L505" s="258">
        <f>Total_revenue-COGS</f>
        <v>5718000000</v>
      </c>
      <c r="M505" s="258">
        <f>Gross_profit-(SGAs+R_and_D+Other_operating_items)</f>
        <v>2471000000</v>
      </c>
      <c r="N505" s="259">
        <f>1-(COGS/Total_revenue)</f>
        <v>0.4735403727</v>
      </c>
      <c r="O505" s="259">
        <f>Operating_profit/Total_revenue</f>
        <v>0.2046376812</v>
      </c>
    </row>
    <row r="506">
      <c r="A506" s="184">
        <v>532.0</v>
      </c>
      <c r="B506" s="184" t="s">
        <v>309</v>
      </c>
      <c r="C506" s="184" t="s">
        <v>10</v>
      </c>
      <c r="D506" s="256">
        <v>41274.0</v>
      </c>
      <c r="E506" s="257">
        <v>2.073E9</v>
      </c>
      <c r="F506" s="257">
        <v>7.595E8</v>
      </c>
      <c r="G506" s="257">
        <v>6.735E8</v>
      </c>
      <c r="H506" s="184">
        <v>0.0</v>
      </c>
      <c r="I506" s="257">
        <v>1.6E8</v>
      </c>
      <c r="J506" s="184" t="s">
        <v>105</v>
      </c>
      <c r="K506" s="184" t="s">
        <v>298</v>
      </c>
      <c r="L506" s="258">
        <f>Total_revenue-COGS</f>
        <v>1313500000</v>
      </c>
      <c r="M506" s="258">
        <f>Gross_profit-(SGAs+R_and_D+Other_operating_items)</f>
        <v>480000000</v>
      </c>
      <c r="N506" s="259">
        <f>1-(COGS/Total_revenue)</f>
        <v>0.6336227689</v>
      </c>
      <c r="O506" s="259">
        <f>Operating_profit/Total_revenue</f>
        <v>0.2315484805</v>
      </c>
    </row>
    <row r="507">
      <c r="A507" s="184">
        <v>533.0</v>
      </c>
      <c r="B507" s="184" t="s">
        <v>309</v>
      </c>
      <c r="C507" s="184" t="s">
        <v>11</v>
      </c>
      <c r="D507" s="256">
        <v>41639.0</v>
      </c>
      <c r="E507" s="257">
        <v>2.3039E9</v>
      </c>
      <c r="F507" s="257">
        <v>7.873E8</v>
      </c>
      <c r="G507" s="257">
        <v>7.158E8</v>
      </c>
      <c r="H507" s="184">
        <v>0.0</v>
      </c>
      <c r="I507" s="257">
        <v>1.896E8</v>
      </c>
      <c r="J507" s="184" t="s">
        <v>105</v>
      </c>
      <c r="K507" s="184" t="s">
        <v>298</v>
      </c>
      <c r="L507" s="258">
        <f>Total_revenue-COGS</f>
        <v>1516600000</v>
      </c>
      <c r="M507" s="258">
        <f>Gross_profit-(SGAs+R_and_D+Other_operating_items)</f>
        <v>611200000</v>
      </c>
      <c r="N507" s="259">
        <f>1-(COGS/Total_revenue)</f>
        <v>0.6582750987</v>
      </c>
      <c r="O507" s="259">
        <f>Operating_profit/Total_revenue</f>
        <v>0.2652892921</v>
      </c>
    </row>
    <row r="508">
      <c r="A508" s="184">
        <v>534.0</v>
      </c>
      <c r="B508" s="184" t="s">
        <v>309</v>
      </c>
      <c r="C508" s="184" t="s">
        <v>12</v>
      </c>
      <c r="D508" s="256">
        <v>42004.0</v>
      </c>
      <c r="E508" s="257">
        <v>2.4364E9</v>
      </c>
      <c r="F508" s="257">
        <v>8.447E8</v>
      </c>
      <c r="G508" s="257">
        <v>7.517E8</v>
      </c>
      <c r="H508" s="184">
        <v>0.0</v>
      </c>
      <c r="I508" s="257">
        <v>2.018E8</v>
      </c>
      <c r="J508" s="184" t="s">
        <v>105</v>
      </c>
      <c r="K508" s="184" t="s">
        <v>298</v>
      </c>
      <c r="L508" s="258">
        <f>Total_revenue-COGS</f>
        <v>1591700000</v>
      </c>
      <c r="M508" s="258">
        <f>Gross_profit-(SGAs+R_and_D+Other_operating_items)</f>
        <v>638200000</v>
      </c>
      <c r="N508" s="259">
        <f>1-(COGS/Total_revenue)</f>
        <v>0.6532999507</v>
      </c>
      <c r="O508" s="259">
        <f>Operating_profit/Total_revenue</f>
        <v>0.2619438516</v>
      </c>
    </row>
    <row r="509">
      <c r="A509" s="184">
        <v>535.0</v>
      </c>
      <c r="B509" s="184" t="s">
        <v>309</v>
      </c>
      <c r="C509" s="184" t="s">
        <v>13</v>
      </c>
      <c r="D509" s="256">
        <v>42369.0</v>
      </c>
      <c r="E509" s="257">
        <v>2.6636E9</v>
      </c>
      <c r="F509" s="257">
        <v>8.874E8</v>
      </c>
      <c r="G509" s="257">
        <v>8.843E8</v>
      </c>
      <c r="H509" s="184">
        <v>0.0</v>
      </c>
      <c r="I509" s="257">
        <v>1.98E8</v>
      </c>
      <c r="J509" s="184" t="s">
        <v>105</v>
      </c>
      <c r="K509" s="184" t="s">
        <v>298</v>
      </c>
      <c r="L509" s="258">
        <f>Total_revenue-COGS</f>
        <v>1776200000</v>
      </c>
      <c r="M509" s="258">
        <f>Gross_profit-(SGAs+R_and_D+Other_operating_items)</f>
        <v>693900000</v>
      </c>
      <c r="N509" s="259">
        <f>1-(COGS/Total_revenue)</f>
        <v>0.6668418681</v>
      </c>
      <c r="O509" s="259">
        <f>Operating_profit/Total_revenue</f>
        <v>0.2605120889</v>
      </c>
    </row>
    <row r="510">
      <c r="A510" s="184">
        <v>536.0</v>
      </c>
      <c r="B510" s="184" t="s">
        <v>310</v>
      </c>
      <c r="C510" s="184" t="s">
        <v>10</v>
      </c>
      <c r="D510" s="256">
        <v>41274.0</v>
      </c>
      <c r="E510" s="257">
        <v>1.1862E10</v>
      </c>
      <c r="F510" s="257">
        <v>7.747E9</v>
      </c>
      <c r="G510" s="257">
        <v>2.96E8</v>
      </c>
      <c r="H510" s="184">
        <v>0.0</v>
      </c>
      <c r="I510" s="257">
        <v>1.562E9</v>
      </c>
      <c r="J510" s="184" t="s">
        <v>120</v>
      </c>
      <c r="K510" s="184" t="s">
        <v>151</v>
      </c>
      <c r="L510" s="258">
        <f>Total_revenue-COGS</f>
        <v>4115000000</v>
      </c>
      <c r="M510" s="258">
        <f>Gross_profit-(SGAs+R_and_D+Other_operating_items)</f>
        <v>2257000000</v>
      </c>
      <c r="N510" s="259">
        <f>1-(COGS/Total_revenue)</f>
        <v>0.3469060867</v>
      </c>
      <c r="O510" s="259">
        <f>Operating_profit/Total_revenue</f>
        <v>0.1902714551</v>
      </c>
    </row>
    <row r="511">
      <c r="A511" s="184">
        <v>537.0</v>
      </c>
      <c r="B511" s="184" t="s">
        <v>310</v>
      </c>
      <c r="C511" s="184" t="s">
        <v>11</v>
      </c>
      <c r="D511" s="256">
        <v>41639.0</v>
      </c>
      <c r="E511" s="257">
        <v>1.2581E10</v>
      </c>
      <c r="F511" s="257">
        <v>8.364E9</v>
      </c>
      <c r="G511" s="257">
        <v>3.09E8</v>
      </c>
      <c r="H511" s="184">
        <v>0.0</v>
      </c>
      <c r="I511" s="257">
        <v>1.622E9</v>
      </c>
      <c r="J511" s="184" t="s">
        <v>120</v>
      </c>
      <c r="K511" s="184" t="s">
        <v>151</v>
      </c>
      <c r="L511" s="258">
        <f>Total_revenue-COGS</f>
        <v>4217000000</v>
      </c>
      <c r="M511" s="258">
        <f>Gross_profit-(SGAs+R_and_D+Other_operating_items)</f>
        <v>2286000000</v>
      </c>
      <c r="N511" s="259">
        <f>1-(COGS/Total_revenue)</f>
        <v>0.3351879819</v>
      </c>
      <c r="O511" s="259">
        <f>Operating_profit/Total_revenue</f>
        <v>0.1817025674</v>
      </c>
    </row>
    <row r="512">
      <c r="A512" s="184">
        <v>538.0</v>
      </c>
      <c r="B512" s="184" t="s">
        <v>310</v>
      </c>
      <c r="C512" s="184" t="s">
        <v>12</v>
      </c>
      <c r="D512" s="256">
        <v>42004.0</v>
      </c>
      <c r="E512" s="257">
        <v>1.3413E10</v>
      </c>
      <c r="F512" s="257">
        <v>8.742E9</v>
      </c>
      <c r="G512" s="257">
        <v>3.22E8</v>
      </c>
      <c r="H512" s="184">
        <v>0.0</v>
      </c>
      <c r="I512" s="257">
        <v>1.72E9</v>
      </c>
      <c r="J512" s="184" t="s">
        <v>120</v>
      </c>
      <c r="K512" s="184" t="s">
        <v>151</v>
      </c>
      <c r="L512" s="258">
        <f>Total_revenue-COGS</f>
        <v>4671000000</v>
      </c>
      <c r="M512" s="258">
        <f>Gross_profit-(SGAs+R_and_D+Other_operating_items)</f>
        <v>2629000000</v>
      </c>
      <c r="N512" s="259">
        <f>1-(COGS/Total_revenue)</f>
        <v>0.3482442407</v>
      </c>
      <c r="O512" s="259">
        <f>Operating_profit/Total_revenue</f>
        <v>0.1960038768</v>
      </c>
    </row>
    <row r="513">
      <c r="A513" s="184">
        <v>539.0</v>
      </c>
      <c r="B513" s="184" t="s">
        <v>310</v>
      </c>
      <c r="C513" s="184" t="s">
        <v>13</v>
      </c>
      <c r="D513" s="256">
        <v>42369.0</v>
      </c>
      <c r="E513" s="257">
        <v>1.1524E10</v>
      </c>
      <c r="F513" s="257">
        <v>7.256E9</v>
      </c>
      <c r="G513" s="257">
        <v>3.36E8</v>
      </c>
      <c r="H513" s="184">
        <v>0.0</v>
      </c>
      <c r="I513" s="257">
        <v>1.919E9</v>
      </c>
      <c r="J513" s="184" t="s">
        <v>120</v>
      </c>
      <c r="K513" s="184" t="s">
        <v>151</v>
      </c>
      <c r="L513" s="258">
        <f>Total_revenue-COGS</f>
        <v>4268000000</v>
      </c>
      <c r="M513" s="258">
        <f>Gross_profit-(SGAs+R_and_D+Other_operating_items)</f>
        <v>2013000000</v>
      </c>
      <c r="N513" s="259">
        <f>1-(COGS/Total_revenue)</f>
        <v>0.3703575148</v>
      </c>
      <c r="O513" s="259">
        <f>Operating_profit/Total_revenue</f>
        <v>0.1746789309</v>
      </c>
    </row>
    <row r="514">
      <c r="A514" s="184">
        <v>540.0</v>
      </c>
      <c r="B514" s="184" t="s">
        <v>311</v>
      </c>
      <c r="C514" s="184" t="s">
        <v>10</v>
      </c>
      <c r="D514" s="256">
        <v>41455.0</v>
      </c>
      <c r="E514" s="257">
        <v>1.01817E10</v>
      </c>
      <c r="F514" s="257">
        <v>2.0259E9</v>
      </c>
      <c r="G514" s="257">
        <v>6.597E9</v>
      </c>
      <c r="H514" s="184">
        <v>0.0</v>
      </c>
      <c r="I514" s="184">
        <v>0.0</v>
      </c>
      <c r="J514" s="184" t="s">
        <v>93</v>
      </c>
      <c r="K514" s="184" t="s">
        <v>262</v>
      </c>
      <c r="L514" s="258">
        <f>Total_revenue-COGS</f>
        <v>8155800000</v>
      </c>
      <c r="M514" s="258">
        <f>Gross_profit-(SGAs+R_and_D+Other_operating_items)</f>
        <v>1558800000</v>
      </c>
      <c r="N514" s="259">
        <f>1-(COGS/Total_revenue)</f>
        <v>0.801025369</v>
      </c>
      <c r="O514" s="259">
        <f>Operating_profit/Total_revenue</f>
        <v>0.1530982056</v>
      </c>
    </row>
    <row r="515">
      <c r="A515" s="184">
        <v>541.0</v>
      </c>
      <c r="B515" s="184" t="s">
        <v>311</v>
      </c>
      <c r="C515" s="184" t="s">
        <v>11</v>
      </c>
      <c r="D515" s="256">
        <v>41820.0</v>
      </c>
      <c r="E515" s="257">
        <v>1.09688E10</v>
      </c>
      <c r="F515" s="257">
        <v>2.1582E9</v>
      </c>
      <c r="G515" s="257">
        <v>6.9859E9</v>
      </c>
      <c r="H515" s="184">
        <v>0.0</v>
      </c>
      <c r="I515" s="184">
        <v>0.0</v>
      </c>
      <c r="J515" s="184" t="s">
        <v>93</v>
      </c>
      <c r="K515" s="184" t="s">
        <v>262</v>
      </c>
      <c r="L515" s="258">
        <f>Total_revenue-COGS</f>
        <v>8810600000</v>
      </c>
      <c r="M515" s="258">
        <f>Gross_profit-(SGAs+R_and_D+Other_operating_items)</f>
        <v>1824700000</v>
      </c>
      <c r="N515" s="259">
        <f>1-(COGS/Total_revenue)</f>
        <v>0.8032419225</v>
      </c>
      <c r="O515" s="259">
        <f>Operating_profit/Total_revenue</f>
        <v>0.1663536576</v>
      </c>
    </row>
    <row r="516">
      <c r="A516" s="184">
        <v>542.0</v>
      </c>
      <c r="B516" s="184" t="s">
        <v>311</v>
      </c>
      <c r="C516" s="184" t="s">
        <v>12</v>
      </c>
      <c r="D516" s="256">
        <v>42185.0</v>
      </c>
      <c r="E516" s="257">
        <v>1.07804E10</v>
      </c>
      <c r="F516" s="257">
        <v>2.1006E9</v>
      </c>
      <c r="G516" s="257">
        <v>7.0735E9</v>
      </c>
      <c r="H516" s="184">
        <v>0.0</v>
      </c>
      <c r="I516" s="184">
        <v>0.0</v>
      </c>
      <c r="J516" s="184" t="s">
        <v>93</v>
      </c>
      <c r="K516" s="184" t="s">
        <v>262</v>
      </c>
      <c r="L516" s="258">
        <f>Total_revenue-COGS</f>
        <v>8679800000</v>
      </c>
      <c r="M516" s="258">
        <f>Gross_profit-(SGAs+R_and_D+Other_operating_items)</f>
        <v>1606300000</v>
      </c>
      <c r="N516" s="259">
        <f>1-(COGS/Total_revenue)</f>
        <v>0.8051463768</v>
      </c>
      <c r="O516" s="259">
        <f>Operating_profit/Total_revenue</f>
        <v>0.1490018923</v>
      </c>
    </row>
    <row r="517">
      <c r="A517" s="184">
        <v>543.0</v>
      </c>
      <c r="B517" s="184" t="s">
        <v>311</v>
      </c>
      <c r="C517" s="184" t="s">
        <v>13</v>
      </c>
      <c r="D517" s="256">
        <v>42551.0</v>
      </c>
      <c r="E517" s="257">
        <v>1.12623E10</v>
      </c>
      <c r="F517" s="257">
        <v>2.1811E9</v>
      </c>
      <c r="G517" s="257">
        <v>7.3378E9</v>
      </c>
      <c r="H517" s="184">
        <v>0.0</v>
      </c>
      <c r="I517" s="184">
        <v>0.0</v>
      </c>
      <c r="J517" s="184" t="s">
        <v>93</v>
      </c>
      <c r="K517" s="184" t="s">
        <v>262</v>
      </c>
      <c r="L517" s="258">
        <f>Total_revenue-COGS</f>
        <v>9081200000</v>
      </c>
      <c r="M517" s="258">
        <f>Gross_profit-(SGAs+R_and_D+Other_operating_items)</f>
        <v>1743400000</v>
      </c>
      <c r="N517" s="259">
        <f>1-(COGS/Total_revenue)</f>
        <v>0.8063361836</v>
      </c>
      <c r="O517" s="259">
        <f>Operating_profit/Total_revenue</f>
        <v>0.1547996413</v>
      </c>
    </row>
    <row r="518">
      <c r="A518" s="184">
        <v>544.0</v>
      </c>
      <c r="B518" s="184" t="s">
        <v>312</v>
      </c>
      <c r="C518" s="184" t="s">
        <v>10</v>
      </c>
      <c r="D518" s="256">
        <v>41274.0</v>
      </c>
      <c r="E518" s="257">
        <v>8.102E9</v>
      </c>
      <c r="F518" s="257">
        <v>6.34E9</v>
      </c>
      <c r="G518" s="257">
        <v>6.44E8</v>
      </c>
      <c r="H518" s="257">
        <v>1.98E8</v>
      </c>
      <c r="I518" s="184">
        <v>0.0</v>
      </c>
      <c r="J518" s="184" t="s">
        <v>111</v>
      </c>
      <c r="K518" s="184" t="s">
        <v>280</v>
      </c>
      <c r="L518" s="258">
        <f>Total_revenue-COGS</f>
        <v>1762000000</v>
      </c>
      <c r="M518" s="258">
        <f>Gross_profit-(SGAs+R_and_D+Other_operating_items)</f>
        <v>920000000</v>
      </c>
      <c r="N518" s="259">
        <f>1-(COGS/Total_revenue)</f>
        <v>0.2174771661</v>
      </c>
      <c r="O518" s="259">
        <f>Operating_profit/Total_revenue</f>
        <v>0.1135522093</v>
      </c>
    </row>
    <row r="519">
      <c r="A519" s="184">
        <v>545.0</v>
      </c>
      <c r="B519" s="184" t="s">
        <v>312</v>
      </c>
      <c r="C519" s="184" t="s">
        <v>11</v>
      </c>
      <c r="D519" s="256">
        <v>41639.0</v>
      </c>
      <c r="E519" s="257">
        <v>9.35E9</v>
      </c>
      <c r="F519" s="257">
        <v>6.574E9</v>
      </c>
      <c r="G519" s="257">
        <v>6.45E8</v>
      </c>
      <c r="H519" s="257">
        <v>1.93E8</v>
      </c>
      <c r="I519" s="184">
        <v>0.0</v>
      </c>
      <c r="J519" s="184" t="s">
        <v>111</v>
      </c>
      <c r="K519" s="184" t="s">
        <v>280</v>
      </c>
      <c r="L519" s="258">
        <f>Total_revenue-COGS</f>
        <v>2776000000</v>
      </c>
      <c r="M519" s="258">
        <f>Gross_profit-(SGAs+R_and_D+Other_operating_items)</f>
        <v>1938000000</v>
      </c>
      <c r="N519" s="259">
        <f>1-(COGS/Total_revenue)</f>
        <v>0.2968983957</v>
      </c>
      <c r="O519" s="259">
        <f>Operating_profit/Total_revenue</f>
        <v>0.2072727273</v>
      </c>
    </row>
    <row r="520">
      <c r="A520" s="184">
        <v>546.0</v>
      </c>
      <c r="B520" s="184" t="s">
        <v>312</v>
      </c>
      <c r="C520" s="184" t="s">
        <v>12</v>
      </c>
      <c r="D520" s="256">
        <v>42004.0</v>
      </c>
      <c r="E520" s="257">
        <v>9.527E9</v>
      </c>
      <c r="F520" s="257">
        <v>7.306E9</v>
      </c>
      <c r="G520" s="257">
        <v>7.55E8</v>
      </c>
      <c r="H520" s="257">
        <v>2.27E8</v>
      </c>
      <c r="I520" s="184">
        <v>0.0</v>
      </c>
      <c r="J520" s="184" t="s">
        <v>111</v>
      </c>
      <c r="K520" s="184" t="s">
        <v>280</v>
      </c>
      <c r="L520" s="258">
        <f>Total_revenue-COGS</f>
        <v>2221000000</v>
      </c>
      <c r="M520" s="258">
        <f>Gross_profit-(SGAs+R_and_D+Other_operating_items)</f>
        <v>1239000000</v>
      </c>
      <c r="N520" s="259">
        <f>1-(COGS/Total_revenue)</f>
        <v>0.2331269025</v>
      </c>
      <c r="O520" s="259">
        <f>Operating_profit/Total_revenue</f>
        <v>0.1300514328</v>
      </c>
    </row>
    <row r="521">
      <c r="A521" s="184">
        <v>547.0</v>
      </c>
      <c r="B521" s="184" t="s">
        <v>312</v>
      </c>
      <c r="C521" s="184" t="s">
        <v>13</v>
      </c>
      <c r="D521" s="256">
        <v>42369.0</v>
      </c>
      <c r="E521" s="257">
        <v>9.648E9</v>
      </c>
      <c r="F521" s="257">
        <v>7.068E9</v>
      </c>
      <c r="G521" s="257">
        <v>7.62E8</v>
      </c>
      <c r="H521" s="257">
        <v>2.51E8</v>
      </c>
      <c r="I521" s="184">
        <v>0.0</v>
      </c>
      <c r="J521" s="184" t="s">
        <v>111</v>
      </c>
      <c r="K521" s="184" t="s">
        <v>280</v>
      </c>
      <c r="L521" s="258">
        <f>Total_revenue-COGS</f>
        <v>2580000000</v>
      </c>
      <c r="M521" s="258">
        <f>Gross_profit-(SGAs+R_and_D+Other_operating_items)</f>
        <v>1567000000</v>
      </c>
      <c r="N521" s="259">
        <f>1-(COGS/Total_revenue)</f>
        <v>0.2674129353</v>
      </c>
      <c r="O521" s="259">
        <f>Operating_profit/Total_revenue</f>
        <v>0.1624170813</v>
      </c>
    </row>
    <row r="522">
      <c r="A522" s="184">
        <v>548.0</v>
      </c>
      <c r="B522" s="184" t="s">
        <v>313</v>
      </c>
      <c r="C522" s="184" t="s">
        <v>10</v>
      </c>
      <c r="D522" s="256">
        <v>41547.0</v>
      </c>
      <c r="E522" s="257">
        <v>2.4669E10</v>
      </c>
      <c r="F522" s="257">
        <v>1.4717E10</v>
      </c>
      <c r="G522" s="257">
        <v>6.01E9</v>
      </c>
      <c r="H522" s="184">
        <v>0.0</v>
      </c>
      <c r="I522" s="184">
        <v>0.0</v>
      </c>
      <c r="J522" s="184" t="s">
        <v>105</v>
      </c>
      <c r="K522" s="184" t="s">
        <v>256</v>
      </c>
      <c r="L522" s="258">
        <f>Total_revenue-COGS</f>
        <v>9952000000</v>
      </c>
      <c r="M522" s="258">
        <f>Gross_profit-(SGAs+R_and_D+Other_operating_items)</f>
        <v>3942000000</v>
      </c>
      <c r="N522" s="259">
        <f>1-(COGS/Total_revenue)</f>
        <v>0.403421298</v>
      </c>
      <c r="O522" s="259">
        <f>Operating_profit/Total_revenue</f>
        <v>0.159795695</v>
      </c>
    </row>
    <row r="523">
      <c r="A523" s="184">
        <v>549.0</v>
      </c>
      <c r="B523" s="184" t="s">
        <v>313</v>
      </c>
      <c r="C523" s="184" t="s">
        <v>11</v>
      </c>
      <c r="D523" s="256">
        <v>41912.0</v>
      </c>
      <c r="E523" s="257">
        <v>1.7733E10</v>
      </c>
      <c r="F523" s="257">
        <v>9.971E9</v>
      </c>
      <c r="G523" s="257">
        <v>4.375E9</v>
      </c>
      <c r="H523" s="184">
        <v>0.0</v>
      </c>
      <c r="I523" s="184">
        <v>0.0</v>
      </c>
      <c r="J523" s="184" t="s">
        <v>105</v>
      </c>
      <c r="K523" s="184" t="s">
        <v>256</v>
      </c>
      <c r="L523" s="258">
        <f>Total_revenue-COGS</f>
        <v>7762000000</v>
      </c>
      <c r="M523" s="258">
        <f>Gross_profit-(SGAs+R_and_D+Other_operating_items)</f>
        <v>3387000000</v>
      </c>
      <c r="N523" s="259">
        <f>1-(COGS/Total_revenue)</f>
        <v>0.4377149946</v>
      </c>
      <c r="O523" s="259">
        <f>Operating_profit/Total_revenue</f>
        <v>0.1909998308</v>
      </c>
    </row>
    <row r="524">
      <c r="A524" s="184">
        <v>550.0</v>
      </c>
      <c r="B524" s="184" t="s">
        <v>313</v>
      </c>
      <c r="C524" s="184" t="s">
        <v>12</v>
      </c>
      <c r="D524" s="256">
        <v>42277.0</v>
      </c>
      <c r="E524" s="257">
        <v>1.6249E10</v>
      </c>
      <c r="F524" s="257">
        <v>9.241E9</v>
      </c>
      <c r="G524" s="257">
        <v>4.065E9</v>
      </c>
      <c r="H524" s="184">
        <v>0.0</v>
      </c>
      <c r="I524" s="184">
        <v>0.0</v>
      </c>
      <c r="J524" s="184" t="s">
        <v>105</v>
      </c>
      <c r="K524" s="184" t="s">
        <v>256</v>
      </c>
      <c r="L524" s="258">
        <f>Total_revenue-COGS</f>
        <v>7008000000</v>
      </c>
      <c r="M524" s="258">
        <f>Gross_profit-(SGAs+R_and_D+Other_operating_items)</f>
        <v>2943000000</v>
      </c>
      <c r="N524" s="259">
        <f>1-(COGS/Total_revenue)</f>
        <v>0.4312880793</v>
      </c>
      <c r="O524" s="259">
        <f>Operating_profit/Total_revenue</f>
        <v>0.1811188381</v>
      </c>
    </row>
    <row r="525">
      <c r="A525" s="184">
        <v>551.0</v>
      </c>
      <c r="B525" s="184" t="s">
        <v>313</v>
      </c>
      <c r="C525" s="184" t="s">
        <v>13</v>
      </c>
      <c r="D525" s="256">
        <v>42643.0</v>
      </c>
      <c r="E525" s="257">
        <v>1.4522E10</v>
      </c>
      <c r="F525" s="257">
        <v>8.26E9</v>
      </c>
      <c r="G525" s="257">
        <v>3.758E9</v>
      </c>
      <c r="H525" s="184">
        <v>0.0</v>
      </c>
      <c r="I525" s="184">
        <v>0.0</v>
      </c>
      <c r="J525" s="184" t="s">
        <v>105</v>
      </c>
      <c r="K525" s="184" t="s">
        <v>256</v>
      </c>
      <c r="L525" s="258">
        <f>Total_revenue-COGS</f>
        <v>6262000000</v>
      </c>
      <c r="M525" s="258">
        <f>Gross_profit-(SGAs+R_and_D+Other_operating_items)</f>
        <v>2504000000</v>
      </c>
      <c r="N525" s="259">
        <f>1-(COGS/Total_revenue)</f>
        <v>0.4312078226</v>
      </c>
      <c r="O525" s="259">
        <f>Operating_profit/Total_revenue</f>
        <v>0.1724280402</v>
      </c>
    </row>
    <row r="526">
      <c r="A526" s="184">
        <v>552.0</v>
      </c>
      <c r="B526" s="184" t="s">
        <v>314</v>
      </c>
      <c r="C526" s="184" t="s">
        <v>10</v>
      </c>
      <c r="D526" s="256">
        <v>41274.0</v>
      </c>
      <c r="E526" s="257">
        <v>1.1682636E10</v>
      </c>
      <c r="F526" s="257">
        <v>1.699428E9</v>
      </c>
      <c r="G526" s="257">
        <v>3.862434E9</v>
      </c>
      <c r="H526" s="184">
        <v>0.0</v>
      </c>
      <c r="I526" s="257">
        <v>3.169703E9</v>
      </c>
      <c r="J526" s="184" t="s">
        <v>96</v>
      </c>
      <c r="K526" s="184" t="s">
        <v>180</v>
      </c>
      <c r="L526" s="258">
        <f>Total_revenue-COGS</f>
        <v>9983208000</v>
      </c>
      <c r="M526" s="258">
        <f>Gross_profit-(SGAs+R_and_D+Other_operating_items)</f>
        <v>2951071000</v>
      </c>
      <c r="N526" s="259">
        <f>1-(COGS/Total_revenue)</f>
        <v>0.8545338569</v>
      </c>
      <c r="O526" s="259">
        <f>Operating_profit/Total_revenue</f>
        <v>0.2526031796</v>
      </c>
    </row>
    <row r="527">
      <c r="A527" s="184">
        <v>553.0</v>
      </c>
      <c r="B527" s="184" t="s">
        <v>314</v>
      </c>
      <c r="C527" s="184" t="s">
        <v>11</v>
      </c>
      <c r="D527" s="256">
        <v>41639.0</v>
      </c>
      <c r="E527" s="257">
        <v>1.4487118E10</v>
      </c>
      <c r="F527" s="257">
        <v>2.066893E9</v>
      </c>
      <c r="G527" s="257">
        <v>4.621096E9</v>
      </c>
      <c r="H527" s="184">
        <v>0.0</v>
      </c>
      <c r="I527" s="257">
        <v>3.600976E9</v>
      </c>
      <c r="J527" s="184" t="s">
        <v>96</v>
      </c>
      <c r="K527" s="184" t="s">
        <v>180</v>
      </c>
      <c r="L527" s="258">
        <f>Total_revenue-COGS</f>
        <v>12420225000</v>
      </c>
      <c r="M527" s="258">
        <f>Gross_profit-(SGAs+R_and_D+Other_operating_items)</f>
        <v>4198153000</v>
      </c>
      <c r="N527" s="259">
        <f>1-(COGS/Total_revenue)</f>
        <v>0.8573289042</v>
      </c>
      <c r="O527" s="259">
        <f>Operating_profit/Total_revenue</f>
        <v>0.2897852423</v>
      </c>
    </row>
    <row r="528">
      <c r="A528" s="184">
        <v>554.0</v>
      </c>
      <c r="B528" s="184" t="s">
        <v>314</v>
      </c>
      <c r="C528" s="184" t="s">
        <v>12</v>
      </c>
      <c r="D528" s="256">
        <v>42004.0</v>
      </c>
      <c r="E528" s="257">
        <v>1.803534E10</v>
      </c>
      <c r="F528" s="257">
        <v>2.534389E9</v>
      </c>
      <c r="G528" s="257">
        <v>5.285634E9</v>
      </c>
      <c r="H528" s="184">
        <v>0.0</v>
      </c>
      <c r="I528" s="257">
        <v>3.997041E9</v>
      </c>
      <c r="J528" s="184" t="s">
        <v>96</v>
      </c>
      <c r="K528" s="184" t="s">
        <v>180</v>
      </c>
      <c r="L528" s="258">
        <f>Total_revenue-COGS</f>
        <v>15500951000</v>
      </c>
      <c r="M528" s="258">
        <f>Gross_profit-(SGAs+R_and_D+Other_operating_items)</f>
        <v>6218276000</v>
      </c>
      <c r="N528" s="259">
        <f>1-(COGS/Total_revenue)</f>
        <v>0.8594765056</v>
      </c>
      <c r="O528" s="259">
        <f>Operating_profit/Total_revenue</f>
        <v>0.3447828541</v>
      </c>
    </row>
    <row r="529">
      <c r="A529" s="184">
        <v>555.0</v>
      </c>
      <c r="B529" s="184" t="s">
        <v>314</v>
      </c>
      <c r="C529" s="184" t="s">
        <v>13</v>
      </c>
      <c r="D529" s="256">
        <v>42369.0</v>
      </c>
      <c r="E529" s="257">
        <v>8.757428E9</v>
      </c>
      <c r="F529" s="257">
        <v>2.177757E9</v>
      </c>
      <c r="G529" s="257">
        <v>3.17432E9</v>
      </c>
      <c r="H529" s="184">
        <v>0.0</v>
      </c>
      <c r="I529" s="257">
        <v>3.313644E9</v>
      </c>
      <c r="J529" s="184" t="s">
        <v>96</v>
      </c>
      <c r="K529" s="184" t="s">
        <v>180</v>
      </c>
      <c r="L529" s="258">
        <f>Total_revenue-COGS</f>
        <v>6579671000</v>
      </c>
      <c r="M529" s="258">
        <f>Gross_profit-(SGAs+R_and_D+Other_operating_items)</f>
        <v>91707000</v>
      </c>
      <c r="N529" s="259">
        <f>1-(COGS/Total_revenue)</f>
        <v>0.7513245898</v>
      </c>
      <c r="O529" s="259">
        <f>Operating_profit/Total_revenue</f>
        <v>0.01047191025</v>
      </c>
    </row>
    <row r="530">
      <c r="A530" s="184">
        <v>556.0</v>
      </c>
      <c r="B530" s="184" t="s">
        <v>315</v>
      </c>
      <c r="C530" s="184" t="s">
        <v>10</v>
      </c>
      <c r="D530" s="256">
        <v>41274.0</v>
      </c>
      <c r="E530" s="257">
        <v>1.887376E9</v>
      </c>
      <c r="F530" s="257">
        <v>9.44617E8</v>
      </c>
      <c r="G530" s="257">
        <v>5.3118E8</v>
      </c>
      <c r="H530" s="184">
        <v>0.0</v>
      </c>
      <c r="I530" s="184">
        <v>0.0</v>
      </c>
      <c r="J530" s="184" t="s">
        <v>114</v>
      </c>
      <c r="K530" s="184" t="s">
        <v>156</v>
      </c>
      <c r="L530" s="258">
        <f>Total_revenue-COGS</f>
        <v>942759000</v>
      </c>
      <c r="M530" s="258">
        <f>Gross_profit-(SGAs+R_and_D+Other_operating_items)</f>
        <v>411579000</v>
      </c>
      <c r="N530" s="259">
        <f>1-(COGS/Total_revenue)</f>
        <v>0.4995077822</v>
      </c>
      <c r="O530" s="259">
        <f>Operating_profit/Total_revenue</f>
        <v>0.2180694255</v>
      </c>
    </row>
    <row r="531">
      <c r="A531" s="184">
        <v>557.0</v>
      </c>
      <c r="B531" s="184" t="s">
        <v>315</v>
      </c>
      <c r="C531" s="184" t="s">
        <v>11</v>
      </c>
      <c r="D531" s="256">
        <v>41639.0</v>
      </c>
      <c r="E531" s="257">
        <v>2.152766E9</v>
      </c>
      <c r="F531" s="257">
        <v>1.064403E9</v>
      </c>
      <c r="G531" s="257">
        <v>6.21413E8</v>
      </c>
      <c r="H531" s="184">
        <v>0.0</v>
      </c>
      <c r="I531" s="184">
        <v>0.0</v>
      </c>
      <c r="J531" s="184" t="s">
        <v>114</v>
      </c>
      <c r="K531" s="184" t="s">
        <v>156</v>
      </c>
      <c r="L531" s="258">
        <f>Total_revenue-COGS</f>
        <v>1088363000</v>
      </c>
      <c r="M531" s="258">
        <f>Gross_profit-(SGAs+R_and_D+Other_operating_items)</f>
        <v>466950000</v>
      </c>
      <c r="N531" s="259">
        <f>1-(COGS/Total_revenue)</f>
        <v>0.5055649337</v>
      </c>
      <c r="O531" s="259">
        <f>Operating_profit/Total_revenue</f>
        <v>0.2169069931</v>
      </c>
    </row>
    <row r="532">
      <c r="A532" s="184">
        <v>558.0</v>
      </c>
      <c r="B532" s="184" t="s">
        <v>315</v>
      </c>
      <c r="C532" s="184" t="s">
        <v>12</v>
      </c>
      <c r="D532" s="256">
        <v>42004.0</v>
      </c>
      <c r="E532" s="257">
        <v>2.443776E9</v>
      </c>
      <c r="F532" s="257">
        <v>1.197885E9</v>
      </c>
      <c r="G532" s="257">
        <v>7.34119E8</v>
      </c>
      <c r="H532" s="184">
        <v>0.0</v>
      </c>
      <c r="I532" s="184">
        <v>0.0</v>
      </c>
      <c r="J532" s="184" t="s">
        <v>114</v>
      </c>
      <c r="K532" s="184" t="s">
        <v>156</v>
      </c>
      <c r="L532" s="258">
        <f>Total_revenue-COGS</f>
        <v>1245891000</v>
      </c>
      <c r="M532" s="258">
        <f>Gross_profit-(SGAs+R_and_D+Other_operating_items)</f>
        <v>511772000</v>
      </c>
      <c r="N532" s="259">
        <f>1-(COGS/Total_revenue)</f>
        <v>0.509822095</v>
      </c>
      <c r="O532" s="259">
        <f>Operating_profit/Total_revenue</f>
        <v>0.2094185392</v>
      </c>
    </row>
    <row r="533">
      <c r="A533" s="184">
        <v>559.0</v>
      </c>
      <c r="B533" s="184" t="s">
        <v>315</v>
      </c>
      <c r="C533" s="184" t="s">
        <v>13</v>
      </c>
      <c r="D533" s="256">
        <v>42369.0</v>
      </c>
      <c r="E533" s="257">
        <v>2.725867E9</v>
      </c>
      <c r="F533" s="257">
        <v>1.291506E9</v>
      </c>
      <c r="G533" s="257">
        <v>8.25296E8</v>
      </c>
      <c r="H533" s="184">
        <v>0.0</v>
      </c>
      <c r="I533" s="184">
        <v>0.0</v>
      </c>
      <c r="J533" s="184" t="s">
        <v>114</v>
      </c>
      <c r="K533" s="184" t="s">
        <v>156</v>
      </c>
      <c r="L533" s="258">
        <f>Total_revenue-COGS</f>
        <v>1434361000</v>
      </c>
      <c r="M533" s="258">
        <f>Gross_profit-(SGAs+R_and_D+Other_operating_items)</f>
        <v>609065000</v>
      </c>
      <c r="N533" s="259">
        <f>1-(COGS/Total_revenue)</f>
        <v>0.5262035895</v>
      </c>
      <c r="O533" s="259">
        <f>Operating_profit/Total_revenue</f>
        <v>0.2234390012</v>
      </c>
    </row>
    <row r="534">
      <c r="A534" s="184">
        <v>560.0</v>
      </c>
      <c r="B534" s="184" t="s">
        <v>316</v>
      </c>
      <c r="C534" s="184" t="s">
        <v>10</v>
      </c>
      <c r="D534" s="256">
        <v>41274.0</v>
      </c>
      <c r="E534" s="257">
        <v>1.747502E9</v>
      </c>
      <c r="F534" s="257">
        <v>6.25507E8</v>
      </c>
      <c r="G534" s="257">
        <v>4.7233E7</v>
      </c>
      <c r="H534" s="184">
        <v>0.0</v>
      </c>
      <c r="I534" s="257">
        <v>5.60669E8</v>
      </c>
      <c r="J534" s="184" t="s">
        <v>114</v>
      </c>
      <c r="K534" s="184" t="s">
        <v>156</v>
      </c>
      <c r="L534" s="258">
        <f>Total_revenue-COGS</f>
        <v>1121995000</v>
      </c>
      <c r="M534" s="258">
        <f>Gross_profit-(SGAs+R_and_D+Other_operating_items)</f>
        <v>514093000</v>
      </c>
      <c r="N534" s="259">
        <f>1-(COGS/Total_revenue)</f>
        <v>0.6420564898</v>
      </c>
      <c r="O534" s="259">
        <f>Operating_profit/Total_revenue</f>
        <v>0.29418736</v>
      </c>
    </row>
    <row r="535">
      <c r="A535" s="184">
        <v>561.0</v>
      </c>
      <c r="B535" s="184" t="s">
        <v>316</v>
      </c>
      <c r="C535" s="184" t="s">
        <v>11</v>
      </c>
      <c r="D535" s="256">
        <v>41639.0</v>
      </c>
      <c r="E535" s="257">
        <v>2.387702E9</v>
      </c>
      <c r="F535" s="257">
        <v>8.34228E8</v>
      </c>
      <c r="G535" s="257">
        <v>6.2179E7</v>
      </c>
      <c r="H535" s="184">
        <v>0.0</v>
      </c>
      <c r="I535" s="257">
        <v>9.78973E8</v>
      </c>
      <c r="J535" s="184" t="s">
        <v>114</v>
      </c>
      <c r="K535" s="184" t="s">
        <v>156</v>
      </c>
      <c r="L535" s="258">
        <f>Total_revenue-COGS</f>
        <v>1553474000</v>
      </c>
      <c r="M535" s="258">
        <f>Gross_profit-(SGAs+R_and_D+Other_operating_items)</f>
        <v>512322000</v>
      </c>
      <c r="N535" s="259">
        <f>1-(COGS/Total_revenue)</f>
        <v>0.6506146914</v>
      </c>
      <c r="O535" s="259">
        <f>Operating_profit/Total_revenue</f>
        <v>0.214566977</v>
      </c>
    </row>
    <row r="536">
      <c r="A536" s="184">
        <v>562.0</v>
      </c>
      <c r="B536" s="184" t="s">
        <v>316</v>
      </c>
      <c r="C536" s="184" t="s">
        <v>12</v>
      </c>
      <c r="D536" s="256">
        <v>42004.0</v>
      </c>
      <c r="E536" s="257">
        <v>2.614748E9</v>
      </c>
      <c r="F536" s="257">
        <v>8.83564E8</v>
      </c>
      <c r="G536" s="257">
        <v>5.0948E7</v>
      </c>
      <c r="H536" s="184">
        <v>0.0</v>
      </c>
      <c r="I536" s="257">
        <v>7.58861E8</v>
      </c>
      <c r="J536" s="184" t="s">
        <v>114</v>
      </c>
      <c r="K536" s="184" t="s">
        <v>156</v>
      </c>
      <c r="L536" s="258">
        <f>Total_revenue-COGS</f>
        <v>1731184000</v>
      </c>
      <c r="M536" s="258">
        <f>Gross_profit-(SGAs+R_and_D+Other_operating_items)</f>
        <v>921375000</v>
      </c>
      <c r="N536" s="259">
        <f>1-(COGS/Total_revenue)</f>
        <v>0.6620844533</v>
      </c>
      <c r="O536" s="259">
        <f>Operating_profit/Total_revenue</f>
        <v>0.3523762137</v>
      </c>
    </row>
    <row r="537">
      <c r="A537" s="184">
        <v>563.0</v>
      </c>
      <c r="B537" s="184" t="s">
        <v>316</v>
      </c>
      <c r="C537" s="184" t="s">
        <v>13</v>
      </c>
      <c r="D537" s="256">
        <v>42369.0</v>
      </c>
      <c r="E537" s="257">
        <v>2.744965E9</v>
      </c>
      <c r="F537" s="257">
        <v>9.05168E8</v>
      </c>
      <c r="G537" s="257">
        <v>6.5082E7</v>
      </c>
      <c r="H537" s="184">
        <v>0.0</v>
      </c>
      <c r="I537" s="257">
        <v>7.65895E8</v>
      </c>
      <c r="J537" s="184" t="s">
        <v>114</v>
      </c>
      <c r="K537" s="184" t="s">
        <v>156</v>
      </c>
      <c r="L537" s="258">
        <f>Total_revenue-COGS</f>
        <v>1839797000</v>
      </c>
      <c r="M537" s="258">
        <f>Gross_profit-(SGAs+R_and_D+Other_operating_items)</f>
        <v>1008820000</v>
      </c>
      <c r="N537" s="259">
        <f>1-(COGS/Total_revenue)</f>
        <v>0.6702442472</v>
      </c>
      <c r="O537" s="259">
        <f>Operating_profit/Total_revenue</f>
        <v>0.3675165257</v>
      </c>
    </row>
    <row r="538">
      <c r="A538" s="184">
        <v>564.0</v>
      </c>
      <c r="B538" s="184" t="s">
        <v>317</v>
      </c>
      <c r="C538" s="184" t="s">
        <v>10</v>
      </c>
      <c r="D538" s="256">
        <v>41639.0</v>
      </c>
      <c r="E538" s="257">
        <v>1.859177E9</v>
      </c>
      <c r="F538" s="257">
        <v>3.54561E8</v>
      </c>
      <c r="G538" s="257">
        <v>2.00849E8</v>
      </c>
      <c r="H538" s="184">
        <v>0.0</v>
      </c>
      <c r="I538" s="257">
        <v>6.53132E8</v>
      </c>
      <c r="J538" s="184" t="s">
        <v>96</v>
      </c>
      <c r="K538" s="184" t="s">
        <v>180</v>
      </c>
      <c r="L538" s="258">
        <f>Total_revenue-COGS</f>
        <v>1504616000</v>
      </c>
      <c r="M538" s="258">
        <f>Gross_profit-(SGAs+R_and_D+Other_operating_items)</f>
        <v>650635000</v>
      </c>
      <c r="N538" s="259">
        <f>1-(COGS/Total_revenue)</f>
        <v>0.809291423</v>
      </c>
      <c r="O538" s="259">
        <f>Operating_profit/Total_revenue</f>
        <v>0.3499586107</v>
      </c>
    </row>
    <row r="539">
      <c r="A539" s="184">
        <v>565.0</v>
      </c>
      <c r="B539" s="184" t="s">
        <v>317</v>
      </c>
      <c r="C539" s="184" t="s">
        <v>11</v>
      </c>
      <c r="D539" s="256">
        <v>42004.0</v>
      </c>
      <c r="E539" s="257">
        <v>2.388768E9</v>
      </c>
      <c r="F539" s="257">
        <v>4.43974E8</v>
      </c>
      <c r="G539" s="257">
        <v>2.38134E8</v>
      </c>
      <c r="H539" s="184">
        <v>0.0</v>
      </c>
      <c r="I539" s="257">
        <v>6.79298E8</v>
      </c>
      <c r="J539" s="184" t="s">
        <v>96</v>
      </c>
      <c r="K539" s="184" t="s">
        <v>180</v>
      </c>
      <c r="L539" s="258">
        <f>Total_revenue-COGS</f>
        <v>1944794000</v>
      </c>
      <c r="M539" s="258">
        <f>Gross_profit-(SGAs+R_and_D+Other_operating_items)</f>
        <v>1027362000</v>
      </c>
      <c r="N539" s="259">
        <f>1-(COGS/Total_revenue)</f>
        <v>0.8141410133</v>
      </c>
      <c r="O539" s="259">
        <f>Operating_profit/Total_revenue</f>
        <v>0.4300802757</v>
      </c>
    </row>
    <row r="540">
      <c r="A540" s="184">
        <v>566.0</v>
      </c>
      <c r="B540" s="184" t="s">
        <v>317</v>
      </c>
      <c r="C540" s="184" t="s">
        <v>12</v>
      </c>
      <c r="D540" s="256">
        <v>42369.0</v>
      </c>
      <c r="E540" s="257">
        <v>1.954E9</v>
      </c>
      <c r="F540" s="257">
        <v>5.23043E8</v>
      </c>
      <c r="G540" s="257">
        <v>2.49925E8</v>
      </c>
      <c r="H540" s="184">
        <v>0.0</v>
      </c>
      <c r="I540" s="257">
        <v>8.19216E8</v>
      </c>
      <c r="J540" s="184" t="s">
        <v>96</v>
      </c>
      <c r="K540" s="184" t="s">
        <v>180</v>
      </c>
      <c r="L540" s="258">
        <f>Total_revenue-COGS</f>
        <v>1430957000</v>
      </c>
      <c r="M540" s="258">
        <f>Gross_profit-(SGAs+R_and_D+Other_operating_items)</f>
        <v>361816000</v>
      </c>
      <c r="N540" s="259">
        <f>1-(COGS/Total_revenue)</f>
        <v>0.7323219038</v>
      </c>
      <c r="O540" s="259">
        <f>Operating_profit/Total_revenue</f>
        <v>0.1851668373</v>
      </c>
    </row>
    <row r="541">
      <c r="A541" s="184">
        <v>567.0</v>
      </c>
      <c r="B541" s="184" t="s">
        <v>317</v>
      </c>
      <c r="C541" s="184" t="s">
        <v>13</v>
      </c>
      <c r="D541" s="256">
        <v>42735.0</v>
      </c>
      <c r="E541" s="257">
        <v>1.857339E9</v>
      </c>
      <c r="F541" s="257">
        <v>6.13909E8</v>
      </c>
      <c r="G541" s="257">
        <v>2.72747E8</v>
      </c>
      <c r="H541" s="184">
        <v>0.0</v>
      </c>
      <c r="I541" s="257">
        <v>9.2792E8</v>
      </c>
      <c r="J541" s="184" t="s">
        <v>96</v>
      </c>
      <c r="K541" s="184" t="s">
        <v>180</v>
      </c>
      <c r="L541" s="258">
        <f>Total_revenue-COGS</f>
        <v>1243430000</v>
      </c>
      <c r="M541" s="258">
        <f>Gross_profit-(SGAs+R_and_D+Other_operating_items)</f>
        <v>42763000</v>
      </c>
      <c r="N541" s="259">
        <f>1-(COGS/Total_revenue)</f>
        <v>0.6694685246</v>
      </c>
      <c r="O541" s="259">
        <f>Operating_profit/Total_revenue</f>
        <v>0.0230237991</v>
      </c>
    </row>
    <row r="542">
      <c r="A542" s="184">
        <v>568.0</v>
      </c>
      <c r="B542" s="184" t="s">
        <v>318</v>
      </c>
      <c r="C542" s="184" t="s">
        <v>10</v>
      </c>
      <c r="D542" s="256">
        <v>41274.0</v>
      </c>
      <c r="E542" s="257">
        <v>6.273787E9</v>
      </c>
      <c r="F542" s="257">
        <v>3.667434E9</v>
      </c>
      <c r="G542" s="257">
        <v>7.47356E8</v>
      </c>
      <c r="H542" s="184">
        <v>0.0</v>
      </c>
      <c r="I542" s="257">
        <v>7.40791E8</v>
      </c>
      <c r="J542" s="184" t="s">
        <v>120</v>
      </c>
      <c r="K542" s="184" t="s">
        <v>149</v>
      </c>
      <c r="L542" s="258">
        <f>Total_revenue-COGS</f>
        <v>2606353000</v>
      </c>
      <c r="M542" s="258">
        <f>Gross_profit-(SGAs+R_and_D+Other_operating_items)</f>
        <v>1118206000</v>
      </c>
      <c r="N542" s="259">
        <f>1-(COGS/Total_revenue)</f>
        <v>0.4154353662</v>
      </c>
      <c r="O542" s="259">
        <f>Operating_profit/Total_revenue</f>
        <v>0.1782346133</v>
      </c>
    </row>
    <row r="543">
      <c r="A543" s="184">
        <v>569.0</v>
      </c>
      <c r="B543" s="184" t="s">
        <v>318</v>
      </c>
      <c r="C543" s="184" t="s">
        <v>11</v>
      </c>
      <c r="D543" s="256">
        <v>41639.0</v>
      </c>
      <c r="E543" s="257">
        <v>7.301204E9</v>
      </c>
      <c r="F543" s="257">
        <v>3.99794E9</v>
      </c>
      <c r="G543" s="257">
        <v>9.14149E8</v>
      </c>
      <c r="H543" s="184">
        <v>0.0</v>
      </c>
      <c r="I543" s="257">
        <v>8.5968E8</v>
      </c>
      <c r="J543" s="184" t="s">
        <v>120</v>
      </c>
      <c r="K543" s="184" t="s">
        <v>149</v>
      </c>
      <c r="L543" s="258">
        <f>Total_revenue-COGS</f>
        <v>3303264000</v>
      </c>
      <c r="M543" s="258">
        <f>Gross_profit-(SGAs+R_and_D+Other_operating_items)</f>
        <v>1529435000</v>
      </c>
      <c r="N543" s="259">
        <f>1-(COGS/Total_revenue)</f>
        <v>0.4524272983</v>
      </c>
      <c r="O543" s="259">
        <f>Operating_profit/Total_revenue</f>
        <v>0.2094770945</v>
      </c>
    </row>
    <row r="544">
      <c r="A544" s="184">
        <v>570.0</v>
      </c>
      <c r="B544" s="184" t="s">
        <v>318</v>
      </c>
      <c r="C544" s="184" t="s">
        <v>12</v>
      </c>
      <c r="D544" s="256">
        <v>42004.0</v>
      </c>
      <c r="E544" s="257">
        <v>7.741856E9</v>
      </c>
      <c r="F544" s="257">
        <v>4.449139E9</v>
      </c>
      <c r="G544" s="257">
        <v>1.034507E9</v>
      </c>
      <c r="H544" s="184">
        <v>0.0</v>
      </c>
      <c r="I544" s="257">
        <v>6.25361E8</v>
      </c>
      <c r="J544" s="184" t="s">
        <v>120</v>
      </c>
      <c r="K544" s="184" t="s">
        <v>149</v>
      </c>
      <c r="L544" s="258">
        <f>Total_revenue-COGS</f>
        <v>3292717000</v>
      </c>
      <c r="M544" s="258">
        <f>Gross_profit-(SGAs+R_and_D+Other_operating_items)</f>
        <v>1632849000</v>
      </c>
      <c r="N544" s="259">
        <f>1-(COGS/Total_revenue)</f>
        <v>0.4253136457</v>
      </c>
      <c r="O544" s="259">
        <f>Operating_profit/Total_revenue</f>
        <v>0.2109118279</v>
      </c>
    </row>
    <row r="545">
      <c r="A545" s="184">
        <v>571.0</v>
      </c>
      <c r="B545" s="184" t="s">
        <v>318</v>
      </c>
      <c r="C545" s="184" t="s">
        <v>13</v>
      </c>
      <c r="D545" s="256">
        <v>42369.0</v>
      </c>
      <c r="E545" s="257">
        <v>7.954827E9</v>
      </c>
      <c r="F545" s="257">
        <v>4.416194E9</v>
      </c>
      <c r="G545" s="257">
        <v>1.086274E9</v>
      </c>
      <c r="H545" s="184">
        <v>0.0</v>
      </c>
      <c r="I545" s="257">
        <v>6.88195E8</v>
      </c>
      <c r="J545" s="184" t="s">
        <v>120</v>
      </c>
      <c r="K545" s="184" t="s">
        <v>149</v>
      </c>
      <c r="L545" s="258">
        <f>Total_revenue-COGS</f>
        <v>3538633000</v>
      </c>
      <c r="M545" s="258">
        <f>Gross_profit-(SGAs+R_and_D+Other_operating_items)</f>
        <v>1764164000</v>
      </c>
      <c r="N545" s="259">
        <f>1-(COGS/Total_revenue)</f>
        <v>0.4448409752</v>
      </c>
      <c r="O545" s="259">
        <f>Operating_profit/Total_revenue</f>
        <v>0.2217727677</v>
      </c>
    </row>
    <row r="546">
      <c r="A546" s="184">
        <v>572.0</v>
      </c>
      <c r="B546" s="184" t="s">
        <v>319</v>
      </c>
      <c r="C546" s="184" t="s">
        <v>10</v>
      </c>
      <c r="D546" s="256">
        <v>41274.0</v>
      </c>
      <c r="E546" s="257">
        <v>5.35153E8</v>
      </c>
      <c r="F546" s="257">
        <v>1.72167E8</v>
      </c>
      <c r="G546" s="257">
        <v>2.4573E7</v>
      </c>
      <c r="H546" s="184">
        <v>0.0</v>
      </c>
      <c r="I546" s="257">
        <v>1.69173E8</v>
      </c>
      <c r="J546" s="184" t="s">
        <v>114</v>
      </c>
      <c r="K546" s="184" t="s">
        <v>320</v>
      </c>
      <c r="L546" s="258">
        <f>Total_revenue-COGS</f>
        <v>362986000</v>
      </c>
      <c r="M546" s="258">
        <f>Gross_profit-(SGAs+R_and_D+Other_operating_items)</f>
        <v>169240000</v>
      </c>
      <c r="N546" s="259">
        <f>1-(COGS/Total_revenue)</f>
        <v>0.678284528</v>
      </c>
      <c r="O546" s="259">
        <f>Operating_profit/Total_revenue</f>
        <v>0.3162460082</v>
      </c>
    </row>
    <row r="547">
      <c r="A547" s="184">
        <v>573.0</v>
      </c>
      <c r="B547" s="184" t="s">
        <v>319</v>
      </c>
      <c r="C547" s="184" t="s">
        <v>11</v>
      </c>
      <c r="D547" s="256">
        <v>41639.0</v>
      </c>
      <c r="E547" s="257">
        <v>6.1059E8</v>
      </c>
      <c r="F547" s="257">
        <v>1.97336E8</v>
      </c>
      <c r="G547" s="257">
        <v>2.6684E7</v>
      </c>
      <c r="H547" s="184">
        <v>0.0</v>
      </c>
      <c r="I547" s="257">
        <v>1.9242E8</v>
      </c>
      <c r="J547" s="184" t="s">
        <v>114</v>
      </c>
      <c r="K547" s="184" t="s">
        <v>320</v>
      </c>
      <c r="L547" s="258">
        <f>Total_revenue-COGS</f>
        <v>413254000</v>
      </c>
      <c r="M547" s="258">
        <f>Gross_profit-(SGAs+R_and_D+Other_operating_items)</f>
        <v>194150000</v>
      </c>
      <c r="N547" s="259">
        <f>1-(COGS/Total_revenue)</f>
        <v>0.6768109533</v>
      </c>
      <c r="O547" s="259">
        <f>Operating_profit/Total_revenue</f>
        <v>0.3179711427</v>
      </c>
    </row>
    <row r="548">
      <c r="A548" s="184">
        <v>574.0</v>
      </c>
      <c r="B548" s="184" t="s">
        <v>319</v>
      </c>
      <c r="C548" s="184" t="s">
        <v>12</v>
      </c>
      <c r="D548" s="256">
        <v>42004.0</v>
      </c>
      <c r="E548" s="257">
        <v>9.70938E8</v>
      </c>
      <c r="F548" s="257">
        <v>3.12546E8</v>
      </c>
      <c r="G548" s="257">
        <v>4.0878E7</v>
      </c>
      <c r="H548" s="184">
        <v>0.0</v>
      </c>
      <c r="I548" s="257">
        <v>3.60592E8</v>
      </c>
      <c r="J548" s="184" t="s">
        <v>114</v>
      </c>
      <c r="K548" s="184" t="s">
        <v>320</v>
      </c>
      <c r="L548" s="258">
        <f>Total_revenue-COGS</f>
        <v>658392000</v>
      </c>
      <c r="M548" s="258">
        <f>Gross_profit-(SGAs+R_and_D+Other_operating_items)</f>
        <v>256922000</v>
      </c>
      <c r="N548" s="259">
        <f>1-(COGS/Total_revenue)</f>
        <v>0.6780989105</v>
      </c>
      <c r="O548" s="259">
        <f>Operating_profit/Total_revenue</f>
        <v>0.2646121586</v>
      </c>
    </row>
    <row r="549">
      <c r="A549" s="184">
        <v>575.0</v>
      </c>
      <c r="B549" s="184" t="s">
        <v>319</v>
      </c>
      <c r="C549" s="184" t="s">
        <v>13</v>
      </c>
      <c r="D549" s="256">
        <v>42369.0</v>
      </c>
      <c r="E549" s="257">
        <v>1.194407E9</v>
      </c>
      <c r="F549" s="257">
        <v>3.63508E8</v>
      </c>
      <c r="G549" s="257">
        <v>4.009E7</v>
      </c>
      <c r="H549" s="184">
        <v>0.0</v>
      </c>
      <c r="I549" s="257">
        <v>4.53423E8</v>
      </c>
      <c r="J549" s="184" t="s">
        <v>114</v>
      </c>
      <c r="K549" s="184" t="s">
        <v>320</v>
      </c>
      <c r="L549" s="258">
        <f>Total_revenue-COGS</f>
        <v>830899000</v>
      </c>
      <c r="M549" s="258">
        <f>Gross_profit-(SGAs+R_and_D+Other_operating_items)</f>
        <v>337386000</v>
      </c>
      <c r="N549" s="259">
        <f>1-(COGS/Total_revenue)</f>
        <v>0.6956581802</v>
      </c>
      <c r="O549" s="259">
        <f>Operating_profit/Total_revenue</f>
        <v>0.2824715528</v>
      </c>
    </row>
    <row r="550">
      <c r="A550" s="184">
        <v>576.0</v>
      </c>
      <c r="B550" s="184" t="s">
        <v>321</v>
      </c>
      <c r="C550" s="184" t="s">
        <v>10</v>
      </c>
      <c r="D550" s="256">
        <v>41274.0</v>
      </c>
      <c r="E550" s="257">
        <v>1.365E9</v>
      </c>
      <c r="F550" s="184">
        <v>0.0</v>
      </c>
      <c r="G550" s="257">
        <v>9.21E8</v>
      </c>
      <c r="H550" s="184">
        <v>0.0</v>
      </c>
      <c r="I550" s="257">
        <v>4.71E8</v>
      </c>
      <c r="J550" s="184" t="s">
        <v>99</v>
      </c>
      <c r="K550" s="184" t="s">
        <v>104</v>
      </c>
      <c r="L550" s="258">
        <f>Total_revenue-COGS</f>
        <v>1365000000</v>
      </c>
      <c r="M550" s="258">
        <f>Gross_profit-(SGAs+R_and_D+Other_operating_items)</f>
        <v>-27000000</v>
      </c>
      <c r="N550" s="259">
        <f>1-(COGS/Total_revenue)</f>
        <v>1</v>
      </c>
      <c r="O550" s="259">
        <f>Operating_profit/Total_revenue</f>
        <v>-0.01978021978</v>
      </c>
    </row>
    <row r="551">
      <c r="A551" s="184">
        <v>577.0</v>
      </c>
      <c r="B551" s="184" t="s">
        <v>321</v>
      </c>
      <c r="C551" s="184" t="s">
        <v>11</v>
      </c>
      <c r="D551" s="256">
        <v>41639.0</v>
      </c>
      <c r="E551" s="257">
        <v>1.466E9</v>
      </c>
      <c r="F551" s="184">
        <v>0.0</v>
      </c>
      <c r="G551" s="257">
        <v>8.88E8</v>
      </c>
      <c r="H551" s="184">
        <v>0.0</v>
      </c>
      <c r="I551" s="257">
        <v>2.56E8</v>
      </c>
      <c r="J551" s="184" t="s">
        <v>99</v>
      </c>
      <c r="K551" s="184" t="s">
        <v>104</v>
      </c>
      <c r="L551" s="258">
        <f>Total_revenue-COGS</f>
        <v>1466000000</v>
      </c>
      <c r="M551" s="258">
        <f>Gross_profit-(SGAs+R_and_D+Other_operating_items)</f>
        <v>322000000</v>
      </c>
      <c r="N551" s="259">
        <f>1-(COGS/Total_revenue)</f>
        <v>1</v>
      </c>
      <c r="O551" s="259">
        <f>Operating_profit/Total_revenue</f>
        <v>0.2196452933</v>
      </c>
    </row>
    <row r="552">
      <c r="A552" s="184">
        <v>578.0</v>
      </c>
      <c r="B552" s="184" t="s">
        <v>321</v>
      </c>
      <c r="C552" s="184" t="s">
        <v>12</v>
      </c>
      <c r="D552" s="256">
        <v>42004.0</v>
      </c>
      <c r="E552" s="257">
        <v>1.665E9</v>
      </c>
      <c r="F552" s="184">
        <v>0.0</v>
      </c>
      <c r="G552" s="257">
        <v>9.58E8</v>
      </c>
      <c r="H552" s="184">
        <v>0.0</v>
      </c>
      <c r="I552" s="257">
        <v>1.36E8</v>
      </c>
      <c r="J552" s="184" t="s">
        <v>99</v>
      </c>
      <c r="K552" s="184" t="s">
        <v>104</v>
      </c>
      <c r="L552" s="258">
        <f>Total_revenue-COGS</f>
        <v>1665000000</v>
      </c>
      <c r="M552" s="258">
        <f>Gross_profit-(SGAs+R_and_D+Other_operating_items)</f>
        <v>571000000</v>
      </c>
      <c r="N552" s="259">
        <f>1-(COGS/Total_revenue)</f>
        <v>1</v>
      </c>
      <c r="O552" s="259">
        <f>Operating_profit/Total_revenue</f>
        <v>0.3429429429</v>
      </c>
    </row>
    <row r="553">
      <c r="A553" s="184">
        <v>579.0</v>
      </c>
      <c r="B553" s="184" t="s">
        <v>321</v>
      </c>
      <c r="C553" s="184" t="s">
        <v>13</v>
      </c>
      <c r="D553" s="256">
        <v>42369.0</v>
      </c>
      <c r="E553" s="257">
        <v>1.403E9</v>
      </c>
      <c r="F553" s="184">
        <v>0.0</v>
      </c>
      <c r="G553" s="257">
        <v>1.048E9</v>
      </c>
      <c r="H553" s="184">
        <v>0.0</v>
      </c>
      <c r="I553" s="257">
        <v>6.1E7</v>
      </c>
      <c r="J553" s="184" t="s">
        <v>99</v>
      </c>
      <c r="K553" s="184" t="s">
        <v>104</v>
      </c>
      <c r="L553" s="258">
        <f>Total_revenue-COGS</f>
        <v>1403000000</v>
      </c>
      <c r="M553" s="258">
        <f>Gross_profit-(SGAs+R_and_D+Other_operating_items)</f>
        <v>294000000</v>
      </c>
      <c r="N553" s="259">
        <f>1-(COGS/Total_revenue)</f>
        <v>1</v>
      </c>
      <c r="O553" s="259">
        <f>Operating_profit/Total_revenue</f>
        <v>0.2095509622</v>
      </c>
    </row>
    <row r="554">
      <c r="A554" s="184">
        <v>580.0</v>
      </c>
      <c r="B554" s="184" t="s">
        <v>322</v>
      </c>
      <c r="C554" s="184" t="s">
        <v>10</v>
      </c>
      <c r="D554" s="256">
        <v>41274.0</v>
      </c>
      <c r="E554" s="257">
        <v>1.6311E10</v>
      </c>
      <c r="F554" s="257">
        <v>1.1448E10</v>
      </c>
      <c r="G554" s="257">
        <v>2.894E9</v>
      </c>
      <c r="H554" s="257">
        <v>4.39E8</v>
      </c>
      <c r="I554" s="184">
        <v>0.0</v>
      </c>
      <c r="J554" s="184" t="s">
        <v>105</v>
      </c>
      <c r="K554" s="184" t="s">
        <v>256</v>
      </c>
      <c r="L554" s="258">
        <f>Total_revenue-COGS</f>
        <v>4863000000</v>
      </c>
      <c r="M554" s="258">
        <f>Gross_profit-(SGAs+R_and_D+Other_operating_items)</f>
        <v>1530000000</v>
      </c>
      <c r="N554" s="259">
        <f>1-(COGS/Total_revenue)</f>
        <v>0.2981423579</v>
      </c>
      <c r="O554" s="259">
        <f>Operating_profit/Total_revenue</f>
        <v>0.09380172889</v>
      </c>
    </row>
    <row r="555">
      <c r="A555" s="184">
        <v>581.0</v>
      </c>
      <c r="B555" s="184" t="s">
        <v>322</v>
      </c>
      <c r="C555" s="184" t="s">
        <v>11</v>
      </c>
      <c r="D555" s="256">
        <v>41639.0</v>
      </c>
      <c r="E555" s="257">
        <v>2.2046E10</v>
      </c>
      <c r="F555" s="257">
        <v>1.5369E10</v>
      </c>
      <c r="G555" s="257">
        <v>3.886E9</v>
      </c>
      <c r="H555" s="257">
        <v>6.44E8</v>
      </c>
      <c r="I555" s="184">
        <v>0.0</v>
      </c>
      <c r="J555" s="184" t="s">
        <v>105</v>
      </c>
      <c r="K555" s="184" t="s">
        <v>256</v>
      </c>
      <c r="L555" s="258">
        <f>Total_revenue-COGS</f>
        <v>6677000000</v>
      </c>
      <c r="M555" s="258">
        <f>Gross_profit-(SGAs+R_and_D+Other_operating_items)</f>
        <v>2147000000</v>
      </c>
      <c r="N555" s="259">
        <f>1-(COGS/Total_revenue)</f>
        <v>0.3028667332</v>
      </c>
      <c r="O555" s="259">
        <f>Operating_profit/Total_revenue</f>
        <v>0.09738728114</v>
      </c>
    </row>
    <row r="556">
      <c r="A556" s="184">
        <v>582.0</v>
      </c>
      <c r="B556" s="184" t="s">
        <v>322</v>
      </c>
      <c r="C556" s="184" t="s">
        <v>12</v>
      </c>
      <c r="D556" s="256">
        <v>42004.0</v>
      </c>
      <c r="E556" s="257">
        <v>2.2552E10</v>
      </c>
      <c r="F556" s="257">
        <v>1.5646E10</v>
      </c>
      <c r="G556" s="257">
        <v>3.81E9</v>
      </c>
      <c r="H556" s="257">
        <v>6.47E8</v>
      </c>
      <c r="I556" s="184">
        <v>0.0</v>
      </c>
      <c r="J556" s="184" t="s">
        <v>105</v>
      </c>
      <c r="K556" s="184" t="s">
        <v>256</v>
      </c>
      <c r="L556" s="258">
        <f>Total_revenue-COGS</f>
        <v>6906000000</v>
      </c>
      <c r="M556" s="258">
        <f>Gross_profit-(SGAs+R_and_D+Other_operating_items)</f>
        <v>2449000000</v>
      </c>
      <c r="N556" s="259">
        <f>1-(COGS/Total_revenue)</f>
        <v>0.3062256119</v>
      </c>
      <c r="O556" s="259">
        <f>Operating_profit/Total_revenue</f>
        <v>0.1085934729</v>
      </c>
    </row>
    <row r="557">
      <c r="A557" s="184">
        <v>583.0</v>
      </c>
      <c r="B557" s="184" t="s">
        <v>322</v>
      </c>
      <c r="C557" s="184" t="s">
        <v>13</v>
      </c>
      <c r="D557" s="256">
        <v>42369.0</v>
      </c>
      <c r="E557" s="257">
        <v>2.0855E10</v>
      </c>
      <c r="F557" s="257">
        <v>1.4292E10</v>
      </c>
      <c r="G557" s="257">
        <v>3.596E9</v>
      </c>
      <c r="H557" s="257">
        <v>6.25E8</v>
      </c>
      <c r="I557" s="184">
        <v>0.0</v>
      </c>
      <c r="J557" s="184" t="s">
        <v>105</v>
      </c>
      <c r="K557" s="184" t="s">
        <v>256</v>
      </c>
      <c r="L557" s="258">
        <f>Total_revenue-COGS</f>
        <v>6563000000</v>
      </c>
      <c r="M557" s="258">
        <f>Gross_profit-(SGAs+R_and_D+Other_operating_items)</f>
        <v>2342000000</v>
      </c>
      <c r="N557" s="259">
        <f>1-(COGS/Total_revenue)</f>
        <v>0.3146967154</v>
      </c>
      <c r="O557" s="259">
        <f>Operating_profit/Total_revenue</f>
        <v>0.1122992088</v>
      </c>
    </row>
    <row r="558">
      <c r="A558" s="184">
        <v>584.0</v>
      </c>
      <c r="B558" s="184" t="s">
        <v>323</v>
      </c>
      <c r="C558" s="184" t="s">
        <v>10</v>
      </c>
      <c r="D558" s="256">
        <v>41274.0</v>
      </c>
      <c r="E558" s="257">
        <v>1.0302079E10</v>
      </c>
      <c r="F558" s="257">
        <v>6.583627E9</v>
      </c>
      <c r="G558" s="257">
        <v>9.17162E8</v>
      </c>
      <c r="H558" s="184">
        <v>0.0</v>
      </c>
      <c r="I558" s="257">
        <v>1.144585E9</v>
      </c>
      <c r="J558" s="184" t="s">
        <v>120</v>
      </c>
      <c r="K558" s="184" t="s">
        <v>151</v>
      </c>
      <c r="L558" s="258">
        <f>Total_revenue-COGS</f>
        <v>3718452000</v>
      </c>
      <c r="M558" s="258">
        <f>Gross_profit-(SGAs+R_and_D+Other_operating_items)</f>
        <v>1656705000</v>
      </c>
      <c r="N558" s="259">
        <f>1-(COGS/Total_revenue)</f>
        <v>0.3609419031</v>
      </c>
      <c r="O558" s="259">
        <f>Operating_profit/Total_revenue</f>
        <v>0.1608126864</v>
      </c>
    </row>
    <row r="559">
      <c r="A559" s="184">
        <v>585.0</v>
      </c>
      <c r="B559" s="184" t="s">
        <v>323</v>
      </c>
      <c r="C559" s="184" t="s">
        <v>11</v>
      </c>
      <c r="D559" s="256">
        <v>41639.0</v>
      </c>
      <c r="E559" s="257">
        <v>1.1390947E10</v>
      </c>
      <c r="F559" s="257">
        <v>7.588885E9</v>
      </c>
      <c r="G559" s="257">
        <v>8.88051E8</v>
      </c>
      <c r="H559" s="184">
        <v>0.0</v>
      </c>
      <c r="I559" s="257">
        <v>1.261044E9</v>
      </c>
      <c r="J559" s="184" t="s">
        <v>120</v>
      </c>
      <c r="K559" s="184" t="s">
        <v>151</v>
      </c>
      <c r="L559" s="258">
        <f>Total_revenue-COGS</f>
        <v>3802062000</v>
      </c>
      <c r="M559" s="258">
        <f>Gross_profit-(SGAs+R_and_D+Other_operating_items)</f>
        <v>1652967000</v>
      </c>
      <c r="N559" s="259">
        <f>1-(COGS/Total_revenue)</f>
        <v>0.3337792723</v>
      </c>
      <c r="O559" s="259">
        <f>Operating_profit/Total_revenue</f>
        <v>0.1451123423</v>
      </c>
    </row>
    <row r="560">
      <c r="A560" s="184">
        <v>586.0</v>
      </c>
      <c r="B560" s="184" t="s">
        <v>323</v>
      </c>
      <c r="C560" s="184" t="s">
        <v>12</v>
      </c>
      <c r="D560" s="256">
        <v>42004.0</v>
      </c>
      <c r="E560" s="257">
        <v>1.2494921E10</v>
      </c>
      <c r="F560" s="257">
        <v>8.126187E9</v>
      </c>
      <c r="G560" s="257">
        <v>8.63455E8</v>
      </c>
      <c r="H560" s="184">
        <v>0.0</v>
      </c>
      <c r="I560" s="257">
        <v>1.318638E9</v>
      </c>
      <c r="J560" s="184" t="s">
        <v>120</v>
      </c>
      <c r="K560" s="184" t="s">
        <v>151</v>
      </c>
      <c r="L560" s="258">
        <f>Total_revenue-COGS</f>
        <v>4368734000</v>
      </c>
      <c r="M560" s="258">
        <f>Gross_profit-(SGAs+R_and_D+Other_operating_items)</f>
        <v>2186641000</v>
      </c>
      <c r="N560" s="259">
        <f>1-(COGS/Total_revenue)</f>
        <v>0.349640786</v>
      </c>
      <c r="O560" s="259">
        <f>Operating_profit/Total_revenue</f>
        <v>0.175002387</v>
      </c>
    </row>
    <row r="561">
      <c r="A561" s="184">
        <v>587.0</v>
      </c>
      <c r="B561" s="184" t="s">
        <v>323</v>
      </c>
      <c r="C561" s="184" t="s">
        <v>13</v>
      </c>
      <c r="D561" s="256">
        <v>42369.0</v>
      </c>
      <c r="E561" s="257">
        <v>1.1513251E10</v>
      </c>
      <c r="F561" s="257">
        <v>7.449273E9</v>
      </c>
      <c r="G561" s="257">
        <v>1.074998E9</v>
      </c>
      <c r="H561" s="184">
        <v>0.0</v>
      </c>
      <c r="I561" s="257">
        <v>1.337276E9</v>
      </c>
      <c r="J561" s="184" t="s">
        <v>120</v>
      </c>
      <c r="K561" s="184" t="s">
        <v>151</v>
      </c>
      <c r="L561" s="258">
        <f>Total_revenue-COGS</f>
        <v>4063978000</v>
      </c>
      <c r="M561" s="258">
        <f>Gross_profit-(SGAs+R_and_D+Other_operating_items)</f>
        <v>1651704000</v>
      </c>
      <c r="N561" s="259">
        <f>1-(COGS/Total_revenue)</f>
        <v>0.3529826632</v>
      </c>
      <c r="O561" s="259">
        <f>Operating_profit/Total_revenue</f>
        <v>0.1434611301</v>
      </c>
    </row>
    <row r="562">
      <c r="A562" s="184">
        <v>588.0</v>
      </c>
      <c r="B562" s="184" t="s">
        <v>324</v>
      </c>
      <c r="C562" s="184" t="s">
        <v>10</v>
      </c>
      <c r="D562" s="256">
        <v>41274.0</v>
      </c>
      <c r="E562" s="257">
        <v>1.8996E9</v>
      </c>
      <c r="F562" s="257">
        <v>4.91E8</v>
      </c>
      <c r="G562" s="257">
        <v>6.974E8</v>
      </c>
      <c r="H562" s="257">
        <v>2.913E8</v>
      </c>
      <c r="I562" s="184">
        <v>0.0</v>
      </c>
      <c r="J562" s="184" t="s">
        <v>102</v>
      </c>
      <c r="K562" s="184" t="s">
        <v>140</v>
      </c>
      <c r="L562" s="258">
        <f>Total_revenue-COGS</f>
        <v>1408600000</v>
      </c>
      <c r="M562" s="258">
        <f>Gross_profit-(SGAs+R_and_D+Other_operating_items)</f>
        <v>419900000</v>
      </c>
      <c r="N562" s="259">
        <f>1-(COGS/Total_revenue)</f>
        <v>0.7415245315</v>
      </c>
      <c r="O562" s="259">
        <f>Operating_profit/Total_revenue</f>
        <v>0.2210465361</v>
      </c>
    </row>
    <row r="563">
      <c r="A563" s="184">
        <v>589.0</v>
      </c>
      <c r="B563" s="184" t="s">
        <v>324</v>
      </c>
      <c r="C563" s="184" t="s">
        <v>11</v>
      </c>
      <c r="D563" s="256">
        <v>41639.0</v>
      </c>
      <c r="E563" s="257">
        <v>2.0455E9</v>
      </c>
      <c r="F563" s="257">
        <v>5.166E8</v>
      </c>
      <c r="G563" s="257">
        <v>7.497E8</v>
      </c>
      <c r="H563" s="257">
        <v>3.23E8</v>
      </c>
      <c r="I563" s="184">
        <v>0.0</v>
      </c>
      <c r="J563" s="184" t="s">
        <v>102</v>
      </c>
      <c r="K563" s="184" t="s">
        <v>140</v>
      </c>
      <c r="L563" s="258">
        <f>Total_revenue-COGS</f>
        <v>1528900000</v>
      </c>
      <c r="M563" s="258">
        <f>Gross_profit-(SGAs+R_and_D+Other_operating_items)</f>
        <v>456200000</v>
      </c>
      <c r="N563" s="259">
        <f>1-(COGS/Total_revenue)</f>
        <v>0.7474456123</v>
      </c>
      <c r="O563" s="259">
        <f>Operating_profit/Total_revenue</f>
        <v>0.223026155</v>
      </c>
    </row>
    <row r="564">
      <c r="A564" s="184">
        <v>590.0</v>
      </c>
      <c r="B564" s="184" t="s">
        <v>324</v>
      </c>
      <c r="C564" s="184" t="s">
        <v>12</v>
      </c>
      <c r="D564" s="256">
        <v>42004.0</v>
      </c>
      <c r="E564" s="257">
        <v>2.3229E9</v>
      </c>
      <c r="F564" s="257">
        <v>6.256E8</v>
      </c>
      <c r="G564" s="257">
        <v>9.287E8</v>
      </c>
      <c r="H564" s="257">
        <v>3.465E8</v>
      </c>
      <c r="I564" s="184">
        <v>0.0</v>
      </c>
      <c r="J564" s="184" t="s">
        <v>102</v>
      </c>
      <c r="K564" s="184" t="s">
        <v>140</v>
      </c>
      <c r="L564" s="258">
        <f>Total_revenue-COGS</f>
        <v>1697300000</v>
      </c>
      <c r="M564" s="258">
        <f>Gross_profit-(SGAs+R_and_D+Other_operating_items)</f>
        <v>422100000</v>
      </c>
      <c r="N564" s="259">
        <f>1-(COGS/Total_revenue)</f>
        <v>0.7306814757</v>
      </c>
      <c r="O564" s="259">
        <f>Operating_profit/Total_revenue</f>
        <v>0.1817125145</v>
      </c>
    </row>
    <row r="565">
      <c r="A565" s="184">
        <v>591.0</v>
      </c>
      <c r="B565" s="184" t="s">
        <v>324</v>
      </c>
      <c r="C565" s="184" t="s">
        <v>13</v>
      </c>
      <c r="D565" s="256">
        <v>42369.0</v>
      </c>
      <c r="E565" s="257">
        <v>2.4937E9</v>
      </c>
      <c r="F565" s="257">
        <v>6.172E8</v>
      </c>
      <c r="G565" s="257">
        <v>8.507E8</v>
      </c>
      <c r="H565" s="257">
        <v>3.831E8</v>
      </c>
      <c r="I565" s="184">
        <v>0.0</v>
      </c>
      <c r="J565" s="184" t="s">
        <v>102</v>
      </c>
      <c r="K565" s="184" t="s">
        <v>140</v>
      </c>
      <c r="L565" s="258">
        <f>Total_revenue-COGS</f>
        <v>1876500000</v>
      </c>
      <c r="M565" s="258">
        <f>Gross_profit-(SGAs+R_and_D+Other_operating_items)</f>
        <v>642700000</v>
      </c>
      <c r="N565" s="259">
        <f>1-(COGS/Total_revenue)</f>
        <v>0.7524962907</v>
      </c>
      <c r="O565" s="259">
        <f>Operating_profit/Total_revenue</f>
        <v>0.2577294783</v>
      </c>
    </row>
    <row r="566">
      <c r="A566" s="184">
        <v>592.0</v>
      </c>
      <c r="B566" s="184" t="s">
        <v>325</v>
      </c>
      <c r="C566" s="184" t="s">
        <v>10</v>
      </c>
      <c r="D566" s="256">
        <v>41639.0</v>
      </c>
      <c r="E566" s="257">
        <v>2.4888E10</v>
      </c>
      <c r="F566" s="257">
        <v>1.7994E10</v>
      </c>
      <c r="G566" s="257">
        <v>1.095E9</v>
      </c>
      <c r="H566" s="184">
        <v>0.0</v>
      </c>
      <c r="I566" s="257">
        <v>2.153E9</v>
      </c>
      <c r="J566" s="184" t="s">
        <v>120</v>
      </c>
      <c r="K566" s="184" t="s">
        <v>149</v>
      </c>
      <c r="L566" s="258">
        <f>Total_revenue-COGS</f>
        <v>6894000000</v>
      </c>
      <c r="M566" s="258">
        <f>Gross_profit-(SGAs+R_and_D+Other_operating_items)</f>
        <v>3646000000</v>
      </c>
      <c r="N566" s="259">
        <f>1-(COGS/Total_revenue)</f>
        <v>0.2770009643</v>
      </c>
      <c r="O566" s="259">
        <f>Operating_profit/Total_revenue</f>
        <v>0.1464963034</v>
      </c>
    </row>
    <row r="567">
      <c r="A567" s="184">
        <v>593.0</v>
      </c>
      <c r="B567" s="184" t="s">
        <v>325</v>
      </c>
      <c r="C567" s="184" t="s">
        <v>11</v>
      </c>
      <c r="D567" s="256">
        <v>42004.0</v>
      </c>
      <c r="E567" s="257">
        <v>2.7429E10</v>
      </c>
      <c r="F567" s="257">
        <v>2.1571E10</v>
      </c>
      <c r="G567" s="257">
        <v>1.154E9</v>
      </c>
      <c r="H567" s="184">
        <v>0.0</v>
      </c>
      <c r="I567" s="257">
        <v>2.314E9</v>
      </c>
      <c r="J567" s="184" t="s">
        <v>120</v>
      </c>
      <c r="K567" s="184" t="s">
        <v>149</v>
      </c>
      <c r="L567" s="258">
        <f>Total_revenue-COGS</f>
        <v>5858000000</v>
      </c>
      <c r="M567" s="258">
        <f>Gross_profit-(SGAs+R_and_D+Other_operating_items)</f>
        <v>2390000000</v>
      </c>
      <c r="N567" s="259">
        <f>1-(COGS/Total_revenue)</f>
        <v>0.2135695796</v>
      </c>
      <c r="O567" s="259">
        <f>Operating_profit/Total_revenue</f>
        <v>0.0871340552</v>
      </c>
    </row>
    <row r="568">
      <c r="A568" s="184">
        <v>594.0</v>
      </c>
      <c r="B568" s="184" t="s">
        <v>325</v>
      </c>
      <c r="C568" s="184" t="s">
        <v>12</v>
      </c>
      <c r="D568" s="256">
        <v>42369.0</v>
      </c>
      <c r="E568" s="257">
        <v>2.9447E10</v>
      </c>
      <c r="F568" s="257">
        <v>2.1406E10</v>
      </c>
      <c r="G568" s="257">
        <v>1.2E9</v>
      </c>
      <c r="H568" s="184">
        <v>0.0</v>
      </c>
      <c r="I568" s="257">
        <v>2.45E9</v>
      </c>
      <c r="J568" s="184" t="s">
        <v>120</v>
      </c>
      <c r="K568" s="184" t="s">
        <v>149</v>
      </c>
      <c r="L568" s="258">
        <f>Total_revenue-COGS</f>
        <v>8041000000</v>
      </c>
      <c r="M568" s="258">
        <f>Gross_profit-(SGAs+R_and_D+Other_operating_items)</f>
        <v>4391000000</v>
      </c>
      <c r="N568" s="259">
        <f>1-(COGS/Total_revenue)</f>
        <v>0.2730668659</v>
      </c>
      <c r="O568" s="259">
        <f>Operating_profit/Total_revenue</f>
        <v>0.1491153598</v>
      </c>
    </row>
    <row r="569">
      <c r="A569" s="184">
        <v>595.0</v>
      </c>
      <c r="B569" s="184" t="s">
        <v>325</v>
      </c>
      <c r="C569" s="184" t="s">
        <v>13</v>
      </c>
      <c r="D569" s="256">
        <v>42735.0</v>
      </c>
      <c r="E569" s="257">
        <v>3.136E10</v>
      </c>
      <c r="F569" s="257">
        <v>2.2688E10</v>
      </c>
      <c r="G569" s="257">
        <v>1.576E9</v>
      </c>
      <c r="H569" s="184">
        <v>0.0</v>
      </c>
      <c r="I569" s="257">
        <v>3.936E9</v>
      </c>
      <c r="J569" s="184" t="s">
        <v>120</v>
      </c>
      <c r="K569" s="184" t="s">
        <v>149</v>
      </c>
      <c r="L569" s="258">
        <f>Total_revenue-COGS</f>
        <v>8672000000</v>
      </c>
      <c r="M569" s="258">
        <f>Gross_profit-(SGAs+R_and_D+Other_operating_items)</f>
        <v>3160000000</v>
      </c>
      <c r="N569" s="259">
        <f>1-(COGS/Total_revenue)</f>
        <v>0.2765306122</v>
      </c>
      <c r="O569" s="259">
        <f>Operating_profit/Total_revenue</f>
        <v>0.1007653061</v>
      </c>
    </row>
    <row r="570">
      <c r="A570" s="184">
        <v>596.0</v>
      </c>
      <c r="B570" s="184" t="s">
        <v>326</v>
      </c>
      <c r="C570" s="184" t="s">
        <v>10</v>
      </c>
      <c r="D570" s="256">
        <v>41274.0</v>
      </c>
      <c r="E570" s="257">
        <v>5.992215E9</v>
      </c>
      <c r="F570" s="257">
        <v>4.156845E9</v>
      </c>
      <c r="G570" s="257">
        <v>1.264632E9</v>
      </c>
      <c r="H570" s="184">
        <v>0.0</v>
      </c>
      <c r="I570" s="257">
        <v>3.994E7</v>
      </c>
      <c r="J570" s="184" t="s">
        <v>105</v>
      </c>
      <c r="K570" s="184" t="s">
        <v>100</v>
      </c>
      <c r="L570" s="258">
        <f>Total_revenue-COGS</f>
        <v>1835370000</v>
      </c>
      <c r="M570" s="258">
        <f>Gross_profit-(SGAs+R_and_D+Other_operating_items)</f>
        <v>530798000</v>
      </c>
      <c r="N570" s="259">
        <f>1-(COGS/Total_revenue)</f>
        <v>0.3062924144</v>
      </c>
      <c r="O570" s="259">
        <f>Operating_profit/Total_revenue</f>
        <v>0.08858126753</v>
      </c>
    </row>
    <row r="571">
      <c r="A571" s="184">
        <v>597.0</v>
      </c>
      <c r="B571" s="184" t="s">
        <v>326</v>
      </c>
      <c r="C571" s="184" t="s">
        <v>11</v>
      </c>
      <c r="D571" s="256">
        <v>41639.0</v>
      </c>
      <c r="E571" s="257">
        <v>6.080257E9</v>
      </c>
      <c r="F571" s="257">
        <v>4.197404E9</v>
      </c>
      <c r="G571" s="257">
        <v>1.282709E9</v>
      </c>
      <c r="H571" s="184">
        <v>0.0</v>
      </c>
      <c r="I571" s="257">
        <v>4.8071E7</v>
      </c>
      <c r="J571" s="184" t="s">
        <v>105</v>
      </c>
      <c r="K571" s="184" t="s">
        <v>100</v>
      </c>
      <c r="L571" s="258">
        <f>Total_revenue-COGS</f>
        <v>1882853000</v>
      </c>
      <c r="M571" s="258">
        <f>Gross_profit-(SGAs+R_and_D+Other_operating_items)</f>
        <v>552073000</v>
      </c>
      <c r="N571" s="259">
        <f>1-(COGS/Total_revenue)</f>
        <v>0.3096666802</v>
      </c>
      <c r="O571" s="259">
        <f>Operating_profit/Total_revenue</f>
        <v>0.09079764227</v>
      </c>
    </row>
    <row r="572">
      <c r="A572" s="184">
        <v>598.0</v>
      </c>
      <c r="B572" s="184" t="s">
        <v>326</v>
      </c>
      <c r="C572" s="184" t="s">
        <v>12</v>
      </c>
      <c r="D572" s="256">
        <v>42004.0</v>
      </c>
      <c r="E572" s="257">
        <v>6.564721E9</v>
      </c>
      <c r="F572" s="257">
        <v>4.583294E9</v>
      </c>
      <c r="G572" s="257">
        <v>1.337487E9</v>
      </c>
      <c r="H572" s="184">
        <v>0.0</v>
      </c>
      <c r="I572" s="257">
        <v>4.9292E7</v>
      </c>
      <c r="J572" s="184" t="s">
        <v>105</v>
      </c>
      <c r="K572" s="184" t="s">
        <v>100</v>
      </c>
      <c r="L572" s="258">
        <f>Total_revenue-COGS</f>
        <v>1981427000</v>
      </c>
      <c r="M572" s="258">
        <f>Gross_profit-(SGAs+R_and_D+Other_operating_items)</f>
        <v>594648000</v>
      </c>
      <c r="N572" s="259">
        <f>1-(COGS/Total_revenue)</f>
        <v>0.3018295827</v>
      </c>
      <c r="O572" s="259">
        <f>Operating_profit/Total_revenue</f>
        <v>0.09058237205</v>
      </c>
    </row>
    <row r="573">
      <c r="A573" s="184">
        <v>599.0</v>
      </c>
      <c r="B573" s="184" t="s">
        <v>326</v>
      </c>
      <c r="C573" s="184" t="s">
        <v>13</v>
      </c>
      <c r="D573" s="256">
        <v>42369.0</v>
      </c>
      <c r="E573" s="257">
        <v>6.616632E9</v>
      </c>
      <c r="F573" s="257">
        <v>4.428855E9</v>
      </c>
      <c r="G573" s="257">
        <v>1.420281E9</v>
      </c>
      <c r="H573" s="184">
        <v>0.0</v>
      </c>
      <c r="I573" s="257">
        <v>4.6012E7</v>
      </c>
      <c r="J573" s="184" t="s">
        <v>105</v>
      </c>
      <c r="K573" s="184" t="s">
        <v>100</v>
      </c>
      <c r="L573" s="258">
        <f>Total_revenue-COGS</f>
        <v>2187777000</v>
      </c>
      <c r="M573" s="258">
        <f>Gross_profit-(SGAs+R_and_D+Other_operating_items)</f>
        <v>721484000</v>
      </c>
      <c r="N573" s="259">
        <f>1-(COGS/Total_revenue)</f>
        <v>0.3306481303</v>
      </c>
      <c r="O573" s="259">
        <f>Operating_profit/Total_revenue</f>
        <v>0.1090409743</v>
      </c>
    </row>
    <row r="574">
      <c r="A574" s="184">
        <v>600.0</v>
      </c>
      <c r="B574" s="184" t="s">
        <v>77</v>
      </c>
      <c r="C574" s="184" t="s">
        <v>10</v>
      </c>
      <c r="D574" s="256">
        <v>41639.0</v>
      </c>
      <c r="E574" s="257">
        <v>4.771259E9</v>
      </c>
      <c r="F574" s="257">
        <v>1.038034E9</v>
      </c>
      <c r="G574" s="257">
        <v>3.151043E9</v>
      </c>
      <c r="H574" s="184">
        <v>0.0</v>
      </c>
      <c r="I574" s="257">
        <v>7.1731E7</v>
      </c>
      <c r="J574" s="184" t="s">
        <v>90</v>
      </c>
      <c r="K574" s="184" t="s">
        <v>98</v>
      </c>
      <c r="L574" s="258">
        <f>Total_revenue-COGS</f>
        <v>3733225000</v>
      </c>
      <c r="M574" s="258">
        <f>Gross_profit-(SGAs+R_and_D+Other_operating_items)</f>
        <v>510451000</v>
      </c>
      <c r="N574" s="259">
        <f>1-(COGS/Total_revenue)</f>
        <v>0.7824402322</v>
      </c>
      <c r="O574" s="259">
        <f>Operating_profit/Total_revenue</f>
        <v>0.1069845506</v>
      </c>
    </row>
    <row r="575">
      <c r="A575" s="184">
        <v>601.0</v>
      </c>
      <c r="B575" s="184" t="s">
        <v>77</v>
      </c>
      <c r="C575" s="184" t="s">
        <v>11</v>
      </c>
      <c r="D575" s="256">
        <v>42004.0</v>
      </c>
      <c r="E575" s="257">
        <v>5.763485E9</v>
      </c>
      <c r="F575" s="257">
        <v>1.179081E9</v>
      </c>
      <c r="G575" s="257">
        <v>3.919856E9</v>
      </c>
      <c r="H575" s="184">
        <v>0.0</v>
      </c>
      <c r="I575" s="257">
        <v>7.6773E7</v>
      </c>
      <c r="J575" s="184" t="s">
        <v>90</v>
      </c>
      <c r="K575" s="184" t="s">
        <v>98</v>
      </c>
      <c r="L575" s="258">
        <f>Total_revenue-COGS</f>
        <v>4584404000</v>
      </c>
      <c r="M575" s="258">
        <f>Gross_profit-(SGAs+R_and_D+Other_operating_items)</f>
        <v>587775000</v>
      </c>
      <c r="N575" s="259">
        <f>1-(COGS/Total_revenue)</f>
        <v>0.7954222142</v>
      </c>
      <c r="O575" s="259">
        <f>Operating_profit/Total_revenue</f>
        <v>0.1019825678</v>
      </c>
    </row>
    <row r="576">
      <c r="A576" s="184">
        <v>602.0</v>
      </c>
      <c r="B576" s="184" t="s">
        <v>77</v>
      </c>
      <c r="C576" s="184" t="s">
        <v>12</v>
      </c>
      <c r="D576" s="256">
        <v>42369.0</v>
      </c>
      <c r="E576" s="257">
        <v>6.672317E9</v>
      </c>
      <c r="F576" s="257">
        <v>1.309559E9</v>
      </c>
      <c r="G576" s="257">
        <v>4.785243E9</v>
      </c>
      <c r="H576" s="184">
        <v>0.0</v>
      </c>
      <c r="I576" s="257">
        <v>1.56458E8</v>
      </c>
      <c r="J576" s="184" t="s">
        <v>90</v>
      </c>
      <c r="K576" s="184" t="s">
        <v>98</v>
      </c>
      <c r="L576" s="258">
        <f>Total_revenue-COGS</f>
        <v>5362758000</v>
      </c>
      <c r="M576" s="258">
        <f>Gross_profit-(SGAs+R_and_D+Other_operating_items)</f>
        <v>421057000</v>
      </c>
      <c r="N576" s="259">
        <f>1-(COGS/Total_revenue)</f>
        <v>0.8037324965</v>
      </c>
      <c r="O576" s="259">
        <f>Operating_profit/Total_revenue</f>
        <v>0.0631050653</v>
      </c>
    </row>
    <row r="577">
      <c r="A577" s="184">
        <v>603.0</v>
      </c>
      <c r="B577" s="184" t="s">
        <v>77</v>
      </c>
      <c r="C577" s="184" t="s">
        <v>13</v>
      </c>
      <c r="D577" s="256">
        <v>42735.0</v>
      </c>
      <c r="E577" s="257">
        <v>8.773564E9</v>
      </c>
      <c r="F577" s="257">
        <v>1.596698E9</v>
      </c>
      <c r="G577" s="257">
        <v>6.280728E9</v>
      </c>
      <c r="H577" s="184">
        <v>0.0</v>
      </c>
      <c r="I577" s="257">
        <v>3.17141E8</v>
      </c>
      <c r="J577" s="184" t="s">
        <v>90</v>
      </c>
      <c r="K577" s="184" t="s">
        <v>98</v>
      </c>
      <c r="L577" s="258">
        <f>Total_revenue-COGS</f>
        <v>7176866000</v>
      </c>
      <c r="M577" s="258">
        <f>Gross_profit-(SGAs+R_and_D+Other_operating_items)</f>
        <v>578997000</v>
      </c>
      <c r="N577" s="259">
        <f>1-(COGS/Total_revenue)</f>
        <v>0.8180103319</v>
      </c>
      <c r="O577" s="259">
        <f>Operating_profit/Total_revenue</f>
        <v>0.0659933637</v>
      </c>
    </row>
    <row r="578">
      <c r="A578" s="184">
        <v>604.0</v>
      </c>
      <c r="B578" s="184" t="s">
        <v>327</v>
      </c>
      <c r="C578" s="184" t="s">
        <v>10</v>
      </c>
      <c r="D578" s="256">
        <v>41274.0</v>
      </c>
      <c r="E578" s="257">
        <v>4.09396E8</v>
      </c>
      <c r="F578" s="257">
        <v>1.14028E8</v>
      </c>
      <c r="G578" s="257">
        <v>5.8323E7</v>
      </c>
      <c r="H578" s="184">
        <v>0.0</v>
      </c>
      <c r="I578" s="257">
        <v>7.4453E7</v>
      </c>
      <c r="J578" s="184" t="s">
        <v>114</v>
      </c>
      <c r="K578" s="184" t="s">
        <v>175</v>
      </c>
      <c r="L578" s="258">
        <f>Total_revenue-COGS</f>
        <v>295368000</v>
      </c>
      <c r="M578" s="258">
        <f>Gross_profit-(SGAs+R_and_D+Other_operating_items)</f>
        <v>162592000</v>
      </c>
      <c r="N578" s="259">
        <f>1-(COGS/Total_revenue)</f>
        <v>0.7214726084</v>
      </c>
      <c r="O578" s="259">
        <f>Operating_profit/Total_revenue</f>
        <v>0.3971509248</v>
      </c>
    </row>
    <row r="579">
      <c r="A579" s="184">
        <v>605.0</v>
      </c>
      <c r="B579" s="184" t="s">
        <v>327</v>
      </c>
      <c r="C579" s="184" t="s">
        <v>11</v>
      </c>
      <c r="D579" s="256">
        <v>41639.0</v>
      </c>
      <c r="E579" s="257">
        <v>5.20613E8</v>
      </c>
      <c r="F579" s="257">
        <v>1.40012E8</v>
      </c>
      <c r="G579" s="257">
        <v>6.3268E7</v>
      </c>
      <c r="H579" s="184">
        <v>0.0</v>
      </c>
      <c r="I579" s="257">
        <v>9.5232E7</v>
      </c>
      <c r="J579" s="184" t="s">
        <v>114</v>
      </c>
      <c r="K579" s="184" t="s">
        <v>175</v>
      </c>
      <c r="L579" s="258">
        <f>Total_revenue-COGS</f>
        <v>380601000</v>
      </c>
      <c r="M579" s="258">
        <f>Gross_profit-(SGAs+R_and_D+Other_operating_items)</f>
        <v>222101000</v>
      </c>
      <c r="N579" s="259">
        <f>1-(COGS/Total_revenue)</f>
        <v>0.731063189</v>
      </c>
      <c r="O579" s="259">
        <f>Operating_profit/Total_revenue</f>
        <v>0.426614395</v>
      </c>
    </row>
    <row r="580">
      <c r="A580" s="184">
        <v>606.0</v>
      </c>
      <c r="B580" s="184" t="s">
        <v>327</v>
      </c>
      <c r="C580" s="184" t="s">
        <v>12</v>
      </c>
      <c r="D580" s="256">
        <v>42004.0</v>
      </c>
      <c r="E580" s="257">
        <v>6.47155E8</v>
      </c>
      <c r="F580" s="257">
        <v>1.72416E8</v>
      </c>
      <c r="G580" s="257">
        <v>7.1369E7</v>
      </c>
      <c r="H580" s="184">
        <v>0.0</v>
      </c>
      <c r="I580" s="257">
        <v>1.15076E8</v>
      </c>
      <c r="J580" s="184" t="s">
        <v>114</v>
      </c>
      <c r="K580" s="184" t="s">
        <v>175</v>
      </c>
      <c r="L580" s="258">
        <f>Total_revenue-COGS</f>
        <v>474739000</v>
      </c>
      <c r="M580" s="258">
        <f>Gross_profit-(SGAs+R_and_D+Other_operating_items)</f>
        <v>288294000</v>
      </c>
      <c r="N580" s="259">
        <f>1-(COGS/Total_revenue)</f>
        <v>0.733578509</v>
      </c>
      <c r="O580" s="259">
        <f>Operating_profit/Total_revenue</f>
        <v>0.4454790583</v>
      </c>
    </row>
    <row r="581">
      <c r="A581" s="184">
        <v>607.0</v>
      </c>
      <c r="B581" s="184" t="s">
        <v>327</v>
      </c>
      <c r="C581" s="184" t="s">
        <v>13</v>
      </c>
      <c r="D581" s="256">
        <v>42369.0</v>
      </c>
      <c r="E581" s="257">
        <v>7.8227E8</v>
      </c>
      <c r="F581" s="257">
        <v>2.03965E8</v>
      </c>
      <c r="G581" s="257">
        <v>8.0791E7</v>
      </c>
      <c r="H581" s="184">
        <v>0.0</v>
      </c>
      <c r="I581" s="257">
        <v>1.33457E8</v>
      </c>
      <c r="J581" s="184" t="s">
        <v>114</v>
      </c>
      <c r="K581" s="184" t="s">
        <v>175</v>
      </c>
      <c r="L581" s="258">
        <f>Total_revenue-COGS</f>
        <v>578305000</v>
      </c>
      <c r="M581" s="258">
        <f>Gross_profit-(SGAs+R_and_D+Other_operating_items)</f>
        <v>364057000</v>
      </c>
      <c r="N581" s="259">
        <f>1-(COGS/Total_revenue)</f>
        <v>0.7392652153</v>
      </c>
      <c r="O581" s="259">
        <f>Operating_profit/Total_revenue</f>
        <v>0.4653853529</v>
      </c>
    </row>
    <row r="582">
      <c r="A582" s="184">
        <v>608.0</v>
      </c>
      <c r="B582" s="184" t="s">
        <v>328</v>
      </c>
      <c r="C582" s="184" t="s">
        <v>10</v>
      </c>
      <c r="D582" s="256">
        <v>41639.0</v>
      </c>
      <c r="E582" s="257">
        <v>1.46917E11</v>
      </c>
      <c r="F582" s="257">
        <v>1.2305E11</v>
      </c>
      <c r="G582" s="257">
        <v>1.085E10</v>
      </c>
      <c r="H582" s="184">
        <v>0.0</v>
      </c>
      <c r="I582" s="184">
        <v>0.0</v>
      </c>
      <c r="J582" s="184" t="s">
        <v>90</v>
      </c>
      <c r="K582" s="184" t="s">
        <v>329</v>
      </c>
      <c r="L582" s="258">
        <f>Total_revenue-COGS</f>
        <v>23867000000</v>
      </c>
      <c r="M582" s="258">
        <f>Gross_profit-(SGAs+R_and_D+Other_operating_items)</f>
        <v>13017000000</v>
      </c>
      <c r="N582" s="259">
        <f>1-(COGS/Total_revenue)</f>
        <v>0.162452269</v>
      </c>
      <c r="O582" s="259">
        <f>Operating_profit/Total_revenue</f>
        <v>0.08860104685</v>
      </c>
    </row>
    <row r="583">
      <c r="A583" s="184">
        <v>609.0</v>
      </c>
      <c r="B583" s="184" t="s">
        <v>328</v>
      </c>
      <c r="C583" s="184" t="s">
        <v>11</v>
      </c>
      <c r="D583" s="256">
        <v>42004.0</v>
      </c>
      <c r="E583" s="257">
        <v>1.44077E11</v>
      </c>
      <c r="F583" s="257">
        <v>1.31903E11</v>
      </c>
      <c r="G583" s="257">
        <v>1.1842E10</v>
      </c>
      <c r="H583" s="184">
        <v>0.0</v>
      </c>
      <c r="I583" s="184">
        <v>0.0</v>
      </c>
      <c r="J583" s="184" t="s">
        <v>90</v>
      </c>
      <c r="K583" s="184" t="s">
        <v>329</v>
      </c>
      <c r="L583" s="258">
        <f>Total_revenue-COGS</f>
        <v>12174000000</v>
      </c>
      <c r="M583" s="258">
        <f>Gross_profit-(SGAs+R_and_D+Other_operating_items)</f>
        <v>332000000</v>
      </c>
      <c r="N583" s="259">
        <f>1-(COGS/Total_revenue)</f>
        <v>0.08449648452</v>
      </c>
      <c r="O583" s="259">
        <f>Operating_profit/Total_revenue</f>
        <v>0.002304323383</v>
      </c>
    </row>
    <row r="584">
      <c r="A584" s="184">
        <v>610.0</v>
      </c>
      <c r="B584" s="184" t="s">
        <v>328</v>
      </c>
      <c r="C584" s="184" t="s">
        <v>12</v>
      </c>
      <c r="D584" s="256">
        <v>42369.0</v>
      </c>
      <c r="E584" s="257">
        <v>1.49558E11</v>
      </c>
      <c r="F584" s="257">
        <v>1.31409E11</v>
      </c>
      <c r="G584" s="257">
        <v>1.0502E10</v>
      </c>
      <c r="H584" s="184">
        <v>0.0</v>
      </c>
      <c r="I584" s="184">
        <v>0.0</v>
      </c>
      <c r="J584" s="184" t="s">
        <v>90</v>
      </c>
      <c r="K584" s="184" t="s">
        <v>329</v>
      </c>
      <c r="L584" s="258">
        <f>Total_revenue-COGS</f>
        <v>18149000000</v>
      </c>
      <c r="M584" s="258">
        <f>Gross_profit-(SGAs+R_and_D+Other_operating_items)</f>
        <v>7647000000</v>
      </c>
      <c r="N584" s="259">
        <f>1-(COGS/Total_revenue)</f>
        <v>0.121350914</v>
      </c>
      <c r="O584" s="259">
        <f>Operating_profit/Total_revenue</f>
        <v>0.05113066503</v>
      </c>
    </row>
    <row r="585">
      <c r="A585" s="184">
        <v>611.0</v>
      </c>
      <c r="B585" s="184" t="s">
        <v>328</v>
      </c>
      <c r="C585" s="184" t="s">
        <v>13</v>
      </c>
      <c r="D585" s="256">
        <v>42735.0</v>
      </c>
      <c r="E585" s="257">
        <v>1.518E11</v>
      </c>
      <c r="F585" s="257">
        <v>1.35488E11</v>
      </c>
      <c r="G585" s="257">
        <v>1.2196E10</v>
      </c>
      <c r="H585" s="184">
        <v>0.0</v>
      </c>
      <c r="I585" s="184">
        <v>0.0</v>
      </c>
      <c r="J585" s="184" t="s">
        <v>90</v>
      </c>
      <c r="K585" s="184" t="s">
        <v>329</v>
      </c>
      <c r="L585" s="258">
        <f>Total_revenue-COGS</f>
        <v>16312000000</v>
      </c>
      <c r="M585" s="258">
        <f>Gross_profit-(SGAs+R_and_D+Other_operating_items)</f>
        <v>4116000000</v>
      </c>
      <c r="N585" s="259">
        <f>1-(COGS/Total_revenue)</f>
        <v>0.1074571805</v>
      </c>
      <c r="O585" s="259">
        <f>Operating_profit/Total_revenue</f>
        <v>0.02711462451</v>
      </c>
    </row>
    <row r="586">
      <c r="A586" s="184">
        <v>612.0</v>
      </c>
      <c r="B586" s="184" t="s">
        <v>330</v>
      </c>
      <c r="C586" s="184" t="s">
        <v>10</v>
      </c>
      <c r="D586" s="256">
        <v>41639.0</v>
      </c>
      <c r="E586" s="257">
        <v>3.326106E9</v>
      </c>
      <c r="F586" s="257">
        <v>1.606661E9</v>
      </c>
      <c r="G586" s="257">
        <v>1.007431E9</v>
      </c>
      <c r="H586" s="184">
        <v>0.0</v>
      </c>
      <c r="I586" s="184">
        <v>0.0</v>
      </c>
      <c r="J586" s="184" t="s">
        <v>105</v>
      </c>
      <c r="K586" s="184" t="s">
        <v>165</v>
      </c>
      <c r="L586" s="258">
        <f>Total_revenue-COGS</f>
        <v>1719445000</v>
      </c>
      <c r="M586" s="258">
        <f>Gross_profit-(SGAs+R_and_D+Other_operating_items)</f>
        <v>712014000</v>
      </c>
      <c r="N586" s="259">
        <f>1-(COGS/Total_revenue)</f>
        <v>0.5169543604</v>
      </c>
      <c r="O586" s="259">
        <f>Operating_profit/Total_revenue</f>
        <v>0.214068343</v>
      </c>
    </row>
    <row r="587">
      <c r="A587" s="184">
        <v>613.0</v>
      </c>
      <c r="B587" s="184" t="s">
        <v>330</v>
      </c>
      <c r="C587" s="184" t="s">
        <v>11</v>
      </c>
      <c r="D587" s="256">
        <v>42004.0</v>
      </c>
      <c r="E587" s="257">
        <v>3.733507E9</v>
      </c>
      <c r="F587" s="257">
        <v>1.836105E9</v>
      </c>
      <c r="G587" s="257">
        <v>1.110776E9</v>
      </c>
      <c r="H587" s="184">
        <v>0.0</v>
      </c>
      <c r="I587" s="184">
        <v>0.0</v>
      </c>
      <c r="J587" s="184" t="s">
        <v>105</v>
      </c>
      <c r="K587" s="184" t="s">
        <v>165</v>
      </c>
      <c r="L587" s="258">
        <f>Total_revenue-COGS</f>
        <v>1897402000</v>
      </c>
      <c r="M587" s="258">
        <f>Gross_profit-(SGAs+R_and_D+Other_operating_items)</f>
        <v>786626000</v>
      </c>
      <c r="N587" s="259">
        <f>1-(COGS/Total_revenue)</f>
        <v>0.5082090378</v>
      </c>
      <c r="O587" s="259">
        <f>Operating_profit/Total_revenue</f>
        <v>0.2106935918</v>
      </c>
    </row>
    <row r="588">
      <c r="A588" s="184">
        <v>614.0</v>
      </c>
      <c r="B588" s="184" t="s">
        <v>330</v>
      </c>
      <c r="C588" s="184" t="s">
        <v>12</v>
      </c>
      <c r="D588" s="256">
        <v>42369.0</v>
      </c>
      <c r="E588" s="257">
        <v>3.869187E9</v>
      </c>
      <c r="F588" s="257">
        <v>1.920253E9</v>
      </c>
      <c r="G588" s="257">
        <v>1.12159E9</v>
      </c>
      <c r="H588" s="184">
        <v>0.0</v>
      </c>
      <c r="I588" s="184">
        <v>0.0</v>
      </c>
      <c r="J588" s="184" t="s">
        <v>105</v>
      </c>
      <c r="K588" s="184" t="s">
        <v>165</v>
      </c>
      <c r="L588" s="258">
        <f>Total_revenue-COGS</f>
        <v>1948934000</v>
      </c>
      <c r="M588" s="258">
        <f>Gross_profit-(SGAs+R_and_D+Other_operating_items)</f>
        <v>827344000</v>
      </c>
      <c r="N588" s="259">
        <f>1-(COGS/Total_revenue)</f>
        <v>0.5037063342</v>
      </c>
      <c r="O588" s="259">
        <f>Operating_profit/Total_revenue</f>
        <v>0.2138289</v>
      </c>
    </row>
    <row r="589">
      <c r="A589" s="184">
        <v>615.0</v>
      </c>
      <c r="B589" s="184" t="s">
        <v>330</v>
      </c>
      <c r="C589" s="184" t="s">
        <v>13</v>
      </c>
      <c r="D589" s="256">
        <v>42735.0</v>
      </c>
      <c r="E589" s="257">
        <v>3.962036E9</v>
      </c>
      <c r="F589" s="257">
        <v>1.997259E9</v>
      </c>
      <c r="G589" s="257">
        <v>1.16947E9</v>
      </c>
      <c r="H589" s="184">
        <v>0.0</v>
      </c>
      <c r="I589" s="184">
        <v>0.0</v>
      </c>
      <c r="J589" s="184" t="s">
        <v>105</v>
      </c>
      <c r="K589" s="184" t="s">
        <v>165</v>
      </c>
      <c r="L589" s="258">
        <f>Total_revenue-COGS</f>
        <v>1964777000</v>
      </c>
      <c r="M589" s="258">
        <f>Gross_profit-(SGAs+R_and_D+Other_operating_items)</f>
        <v>795307000</v>
      </c>
      <c r="N589" s="259">
        <f>1-(COGS/Total_revenue)</f>
        <v>0.4959008449</v>
      </c>
      <c r="O589" s="259">
        <f>Operating_profit/Total_revenue</f>
        <v>0.2007318964</v>
      </c>
    </row>
    <row r="590">
      <c r="A590" s="184">
        <v>616.0</v>
      </c>
      <c r="B590" s="184" t="s">
        <v>331</v>
      </c>
      <c r="C590" s="184" t="s">
        <v>10</v>
      </c>
      <c r="D590" s="256">
        <v>41639.0</v>
      </c>
      <c r="E590" s="257">
        <v>7.872E9</v>
      </c>
      <c r="F590" s="257">
        <v>1.875E9</v>
      </c>
      <c r="G590" s="257">
        <v>1.778E9</v>
      </c>
      <c r="H590" s="257">
        <v>1.415E9</v>
      </c>
      <c r="I590" s="184">
        <v>0.0</v>
      </c>
      <c r="J590" s="184" t="s">
        <v>108</v>
      </c>
      <c r="K590" s="184" t="s">
        <v>101</v>
      </c>
      <c r="L590" s="258">
        <f>Total_revenue-COGS</f>
        <v>5997000000</v>
      </c>
      <c r="M590" s="258">
        <f>Gross_profit-(SGAs+R_and_D+Other_operating_items)</f>
        <v>2804000000</v>
      </c>
      <c r="N590" s="259">
        <f>1-(COGS/Total_revenue)</f>
        <v>0.7618140244</v>
      </c>
      <c r="O590" s="259">
        <f>Operating_profit/Total_revenue</f>
        <v>0.356199187</v>
      </c>
    </row>
    <row r="591">
      <c r="A591" s="184">
        <v>617.0</v>
      </c>
      <c r="B591" s="184" t="s">
        <v>331</v>
      </c>
      <c r="C591" s="184" t="s">
        <v>11</v>
      </c>
      <c r="D591" s="256">
        <v>42004.0</v>
      </c>
      <c r="E591" s="257">
        <v>1.2466E10</v>
      </c>
      <c r="F591" s="257">
        <v>2.153E9</v>
      </c>
      <c r="G591" s="257">
        <v>2.653E9</v>
      </c>
      <c r="H591" s="257">
        <v>2.666E9</v>
      </c>
      <c r="I591" s="184">
        <v>0.0</v>
      </c>
      <c r="J591" s="184" t="s">
        <v>108</v>
      </c>
      <c r="K591" s="184" t="s">
        <v>101</v>
      </c>
      <c r="L591" s="258">
        <f>Total_revenue-COGS</f>
        <v>10313000000</v>
      </c>
      <c r="M591" s="258">
        <f>Gross_profit-(SGAs+R_and_D+Other_operating_items)</f>
        <v>4994000000</v>
      </c>
      <c r="N591" s="259">
        <f>1-(COGS/Total_revenue)</f>
        <v>0.8272902294</v>
      </c>
      <c r="O591" s="259">
        <f>Operating_profit/Total_revenue</f>
        <v>0.4006096583</v>
      </c>
    </row>
    <row r="592">
      <c r="A592" s="184">
        <v>618.0</v>
      </c>
      <c r="B592" s="184" t="s">
        <v>331</v>
      </c>
      <c r="C592" s="184" t="s">
        <v>12</v>
      </c>
      <c r="D592" s="256">
        <v>42369.0</v>
      </c>
      <c r="E592" s="257">
        <v>1.7928E10</v>
      </c>
      <c r="F592" s="257">
        <v>2.867E9</v>
      </c>
      <c r="G592" s="257">
        <v>4.02E9</v>
      </c>
      <c r="H592" s="257">
        <v>4.816E9</v>
      </c>
      <c r="I592" s="184">
        <v>0.0</v>
      </c>
      <c r="J592" s="184" t="s">
        <v>108</v>
      </c>
      <c r="K592" s="184" t="s">
        <v>101</v>
      </c>
      <c r="L592" s="258">
        <f>Total_revenue-COGS</f>
        <v>15061000000</v>
      </c>
      <c r="M592" s="258">
        <f>Gross_profit-(SGAs+R_and_D+Other_operating_items)</f>
        <v>6225000000</v>
      </c>
      <c r="N592" s="259">
        <f>1-(COGS/Total_revenue)</f>
        <v>0.8400825524</v>
      </c>
      <c r="O592" s="259">
        <f>Operating_profit/Total_revenue</f>
        <v>0.3472222222</v>
      </c>
    </row>
    <row r="593">
      <c r="A593" s="184">
        <v>619.0</v>
      </c>
      <c r="B593" s="184" t="s">
        <v>331</v>
      </c>
      <c r="C593" s="184" t="s">
        <v>13</v>
      </c>
      <c r="D593" s="256">
        <v>42735.0</v>
      </c>
      <c r="E593" s="257">
        <v>2.7638E10</v>
      </c>
      <c r="F593" s="257">
        <v>3.789E9</v>
      </c>
      <c r="G593" s="257">
        <v>5.503E9</v>
      </c>
      <c r="H593" s="257">
        <v>5.919E9</v>
      </c>
      <c r="I593" s="184">
        <v>0.0</v>
      </c>
      <c r="J593" s="184" t="s">
        <v>108</v>
      </c>
      <c r="K593" s="184" t="s">
        <v>101</v>
      </c>
      <c r="L593" s="258">
        <f>Total_revenue-COGS</f>
        <v>23849000000</v>
      </c>
      <c r="M593" s="258">
        <f>Gross_profit-(SGAs+R_and_D+Other_operating_items)</f>
        <v>12427000000</v>
      </c>
      <c r="N593" s="259">
        <f>1-(COGS/Total_revenue)</f>
        <v>0.8629061437</v>
      </c>
      <c r="O593" s="259">
        <f>Operating_profit/Total_revenue</f>
        <v>0.4496345611</v>
      </c>
    </row>
    <row r="594">
      <c r="A594" s="184">
        <v>620.0</v>
      </c>
      <c r="B594" s="184" t="s">
        <v>332</v>
      </c>
      <c r="C594" s="184" t="s">
        <v>10</v>
      </c>
      <c r="D594" s="256">
        <v>41274.0</v>
      </c>
      <c r="E594" s="257">
        <v>3.1348E9</v>
      </c>
      <c r="F594" s="257">
        <v>2.0932E9</v>
      </c>
      <c r="G594" s="257">
        <v>8.731E8</v>
      </c>
      <c r="H594" s="184">
        <v>0.0</v>
      </c>
      <c r="I594" s="257">
        <v>7400000.0</v>
      </c>
      <c r="J594" s="184" t="s">
        <v>105</v>
      </c>
      <c r="K594" s="184" t="s">
        <v>165</v>
      </c>
      <c r="L594" s="258">
        <f>Total_revenue-COGS</f>
        <v>1041600000</v>
      </c>
      <c r="M594" s="258">
        <f>Gross_profit-(SGAs+R_and_D+Other_operating_items)</f>
        <v>161100000</v>
      </c>
      <c r="N594" s="259">
        <f>1-(COGS/Total_revenue)</f>
        <v>0.3322700013</v>
      </c>
      <c r="O594" s="259">
        <f>Operating_profit/Total_revenue</f>
        <v>0.05139083833</v>
      </c>
    </row>
    <row r="595">
      <c r="A595" s="184">
        <v>621.0</v>
      </c>
      <c r="B595" s="184" t="s">
        <v>332</v>
      </c>
      <c r="C595" s="184" t="s">
        <v>11</v>
      </c>
      <c r="D595" s="256">
        <v>41639.0</v>
      </c>
      <c r="E595" s="257">
        <v>3.7036E9</v>
      </c>
      <c r="F595" s="257">
        <v>2.4085E9</v>
      </c>
      <c r="G595" s="257">
        <v>9.387E8</v>
      </c>
      <c r="H595" s="184">
        <v>0.0</v>
      </c>
      <c r="I595" s="257">
        <v>9400000.0</v>
      </c>
      <c r="J595" s="184" t="s">
        <v>105</v>
      </c>
      <c r="K595" s="184" t="s">
        <v>165</v>
      </c>
      <c r="L595" s="258">
        <f>Total_revenue-COGS</f>
        <v>1295100000</v>
      </c>
      <c r="M595" s="258">
        <f>Gross_profit-(SGAs+R_and_D+Other_operating_items)</f>
        <v>347000000</v>
      </c>
      <c r="N595" s="259">
        <f>1-(COGS/Total_revenue)</f>
        <v>0.3496867912</v>
      </c>
      <c r="O595" s="259">
        <f>Operating_profit/Total_revenue</f>
        <v>0.09369262339</v>
      </c>
    </row>
    <row r="596">
      <c r="A596" s="184">
        <v>622.0</v>
      </c>
      <c r="B596" s="184" t="s">
        <v>332</v>
      </c>
      <c r="C596" s="184" t="s">
        <v>12</v>
      </c>
      <c r="D596" s="256">
        <v>42004.0</v>
      </c>
      <c r="E596" s="257">
        <v>4.0136E9</v>
      </c>
      <c r="F596" s="257">
        <v>2.6467E9</v>
      </c>
      <c r="G596" s="257">
        <v>9.433E8</v>
      </c>
      <c r="H596" s="184">
        <v>0.0</v>
      </c>
      <c r="I596" s="257">
        <v>1.31E7</v>
      </c>
      <c r="J596" s="184" t="s">
        <v>105</v>
      </c>
      <c r="K596" s="184" t="s">
        <v>165</v>
      </c>
      <c r="L596" s="258">
        <f>Total_revenue-COGS</f>
        <v>1366900000</v>
      </c>
      <c r="M596" s="258">
        <f>Gross_profit-(SGAs+R_and_D+Other_operating_items)</f>
        <v>410500000</v>
      </c>
      <c r="N596" s="259">
        <f>1-(COGS/Total_revenue)</f>
        <v>0.340567072</v>
      </c>
      <c r="O596" s="259">
        <f>Operating_profit/Total_revenue</f>
        <v>0.1022772573</v>
      </c>
    </row>
    <row r="597">
      <c r="A597" s="184">
        <v>623.0</v>
      </c>
      <c r="B597" s="184" t="s">
        <v>332</v>
      </c>
      <c r="C597" s="184" t="s">
        <v>13</v>
      </c>
      <c r="D597" s="256">
        <v>42369.0</v>
      </c>
      <c r="E597" s="257">
        <v>4.5794E9</v>
      </c>
      <c r="F597" s="257">
        <v>2.9975E9</v>
      </c>
      <c r="G597" s="257">
        <v>1.0476E9</v>
      </c>
      <c r="H597" s="184">
        <v>0.0</v>
      </c>
      <c r="I597" s="257">
        <v>2.16E7</v>
      </c>
      <c r="J597" s="184" t="s">
        <v>105</v>
      </c>
      <c r="K597" s="184" t="s">
        <v>165</v>
      </c>
      <c r="L597" s="258">
        <f>Total_revenue-COGS</f>
        <v>1581900000</v>
      </c>
      <c r="M597" s="258">
        <f>Gross_profit-(SGAs+R_and_D+Other_operating_items)</f>
        <v>512700000</v>
      </c>
      <c r="N597" s="259">
        <f>1-(COGS/Total_revenue)</f>
        <v>0.345438267</v>
      </c>
      <c r="O597" s="259">
        <f>Operating_profit/Total_revenue</f>
        <v>0.1119578984</v>
      </c>
    </row>
    <row r="598">
      <c r="A598" s="184">
        <v>624.0</v>
      </c>
      <c r="B598" s="184" t="s">
        <v>333</v>
      </c>
      <c r="C598" s="184" t="s">
        <v>10</v>
      </c>
      <c r="D598" s="256">
        <v>41274.0</v>
      </c>
      <c r="E598" s="257">
        <v>1.801E10</v>
      </c>
      <c r="F598" s="257">
        <v>1.1561E10</v>
      </c>
      <c r="G598" s="257">
        <v>4.31E8</v>
      </c>
      <c r="H598" s="257">
        <v>2.85E8</v>
      </c>
      <c r="I598" s="184">
        <v>0.0</v>
      </c>
      <c r="J598" s="184" t="s">
        <v>111</v>
      </c>
      <c r="K598" s="184" t="s">
        <v>334</v>
      </c>
      <c r="L598" s="258">
        <f>Total_revenue-COGS</f>
        <v>6449000000</v>
      </c>
      <c r="M598" s="258">
        <f>Gross_profit-(SGAs+R_and_D+Other_operating_items)</f>
        <v>5733000000</v>
      </c>
      <c r="N598" s="259">
        <f>1-(COGS/Total_revenue)</f>
        <v>0.3580788451</v>
      </c>
      <c r="O598" s="259">
        <f>Operating_profit/Total_revenue</f>
        <v>0.3183231538</v>
      </c>
    </row>
    <row r="599">
      <c r="A599" s="184">
        <v>625.0</v>
      </c>
      <c r="B599" s="184" t="s">
        <v>333</v>
      </c>
      <c r="C599" s="184" t="s">
        <v>11</v>
      </c>
      <c r="D599" s="256">
        <v>41639.0</v>
      </c>
      <c r="E599" s="257">
        <v>2.0921E10</v>
      </c>
      <c r="F599" s="257">
        <v>1.4637E10</v>
      </c>
      <c r="G599" s="257">
        <v>6.57E8</v>
      </c>
      <c r="H599" s="257">
        <v>2.1E8</v>
      </c>
      <c r="I599" s="184">
        <v>0.0</v>
      </c>
      <c r="J599" s="184" t="s">
        <v>111</v>
      </c>
      <c r="K599" s="184" t="s">
        <v>334</v>
      </c>
      <c r="L599" s="258">
        <f>Total_revenue-COGS</f>
        <v>6284000000</v>
      </c>
      <c r="M599" s="258">
        <f>Gross_profit-(SGAs+R_and_D+Other_operating_items)</f>
        <v>5417000000</v>
      </c>
      <c r="N599" s="259">
        <f>1-(COGS/Total_revenue)</f>
        <v>0.3003680512</v>
      </c>
      <c r="O599" s="259">
        <f>Operating_profit/Total_revenue</f>
        <v>0.2589264376</v>
      </c>
    </row>
    <row r="600">
      <c r="A600" s="184">
        <v>626.0</v>
      </c>
      <c r="B600" s="184" t="s">
        <v>333</v>
      </c>
      <c r="C600" s="184" t="s">
        <v>12</v>
      </c>
      <c r="D600" s="256">
        <v>42004.0</v>
      </c>
      <c r="E600" s="257">
        <v>2.1438E10</v>
      </c>
      <c r="F600" s="257">
        <v>1.9504E10</v>
      </c>
      <c r="G600" s="257">
        <v>5.92E8</v>
      </c>
      <c r="H600" s="257">
        <v>1.26E8</v>
      </c>
      <c r="I600" s="184">
        <v>0.0</v>
      </c>
      <c r="J600" s="184" t="s">
        <v>111</v>
      </c>
      <c r="K600" s="184" t="s">
        <v>334</v>
      </c>
      <c r="L600" s="258">
        <f>Total_revenue-COGS</f>
        <v>1934000000</v>
      </c>
      <c r="M600" s="258">
        <f>Gross_profit-(SGAs+R_and_D+Other_operating_items)</f>
        <v>1216000000</v>
      </c>
      <c r="N600" s="259">
        <f>1-(COGS/Total_revenue)</f>
        <v>0.09021363933</v>
      </c>
      <c r="O600" s="259">
        <f>Operating_profit/Total_revenue</f>
        <v>0.05672170911</v>
      </c>
    </row>
    <row r="601">
      <c r="A601" s="184">
        <v>627.0</v>
      </c>
      <c r="B601" s="184" t="s">
        <v>333</v>
      </c>
      <c r="C601" s="184" t="s">
        <v>13</v>
      </c>
      <c r="D601" s="256">
        <v>42369.0</v>
      </c>
      <c r="E601" s="257">
        <v>1.5877E10</v>
      </c>
      <c r="F601" s="257">
        <v>2.8524E10</v>
      </c>
      <c r="G601" s="257">
        <v>5.69E8</v>
      </c>
      <c r="H601" s="257">
        <v>1.27E8</v>
      </c>
      <c r="I601" s="184">
        <v>0.0</v>
      </c>
      <c r="J601" s="184" t="s">
        <v>111</v>
      </c>
      <c r="K601" s="184" t="s">
        <v>334</v>
      </c>
      <c r="L601" s="258">
        <f>Total_revenue-COGS</f>
        <v>-12647000000</v>
      </c>
      <c r="M601" s="258">
        <f>Gross_profit-(SGAs+R_and_D+Other_operating_items)</f>
        <v>-13343000000</v>
      </c>
      <c r="N601" s="259">
        <f>1-(COGS/Total_revenue)</f>
        <v>-0.7965610632</v>
      </c>
      <c r="O601" s="259">
        <f>Operating_profit/Total_revenue</f>
        <v>-0.8403980601</v>
      </c>
    </row>
    <row r="602">
      <c r="A602" s="184">
        <v>628.0</v>
      </c>
      <c r="B602" s="184" t="s">
        <v>335</v>
      </c>
      <c r="C602" s="184" t="s">
        <v>10</v>
      </c>
      <c r="D602" s="256">
        <v>41425.0</v>
      </c>
      <c r="E602" s="257">
        <v>4.4287E10</v>
      </c>
      <c r="F602" s="257">
        <v>1.6448E10</v>
      </c>
      <c r="G602" s="257">
        <v>2.0359E10</v>
      </c>
      <c r="H602" s="184">
        <v>0.0</v>
      </c>
      <c r="I602" s="257">
        <v>2.386E9</v>
      </c>
      <c r="J602" s="184" t="s">
        <v>105</v>
      </c>
      <c r="K602" s="184" t="s">
        <v>100</v>
      </c>
      <c r="L602" s="258">
        <f>Total_revenue-COGS</f>
        <v>27839000000</v>
      </c>
      <c r="M602" s="258">
        <f>Gross_profit-(SGAs+R_and_D+Other_operating_items)</f>
        <v>5094000000</v>
      </c>
      <c r="N602" s="259">
        <f>1-(COGS/Total_revenue)</f>
        <v>0.6286043308</v>
      </c>
      <c r="O602" s="259">
        <f>Operating_profit/Total_revenue</f>
        <v>0.1150224671</v>
      </c>
    </row>
    <row r="603">
      <c r="A603" s="184">
        <v>629.0</v>
      </c>
      <c r="B603" s="184" t="s">
        <v>335</v>
      </c>
      <c r="C603" s="184" t="s">
        <v>11</v>
      </c>
      <c r="D603" s="256">
        <v>41790.0</v>
      </c>
      <c r="E603" s="257">
        <v>4.5567E10</v>
      </c>
      <c r="F603" s="257">
        <v>1.7052E10</v>
      </c>
      <c r="G603" s="257">
        <v>2.2113E10</v>
      </c>
      <c r="H603" s="184">
        <v>0.0</v>
      </c>
      <c r="I603" s="257">
        <v>2.587E9</v>
      </c>
      <c r="J603" s="184" t="s">
        <v>105</v>
      </c>
      <c r="K603" s="184" t="s">
        <v>100</v>
      </c>
      <c r="L603" s="258">
        <f>Total_revenue-COGS</f>
        <v>28515000000</v>
      </c>
      <c r="M603" s="258">
        <f>Gross_profit-(SGAs+R_and_D+Other_operating_items)</f>
        <v>3815000000</v>
      </c>
      <c r="N603" s="259">
        <f>1-(COGS/Total_revenue)</f>
        <v>0.6257818158</v>
      </c>
      <c r="O603" s="259">
        <f>Operating_profit/Total_revenue</f>
        <v>0.08372286962</v>
      </c>
    </row>
    <row r="604">
      <c r="A604" s="184">
        <v>630.0</v>
      </c>
      <c r="B604" s="184" t="s">
        <v>335</v>
      </c>
      <c r="C604" s="184" t="s">
        <v>12</v>
      </c>
      <c r="D604" s="256">
        <v>42155.0</v>
      </c>
      <c r="E604" s="257">
        <v>4.7453E10</v>
      </c>
      <c r="F604" s="257">
        <v>1.6984E10</v>
      </c>
      <c r="G604" s="257">
        <v>2.5715E10</v>
      </c>
      <c r="H604" s="184">
        <v>0.0</v>
      </c>
      <c r="I604" s="257">
        <v>2.611E9</v>
      </c>
      <c r="J604" s="184" t="s">
        <v>105</v>
      </c>
      <c r="K604" s="184" t="s">
        <v>100</v>
      </c>
      <c r="L604" s="258">
        <f>Total_revenue-COGS</f>
        <v>30469000000</v>
      </c>
      <c r="M604" s="258">
        <f>Gross_profit-(SGAs+R_and_D+Other_operating_items)</f>
        <v>2143000000</v>
      </c>
      <c r="N604" s="259">
        <f>1-(COGS/Total_revenue)</f>
        <v>0.6420879607</v>
      </c>
      <c r="O604" s="259">
        <f>Operating_profit/Total_revenue</f>
        <v>0.04516047457</v>
      </c>
    </row>
    <row r="605">
      <c r="A605" s="184">
        <v>631.0</v>
      </c>
      <c r="B605" s="184" t="s">
        <v>335</v>
      </c>
      <c r="C605" s="184" t="s">
        <v>13</v>
      </c>
      <c r="D605" s="256">
        <v>42521.0</v>
      </c>
      <c r="E605" s="257">
        <v>5.0365E10</v>
      </c>
      <c r="F605" s="257">
        <v>1.7327E10</v>
      </c>
      <c r="G605" s="257">
        <v>2.733E10</v>
      </c>
      <c r="H605" s="184">
        <v>0.0</v>
      </c>
      <c r="I605" s="257">
        <v>2.631E9</v>
      </c>
      <c r="J605" s="184" t="s">
        <v>105</v>
      </c>
      <c r="K605" s="184" t="s">
        <v>100</v>
      </c>
      <c r="L605" s="258">
        <f>Total_revenue-COGS</f>
        <v>33038000000</v>
      </c>
      <c r="M605" s="258">
        <f>Gross_profit-(SGAs+R_and_D+Other_operating_items)</f>
        <v>3077000000</v>
      </c>
      <c r="N605" s="259">
        <f>1-(COGS/Total_revenue)</f>
        <v>0.6559714087</v>
      </c>
      <c r="O605" s="259">
        <f>Operating_profit/Total_revenue</f>
        <v>0.0610940137</v>
      </c>
    </row>
    <row r="606">
      <c r="A606" s="184">
        <v>632.0</v>
      </c>
      <c r="B606" s="184" t="s">
        <v>336</v>
      </c>
      <c r="C606" s="184" t="s">
        <v>10</v>
      </c>
      <c r="D606" s="256">
        <v>41274.0</v>
      </c>
      <c r="E606" s="257">
        <v>1.5255E10</v>
      </c>
      <c r="F606" s="257">
        <v>6.717E9</v>
      </c>
      <c r="G606" s="257">
        <v>5.353E9</v>
      </c>
      <c r="H606" s="184">
        <v>0.0</v>
      </c>
      <c r="I606" s="257">
        <v>1.051E9</v>
      </c>
      <c r="J606" s="184" t="s">
        <v>120</v>
      </c>
      <c r="K606" s="184" t="s">
        <v>151</v>
      </c>
      <c r="L606" s="258">
        <f>Total_revenue-COGS</f>
        <v>8538000000</v>
      </c>
      <c r="M606" s="258">
        <f>Gross_profit-(SGAs+R_and_D+Other_operating_items)</f>
        <v>2134000000</v>
      </c>
      <c r="N606" s="259">
        <f>1-(COGS/Total_revenue)</f>
        <v>0.5596853491</v>
      </c>
      <c r="O606" s="259">
        <f>Operating_profit/Total_revenue</f>
        <v>0.1398885611</v>
      </c>
    </row>
    <row r="607">
      <c r="A607" s="184">
        <v>633.0</v>
      </c>
      <c r="B607" s="184" t="s">
        <v>336</v>
      </c>
      <c r="C607" s="184" t="s">
        <v>11</v>
      </c>
      <c r="D607" s="256">
        <v>41639.0</v>
      </c>
      <c r="E607" s="257">
        <v>1.4892E10</v>
      </c>
      <c r="F607" s="257">
        <v>6.459E9</v>
      </c>
      <c r="G607" s="257">
        <v>4.315E9</v>
      </c>
      <c r="H607" s="184">
        <v>0.0</v>
      </c>
      <c r="I607" s="257">
        <v>1.741E9</v>
      </c>
      <c r="J607" s="184" t="s">
        <v>120</v>
      </c>
      <c r="K607" s="184" t="s">
        <v>151</v>
      </c>
      <c r="L607" s="258">
        <f>Total_revenue-COGS</f>
        <v>8433000000</v>
      </c>
      <c r="M607" s="258">
        <f>Gross_profit-(SGAs+R_and_D+Other_operating_items)</f>
        <v>2377000000</v>
      </c>
      <c r="N607" s="259">
        <f>1-(COGS/Total_revenue)</f>
        <v>0.5662771958</v>
      </c>
      <c r="O607" s="259">
        <f>Operating_profit/Total_revenue</f>
        <v>0.1596159012</v>
      </c>
    </row>
    <row r="608">
      <c r="A608" s="184">
        <v>634.0</v>
      </c>
      <c r="B608" s="184" t="s">
        <v>336</v>
      </c>
      <c r="C608" s="184" t="s">
        <v>12</v>
      </c>
      <c r="D608" s="256">
        <v>42004.0</v>
      </c>
      <c r="E608" s="257">
        <v>1.5049E10</v>
      </c>
      <c r="F608" s="257">
        <v>6.996E9</v>
      </c>
      <c r="G608" s="257">
        <v>5.759E9</v>
      </c>
      <c r="H608" s="184">
        <v>0.0</v>
      </c>
      <c r="I608" s="257">
        <v>1.232E9</v>
      </c>
      <c r="J608" s="184" t="s">
        <v>120</v>
      </c>
      <c r="K608" s="184" t="s">
        <v>151</v>
      </c>
      <c r="L608" s="258">
        <f>Total_revenue-COGS</f>
        <v>8053000000</v>
      </c>
      <c r="M608" s="258">
        <f>Gross_profit-(SGAs+R_and_D+Other_operating_items)</f>
        <v>1062000000</v>
      </c>
      <c r="N608" s="259">
        <f>1-(COGS/Total_revenue)</f>
        <v>0.5351186125</v>
      </c>
      <c r="O608" s="259">
        <f>Operating_profit/Total_revenue</f>
        <v>0.07056947305</v>
      </c>
    </row>
    <row r="609">
      <c r="A609" s="184">
        <v>635.0</v>
      </c>
      <c r="B609" s="184" t="s">
        <v>336</v>
      </c>
      <c r="C609" s="184" t="s">
        <v>13</v>
      </c>
      <c r="D609" s="256">
        <v>42369.0</v>
      </c>
      <c r="E609" s="257">
        <v>1.5026E10</v>
      </c>
      <c r="F609" s="257">
        <v>6.173E9</v>
      </c>
      <c r="G609" s="257">
        <v>4.969E9</v>
      </c>
      <c r="H609" s="184">
        <v>0.0</v>
      </c>
      <c r="I609" s="257">
        <v>1.55E9</v>
      </c>
      <c r="J609" s="184" t="s">
        <v>120</v>
      </c>
      <c r="K609" s="184" t="s">
        <v>151</v>
      </c>
      <c r="L609" s="258">
        <f>Total_revenue-COGS</f>
        <v>8853000000</v>
      </c>
      <c r="M609" s="258">
        <f>Gross_profit-(SGAs+R_and_D+Other_operating_items)</f>
        <v>2334000000</v>
      </c>
      <c r="N609" s="259">
        <f>1-(COGS/Total_revenue)</f>
        <v>0.5891787568</v>
      </c>
      <c r="O609" s="259">
        <f>Operating_profit/Total_revenue</f>
        <v>0.15533076</v>
      </c>
    </row>
    <row r="610">
      <c r="A610" s="184">
        <v>636.0</v>
      </c>
      <c r="B610" s="184" t="s">
        <v>337</v>
      </c>
      <c r="C610" s="184" t="s">
        <v>10</v>
      </c>
      <c r="D610" s="256">
        <v>41547.0</v>
      </c>
      <c r="E610" s="257">
        <v>1.481314E9</v>
      </c>
      <c r="F610" s="257">
        <v>2.53047E8</v>
      </c>
      <c r="G610" s="257">
        <v>5.87835E8</v>
      </c>
      <c r="H610" s="257">
        <v>2.09614E8</v>
      </c>
      <c r="I610" s="184">
        <v>0.0</v>
      </c>
      <c r="J610" s="184" t="s">
        <v>108</v>
      </c>
      <c r="K610" s="184" t="s">
        <v>266</v>
      </c>
      <c r="L610" s="258">
        <f>Total_revenue-COGS</f>
        <v>1228267000</v>
      </c>
      <c r="M610" s="258">
        <f>Gross_profit-(SGAs+R_and_D+Other_operating_items)</f>
        <v>430818000</v>
      </c>
      <c r="N610" s="259">
        <f>1-(COGS/Total_revenue)</f>
        <v>0.8291739631</v>
      </c>
      <c r="O610" s="259">
        <f>Operating_profit/Total_revenue</f>
        <v>0.2908350289</v>
      </c>
    </row>
    <row r="611">
      <c r="A611" s="184">
        <v>637.0</v>
      </c>
      <c r="B611" s="184" t="s">
        <v>337</v>
      </c>
      <c r="C611" s="184" t="s">
        <v>11</v>
      </c>
      <c r="D611" s="256">
        <v>41912.0</v>
      </c>
      <c r="E611" s="257">
        <v>1.732046E9</v>
      </c>
      <c r="F611" s="257">
        <v>3.09959E8</v>
      </c>
      <c r="G611" s="257">
        <v>6.64738E8</v>
      </c>
      <c r="H611" s="257">
        <v>2.63792E8</v>
      </c>
      <c r="I611" s="184">
        <v>0.0</v>
      </c>
      <c r="J611" s="184" t="s">
        <v>108</v>
      </c>
      <c r="K611" s="184" t="s">
        <v>266</v>
      </c>
      <c r="L611" s="258">
        <f>Total_revenue-COGS</f>
        <v>1422087000</v>
      </c>
      <c r="M611" s="258">
        <f>Gross_profit-(SGAs+R_and_D+Other_operating_items)</f>
        <v>493557000</v>
      </c>
      <c r="N611" s="259">
        <f>1-(COGS/Total_revenue)</f>
        <v>0.8210445912</v>
      </c>
      <c r="O611" s="259">
        <f>Operating_profit/Total_revenue</f>
        <v>0.2849560577</v>
      </c>
    </row>
    <row r="612">
      <c r="A612" s="184">
        <v>638.0</v>
      </c>
      <c r="B612" s="184" t="s">
        <v>337</v>
      </c>
      <c r="C612" s="184" t="s">
        <v>12</v>
      </c>
      <c r="D612" s="256">
        <v>42277.0</v>
      </c>
      <c r="E612" s="257">
        <v>1.919823E9</v>
      </c>
      <c r="F612" s="257">
        <v>3.32261E8</v>
      </c>
      <c r="G612" s="257">
        <v>7.3808E8</v>
      </c>
      <c r="H612" s="257">
        <v>2.96583E8</v>
      </c>
      <c r="I612" s="184">
        <v>0.0</v>
      </c>
      <c r="J612" s="184" t="s">
        <v>108</v>
      </c>
      <c r="K612" s="184" t="s">
        <v>266</v>
      </c>
      <c r="L612" s="258">
        <f>Total_revenue-COGS</f>
        <v>1587562000</v>
      </c>
      <c r="M612" s="258">
        <f>Gross_profit-(SGAs+R_and_D+Other_operating_items)</f>
        <v>552899000</v>
      </c>
      <c r="N612" s="259">
        <f>1-(COGS/Total_revenue)</f>
        <v>0.8269314411</v>
      </c>
      <c r="O612" s="259">
        <f>Operating_profit/Total_revenue</f>
        <v>0.2879947787</v>
      </c>
    </row>
    <row r="613">
      <c r="A613" s="184">
        <v>639.0</v>
      </c>
      <c r="B613" s="184" t="s">
        <v>337</v>
      </c>
      <c r="C613" s="184" t="s">
        <v>13</v>
      </c>
      <c r="D613" s="256">
        <v>42643.0</v>
      </c>
      <c r="E613" s="257">
        <v>1.995034E9</v>
      </c>
      <c r="F613" s="257">
        <v>3.37205E8</v>
      </c>
      <c r="G613" s="257">
        <v>7.67174E8</v>
      </c>
      <c r="H613" s="257">
        <v>3.34227E8</v>
      </c>
      <c r="I613" s="184">
        <v>0.0</v>
      </c>
      <c r="J613" s="184" t="s">
        <v>108</v>
      </c>
      <c r="K613" s="184" t="s">
        <v>266</v>
      </c>
      <c r="L613" s="258">
        <f>Total_revenue-COGS</f>
        <v>1657829000</v>
      </c>
      <c r="M613" s="258">
        <f>Gross_profit-(SGAs+R_and_D+Other_operating_items)</f>
        <v>556428000</v>
      </c>
      <c r="N613" s="259">
        <f>1-(COGS/Total_revenue)</f>
        <v>0.8309778179</v>
      </c>
      <c r="O613" s="259">
        <f>Operating_profit/Total_revenue</f>
        <v>0.2789065249</v>
      </c>
    </row>
    <row r="614">
      <c r="A614" s="184">
        <v>640.0</v>
      </c>
      <c r="B614" s="184" t="s">
        <v>338</v>
      </c>
      <c r="C614" s="184" t="s">
        <v>10</v>
      </c>
      <c r="D614" s="256">
        <v>41274.0</v>
      </c>
      <c r="E614" s="257">
        <v>5.7958E9</v>
      </c>
      <c r="F614" s="257">
        <v>3.9562E9</v>
      </c>
      <c r="G614" s="257">
        <v>7.633E8</v>
      </c>
      <c r="H614" s="184">
        <v>0.0</v>
      </c>
      <c r="I614" s="184">
        <v>0.0</v>
      </c>
      <c r="J614" s="184" t="s">
        <v>108</v>
      </c>
      <c r="K614" s="184" t="s">
        <v>101</v>
      </c>
      <c r="L614" s="258">
        <f>Total_revenue-COGS</f>
        <v>1839600000</v>
      </c>
      <c r="M614" s="258">
        <f>Gross_profit-(SGAs+R_and_D+Other_operating_items)</f>
        <v>1076300000</v>
      </c>
      <c r="N614" s="259">
        <f>1-(COGS/Total_revenue)</f>
        <v>0.3174022568</v>
      </c>
      <c r="O614" s="259">
        <f>Operating_profit/Total_revenue</f>
        <v>0.1857034404</v>
      </c>
    </row>
    <row r="615">
      <c r="A615" s="184">
        <v>641.0</v>
      </c>
      <c r="B615" s="184" t="s">
        <v>338</v>
      </c>
      <c r="C615" s="184" t="s">
        <v>11</v>
      </c>
      <c r="D615" s="256">
        <v>41639.0</v>
      </c>
      <c r="E615" s="257">
        <v>6.0634E9</v>
      </c>
      <c r="F615" s="257">
        <v>4.0927E9</v>
      </c>
      <c r="G615" s="257">
        <v>9.078E8</v>
      </c>
      <c r="H615" s="184">
        <v>0.0</v>
      </c>
      <c r="I615" s="184">
        <v>0.0</v>
      </c>
      <c r="J615" s="184" t="s">
        <v>108</v>
      </c>
      <c r="K615" s="184" t="s">
        <v>101</v>
      </c>
      <c r="L615" s="258">
        <f>Total_revenue-COGS</f>
        <v>1970700000</v>
      </c>
      <c r="M615" s="258">
        <f>Gross_profit-(SGAs+R_and_D+Other_operating_items)</f>
        <v>1062900000</v>
      </c>
      <c r="N615" s="259">
        <f>1-(COGS/Total_revenue)</f>
        <v>0.3250156678</v>
      </c>
      <c r="O615" s="259">
        <f>Operating_profit/Total_revenue</f>
        <v>0.1752976878</v>
      </c>
    </row>
    <row r="616">
      <c r="A616" s="184">
        <v>642.0</v>
      </c>
      <c r="B616" s="184" t="s">
        <v>338</v>
      </c>
      <c r="C616" s="184" t="s">
        <v>12</v>
      </c>
      <c r="D616" s="256">
        <v>42004.0</v>
      </c>
      <c r="E616" s="257">
        <v>6.4138E9</v>
      </c>
      <c r="F616" s="257">
        <v>4.3283E9</v>
      </c>
      <c r="G616" s="257">
        <v>8.149E8</v>
      </c>
      <c r="H616" s="184">
        <v>0.0</v>
      </c>
      <c r="I616" s="184">
        <v>0.0</v>
      </c>
      <c r="J616" s="184" t="s">
        <v>108</v>
      </c>
      <c r="K616" s="184" t="s">
        <v>101</v>
      </c>
      <c r="L616" s="258">
        <f>Total_revenue-COGS</f>
        <v>2085500000</v>
      </c>
      <c r="M616" s="258">
        <f>Gross_profit-(SGAs+R_and_D+Other_operating_items)</f>
        <v>1270600000</v>
      </c>
      <c r="N616" s="259">
        <f>1-(COGS/Total_revenue)</f>
        <v>0.3251582525</v>
      </c>
      <c r="O616" s="259">
        <f>Operating_profit/Total_revenue</f>
        <v>0.1981040881</v>
      </c>
    </row>
    <row r="617">
      <c r="A617" s="184">
        <v>643.0</v>
      </c>
      <c r="B617" s="184" t="s">
        <v>338</v>
      </c>
      <c r="C617" s="184" t="s">
        <v>13</v>
      </c>
      <c r="D617" s="256">
        <v>42369.0</v>
      </c>
      <c r="E617" s="257">
        <v>6.5952E9</v>
      </c>
      <c r="F617" s="257">
        <v>4.3932E9</v>
      </c>
      <c r="G617" s="257">
        <v>1.1028E9</v>
      </c>
      <c r="H617" s="184">
        <v>0.0</v>
      </c>
      <c r="I617" s="184">
        <v>0.0</v>
      </c>
      <c r="J617" s="184" t="s">
        <v>108</v>
      </c>
      <c r="K617" s="184" t="s">
        <v>101</v>
      </c>
      <c r="L617" s="258">
        <f>Total_revenue-COGS</f>
        <v>2202000000</v>
      </c>
      <c r="M617" s="258">
        <f>Gross_profit-(SGAs+R_and_D+Other_operating_items)</f>
        <v>1099200000</v>
      </c>
      <c r="N617" s="259">
        <f>1-(COGS/Total_revenue)</f>
        <v>0.3338791849</v>
      </c>
      <c r="O617" s="259">
        <f>Operating_profit/Total_revenue</f>
        <v>0.1666666667</v>
      </c>
    </row>
    <row r="618">
      <c r="A618" s="184">
        <v>644.0</v>
      </c>
      <c r="B618" s="184" t="s">
        <v>339</v>
      </c>
      <c r="C618" s="184" t="s">
        <v>10</v>
      </c>
      <c r="D618" s="256">
        <v>41274.0</v>
      </c>
      <c r="E618" s="257">
        <v>4.436E9</v>
      </c>
      <c r="F618" s="257">
        <v>2.564E9</v>
      </c>
      <c r="G618" s="257">
        <v>8.24E8</v>
      </c>
      <c r="H618" s="184">
        <v>0.0</v>
      </c>
      <c r="I618" s="184">
        <v>0.0</v>
      </c>
      <c r="J618" s="184" t="s">
        <v>108</v>
      </c>
      <c r="K618" s="184" t="s">
        <v>101</v>
      </c>
      <c r="L618" s="258">
        <f>Total_revenue-COGS</f>
        <v>1872000000</v>
      </c>
      <c r="M618" s="258">
        <f>Gross_profit-(SGAs+R_and_D+Other_operating_items)</f>
        <v>1048000000</v>
      </c>
      <c r="N618" s="259">
        <f>1-(COGS/Total_revenue)</f>
        <v>0.4220018034</v>
      </c>
      <c r="O618" s="259">
        <f>Operating_profit/Total_revenue</f>
        <v>0.2362488729</v>
      </c>
    </row>
    <row r="619">
      <c r="A619" s="184">
        <v>645.0</v>
      </c>
      <c r="B619" s="184" t="s">
        <v>339</v>
      </c>
      <c r="C619" s="184" t="s">
        <v>11</v>
      </c>
      <c r="D619" s="256">
        <v>41639.0</v>
      </c>
      <c r="E619" s="257">
        <v>4.814E9</v>
      </c>
      <c r="F619" s="257">
        <v>2.776E9</v>
      </c>
      <c r="G619" s="257">
        <v>9.77E8</v>
      </c>
      <c r="H619" s="184">
        <v>0.0</v>
      </c>
      <c r="I619" s="184">
        <v>0.0</v>
      </c>
      <c r="J619" s="184" t="s">
        <v>108</v>
      </c>
      <c r="K619" s="184" t="s">
        <v>101</v>
      </c>
      <c r="L619" s="258">
        <f>Total_revenue-COGS</f>
        <v>2038000000</v>
      </c>
      <c r="M619" s="258">
        <f>Gross_profit-(SGAs+R_and_D+Other_operating_items)</f>
        <v>1061000000</v>
      </c>
      <c r="N619" s="259">
        <f>1-(COGS/Total_revenue)</f>
        <v>0.4233485667</v>
      </c>
      <c r="O619" s="259">
        <f>Operating_profit/Total_revenue</f>
        <v>0.2203988367</v>
      </c>
    </row>
    <row r="620">
      <c r="A620" s="184">
        <v>646.0</v>
      </c>
      <c r="B620" s="184" t="s">
        <v>339</v>
      </c>
      <c r="C620" s="184" t="s">
        <v>12</v>
      </c>
      <c r="D620" s="256">
        <v>42004.0</v>
      </c>
      <c r="E620" s="257">
        <v>5.066E9</v>
      </c>
      <c r="F620" s="257">
        <v>2.881E9</v>
      </c>
      <c r="G620" s="257">
        <v>9.75E8</v>
      </c>
      <c r="H620" s="184">
        <v>0.0</v>
      </c>
      <c r="I620" s="184">
        <v>0.0</v>
      </c>
      <c r="J620" s="184" t="s">
        <v>108</v>
      </c>
      <c r="K620" s="184" t="s">
        <v>101</v>
      </c>
      <c r="L620" s="258">
        <f>Total_revenue-COGS</f>
        <v>2185000000</v>
      </c>
      <c r="M620" s="258">
        <f>Gross_profit-(SGAs+R_and_D+Other_operating_items)</f>
        <v>1210000000</v>
      </c>
      <c r="N620" s="259">
        <f>1-(COGS/Total_revenue)</f>
        <v>0.4313067509</v>
      </c>
      <c r="O620" s="259">
        <f>Operating_profit/Total_revenue</f>
        <v>0.2388472167</v>
      </c>
    </row>
    <row r="621">
      <c r="A621" s="184">
        <v>647.0</v>
      </c>
      <c r="B621" s="184" t="s">
        <v>339</v>
      </c>
      <c r="C621" s="184" t="s">
        <v>13</v>
      </c>
      <c r="D621" s="256">
        <v>42369.0</v>
      </c>
      <c r="E621" s="257">
        <v>5.254E9</v>
      </c>
      <c r="F621" s="257">
        <v>2.909E9</v>
      </c>
      <c r="G621" s="257">
        <v>1.034E9</v>
      </c>
      <c r="H621" s="184">
        <v>0.0</v>
      </c>
      <c r="I621" s="184">
        <v>0.0</v>
      </c>
      <c r="J621" s="184" t="s">
        <v>108</v>
      </c>
      <c r="K621" s="184" t="s">
        <v>101</v>
      </c>
      <c r="L621" s="258">
        <f>Total_revenue-COGS</f>
        <v>2345000000</v>
      </c>
      <c r="M621" s="258">
        <f>Gross_profit-(SGAs+R_and_D+Other_operating_items)</f>
        <v>1311000000</v>
      </c>
      <c r="N621" s="259">
        <f>1-(COGS/Total_revenue)</f>
        <v>0.4463266083</v>
      </c>
      <c r="O621" s="259">
        <f>Operating_profit/Total_revenue</f>
        <v>0.2495241721</v>
      </c>
    </row>
    <row r="622">
      <c r="A622" s="184">
        <v>648.0</v>
      </c>
      <c r="B622" s="184" t="s">
        <v>340</v>
      </c>
      <c r="C622" s="184" t="s">
        <v>10</v>
      </c>
      <c r="D622" s="256">
        <v>41307.0</v>
      </c>
      <c r="E622" s="257">
        <v>6.182E9</v>
      </c>
      <c r="F622" s="257">
        <v>4.148E9</v>
      </c>
      <c r="G622" s="257">
        <v>1.294E9</v>
      </c>
      <c r="H622" s="184">
        <v>0.0</v>
      </c>
      <c r="I622" s="257">
        <v>1.18E8</v>
      </c>
      <c r="J622" s="184" t="s">
        <v>90</v>
      </c>
      <c r="K622" s="184" t="s">
        <v>109</v>
      </c>
      <c r="L622" s="258">
        <f>Total_revenue-COGS</f>
        <v>2034000000</v>
      </c>
      <c r="M622" s="258">
        <f>Gross_profit-(SGAs+R_and_D+Other_operating_items)</f>
        <v>622000000</v>
      </c>
      <c r="N622" s="259">
        <f>1-(COGS/Total_revenue)</f>
        <v>0.3290197347</v>
      </c>
      <c r="O622" s="259">
        <f>Operating_profit/Total_revenue</f>
        <v>0.1006146878</v>
      </c>
    </row>
    <row r="623">
      <c r="A623" s="184">
        <v>649.0</v>
      </c>
      <c r="B623" s="184" t="s">
        <v>340</v>
      </c>
      <c r="C623" s="184" t="s">
        <v>11</v>
      </c>
      <c r="D623" s="256">
        <v>41671.0</v>
      </c>
      <c r="E623" s="257">
        <v>6.505E9</v>
      </c>
      <c r="F623" s="257">
        <v>4.372E9</v>
      </c>
      <c r="G623" s="257">
        <v>1.334E9</v>
      </c>
      <c r="H623" s="184">
        <v>0.0</v>
      </c>
      <c r="I623" s="257">
        <v>1.33E8</v>
      </c>
      <c r="J623" s="184" t="s">
        <v>90</v>
      </c>
      <c r="K623" s="184" t="s">
        <v>109</v>
      </c>
      <c r="L623" s="258">
        <f>Total_revenue-COGS</f>
        <v>2133000000</v>
      </c>
      <c r="M623" s="258">
        <f>Gross_profit-(SGAs+R_and_D+Other_operating_items)</f>
        <v>666000000</v>
      </c>
      <c r="N623" s="259">
        <f>1-(COGS/Total_revenue)</f>
        <v>0.3279016141</v>
      </c>
      <c r="O623" s="259">
        <f>Operating_profit/Total_revenue</f>
        <v>0.1023827825</v>
      </c>
    </row>
    <row r="624">
      <c r="A624" s="184">
        <v>650.0</v>
      </c>
      <c r="B624" s="184" t="s">
        <v>340</v>
      </c>
      <c r="C624" s="184" t="s">
        <v>12</v>
      </c>
      <c r="D624" s="256">
        <v>42035.0</v>
      </c>
      <c r="E624" s="257">
        <v>7.151E9</v>
      </c>
      <c r="F624" s="257">
        <v>4.777E9</v>
      </c>
      <c r="G624" s="257">
        <v>1.426E9</v>
      </c>
      <c r="H624" s="184">
        <v>0.0</v>
      </c>
      <c r="I624" s="257">
        <v>1.39E8</v>
      </c>
      <c r="J624" s="184" t="s">
        <v>90</v>
      </c>
      <c r="K624" s="184" t="s">
        <v>109</v>
      </c>
      <c r="L624" s="258">
        <f>Total_revenue-COGS</f>
        <v>2374000000</v>
      </c>
      <c r="M624" s="258">
        <f>Gross_profit-(SGAs+R_and_D+Other_operating_items)</f>
        <v>809000000</v>
      </c>
      <c r="N624" s="259">
        <f>1-(COGS/Total_revenue)</f>
        <v>0.331981541</v>
      </c>
      <c r="O624" s="259">
        <f>Operating_profit/Total_revenue</f>
        <v>0.1131310306</v>
      </c>
    </row>
    <row r="625">
      <c r="A625" s="184">
        <v>651.0</v>
      </c>
      <c r="B625" s="184" t="s">
        <v>340</v>
      </c>
      <c r="C625" s="184" t="s">
        <v>13</v>
      </c>
      <c r="D625" s="256">
        <v>42399.0</v>
      </c>
      <c r="E625" s="257">
        <v>7.412E9</v>
      </c>
      <c r="F625" s="257">
        <v>4.907E9</v>
      </c>
      <c r="G625" s="257">
        <v>1.415E9</v>
      </c>
      <c r="H625" s="184">
        <v>0.0</v>
      </c>
      <c r="I625" s="257">
        <v>1.48E8</v>
      </c>
      <c r="J625" s="184" t="s">
        <v>90</v>
      </c>
      <c r="K625" s="184" t="s">
        <v>109</v>
      </c>
      <c r="L625" s="258">
        <f>Total_revenue-COGS</f>
        <v>2505000000</v>
      </c>
      <c r="M625" s="258">
        <f>Gross_profit-(SGAs+R_and_D+Other_operating_items)</f>
        <v>942000000</v>
      </c>
      <c r="N625" s="259">
        <f>1-(COGS/Total_revenue)</f>
        <v>0.3379654614</v>
      </c>
      <c r="O625" s="259">
        <f>Operating_profit/Total_revenue</f>
        <v>0.1270912035</v>
      </c>
    </row>
    <row r="626">
      <c r="A626" s="184">
        <v>652.0</v>
      </c>
      <c r="B626" s="184" t="s">
        <v>341</v>
      </c>
      <c r="C626" s="184" t="s">
        <v>10</v>
      </c>
      <c r="D626" s="256">
        <v>41274.0</v>
      </c>
      <c r="E626" s="257">
        <v>1.405358E9</v>
      </c>
      <c r="F626" s="257">
        <v>6.70174E8</v>
      </c>
      <c r="G626" s="257">
        <v>2.925E8</v>
      </c>
      <c r="H626" s="257">
        <v>1.37354E8</v>
      </c>
      <c r="I626" s="184">
        <v>0.0</v>
      </c>
      <c r="J626" s="184" t="s">
        <v>108</v>
      </c>
      <c r="K626" s="184" t="s">
        <v>342</v>
      </c>
      <c r="L626" s="258">
        <f>Total_revenue-COGS</f>
        <v>735184000</v>
      </c>
      <c r="M626" s="258">
        <f>Gross_profit-(SGAs+R_and_D+Other_operating_items)</f>
        <v>305330000</v>
      </c>
      <c r="N626" s="259">
        <f>1-(COGS/Total_revenue)</f>
        <v>0.5231293379</v>
      </c>
      <c r="O626" s="259">
        <f>Operating_profit/Total_revenue</f>
        <v>0.2172613669</v>
      </c>
    </row>
    <row r="627">
      <c r="A627" s="184">
        <v>653.0</v>
      </c>
      <c r="B627" s="184" t="s">
        <v>341</v>
      </c>
      <c r="C627" s="184" t="s">
        <v>11</v>
      </c>
      <c r="D627" s="256">
        <v>41639.0</v>
      </c>
      <c r="E627" s="257">
        <v>1.496372E9</v>
      </c>
      <c r="F627" s="257">
        <v>7.59362E8</v>
      </c>
      <c r="G627" s="257">
        <v>3.22739E8</v>
      </c>
      <c r="H627" s="257">
        <v>1.47696E8</v>
      </c>
      <c r="I627" s="184">
        <v>0.0</v>
      </c>
      <c r="J627" s="184" t="s">
        <v>108</v>
      </c>
      <c r="K627" s="184" t="s">
        <v>342</v>
      </c>
      <c r="L627" s="258">
        <f>Total_revenue-COGS</f>
        <v>737010000</v>
      </c>
      <c r="M627" s="258">
        <f>Gross_profit-(SGAs+R_and_D+Other_operating_items)</f>
        <v>266575000</v>
      </c>
      <c r="N627" s="259">
        <f>1-(COGS/Total_revenue)</f>
        <v>0.492531269</v>
      </c>
      <c r="O627" s="259">
        <f>Operating_profit/Total_revenue</f>
        <v>0.1781475462</v>
      </c>
    </row>
    <row r="628">
      <c r="A628" s="184">
        <v>654.0</v>
      </c>
      <c r="B628" s="184" t="s">
        <v>341</v>
      </c>
      <c r="C628" s="184" t="s">
        <v>12</v>
      </c>
      <c r="D628" s="256">
        <v>42004.0</v>
      </c>
      <c r="E628" s="257">
        <v>1.530654E9</v>
      </c>
      <c r="F628" s="257">
        <v>7.80281E8</v>
      </c>
      <c r="G628" s="257">
        <v>3.31995E8</v>
      </c>
      <c r="H628" s="257">
        <v>1.42751E8</v>
      </c>
      <c r="I628" s="184">
        <v>0.0</v>
      </c>
      <c r="J628" s="184" t="s">
        <v>108</v>
      </c>
      <c r="K628" s="184" t="s">
        <v>342</v>
      </c>
      <c r="L628" s="258">
        <f>Total_revenue-COGS</f>
        <v>750373000</v>
      </c>
      <c r="M628" s="258">
        <f>Gross_profit-(SGAs+R_and_D+Other_operating_items)</f>
        <v>275627000</v>
      </c>
      <c r="N628" s="259">
        <f>1-(COGS/Total_revenue)</f>
        <v>0.4902303199</v>
      </c>
      <c r="O628" s="259">
        <f>Operating_profit/Total_revenue</f>
        <v>0.1800713943</v>
      </c>
    </row>
    <row r="629">
      <c r="A629" s="184">
        <v>655.0</v>
      </c>
      <c r="B629" s="184" t="s">
        <v>341</v>
      </c>
      <c r="C629" s="184" t="s">
        <v>13</v>
      </c>
      <c r="D629" s="256">
        <v>42369.0</v>
      </c>
      <c r="E629" s="257">
        <v>1.557067E9</v>
      </c>
      <c r="F629" s="257">
        <v>8.03506E8</v>
      </c>
      <c r="G629" s="257">
        <v>3.13544E8</v>
      </c>
      <c r="H629" s="257">
        <v>1.32892E8</v>
      </c>
      <c r="I629" s="184">
        <v>0.0</v>
      </c>
      <c r="J629" s="184" t="s">
        <v>108</v>
      </c>
      <c r="K629" s="184" t="s">
        <v>342</v>
      </c>
      <c r="L629" s="258">
        <f>Total_revenue-COGS</f>
        <v>753561000</v>
      </c>
      <c r="M629" s="258">
        <f>Gross_profit-(SGAs+R_and_D+Other_operating_items)</f>
        <v>307125000</v>
      </c>
      <c r="N629" s="259">
        <f>1-(COGS/Total_revenue)</f>
        <v>0.4839618334</v>
      </c>
      <c r="O629" s="259">
        <f>Operating_profit/Total_revenue</f>
        <v>0.1972458475</v>
      </c>
    </row>
    <row r="630">
      <c r="A630" s="184">
        <v>656.0</v>
      </c>
      <c r="B630" s="184" t="s">
        <v>343</v>
      </c>
      <c r="C630" s="184" t="s">
        <v>10</v>
      </c>
      <c r="D630" s="256">
        <v>41639.0</v>
      </c>
      <c r="E630" s="257">
        <v>2.7351573E10</v>
      </c>
      <c r="F630" s="257">
        <v>2.5986382E10</v>
      </c>
      <c r="G630" s="257">
        <v>1.75148E8</v>
      </c>
      <c r="H630" s="184">
        <v>0.0</v>
      </c>
      <c r="I630" s="184">
        <v>0.0</v>
      </c>
      <c r="J630" s="184" t="s">
        <v>105</v>
      </c>
      <c r="K630" s="184" t="s">
        <v>344</v>
      </c>
      <c r="L630" s="258">
        <f>Total_revenue-COGS</f>
        <v>1365191000</v>
      </c>
      <c r="M630" s="258">
        <f>Gross_profit-(SGAs+R_and_D+Other_operating_items)</f>
        <v>1190043000</v>
      </c>
      <c r="N630" s="259">
        <f>1-(COGS/Total_revenue)</f>
        <v>0.0499127052</v>
      </c>
      <c r="O630" s="259">
        <f>Operating_profit/Total_revenue</f>
        <v>0.04350912469</v>
      </c>
    </row>
    <row r="631">
      <c r="A631" s="184">
        <v>657.0</v>
      </c>
      <c r="B631" s="184" t="s">
        <v>343</v>
      </c>
      <c r="C631" s="184" t="s">
        <v>11</v>
      </c>
      <c r="D631" s="256">
        <v>42004.0</v>
      </c>
      <c r="E631" s="257">
        <v>2.1531577E10</v>
      </c>
      <c r="F631" s="257">
        <v>2.0132544E10</v>
      </c>
      <c r="G631" s="257">
        <v>1.82711E8</v>
      </c>
      <c r="H631" s="184">
        <v>0.0</v>
      </c>
      <c r="I631" s="184">
        <v>0.0</v>
      </c>
      <c r="J631" s="184" t="s">
        <v>105</v>
      </c>
      <c r="K631" s="184" t="s">
        <v>344</v>
      </c>
      <c r="L631" s="258">
        <f>Total_revenue-COGS</f>
        <v>1399033000</v>
      </c>
      <c r="M631" s="258">
        <f>Gross_profit-(SGAs+R_and_D+Other_operating_items)</f>
        <v>1216322000</v>
      </c>
      <c r="N631" s="259">
        <f>1-(COGS/Total_revenue)</f>
        <v>0.06497587241</v>
      </c>
      <c r="O631" s="259">
        <f>Operating_profit/Total_revenue</f>
        <v>0.05649014933</v>
      </c>
    </row>
    <row r="632">
      <c r="A632" s="184">
        <v>658.0</v>
      </c>
      <c r="B632" s="184" t="s">
        <v>343</v>
      </c>
      <c r="C632" s="184" t="s">
        <v>12</v>
      </c>
      <c r="D632" s="256">
        <v>42369.0</v>
      </c>
      <c r="E632" s="257">
        <v>1.8114048E10</v>
      </c>
      <c r="F632" s="257">
        <v>1.7019352E10</v>
      </c>
      <c r="G632" s="257">
        <v>4.08225E8</v>
      </c>
      <c r="H632" s="184">
        <v>0.0</v>
      </c>
      <c r="I632" s="184">
        <v>0.0</v>
      </c>
      <c r="J632" s="184" t="s">
        <v>105</v>
      </c>
      <c r="K632" s="184" t="s">
        <v>344</v>
      </c>
      <c r="L632" s="258">
        <f>Total_revenue-COGS</f>
        <v>1094696000</v>
      </c>
      <c r="M632" s="258">
        <f>Gross_profit-(SGAs+R_and_D+Other_operating_items)</f>
        <v>686471000</v>
      </c>
      <c r="N632" s="259">
        <f>1-(COGS/Total_revenue)</f>
        <v>0.06043353755</v>
      </c>
      <c r="O632" s="259">
        <f>Operating_profit/Total_revenue</f>
        <v>0.03789716136</v>
      </c>
    </row>
    <row r="633">
      <c r="A633" s="184">
        <v>659.0</v>
      </c>
      <c r="B633" s="184" t="s">
        <v>343</v>
      </c>
      <c r="C633" s="184" t="s">
        <v>13</v>
      </c>
      <c r="D633" s="256">
        <v>42735.0</v>
      </c>
      <c r="E633" s="257">
        <v>1.9036525E10</v>
      </c>
      <c r="F633" s="257">
        <v>1.8246209E10</v>
      </c>
      <c r="G633" s="257">
        <v>1.91073E8</v>
      </c>
      <c r="H633" s="184">
        <v>0.0</v>
      </c>
      <c r="I633" s="184">
        <v>0.0</v>
      </c>
      <c r="J633" s="184" t="s">
        <v>105</v>
      </c>
      <c r="K633" s="184" t="s">
        <v>344</v>
      </c>
      <c r="L633" s="258">
        <f>Total_revenue-COGS</f>
        <v>790316000</v>
      </c>
      <c r="M633" s="258">
        <f>Gross_profit-(SGAs+R_and_D+Other_operating_items)</f>
        <v>599243000</v>
      </c>
      <c r="N633" s="259">
        <f>1-(COGS/Total_revenue)</f>
        <v>0.04151577034</v>
      </c>
      <c r="O633" s="259">
        <f>Operating_profit/Total_revenue</f>
        <v>0.03147859181</v>
      </c>
    </row>
    <row r="634">
      <c r="A634" s="184">
        <v>660.0</v>
      </c>
      <c r="B634" s="184" t="s">
        <v>345</v>
      </c>
      <c r="C634" s="184" t="s">
        <v>10</v>
      </c>
      <c r="D634" s="256">
        <v>41639.0</v>
      </c>
      <c r="E634" s="257">
        <v>4.954619E9</v>
      </c>
      <c r="F634" s="257">
        <v>3.266524E9</v>
      </c>
      <c r="G634" s="257">
        <v>9.66829E8</v>
      </c>
      <c r="H634" s="184">
        <v>0.0</v>
      </c>
      <c r="I634" s="184">
        <v>0.0</v>
      </c>
      <c r="J634" s="184" t="s">
        <v>105</v>
      </c>
      <c r="K634" s="184" t="s">
        <v>249</v>
      </c>
      <c r="L634" s="258">
        <f>Total_revenue-COGS</f>
        <v>1688095000</v>
      </c>
      <c r="M634" s="258">
        <f>Gross_profit-(SGAs+R_and_D+Other_operating_items)</f>
        <v>721266000</v>
      </c>
      <c r="N634" s="259">
        <f>1-(COGS/Total_revenue)</f>
        <v>0.3407113645</v>
      </c>
      <c r="O634" s="259">
        <f>Operating_profit/Total_revenue</f>
        <v>0.1455744629</v>
      </c>
    </row>
    <row r="635">
      <c r="A635" s="184">
        <v>661.0</v>
      </c>
      <c r="B635" s="184" t="s">
        <v>345</v>
      </c>
      <c r="C635" s="184" t="s">
        <v>11</v>
      </c>
      <c r="D635" s="256">
        <v>42004.0</v>
      </c>
      <c r="E635" s="257">
        <v>4.877885E9</v>
      </c>
      <c r="F635" s="257">
        <v>3.163268E9</v>
      </c>
      <c r="G635" s="257">
        <v>9.369E8</v>
      </c>
      <c r="H635" s="184">
        <v>0.0</v>
      </c>
      <c r="I635" s="184">
        <v>0.0</v>
      </c>
      <c r="J635" s="184" t="s">
        <v>105</v>
      </c>
      <c r="K635" s="184" t="s">
        <v>249</v>
      </c>
      <c r="L635" s="258">
        <f>Total_revenue-COGS</f>
        <v>1714617000</v>
      </c>
      <c r="M635" s="258">
        <f>Gross_profit-(SGAs+R_and_D+Other_operating_items)</f>
        <v>777717000</v>
      </c>
      <c r="N635" s="259">
        <f>1-(COGS/Total_revenue)</f>
        <v>0.3515082869</v>
      </c>
      <c r="O635" s="259">
        <f>Operating_profit/Total_revenue</f>
        <v>0.1594373381</v>
      </c>
    </row>
    <row r="636">
      <c r="A636" s="184">
        <v>662.0</v>
      </c>
      <c r="B636" s="184" t="s">
        <v>345</v>
      </c>
      <c r="C636" s="184" t="s">
        <v>12</v>
      </c>
      <c r="D636" s="256">
        <v>42369.0</v>
      </c>
      <c r="E636" s="257">
        <v>4.56103E9</v>
      </c>
      <c r="F636" s="257">
        <v>3.073712E9</v>
      </c>
      <c r="G636" s="257">
        <v>9.71611E8</v>
      </c>
      <c r="H636" s="184">
        <v>0.0</v>
      </c>
      <c r="I636" s="184">
        <v>0.0</v>
      </c>
      <c r="J636" s="184" t="s">
        <v>105</v>
      </c>
      <c r="K636" s="184" t="s">
        <v>249</v>
      </c>
      <c r="L636" s="258">
        <f>Total_revenue-COGS</f>
        <v>1487318000</v>
      </c>
      <c r="M636" s="258">
        <f>Gross_profit-(SGAs+R_and_D+Other_operating_items)</f>
        <v>515707000</v>
      </c>
      <c r="N636" s="259">
        <f>1-(COGS/Total_revenue)</f>
        <v>0.3260925712</v>
      </c>
      <c r="O636" s="259">
        <f>Operating_profit/Total_revenue</f>
        <v>0.1130681008</v>
      </c>
    </row>
    <row r="637">
      <c r="A637" s="184">
        <v>663.0</v>
      </c>
      <c r="B637" s="184" t="s">
        <v>345</v>
      </c>
      <c r="C637" s="184" t="s">
        <v>13</v>
      </c>
      <c r="D637" s="256">
        <v>42735.0</v>
      </c>
      <c r="E637" s="257">
        <v>3.991462E9</v>
      </c>
      <c r="F637" s="257">
        <v>2.759908E9</v>
      </c>
      <c r="G637" s="257">
        <v>9.65322E8</v>
      </c>
      <c r="H637" s="184">
        <v>0.0</v>
      </c>
      <c r="I637" s="184">
        <v>0.0</v>
      </c>
      <c r="J637" s="184" t="s">
        <v>105</v>
      </c>
      <c r="K637" s="184" t="s">
        <v>249</v>
      </c>
      <c r="L637" s="258">
        <f>Total_revenue-COGS</f>
        <v>1231554000</v>
      </c>
      <c r="M637" s="258">
        <f>Gross_profit-(SGAs+R_and_D+Other_operating_items)</f>
        <v>266232000</v>
      </c>
      <c r="N637" s="259">
        <f>1-(COGS/Total_revenue)</f>
        <v>0.3085470938</v>
      </c>
      <c r="O637" s="259">
        <f>Operating_profit/Total_revenue</f>
        <v>0.06670037194</v>
      </c>
    </row>
    <row r="638">
      <c r="A638" s="184">
        <v>664.0</v>
      </c>
      <c r="B638" s="184" t="s">
        <v>346</v>
      </c>
      <c r="C638" s="184" t="s">
        <v>10</v>
      </c>
      <c r="D638" s="256">
        <v>41274.0</v>
      </c>
      <c r="E638" s="257">
        <v>3.4099E9</v>
      </c>
      <c r="F638" s="257">
        <v>2.1416E9</v>
      </c>
      <c r="G638" s="257">
        <v>4.897E8</v>
      </c>
      <c r="H638" s="257">
        <v>1.12E8</v>
      </c>
      <c r="I638" s="184">
        <v>0.0</v>
      </c>
      <c r="J638" s="184" t="s">
        <v>111</v>
      </c>
      <c r="K638" s="184" t="s">
        <v>280</v>
      </c>
      <c r="L638" s="258">
        <f>Total_revenue-COGS</f>
        <v>1268300000</v>
      </c>
      <c r="M638" s="258">
        <f>Gross_profit-(SGAs+R_and_D+Other_operating_items)</f>
        <v>666600000</v>
      </c>
      <c r="N638" s="259">
        <f>1-(COGS/Total_revenue)</f>
        <v>0.3719463914</v>
      </c>
      <c r="O638" s="259">
        <f>Operating_profit/Total_revenue</f>
        <v>0.1954896038</v>
      </c>
    </row>
    <row r="639">
      <c r="A639" s="184">
        <v>665.0</v>
      </c>
      <c r="B639" s="184" t="s">
        <v>346</v>
      </c>
      <c r="C639" s="184" t="s">
        <v>11</v>
      </c>
      <c r="D639" s="256">
        <v>41639.0</v>
      </c>
      <c r="E639" s="257">
        <v>3.1307E9</v>
      </c>
      <c r="F639" s="257">
        <v>1.9298E9</v>
      </c>
      <c r="G639" s="257">
        <v>4.961E8</v>
      </c>
      <c r="H639" s="257">
        <v>1.156E8</v>
      </c>
      <c r="I639" s="184">
        <v>0.0</v>
      </c>
      <c r="J639" s="184" t="s">
        <v>111</v>
      </c>
      <c r="K639" s="184" t="s">
        <v>280</v>
      </c>
      <c r="L639" s="258">
        <f>Total_revenue-COGS</f>
        <v>1200900000</v>
      </c>
      <c r="M639" s="258">
        <f>Gross_profit-(SGAs+R_and_D+Other_operating_items)</f>
        <v>589200000</v>
      </c>
      <c r="N639" s="259">
        <f>1-(COGS/Total_revenue)</f>
        <v>0.3835883349</v>
      </c>
      <c r="O639" s="259">
        <f>Operating_profit/Total_revenue</f>
        <v>0.1882007219</v>
      </c>
    </row>
    <row r="640">
      <c r="A640" s="184">
        <v>666.0</v>
      </c>
      <c r="B640" s="184" t="s">
        <v>346</v>
      </c>
      <c r="C640" s="184" t="s">
        <v>12</v>
      </c>
      <c r="D640" s="256">
        <v>42004.0</v>
      </c>
      <c r="E640" s="257">
        <v>3.2587E9</v>
      </c>
      <c r="F640" s="257">
        <v>2.0478E9</v>
      </c>
      <c r="G640" s="257">
        <v>5.898E8</v>
      </c>
      <c r="H640" s="257">
        <v>1.263E8</v>
      </c>
      <c r="I640" s="184">
        <v>0.0</v>
      </c>
      <c r="J640" s="184" t="s">
        <v>111</v>
      </c>
      <c r="K640" s="184" t="s">
        <v>280</v>
      </c>
      <c r="L640" s="258">
        <f>Total_revenue-COGS</f>
        <v>1210900000</v>
      </c>
      <c r="M640" s="258">
        <f>Gross_profit-(SGAs+R_and_D+Other_operating_items)</f>
        <v>494800000</v>
      </c>
      <c r="N640" s="259">
        <f>1-(COGS/Total_revenue)</f>
        <v>0.3715898978</v>
      </c>
      <c r="O640" s="259">
        <f>Operating_profit/Total_revenue</f>
        <v>0.1518396907</v>
      </c>
    </row>
    <row r="641">
      <c r="A641" s="184">
        <v>667.0</v>
      </c>
      <c r="B641" s="184" t="s">
        <v>346</v>
      </c>
      <c r="C641" s="184" t="s">
        <v>13</v>
      </c>
      <c r="D641" s="256">
        <v>42369.0</v>
      </c>
      <c r="E641" s="257">
        <v>3.2765E9</v>
      </c>
      <c r="F641" s="257">
        <v>2.2011E9</v>
      </c>
      <c r="G641" s="257">
        <v>7.379E8</v>
      </c>
      <c r="H641" s="257">
        <v>1.437E8</v>
      </c>
      <c r="I641" s="184">
        <v>0.0</v>
      </c>
      <c r="J641" s="184" t="s">
        <v>111</v>
      </c>
      <c r="K641" s="184" t="s">
        <v>280</v>
      </c>
      <c r="L641" s="258">
        <f>Total_revenue-COGS</f>
        <v>1075400000</v>
      </c>
      <c r="M641" s="258">
        <f>Gross_profit-(SGAs+R_and_D+Other_operating_items)</f>
        <v>193800000</v>
      </c>
      <c r="N641" s="259">
        <f>1-(COGS/Total_revenue)</f>
        <v>0.3282160842</v>
      </c>
      <c r="O641" s="259">
        <f>Operating_profit/Total_revenue</f>
        <v>0.05914848161</v>
      </c>
    </row>
    <row r="642">
      <c r="A642" s="184">
        <v>668.0</v>
      </c>
      <c r="B642" s="184" t="s">
        <v>347</v>
      </c>
      <c r="C642" s="184" t="s">
        <v>10</v>
      </c>
      <c r="D642" s="256">
        <v>41639.0</v>
      </c>
      <c r="E642" s="257">
        <v>6.37413E8</v>
      </c>
      <c r="F642" s="257">
        <v>1.90454E8</v>
      </c>
      <c r="G642" s="257">
        <v>3.197E7</v>
      </c>
      <c r="H642" s="184">
        <v>0.0</v>
      </c>
      <c r="I642" s="257">
        <v>1.60828E8</v>
      </c>
      <c r="J642" s="184" t="s">
        <v>114</v>
      </c>
      <c r="K642" s="184" t="s">
        <v>348</v>
      </c>
      <c r="L642" s="258">
        <f>Total_revenue-COGS</f>
        <v>446959000</v>
      </c>
      <c r="M642" s="258">
        <f>Gross_profit-(SGAs+R_and_D+Other_operating_items)</f>
        <v>254161000</v>
      </c>
      <c r="N642" s="259">
        <f>1-(COGS/Total_revenue)</f>
        <v>0.7012078511</v>
      </c>
      <c r="O642" s="259">
        <f>Operating_profit/Total_revenue</f>
        <v>0.3987383376</v>
      </c>
    </row>
    <row r="643">
      <c r="A643" s="184">
        <v>669.0</v>
      </c>
      <c r="B643" s="184" t="s">
        <v>347</v>
      </c>
      <c r="C643" s="184" t="s">
        <v>11</v>
      </c>
      <c r="D643" s="256">
        <v>42004.0</v>
      </c>
      <c r="E643" s="257">
        <v>6.8609E8</v>
      </c>
      <c r="F643" s="257">
        <v>2.11923E8</v>
      </c>
      <c r="G643" s="257">
        <v>3.2316E7</v>
      </c>
      <c r="H643" s="184">
        <v>0.0</v>
      </c>
      <c r="I643" s="257">
        <v>1.70814E8</v>
      </c>
      <c r="J643" s="184" t="s">
        <v>114</v>
      </c>
      <c r="K643" s="184" t="s">
        <v>348</v>
      </c>
      <c r="L643" s="258">
        <f>Total_revenue-COGS</f>
        <v>474167000</v>
      </c>
      <c r="M643" s="258">
        <f>Gross_profit-(SGAs+R_and_D+Other_operating_items)</f>
        <v>271037000</v>
      </c>
      <c r="N643" s="259">
        <f>1-(COGS/Total_revenue)</f>
        <v>0.6911148683</v>
      </c>
      <c r="O643" s="259">
        <f>Operating_profit/Total_revenue</f>
        <v>0.3950458395</v>
      </c>
    </row>
    <row r="644">
      <c r="A644" s="184">
        <v>670.0</v>
      </c>
      <c r="B644" s="184" t="s">
        <v>347</v>
      </c>
      <c r="C644" s="184" t="s">
        <v>12</v>
      </c>
      <c r="D644" s="256">
        <v>42369.0</v>
      </c>
      <c r="E644" s="257">
        <v>7.44012E8</v>
      </c>
      <c r="F644" s="257">
        <v>2.33417E8</v>
      </c>
      <c r="G644" s="257">
        <v>3.5645E7</v>
      </c>
      <c r="H644" s="184">
        <v>0.0</v>
      </c>
      <c r="I644" s="257">
        <v>1.74796E8</v>
      </c>
      <c r="J644" s="184" t="s">
        <v>114</v>
      </c>
      <c r="K644" s="184" t="s">
        <v>348</v>
      </c>
      <c r="L644" s="258">
        <f>Total_revenue-COGS</f>
        <v>510595000</v>
      </c>
      <c r="M644" s="258">
        <f>Gross_profit-(SGAs+R_and_D+Other_operating_items)</f>
        <v>300154000</v>
      </c>
      <c r="N644" s="259">
        <f>1-(COGS/Total_revenue)</f>
        <v>0.6862725332</v>
      </c>
      <c r="O644" s="259">
        <f>Operating_profit/Total_revenue</f>
        <v>0.4034262888</v>
      </c>
    </row>
    <row r="645">
      <c r="A645" s="184">
        <v>671.0</v>
      </c>
      <c r="B645" s="184" t="s">
        <v>347</v>
      </c>
      <c r="C645" s="184" t="s">
        <v>13</v>
      </c>
      <c r="D645" s="256">
        <v>42735.0</v>
      </c>
      <c r="E645" s="257">
        <v>8.01591E8</v>
      </c>
      <c r="F645" s="257">
        <v>2.53612E8</v>
      </c>
      <c r="G645" s="257">
        <v>3.3399E7</v>
      </c>
      <c r="H645" s="184">
        <v>0.0</v>
      </c>
      <c r="I645" s="257">
        <v>1.93585E8</v>
      </c>
      <c r="J645" s="184" t="s">
        <v>114</v>
      </c>
      <c r="K645" s="184" t="s">
        <v>348</v>
      </c>
      <c r="L645" s="258">
        <f>Total_revenue-COGS</f>
        <v>547979000</v>
      </c>
      <c r="M645" s="258">
        <f>Gross_profit-(SGAs+R_and_D+Other_operating_items)</f>
        <v>320995000</v>
      </c>
      <c r="N645" s="259">
        <f>1-(COGS/Total_revenue)</f>
        <v>0.6836142122</v>
      </c>
      <c r="O645" s="259">
        <f>Operating_profit/Total_revenue</f>
        <v>0.4004473603</v>
      </c>
    </row>
    <row r="646">
      <c r="A646" s="184">
        <v>672.0</v>
      </c>
      <c r="B646" s="184" t="s">
        <v>349</v>
      </c>
      <c r="C646" s="184" t="s">
        <v>10</v>
      </c>
      <c r="D646" s="256">
        <v>41274.0</v>
      </c>
      <c r="E646" s="257">
        <v>3.368545E9</v>
      </c>
      <c r="F646" s="257">
        <v>2.515796E9</v>
      </c>
      <c r="G646" s="257">
        <v>2.80928E8</v>
      </c>
      <c r="H646" s="257">
        <v>1.3246E8</v>
      </c>
      <c r="I646" s="184">
        <v>0.0</v>
      </c>
      <c r="J646" s="184" t="s">
        <v>108</v>
      </c>
      <c r="K646" s="184" t="s">
        <v>143</v>
      </c>
      <c r="L646" s="258">
        <f>Total_revenue-COGS</f>
        <v>852749000</v>
      </c>
      <c r="M646" s="258">
        <f>Gross_profit-(SGAs+R_and_D+Other_operating_items)</f>
        <v>439361000</v>
      </c>
      <c r="N646" s="259">
        <f>1-(COGS/Total_revenue)</f>
        <v>0.2531505442</v>
      </c>
      <c r="O646" s="259">
        <f>Operating_profit/Total_revenue</f>
        <v>0.1304304974</v>
      </c>
    </row>
    <row r="647">
      <c r="A647" s="184">
        <v>673.0</v>
      </c>
      <c r="B647" s="184" t="s">
        <v>349</v>
      </c>
      <c r="C647" s="184" t="s">
        <v>11</v>
      </c>
      <c r="D647" s="256">
        <v>41639.0</v>
      </c>
      <c r="E647" s="257">
        <v>3.309616E9</v>
      </c>
      <c r="F647" s="257">
        <v>2.444984E9</v>
      </c>
      <c r="G647" s="257">
        <v>2.70261E8</v>
      </c>
      <c r="H647" s="257">
        <v>1.343E8</v>
      </c>
      <c r="I647" s="184">
        <v>0.0</v>
      </c>
      <c r="J647" s="184" t="s">
        <v>108</v>
      </c>
      <c r="K647" s="184" t="s">
        <v>143</v>
      </c>
      <c r="L647" s="258">
        <f>Total_revenue-COGS</f>
        <v>864632000</v>
      </c>
      <c r="M647" s="258">
        <f>Gross_profit-(SGAs+R_and_D+Other_operating_items)</f>
        <v>460071000</v>
      </c>
      <c r="N647" s="259">
        <f>1-(COGS/Total_revenue)</f>
        <v>0.2612484349</v>
      </c>
      <c r="O647" s="259">
        <f>Operating_profit/Total_revenue</f>
        <v>0.1390103867</v>
      </c>
    </row>
    <row r="648">
      <c r="A648" s="184">
        <v>674.0</v>
      </c>
      <c r="B648" s="184" t="s">
        <v>349</v>
      </c>
      <c r="C648" s="184" t="s">
        <v>12</v>
      </c>
      <c r="D648" s="256">
        <v>42004.0</v>
      </c>
      <c r="E648" s="257">
        <v>3.391187E9</v>
      </c>
      <c r="F648" s="257">
        <v>2.566246E9</v>
      </c>
      <c r="G648" s="257">
        <v>2.53827E8</v>
      </c>
      <c r="H648" s="257">
        <v>1.43969E8</v>
      </c>
      <c r="I648" s="184">
        <v>0.0</v>
      </c>
      <c r="J648" s="184" t="s">
        <v>108</v>
      </c>
      <c r="K648" s="184" t="s">
        <v>143</v>
      </c>
      <c r="L648" s="258">
        <f>Total_revenue-COGS</f>
        <v>824941000</v>
      </c>
      <c r="M648" s="258">
        <f>Gross_profit-(SGAs+R_and_D+Other_operating_items)</f>
        <v>427145000</v>
      </c>
      <c r="N648" s="259">
        <f>1-(COGS/Total_revenue)</f>
        <v>0.2432602508</v>
      </c>
      <c r="O648" s="259">
        <f>Operating_profit/Total_revenue</f>
        <v>0.1259573713</v>
      </c>
    </row>
    <row r="649">
      <c r="A649" s="184">
        <v>675.0</v>
      </c>
      <c r="B649" s="184" t="s">
        <v>349</v>
      </c>
      <c r="C649" s="184" t="s">
        <v>13</v>
      </c>
      <c r="D649" s="256">
        <v>42369.0</v>
      </c>
      <c r="E649" s="257">
        <v>3.578995E9</v>
      </c>
      <c r="F649" s="257">
        <v>2.659728E9</v>
      </c>
      <c r="G649" s="257">
        <v>2.55192E8</v>
      </c>
      <c r="H649" s="257">
        <v>1.30593E8</v>
      </c>
      <c r="I649" s="184">
        <v>0.0</v>
      </c>
      <c r="J649" s="184" t="s">
        <v>108</v>
      </c>
      <c r="K649" s="184" t="s">
        <v>143</v>
      </c>
      <c r="L649" s="258">
        <f>Total_revenue-COGS</f>
        <v>919267000</v>
      </c>
      <c r="M649" s="258">
        <f>Gross_profit-(SGAs+R_and_D+Other_operating_items)</f>
        <v>533482000</v>
      </c>
      <c r="N649" s="259">
        <f>1-(COGS/Total_revenue)</f>
        <v>0.2568505963</v>
      </c>
      <c r="O649" s="259">
        <f>Operating_profit/Total_revenue</f>
        <v>0.1490591633</v>
      </c>
    </row>
    <row r="650">
      <c r="A650" s="184">
        <v>676.0</v>
      </c>
      <c r="B650" s="184" t="s">
        <v>350</v>
      </c>
      <c r="C650" s="184" t="s">
        <v>10</v>
      </c>
      <c r="D650" s="256">
        <v>41274.0</v>
      </c>
      <c r="E650" s="257">
        <v>5.011853E9</v>
      </c>
      <c r="F650" s="184">
        <v>0.0</v>
      </c>
      <c r="G650" s="257">
        <v>2.676141E9</v>
      </c>
      <c r="H650" s="184">
        <v>0.0</v>
      </c>
      <c r="I650" s="257">
        <v>1.266807E9</v>
      </c>
      <c r="J650" s="184" t="s">
        <v>117</v>
      </c>
      <c r="K650" s="184" t="s">
        <v>95</v>
      </c>
      <c r="L650" s="258">
        <f>Total_revenue-COGS</f>
        <v>5011853000</v>
      </c>
      <c r="M650" s="258">
        <f>Gross_profit-(SGAs+R_and_D+Other_operating_items)</f>
        <v>1068905000</v>
      </c>
      <c r="N650" s="259">
        <f>1-(COGS/Total_revenue)</f>
        <v>1</v>
      </c>
      <c r="O650" s="259">
        <f>Operating_profit/Total_revenue</f>
        <v>0.2132754093</v>
      </c>
    </row>
    <row r="651">
      <c r="A651" s="184">
        <v>677.0</v>
      </c>
      <c r="B651" s="184" t="s">
        <v>350</v>
      </c>
      <c r="C651" s="184" t="s">
        <v>11</v>
      </c>
      <c r="D651" s="256">
        <v>41639.0</v>
      </c>
      <c r="E651" s="257">
        <v>4.762E9</v>
      </c>
      <c r="F651" s="184">
        <v>0.0</v>
      </c>
      <c r="G651" s="257">
        <v>2.616E9</v>
      </c>
      <c r="H651" s="184">
        <v>0.0</v>
      </c>
      <c r="I651" s="257">
        <v>1.17E9</v>
      </c>
      <c r="J651" s="184" t="s">
        <v>117</v>
      </c>
      <c r="K651" s="184" t="s">
        <v>95</v>
      </c>
      <c r="L651" s="258">
        <f>Total_revenue-COGS</f>
        <v>4762000000</v>
      </c>
      <c r="M651" s="258">
        <f>Gross_profit-(SGAs+R_and_D+Other_operating_items)</f>
        <v>976000000</v>
      </c>
      <c r="N651" s="259">
        <f>1-(COGS/Total_revenue)</f>
        <v>1</v>
      </c>
      <c r="O651" s="259">
        <f>Operating_profit/Total_revenue</f>
        <v>0.2049559009</v>
      </c>
    </row>
    <row r="652">
      <c r="A652" s="184">
        <v>678.0</v>
      </c>
      <c r="B652" s="184" t="s">
        <v>350</v>
      </c>
      <c r="C652" s="184" t="s">
        <v>12</v>
      </c>
      <c r="D652" s="256">
        <v>42004.0</v>
      </c>
      <c r="E652" s="257">
        <v>4.772E9</v>
      </c>
      <c r="F652" s="184">
        <v>0.0</v>
      </c>
      <c r="G652" s="257">
        <v>2.671E9</v>
      </c>
      <c r="H652" s="184">
        <v>0.0</v>
      </c>
      <c r="I652" s="257">
        <v>1.139E9</v>
      </c>
      <c r="J652" s="184" t="s">
        <v>117</v>
      </c>
      <c r="K652" s="184" t="s">
        <v>95</v>
      </c>
      <c r="L652" s="258">
        <f>Total_revenue-COGS</f>
        <v>4772000000</v>
      </c>
      <c r="M652" s="258">
        <f>Gross_profit-(SGAs+R_and_D+Other_operating_items)</f>
        <v>962000000</v>
      </c>
      <c r="N652" s="259">
        <f>1-(COGS/Total_revenue)</f>
        <v>1</v>
      </c>
      <c r="O652" s="259">
        <f>Operating_profit/Total_revenue</f>
        <v>0.2015926236</v>
      </c>
    </row>
    <row r="653">
      <c r="A653" s="184">
        <v>679.0</v>
      </c>
      <c r="B653" s="184" t="s">
        <v>350</v>
      </c>
      <c r="C653" s="184" t="s">
        <v>13</v>
      </c>
      <c r="D653" s="256">
        <v>42369.0</v>
      </c>
      <c r="E653" s="257">
        <v>5.576E9</v>
      </c>
      <c r="F653" s="184">
        <v>0.0</v>
      </c>
      <c r="G653" s="257">
        <v>3.275E9</v>
      </c>
      <c r="H653" s="184">
        <v>0.0</v>
      </c>
      <c r="I653" s="257">
        <v>1.32E9</v>
      </c>
      <c r="J653" s="184" t="s">
        <v>117</v>
      </c>
      <c r="K653" s="184" t="s">
        <v>95</v>
      </c>
      <c r="L653" s="258">
        <f>Total_revenue-COGS</f>
        <v>5576000000</v>
      </c>
      <c r="M653" s="258">
        <f>Gross_profit-(SGAs+R_and_D+Other_operating_items)</f>
        <v>981000000</v>
      </c>
      <c r="N653" s="259">
        <f>1-(COGS/Total_revenue)</f>
        <v>1</v>
      </c>
      <c r="O653" s="259">
        <f>Operating_profit/Total_revenue</f>
        <v>0.1759325681</v>
      </c>
    </row>
    <row r="654">
      <c r="A654" s="184">
        <v>680.0</v>
      </c>
      <c r="B654" s="184" t="s">
        <v>351</v>
      </c>
      <c r="C654" s="184" t="s">
        <v>10</v>
      </c>
      <c r="D654" s="256">
        <v>41639.0</v>
      </c>
      <c r="E654" s="257">
        <v>3.093E10</v>
      </c>
      <c r="F654" s="257">
        <v>2.5202E10</v>
      </c>
      <c r="G654" s="257">
        <v>2.039E9</v>
      </c>
      <c r="H654" s="184">
        <v>0.0</v>
      </c>
      <c r="I654" s="184">
        <v>0.0</v>
      </c>
      <c r="J654" s="184" t="s">
        <v>105</v>
      </c>
      <c r="K654" s="184" t="s">
        <v>94</v>
      </c>
      <c r="L654" s="258">
        <f>Total_revenue-COGS</f>
        <v>5728000000</v>
      </c>
      <c r="M654" s="258">
        <f>Gross_profit-(SGAs+R_and_D+Other_operating_items)</f>
        <v>3689000000</v>
      </c>
      <c r="N654" s="259">
        <f>1-(COGS/Total_revenue)</f>
        <v>0.1851923699</v>
      </c>
      <c r="O654" s="259">
        <f>Operating_profit/Total_revenue</f>
        <v>0.1192693178</v>
      </c>
    </row>
    <row r="655">
      <c r="A655" s="184">
        <v>681.0</v>
      </c>
      <c r="B655" s="184" t="s">
        <v>351</v>
      </c>
      <c r="C655" s="184" t="s">
        <v>11</v>
      </c>
      <c r="D655" s="256">
        <v>42004.0</v>
      </c>
      <c r="E655" s="257">
        <v>3.0852E10</v>
      </c>
      <c r="F655" s="257">
        <v>2.4979E10</v>
      </c>
      <c r="G655" s="257">
        <v>1.984E9</v>
      </c>
      <c r="H655" s="184">
        <v>0.0</v>
      </c>
      <c r="I655" s="184">
        <v>0.0</v>
      </c>
      <c r="J655" s="184" t="s">
        <v>105</v>
      </c>
      <c r="K655" s="184" t="s">
        <v>94</v>
      </c>
      <c r="L655" s="258">
        <f>Total_revenue-COGS</f>
        <v>5873000000</v>
      </c>
      <c r="M655" s="258">
        <f>Gross_profit-(SGAs+R_and_D+Other_operating_items)</f>
        <v>3889000000</v>
      </c>
      <c r="N655" s="259">
        <f>1-(COGS/Total_revenue)</f>
        <v>0.1903604304</v>
      </c>
      <c r="O655" s="259">
        <f>Operating_profit/Total_revenue</f>
        <v>0.1260534163</v>
      </c>
    </row>
    <row r="656">
      <c r="A656" s="184">
        <v>682.0</v>
      </c>
      <c r="B656" s="184" t="s">
        <v>351</v>
      </c>
      <c r="C656" s="184" t="s">
        <v>12</v>
      </c>
      <c r="D656" s="256">
        <v>42369.0</v>
      </c>
      <c r="E656" s="257">
        <v>3.1469E10</v>
      </c>
      <c r="F656" s="257">
        <v>2.5339E10</v>
      </c>
      <c r="G656" s="257">
        <v>1.952E9</v>
      </c>
      <c r="H656" s="184">
        <v>0.0</v>
      </c>
      <c r="I656" s="184">
        <v>0.0</v>
      </c>
      <c r="J656" s="184" t="s">
        <v>105</v>
      </c>
      <c r="K656" s="184" t="s">
        <v>94</v>
      </c>
      <c r="L656" s="258">
        <f>Total_revenue-COGS</f>
        <v>6130000000</v>
      </c>
      <c r="M656" s="258">
        <f>Gross_profit-(SGAs+R_and_D+Other_operating_items)</f>
        <v>4178000000</v>
      </c>
      <c r="N656" s="259">
        <f>1-(COGS/Total_revenue)</f>
        <v>0.1947948775</v>
      </c>
      <c r="O656" s="259">
        <f>Operating_profit/Total_revenue</f>
        <v>0.1327655788</v>
      </c>
    </row>
    <row r="657">
      <c r="A657" s="184">
        <v>683.0</v>
      </c>
      <c r="B657" s="184" t="s">
        <v>351</v>
      </c>
      <c r="C657" s="184" t="s">
        <v>13</v>
      </c>
      <c r="D657" s="256">
        <v>42735.0</v>
      </c>
      <c r="E657" s="257">
        <v>3.1353E10</v>
      </c>
      <c r="F657" s="257">
        <v>2.5104E10</v>
      </c>
      <c r="G657" s="257">
        <v>1.94E9</v>
      </c>
      <c r="H657" s="184">
        <v>0.0</v>
      </c>
      <c r="I657" s="184">
        <v>0.0</v>
      </c>
      <c r="J657" s="184" t="s">
        <v>105</v>
      </c>
      <c r="K657" s="184" t="s">
        <v>94</v>
      </c>
      <c r="L657" s="258">
        <f>Total_revenue-COGS</f>
        <v>6249000000</v>
      </c>
      <c r="M657" s="258">
        <f>Gross_profit-(SGAs+R_and_D+Other_operating_items)</f>
        <v>4309000000</v>
      </c>
      <c r="N657" s="259">
        <f>1-(COGS/Total_revenue)</f>
        <v>0.1993110707</v>
      </c>
      <c r="O657" s="259">
        <f>Operating_profit/Total_revenue</f>
        <v>0.1374350142</v>
      </c>
    </row>
    <row r="658">
      <c r="A658" s="184">
        <v>684.0</v>
      </c>
      <c r="B658" s="184" t="s">
        <v>352</v>
      </c>
      <c r="C658" s="184" t="s">
        <v>10</v>
      </c>
      <c r="D658" s="256">
        <v>41274.0</v>
      </c>
      <c r="E658" s="257">
        <v>2.426301E9</v>
      </c>
      <c r="F658" s="257">
        <v>8.00336E8</v>
      </c>
      <c r="G658" s="257">
        <v>7.2163E7</v>
      </c>
      <c r="H658" s="184">
        <v>0.0</v>
      </c>
      <c r="I658" s="257">
        <v>7.6882E8</v>
      </c>
      <c r="J658" s="184" t="s">
        <v>114</v>
      </c>
      <c r="K658" s="184" t="s">
        <v>348</v>
      </c>
      <c r="L658" s="258">
        <f>Total_revenue-COGS</f>
        <v>1625965000</v>
      </c>
      <c r="M658" s="258">
        <f>Gross_profit-(SGAs+R_and_D+Other_operating_items)</f>
        <v>784982000</v>
      </c>
      <c r="N658" s="259">
        <f>1-(COGS/Total_revenue)</f>
        <v>0.6701415035</v>
      </c>
      <c r="O658" s="259">
        <f>Operating_profit/Total_revenue</f>
        <v>0.3235303452</v>
      </c>
    </row>
    <row r="659">
      <c r="A659" s="184">
        <v>685.0</v>
      </c>
      <c r="B659" s="184" t="s">
        <v>352</v>
      </c>
      <c r="C659" s="184" t="s">
        <v>11</v>
      </c>
      <c r="D659" s="256">
        <v>41639.0</v>
      </c>
      <c r="E659" s="257">
        <v>2.486017E9</v>
      </c>
      <c r="F659" s="257">
        <v>8.15095E8</v>
      </c>
      <c r="G659" s="257">
        <v>7.6864E7</v>
      </c>
      <c r="H659" s="184">
        <v>0.0</v>
      </c>
      <c r="I659" s="257">
        <v>7.49722E8</v>
      </c>
      <c r="J659" s="184" t="s">
        <v>114</v>
      </c>
      <c r="K659" s="184" t="s">
        <v>348</v>
      </c>
      <c r="L659" s="258">
        <f>Total_revenue-COGS</f>
        <v>1670922000</v>
      </c>
      <c r="M659" s="258">
        <f>Gross_profit-(SGAs+R_and_D+Other_operating_items)</f>
        <v>844336000</v>
      </c>
      <c r="N659" s="259">
        <f>1-(COGS/Total_revenue)</f>
        <v>0.6721281472</v>
      </c>
      <c r="O659" s="259">
        <f>Operating_profit/Total_revenue</f>
        <v>0.3396340411</v>
      </c>
    </row>
    <row r="660">
      <c r="A660" s="184">
        <v>686.0</v>
      </c>
      <c r="B660" s="184" t="s">
        <v>352</v>
      </c>
      <c r="C660" s="184" t="s">
        <v>12</v>
      </c>
      <c r="D660" s="256">
        <v>42004.0</v>
      </c>
      <c r="E660" s="257">
        <v>2.535559E9</v>
      </c>
      <c r="F660" s="257">
        <v>7.83602E8</v>
      </c>
      <c r="G660" s="257">
        <v>8.8705E7</v>
      </c>
      <c r="H660" s="184">
        <v>0.0</v>
      </c>
      <c r="I660" s="257">
        <v>7.08406E8</v>
      </c>
      <c r="J660" s="184" t="s">
        <v>114</v>
      </c>
      <c r="K660" s="184" t="s">
        <v>348</v>
      </c>
      <c r="L660" s="258">
        <f>Total_revenue-COGS</f>
        <v>1751957000</v>
      </c>
      <c r="M660" s="258">
        <f>Gross_profit-(SGAs+R_and_D+Other_operating_items)</f>
        <v>954846000</v>
      </c>
      <c r="N660" s="259">
        <f>1-(COGS/Total_revenue)</f>
        <v>0.6909549334</v>
      </c>
      <c r="O660" s="259">
        <f>Operating_profit/Total_revenue</f>
        <v>0.3765820476</v>
      </c>
    </row>
    <row r="661">
      <c r="A661" s="184">
        <v>687.0</v>
      </c>
      <c r="B661" s="184" t="s">
        <v>352</v>
      </c>
      <c r="C661" s="184" t="s">
        <v>13</v>
      </c>
      <c r="D661" s="256">
        <v>42369.0</v>
      </c>
      <c r="E661" s="257">
        <v>2.403906E9</v>
      </c>
      <c r="F661" s="257">
        <v>7.47276E8</v>
      </c>
      <c r="G661" s="257">
        <v>7.2363E7</v>
      </c>
      <c r="H661" s="184">
        <v>0.0</v>
      </c>
      <c r="I661" s="257">
        <v>6.43689E8</v>
      </c>
      <c r="J661" s="184" t="s">
        <v>114</v>
      </c>
      <c r="K661" s="184" t="s">
        <v>348</v>
      </c>
      <c r="L661" s="258">
        <f>Total_revenue-COGS</f>
        <v>1656630000</v>
      </c>
      <c r="M661" s="258">
        <f>Gross_profit-(SGAs+R_and_D+Other_operating_items)</f>
        <v>940578000</v>
      </c>
      <c r="N661" s="259">
        <f>1-(COGS/Total_revenue)</f>
        <v>0.6891409231</v>
      </c>
      <c r="O661" s="259">
        <f>Operating_profit/Total_revenue</f>
        <v>0.3912707069</v>
      </c>
    </row>
    <row r="662">
      <c r="A662" s="184">
        <v>688.0</v>
      </c>
      <c r="B662" s="184" t="s">
        <v>353</v>
      </c>
      <c r="C662" s="184" t="s">
        <v>10</v>
      </c>
      <c r="D662" s="256">
        <v>41274.0</v>
      </c>
      <c r="E662" s="257">
        <v>9.702E9</v>
      </c>
      <c r="F662" s="257">
        <v>2.471E9</v>
      </c>
      <c r="G662" s="257">
        <v>1.461E9</v>
      </c>
      <c r="H662" s="257">
        <v>1.76E9</v>
      </c>
      <c r="I662" s="184">
        <v>0.0</v>
      </c>
      <c r="J662" s="184" t="s">
        <v>102</v>
      </c>
      <c r="K662" s="184" t="s">
        <v>167</v>
      </c>
      <c r="L662" s="258">
        <f>Total_revenue-COGS</f>
        <v>7231000000</v>
      </c>
      <c r="M662" s="258">
        <f>Gross_profit-(SGAs+R_and_D+Other_operating_items)</f>
        <v>4010000000</v>
      </c>
      <c r="N662" s="259">
        <f>1-(COGS/Total_revenue)</f>
        <v>0.7453102453</v>
      </c>
      <c r="O662" s="259">
        <f>Operating_profit/Total_revenue</f>
        <v>0.4133168419</v>
      </c>
    </row>
    <row r="663">
      <c r="A663" s="184">
        <v>689.0</v>
      </c>
      <c r="B663" s="184" t="s">
        <v>353</v>
      </c>
      <c r="C663" s="184" t="s">
        <v>11</v>
      </c>
      <c r="D663" s="256">
        <v>41639.0</v>
      </c>
      <c r="E663" s="257">
        <v>1.1202E10</v>
      </c>
      <c r="F663" s="257">
        <v>2.859E9</v>
      </c>
      <c r="G663" s="257">
        <v>1.699E9</v>
      </c>
      <c r="H663" s="257">
        <v>2.12E9</v>
      </c>
      <c r="I663" s="184">
        <v>0.0</v>
      </c>
      <c r="J663" s="184" t="s">
        <v>102</v>
      </c>
      <c r="K663" s="184" t="s">
        <v>167</v>
      </c>
      <c r="L663" s="258">
        <f>Total_revenue-COGS</f>
        <v>8343000000</v>
      </c>
      <c r="M663" s="258">
        <f>Gross_profit-(SGAs+R_and_D+Other_operating_items)</f>
        <v>4524000000</v>
      </c>
      <c r="N663" s="259">
        <f>1-(COGS/Total_revenue)</f>
        <v>0.7447777183</v>
      </c>
      <c r="O663" s="259">
        <f>Operating_profit/Total_revenue</f>
        <v>0.4038564542</v>
      </c>
    </row>
    <row r="664">
      <c r="A664" s="184">
        <v>690.0</v>
      </c>
      <c r="B664" s="184" t="s">
        <v>353</v>
      </c>
      <c r="C664" s="184" t="s">
        <v>12</v>
      </c>
      <c r="D664" s="256">
        <v>42004.0</v>
      </c>
      <c r="E664" s="257">
        <v>2.489E10</v>
      </c>
      <c r="F664" s="257">
        <v>3.788E9</v>
      </c>
      <c r="G664" s="257">
        <v>2.983E9</v>
      </c>
      <c r="H664" s="257">
        <v>2.854E9</v>
      </c>
      <c r="I664" s="184">
        <v>0.0</v>
      </c>
      <c r="J664" s="184" t="s">
        <v>102</v>
      </c>
      <c r="K664" s="184" t="s">
        <v>167</v>
      </c>
      <c r="L664" s="258">
        <f>Total_revenue-COGS</f>
        <v>21102000000</v>
      </c>
      <c r="M664" s="258">
        <f>Gross_profit-(SGAs+R_and_D+Other_operating_items)</f>
        <v>15265000000</v>
      </c>
      <c r="N664" s="259">
        <f>1-(COGS/Total_revenue)</f>
        <v>0.8478103656</v>
      </c>
      <c r="O664" s="259">
        <f>Operating_profit/Total_revenue</f>
        <v>0.6132985135</v>
      </c>
    </row>
    <row r="665">
      <c r="A665" s="184">
        <v>691.0</v>
      </c>
      <c r="B665" s="184" t="s">
        <v>353</v>
      </c>
      <c r="C665" s="184" t="s">
        <v>13</v>
      </c>
      <c r="D665" s="256">
        <v>42369.0</v>
      </c>
      <c r="E665" s="257">
        <v>3.2639E10</v>
      </c>
      <c r="F665" s="257">
        <v>4.006E9</v>
      </c>
      <c r="G665" s="257">
        <v>3.426E9</v>
      </c>
      <c r="H665" s="257">
        <v>3.014E9</v>
      </c>
      <c r="I665" s="184">
        <v>0.0</v>
      </c>
      <c r="J665" s="184" t="s">
        <v>102</v>
      </c>
      <c r="K665" s="184" t="s">
        <v>167</v>
      </c>
      <c r="L665" s="258">
        <f>Total_revenue-COGS</f>
        <v>28633000000</v>
      </c>
      <c r="M665" s="258">
        <f>Gross_profit-(SGAs+R_and_D+Other_operating_items)</f>
        <v>22193000000</v>
      </c>
      <c r="N665" s="259">
        <f>1-(COGS/Total_revenue)</f>
        <v>0.8772633966</v>
      </c>
      <c r="O665" s="259">
        <f>Operating_profit/Total_revenue</f>
        <v>0.6799534299</v>
      </c>
    </row>
    <row r="666">
      <c r="A666" s="184">
        <v>692.0</v>
      </c>
      <c r="B666" s="184" t="s">
        <v>354</v>
      </c>
      <c r="C666" s="184" t="s">
        <v>10</v>
      </c>
      <c r="D666" s="256">
        <v>41420.0</v>
      </c>
      <c r="E666" s="257">
        <v>1.77741E10</v>
      </c>
      <c r="F666" s="257">
        <v>1.13502E10</v>
      </c>
      <c r="G666" s="257">
        <v>3.5523E9</v>
      </c>
      <c r="H666" s="184">
        <v>0.0</v>
      </c>
      <c r="I666" s="184">
        <v>0.0</v>
      </c>
      <c r="J666" s="184" t="s">
        <v>93</v>
      </c>
      <c r="K666" s="184" t="s">
        <v>218</v>
      </c>
      <c r="L666" s="258">
        <f>Total_revenue-COGS</f>
        <v>6423900000</v>
      </c>
      <c r="M666" s="258">
        <f>Gross_profit-(SGAs+R_and_D+Other_operating_items)</f>
        <v>2871600000</v>
      </c>
      <c r="N666" s="259">
        <f>1-(COGS/Total_revenue)</f>
        <v>0.3614191436</v>
      </c>
      <c r="O666" s="259">
        <f>Operating_profit/Total_revenue</f>
        <v>0.1615609229</v>
      </c>
    </row>
    <row r="667">
      <c r="A667" s="184">
        <v>693.0</v>
      </c>
      <c r="B667" s="184" t="s">
        <v>354</v>
      </c>
      <c r="C667" s="184" t="s">
        <v>11</v>
      </c>
      <c r="D667" s="256">
        <v>41784.0</v>
      </c>
      <c r="E667" s="257">
        <v>1.79096E10</v>
      </c>
      <c r="F667" s="257">
        <v>1.15398E10</v>
      </c>
      <c r="G667" s="257">
        <v>3.4743E9</v>
      </c>
      <c r="H667" s="184">
        <v>0.0</v>
      </c>
      <c r="I667" s="184">
        <v>0.0</v>
      </c>
      <c r="J667" s="184" t="s">
        <v>93</v>
      </c>
      <c r="K667" s="184" t="s">
        <v>218</v>
      </c>
      <c r="L667" s="258">
        <f>Total_revenue-COGS</f>
        <v>6369800000</v>
      </c>
      <c r="M667" s="258">
        <f>Gross_profit-(SGAs+R_and_D+Other_operating_items)</f>
        <v>2895500000</v>
      </c>
      <c r="N667" s="259">
        <f>1-(COGS/Total_revenue)</f>
        <v>0.3556640014</v>
      </c>
      <c r="O667" s="259">
        <f>Operating_profit/Total_revenue</f>
        <v>0.1616730692</v>
      </c>
    </row>
    <row r="668">
      <c r="A668" s="184">
        <v>694.0</v>
      </c>
      <c r="B668" s="184" t="s">
        <v>354</v>
      </c>
      <c r="C668" s="184" t="s">
        <v>12</v>
      </c>
      <c r="D668" s="256">
        <v>42155.0</v>
      </c>
      <c r="E668" s="257">
        <v>1.76303E10</v>
      </c>
      <c r="F668" s="257">
        <v>1.16811E10</v>
      </c>
      <c r="G668" s="257">
        <v>3.328E9</v>
      </c>
      <c r="H668" s="184">
        <v>0.0</v>
      </c>
      <c r="I668" s="184">
        <v>0.0</v>
      </c>
      <c r="J668" s="184" t="s">
        <v>93</v>
      </c>
      <c r="K668" s="184" t="s">
        <v>218</v>
      </c>
      <c r="L668" s="258">
        <f>Total_revenue-COGS</f>
        <v>5949200000</v>
      </c>
      <c r="M668" s="258">
        <f>Gross_profit-(SGAs+R_and_D+Other_operating_items)</f>
        <v>2621200000</v>
      </c>
      <c r="N668" s="259">
        <f>1-(COGS/Total_revenue)</f>
        <v>0.3374417906</v>
      </c>
      <c r="O668" s="259">
        <f>Operating_profit/Total_revenue</f>
        <v>0.1486758592</v>
      </c>
    </row>
    <row r="669">
      <c r="A669" s="184">
        <v>695.0</v>
      </c>
      <c r="B669" s="184" t="s">
        <v>354</v>
      </c>
      <c r="C669" s="184" t="s">
        <v>13</v>
      </c>
      <c r="D669" s="256">
        <v>42519.0</v>
      </c>
      <c r="E669" s="257">
        <v>1.65631E10</v>
      </c>
      <c r="F669" s="257">
        <v>1.07336E10</v>
      </c>
      <c r="G669" s="257">
        <v>3.1189E9</v>
      </c>
      <c r="H669" s="184">
        <v>0.0</v>
      </c>
      <c r="I669" s="184">
        <v>0.0</v>
      </c>
      <c r="J669" s="184" t="s">
        <v>93</v>
      </c>
      <c r="K669" s="184" t="s">
        <v>218</v>
      </c>
      <c r="L669" s="258">
        <f>Total_revenue-COGS</f>
        <v>5829500000</v>
      </c>
      <c r="M669" s="258">
        <f>Gross_profit-(SGAs+R_and_D+Other_operating_items)</f>
        <v>2710600000</v>
      </c>
      <c r="N669" s="259">
        <f>1-(COGS/Total_revenue)</f>
        <v>0.3519570612</v>
      </c>
      <c r="O669" s="259">
        <f>Operating_profit/Total_revenue</f>
        <v>0.1636529394</v>
      </c>
    </row>
    <row r="670">
      <c r="A670" s="184">
        <v>696.0</v>
      </c>
      <c r="B670" s="184" t="s">
        <v>355</v>
      </c>
      <c r="C670" s="184" t="s">
        <v>10</v>
      </c>
      <c r="D670" s="256">
        <v>41639.0</v>
      </c>
      <c r="E670" s="257">
        <v>7.819E9</v>
      </c>
      <c r="F670" s="257">
        <v>4.495E9</v>
      </c>
      <c r="G670" s="257">
        <v>1.126E9</v>
      </c>
      <c r="H670" s="257">
        <v>7.1E8</v>
      </c>
      <c r="I670" s="257">
        <v>3.1E7</v>
      </c>
      <c r="J670" s="184" t="s">
        <v>108</v>
      </c>
      <c r="K670" s="184" t="s">
        <v>185</v>
      </c>
      <c r="L670" s="258">
        <f>Total_revenue-COGS</f>
        <v>3324000000</v>
      </c>
      <c r="M670" s="258">
        <f>Gross_profit-(SGAs+R_and_D+Other_operating_items)</f>
        <v>1457000000</v>
      </c>
      <c r="N670" s="259">
        <f>1-(COGS/Total_revenue)</f>
        <v>0.4251183016</v>
      </c>
      <c r="O670" s="259">
        <f>Operating_profit/Total_revenue</f>
        <v>0.1863409643</v>
      </c>
    </row>
    <row r="671">
      <c r="A671" s="184">
        <v>697.0</v>
      </c>
      <c r="B671" s="184" t="s">
        <v>355</v>
      </c>
      <c r="C671" s="184" t="s">
        <v>11</v>
      </c>
      <c r="D671" s="256">
        <v>42004.0</v>
      </c>
      <c r="E671" s="257">
        <v>9.715E9</v>
      </c>
      <c r="F671" s="257">
        <v>5.663E9</v>
      </c>
      <c r="G671" s="257">
        <v>1.202E9</v>
      </c>
      <c r="H671" s="257">
        <v>8.15E8</v>
      </c>
      <c r="I671" s="257">
        <v>3.3E7</v>
      </c>
      <c r="J671" s="184" t="s">
        <v>108</v>
      </c>
      <c r="K671" s="184" t="s">
        <v>185</v>
      </c>
      <c r="L671" s="258">
        <f>Total_revenue-COGS</f>
        <v>4052000000</v>
      </c>
      <c r="M671" s="258">
        <f>Gross_profit-(SGAs+R_and_D+Other_operating_items)</f>
        <v>2002000000</v>
      </c>
      <c r="N671" s="259">
        <f>1-(COGS/Total_revenue)</f>
        <v>0.4170869789</v>
      </c>
      <c r="O671" s="259">
        <f>Operating_profit/Total_revenue</f>
        <v>0.2060730829</v>
      </c>
    </row>
    <row r="672">
      <c r="A672" s="184">
        <v>698.0</v>
      </c>
      <c r="B672" s="184" t="s">
        <v>355</v>
      </c>
      <c r="C672" s="184" t="s">
        <v>12</v>
      </c>
      <c r="D672" s="256">
        <v>42369.0</v>
      </c>
      <c r="E672" s="257">
        <v>9.111E9</v>
      </c>
      <c r="F672" s="257">
        <v>5.458E9</v>
      </c>
      <c r="G672" s="257">
        <v>1.508E9</v>
      </c>
      <c r="H672" s="257">
        <v>7.69E8</v>
      </c>
      <c r="I672" s="257">
        <v>5.4E7</v>
      </c>
      <c r="J672" s="184" t="s">
        <v>108</v>
      </c>
      <c r="K672" s="184" t="s">
        <v>185</v>
      </c>
      <c r="L672" s="258">
        <f>Total_revenue-COGS</f>
        <v>3653000000</v>
      </c>
      <c r="M672" s="258">
        <f>Gross_profit-(SGAs+R_and_D+Other_operating_items)</f>
        <v>1322000000</v>
      </c>
      <c r="N672" s="259">
        <f>1-(COGS/Total_revenue)</f>
        <v>0.400943914</v>
      </c>
      <c r="O672" s="259">
        <f>Operating_profit/Total_revenue</f>
        <v>0.1450993305</v>
      </c>
    </row>
    <row r="673">
      <c r="A673" s="184">
        <v>699.0</v>
      </c>
      <c r="B673" s="184" t="s">
        <v>355</v>
      </c>
      <c r="C673" s="184" t="s">
        <v>13</v>
      </c>
      <c r="D673" s="256">
        <v>42735.0</v>
      </c>
      <c r="E673" s="257">
        <v>9.39E9</v>
      </c>
      <c r="F673" s="257">
        <v>5.644E9</v>
      </c>
      <c r="G673" s="257">
        <v>1.472E9</v>
      </c>
      <c r="H673" s="257">
        <v>7.42E8</v>
      </c>
      <c r="I673" s="257">
        <v>6.4E7</v>
      </c>
      <c r="J673" s="184" t="s">
        <v>108</v>
      </c>
      <c r="K673" s="184" t="s">
        <v>185</v>
      </c>
      <c r="L673" s="258">
        <f>Total_revenue-COGS</f>
        <v>3746000000</v>
      </c>
      <c r="M673" s="258">
        <f>Gross_profit-(SGAs+R_and_D+Other_operating_items)</f>
        <v>1468000000</v>
      </c>
      <c r="N673" s="259">
        <f>1-(COGS/Total_revenue)</f>
        <v>0.3989350373</v>
      </c>
      <c r="O673" s="259">
        <f>Operating_profit/Total_revenue</f>
        <v>0.1563365282</v>
      </c>
    </row>
    <row r="674">
      <c r="A674" s="184">
        <v>700.0</v>
      </c>
      <c r="B674" s="184" t="s">
        <v>356</v>
      </c>
      <c r="C674" s="184" t="s">
        <v>10</v>
      </c>
      <c r="D674" s="256">
        <v>41639.0</v>
      </c>
      <c r="E674" s="257">
        <v>1.55427E11</v>
      </c>
      <c r="F674" s="257">
        <v>1.37373E11</v>
      </c>
      <c r="G674" s="257">
        <v>1.2382E10</v>
      </c>
      <c r="H674" s="184">
        <v>0.0</v>
      </c>
      <c r="I674" s="184">
        <v>0.0</v>
      </c>
      <c r="J674" s="184" t="s">
        <v>90</v>
      </c>
      <c r="K674" s="184" t="s">
        <v>329</v>
      </c>
      <c r="L674" s="258">
        <f>Total_revenue-COGS</f>
        <v>18054000000</v>
      </c>
      <c r="M674" s="258">
        <f>Gross_profit-(SGAs+R_and_D+Other_operating_items)</f>
        <v>5672000000</v>
      </c>
      <c r="N674" s="259">
        <f>1-(COGS/Total_revenue)</f>
        <v>0.1161574244</v>
      </c>
      <c r="O674" s="259">
        <f>Operating_profit/Total_revenue</f>
        <v>0.03649301601</v>
      </c>
    </row>
    <row r="675">
      <c r="A675" s="184">
        <v>701.0</v>
      </c>
      <c r="B675" s="184" t="s">
        <v>356</v>
      </c>
      <c r="C675" s="184" t="s">
        <v>11</v>
      </c>
      <c r="D675" s="256">
        <v>42004.0</v>
      </c>
      <c r="E675" s="257">
        <v>1.55929E11</v>
      </c>
      <c r="F675" s="257">
        <v>1.42121E11</v>
      </c>
      <c r="G675" s="257">
        <v>1.2158E10</v>
      </c>
      <c r="H675" s="184">
        <v>0.0</v>
      </c>
      <c r="I675" s="184">
        <v>0.0</v>
      </c>
      <c r="J675" s="184" t="s">
        <v>90</v>
      </c>
      <c r="K675" s="184" t="s">
        <v>329</v>
      </c>
      <c r="L675" s="258">
        <f>Total_revenue-COGS</f>
        <v>13808000000</v>
      </c>
      <c r="M675" s="258">
        <f>Gross_profit-(SGAs+R_and_D+Other_operating_items)</f>
        <v>1650000000</v>
      </c>
      <c r="N675" s="259">
        <f>1-(COGS/Total_revenue)</f>
        <v>0.08855312354</v>
      </c>
      <c r="O675" s="259">
        <f>Operating_profit/Total_revenue</f>
        <v>0.01058173912</v>
      </c>
    </row>
    <row r="676">
      <c r="A676" s="184">
        <v>702.0</v>
      </c>
      <c r="B676" s="184" t="s">
        <v>356</v>
      </c>
      <c r="C676" s="184" t="s">
        <v>12</v>
      </c>
      <c r="D676" s="256">
        <v>42369.0</v>
      </c>
      <c r="E676" s="257">
        <v>1.52356E11</v>
      </c>
      <c r="F676" s="257">
        <v>1.34054E11</v>
      </c>
      <c r="G676" s="257">
        <v>1.3405E10</v>
      </c>
      <c r="H676" s="184">
        <v>0.0</v>
      </c>
      <c r="I676" s="184">
        <v>0.0</v>
      </c>
      <c r="J676" s="184" t="s">
        <v>90</v>
      </c>
      <c r="K676" s="184" t="s">
        <v>329</v>
      </c>
      <c r="L676" s="258">
        <f>Total_revenue-COGS</f>
        <v>18302000000</v>
      </c>
      <c r="M676" s="258">
        <f>Gross_profit-(SGAs+R_and_D+Other_operating_items)</f>
        <v>4897000000</v>
      </c>
      <c r="N676" s="259">
        <f>1-(COGS/Total_revenue)</f>
        <v>0.1201265457</v>
      </c>
      <c r="O676" s="259">
        <f>Operating_profit/Total_revenue</f>
        <v>0.03214182572</v>
      </c>
    </row>
    <row r="677">
      <c r="A677" s="184">
        <v>703.0</v>
      </c>
      <c r="B677" s="184" t="s">
        <v>356</v>
      </c>
      <c r="C677" s="184" t="s">
        <v>13</v>
      </c>
      <c r="D677" s="256">
        <v>42735.0</v>
      </c>
      <c r="E677" s="257">
        <v>1.6638E11</v>
      </c>
      <c r="F677" s="257">
        <v>1.45125E11</v>
      </c>
      <c r="G677" s="257">
        <v>1.171E10</v>
      </c>
      <c r="H677" s="184">
        <v>0.0</v>
      </c>
      <c r="I677" s="184">
        <v>0.0</v>
      </c>
      <c r="J677" s="184" t="s">
        <v>90</v>
      </c>
      <c r="K677" s="184" t="s">
        <v>329</v>
      </c>
      <c r="L677" s="258">
        <f>Total_revenue-COGS</f>
        <v>21255000000</v>
      </c>
      <c r="M677" s="258">
        <f>Gross_profit-(SGAs+R_and_D+Other_operating_items)</f>
        <v>9545000000</v>
      </c>
      <c r="N677" s="259">
        <f>1-(COGS/Total_revenue)</f>
        <v>0.1277497295</v>
      </c>
      <c r="O677" s="259">
        <f>Operating_profit/Total_revenue</f>
        <v>0.05736867412</v>
      </c>
    </row>
    <row r="678">
      <c r="A678" s="184">
        <v>704.0</v>
      </c>
      <c r="B678" s="184" t="s">
        <v>357</v>
      </c>
      <c r="C678" s="184" t="s">
        <v>10</v>
      </c>
      <c r="D678" s="256">
        <v>41274.0</v>
      </c>
      <c r="E678" s="257">
        <v>1.3013868E10</v>
      </c>
      <c r="F678" s="257">
        <v>9.235777E9</v>
      </c>
      <c r="G678" s="257">
        <v>2.65653E9</v>
      </c>
      <c r="H678" s="184">
        <v>0.0</v>
      </c>
      <c r="I678" s="257">
        <v>9.8383E7</v>
      </c>
      <c r="J678" s="184" t="s">
        <v>90</v>
      </c>
      <c r="K678" s="184" t="s">
        <v>177</v>
      </c>
      <c r="L678" s="258">
        <f>Total_revenue-COGS</f>
        <v>3778091000</v>
      </c>
      <c r="M678" s="258">
        <f>Gross_profit-(SGAs+R_and_D+Other_operating_items)</f>
        <v>1023178000</v>
      </c>
      <c r="N678" s="259">
        <f>1-(COGS/Total_revenue)</f>
        <v>0.290312688</v>
      </c>
      <c r="O678" s="259">
        <f>Operating_profit/Total_revenue</f>
        <v>0.07862212833</v>
      </c>
    </row>
    <row r="679">
      <c r="A679" s="184">
        <v>705.0</v>
      </c>
      <c r="B679" s="184" t="s">
        <v>357</v>
      </c>
      <c r="C679" s="184" t="s">
        <v>11</v>
      </c>
      <c r="D679" s="256">
        <v>41639.0</v>
      </c>
      <c r="E679" s="257">
        <v>1.4077843E10</v>
      </c>
      <c r="F679" s="257">
        <v>9.857923E9</v>
      </c>
      <c r="G679" s="257">
        <v>3.028028E9</v>
      </c>
      <c r="H679" s="184">
        <v>0.0</v>
      </c>
      <c r="I679" s="257">
        <v>1.33957E8</v>
      </c>
      <c r="J679" s="184" t="s">
        <v>90</v>
      </c>
      <c r="K679" s="184" t="s">
        <v>177</v>
      </c>
      <c r="L679" s="258">
        <f>Total_revenue-COGS</f>
        <v>4219920000</v>
      </c>
      <c r="M679" s="258">
        <f>Gross_profit-(SGAs+R_and_D+Other_operating_items)</f>
        <v>1057935000</v>
      </c>
      <c r="N679" s="259">
        <f>1-(COGS/Total_revenue)</f>
        <v>0.2997561487</v>
      </c>
      <c r="O679" s="259">
        <f>Operating_profit/Total_revenue</f>
        <v>0.0751489415</v>
      </c>
    </row>
    <row r="680">
      <c r="A680" s="184">
        <v>706.0</v>
      </c>
      <c r="B680" s="184" t="s">
        <v>357</v>
      </c>
      <c r="C680" s="184" t="s">
        <v>12</v>
      </c>
      <c r="D680" s="256">
        <v>42004.0</v>
      </c>
      <c r="E680" s="257">
        <v>1.5341647E10</v>
      </c>
      <c r="F680" s="257">
        <v>1.0747886E10</v>
      </c>
      <c r="G680" s="257">
        <v>3.31403E9</v>
      </c>
      <c r="H680" s="184">
        <v>0.0</v>
      </c>
      <c r="I680" s="257">
        <v>1.48313E8</v>
      </c>
      <c r="J680" s="184" t="s">
        <v>90</v>
      </c>
      <c r="K680" s="184" t="s">
        <v>177</v>
      </c>
      <c r="L680" s="258">
        <f>Total_revenue-COGS</f>
        <v>4593761000</v>
      </c>
      <c r="M680" s="258">
        <f>Gross_profit-(SGAs+R_and_D+Other_operating_items)</f>
        <v>1131418000</v>
      </c>
      <c r="N680" s="259">
        <f>1-(COGS/Total_revenue)</f>
        <v>0.2994307586</v>
      </c>
      <c r="O680" s="259">
        <f>Operating_profit/Total_revenue</f>
        <v>0.07374814451</v>
      </c>
    </row>
    <row r="681">
      <c r="A681" s="184">
        <v>707.0</v>
      </c>
      <c r="B681" s="184" t="s">
        <v>357</v>
      </c>
      <c r="C681" s="184" t="s">
        <v>13</v>
      </c>
      <c r="D681" s="256">
        <v>42369.0</v>
      </c>
      <c r="E681" s="257">
        <v>1.5280044E10</v>
      </c>
      <c r="F681" s="257">
        <v>1.0724192E10</v>
      </c>
      <c r="G681" s="257">
        <v>3.27739E9</v>
      </c>
      <c r="H681" s="184">
        <v>0.0</v>
      </c>
      <c r="I681" s="257">
        <v>1.41675E8</v>
      </c>
      <c r="J681" s="184" t="s">
        <v>90</v>
      </c>
      <c r="K681" s="184" t="s">
        <v>177</v>
      </c>
      <c r="L681" s="258">
        <f>Total_revenue-COGS</f>
        <v>4555852000</v>
      </c>
      <c r="M681" s="258">
        <f>Gross_profit-(SGAs+R_and_D+Other_operating_items)</f>
        <v>1136787000</v>
      </c>
      <c r="N681" s="259">
        <f>1-(COGS/Total_revenue)</f>
        <v>0.2981569948</v>
      </c>
      <c r="O681" s="259">
        <f>Operating_profit/Total_revenue</f>
        <v>0.07439684074</v>
      </c>
    </row>
    <row r="682">
      <c r="A682" s="184">
        <v>708.0</v>
      </c>
      <c r="B682" s="184" t="s">
        <v>358</v>
      </c>
      <c r="C682" s="184" t="s">
        <v>10</v>
      </c>
      <c r="D682" s="256">
        <v>41425.0</v>
      </c>
      <c r="E682" s="257">
        <v>2.375923E9</v>
      </c>
      <c r="F682" s="257">
        <v>8.62075E8</v>
      </c>
      <c r="G682" s="257">
        <v>1.156635E9</v>
      </c>
      <c r="H682" s="184">
        <v>0.0</v>
      </c>
      <c r="I682" s="184">
        <v>0.0</v>
      </c>
      <c r="J682" s="184" t="s">
        <v>108</v>
      </c>
      <c r="K682" s="184" t="s">
        <v>146</v>
      </c>
      <c r="L682" s="258">
        <f>Total_revenue-COGS</f>
        <v>1513848000</v>
      </c>
      <c r="M682" s="258">
        <f>Gross_profit-(SGAs+R_and_D+Other_operating_items)</f>
        <v>357213000</v>
      </c>
      <c r="N682" s="259">
        <f>1-(COGS/Total_revenue)</f>
        <v>0.6371620629</v>
      </c>
      <c r="O682" s="259">
        <f>Operating_profit/Total_revenue</f>
        <v>0.1503470441</v>
      </c>
    </row>
    <row r="683">
      <c r="A683" s="184">
        <v>709.0</v>
      </c>
      <c r="B683" s="184" t="s">
        <v>358</v>
      </c>
      <c r="C683" s="184" t="s">
        <v>11</v>
      </c>
      <c r="D683" s="256">
        <v>41790.0</v>
      </c>
      <c r="E683" s="257">
        <v>2.554236E9</v>
      </c>
      <c r="F683" s="257">
        <v>9.52225E8</v>
      </c>
      <c r="G683" s="257">
        <v>1.196512E9</v>
      </c>
      <c r="H683" s="184">
        <v>0.0</v>
      </c>
      <c r="I683" s="184">
        <v>0.0</v>
      </c>
      <c r="J683" s="184" t="s">
        <v>108</v>
      </c>
      <c r="K683" s="184" t="s">
        <v>146</v>
      </c>
      <c r="L683" s="258">
        <f>Total_revenue-COGS</f>
        <v>1602011000</v>
      </c>
      <c r="M683" s="258">
        <f>Gross_profit-(SGAs+R_and_D+Other_operating_items)</f>
        <v>405499000</v>
      </c>
      <c r="N683" s="259">
        <f>1-(COGS/Total_revenue)</f>
        <v>0.6271977217</v>
      </c>
      <c r="O683" s="259">
        <f>Operating_profit/Total_revenue</f>
        <v>0.1587554948</v>
      </c>
    </row>
    <row r="684">
      <c r="A684" s="184">
        <v>710.0</v>
      </c>
      <c r="B684" s="184" t="s">
        <v>358</v>
      </c>
      <c r="C684" s="184" t="s">
        <v>12</v>
      </c>
      <c r="D684" s="256">
        <v>42155.0</v>
      </c>
      <c r="E684" s="257">
        <v>2.773718E9</v>
      </c>
      <c r="F684" s="257">
        <v>1.022107E9</v>
      </c>
      <c r="G684" s="257">
        <v>1.295014E9</v>
      </c>
      <c r="H684" s="184">
        <v>0.0</v>
      </c>
      <c r="I684" s="184">
        <v>0.0</v>
      </c>
      <c r="J684" s="184" t="s">
        <v>108</v>
      </c>
      <c r="K684" s="184" t="s">
        <v>146</v>
      </c>
      <c r="L684" s="258">
        <f>Total_revenue-COGS</f>
        <v>1751611000</v>
      </c>
      <c r="M684" s="258">
        <f>Gross_profit-(SGAs+R_and_D+Other_operating_items)</f>
        <v>456597000</v>
      </c>
      <c r="N684" s="259">
        <f>1-(COGS/Total_revenue)</f>
        <v>0.6315029141</v>
      </c>
      <c r="O684" s="259">
        <f>Operating_profit/Total_revenue</f>
        <v>0.1646155089</v>
      </c>
    </row>
    <row r="685">
      <c r="A685" s="184">
        <v>711.0</v>
      </c>
      <c r="B685" s="184" t="s">
        <v>358</v>
      </c>
      <c r="C685" s="184" t="s">
        <v>13</v>
      </c>
      <c r="D685" s="256">
        <v>42521.0</v>
      </c>
      <c r="E685" s="257">
        <v>2.89815E9</v>
      </c>
      <c r="F685" s="257">
        <v>1.147639E9</v>
      </c>
      <c r="G685" s="257">
        <v>1.325567E9</v>
      </c>
      <c r="H685" s="184">
        <v>0.0</v>
      </c>
      <c r="I685" s="184">
        <v>0.0</v>
      </c>
      <c r="J685" s="184" t="s">
        <v>108</v>
      </c>
      <c r="K685" s="184" t="s">
        <v>146</v>
      </c>
      <c r="L685" s="258">
        <f>Total_revenue-COGS</f>
        <v>1750511000</v>
      </c>
      <c r="M685" s="258">
        <f>Gross_profit-(SGAs+R_and_D+Other_operating_items)</f>
        <v>424944000</v>
      </c>
      <c r="N685" s="259">
        <f>1-(COGS/Total_revenue)</f>
        <v>0.6040097994</v>
      </c>
      <c r="O685" s="259">
        <f>Operating_profit/Total_revenue</f>
        <v>0.146625951</v>
      </c>
    </row>
    <row r="686">
      <c r="A686" s="184">
        <v>712.0</v>
      </c>
      <c r="B686" s="184" t="s">
        <v>359</v>
      </c>
      <c r="C686" s="184" t="s">
        <v>10</v>
      </c>
      <c r="D686" s="256">
        <v>41307.0</v>
      </c>
      <c r="E686" s="257">
        <v>1.5651E10</v>
      </c>
      <c r="F686" s="257">
        <v>9.48E9</v>
      </c>
      <c r="G686" s="184">
        <v>0.0</v>
      </c>
      <c r="H686" s="184">
        <v>0.0</v>
      </c>
      <c r="I686" s="184">
        <v>0.0</v>
      </c>
      <c r="J686" s="184" t="s">
        <v>90</v>
      </c>
      <c r="K686" s="184" t="s">
        <v>109</v>
      </c>
      <c r="L686" s="258">
        <f>Total_revenue-COGS</f>
        <v>6171000000</v>
      </c>
      <c r="M686" s="258">
        <f>Gross_profit-(SGAs+R_and_D+Other_operating_items)</f>
        <v>6171000000</v>
      </c>
      <c r="N686" s="259">
        <f>1-(COGS/Total_revenue)</f>
        <v>0.3942879049</v>
      </c>
      <c r="O686" s="259">
        <f>Operating_profit/Total_revenue</f>
        <v>0.3942879049</v>
      </c>
    </row>
    <row r="687">
      <c r="A687" s="184">
        <v>713.0</v>
      </c>
      <c r="B687" s="184" t="s">
        <v>359</v>
      </c>
      <c r="C687" s="184" t="s">
        <v>11</v>
      </c>
      <c r="D687" s="256">
        <v>41671.0</v>
      </c>
      <c r="E687" s="257">
        <v>1.6148E10</v>
      </c>
      <c r="F687" s="257">
        <v>9.855E9</v>
      </c>
      <c r="G687" s="184">
        <v>0.0</v>
      </c>
      <c r="H687" s="184">
        <v>0.0</v>
      </c>
      <c r="I687" s="184">
        <v>0.0</v>
      </c>
      <c r="J687" s="184" t="s">
        <v>90</v>
      </c>
      <c r="K687" s="184" t="s">
        <v>109</v>
      </c>
      <c r="L687" s="258">
        <f>Total_revenue-COGS</f>
        <v>6293000000</v>
      </c>
      <c r="M687" s="258">
        <f>Gross_profit-(SGAs+R_and_D+Other_operating_items)</f>
        <v>6293000000</v>
      </c>
      <c r="N687" s="259">
        <f>1-(COGS/Total_revenue)</f>
        <v>0.3897077037</v>
      </c>
      <c r="O687" s="259">
        <f>Operating_profit/Total_revenue</f>
        <v>0.3897077037</v>
      </c>
    </row>
    <row r="688">
      <c r="A688" s="184">
        <v>714.0</v>
      </c>
      <c r="B688" s="184" t="s">
        <v>359</v>
      </c>
      <c r="C688" s="184" t="s">
        <v>12</v>
      </c>
      <c r="D688" s="256">
        <v>42035.0</v>
      </c>
      <c r="E688" s="257">
        <v>1.6435E10</v>
      </c>
      <c r="F688" s="257">
        <v>1.0146E10</v>
      </c>
      <c r="G688" s="184">
        <v>0.0</v>
      </c>
      <c r="H688" s="184">
        <v>0.0</v>
      </c>
      <c r="I688" s="184">
        <v>0.0</v>
      </c>
      <c r="J688" s="184" t="s">
        <v>90</v>
      </c>
      <c r="K688" s="184" t="s">
        <v>109</v>
      </c>
      <c r="L688" s="258">
        <f>Total_revenue-COGS</f>
        <v>6289000000</v>
      </c>
      <c r="M688" s="258">
        <f>Gross_profit-(SGAs+R_and_D+Other_operating_items)</f>
        <v>6289000000</v>
      </c>
      <c r="N688" s="259">
        <f>1-(COGS/Total_revenue)</f>
        <v>0.3826589595</v>
      </c>
      <c r="O688" s="259">
        <f>Operating_profit/Total_revenue</f>
        <v>0.3826589595</v>
      </c>
    </row>
    <row r="689">
      <c r="A689" s="184">
        <v>715.0</v>
      </c>
      <c r="B689" s="184" t="s">
        <v>359</v>
      </c>
      <c r="C689" s="184" t="s">
        <v>13</v>
      </c>
      <c r="D689" s="256">
        <v>42399.0</v>
      </c>
      <c r="E689" s="257">
        <v>1.5797E10</v>
      </c>
      <c r="F689" s="257">
        <v>1.0077E10</v>
      </c>
      <c r="G689" s="184">
        <v>0.0</v>
      </c>
      <c r="H689" s="184">
        <v>0.0</v>
      </c>
      <c r="I689" s="184">
        <v>0.0</v>
      </c>
      <c r="J689" s="184" t="s">
        <v>90</v>
      </c>
      <c r="K689" s="184" t="s">
        <v>109</v>
      </c>
      <c r="L689" s="258">
        <f>Total_revenue-COGS</f>
        <v>5720000000</v>
      </c>
      <c r="M689" s="258">
        <f>Gross_profit-(SGAs+R_and_D+Other_operating_items)</f>
        <v>5720000000</v>
      </c>
      <c r="N689" s="259">
        <f>1-(COGS/Total_revenue)</f>
        <v>0.3620940685</v>
      </c>
      <c r="O689" s="259">
        <f>Operating_profit/Total_revenue</f>
        <v>0.3620940685</v>
      </c>
    </row>
    <row r="690">
      <c r="A690" s="184">
        <v>716.0</v>
      </c>
      <c r="B690" s="184" t="s">
        <v>360</v>
      </c>
      <c r="C690" s="184" t="s">
        <v>10</v>
      </c>
      <c r="D690" s="256">
        <v>41272.0</v>
      </c>
      <c r="E690" s="257">
        <v>2.715675E9</v>
      </c>
      <c r="F690" s="257">
        <v>1.277195E9</v>
      </c>
      <c r="G690" s="257">
        <v>5.08547E8</v>
      </c>
      <c r="H690" s="257">
        <v>3.25773E8</v>
      </c>
      <c r="I690" s="184">
        <v>0.0</v>
      </c>
      <c r="J690" s="184" t="s">
        <v>90</v>
      </c>
      <c r="K690" s="184" t="s">
        <v>361</v>
      </c>
      <c r="L690" s="258">
        <f>Total_revenue-COGS</f>
        <v>1438480000</v>
      </c>
      <c r="M690" s="258">
        <f>Gross_profit-(SGAs+R_and_D+Other_operating_items)</f>
        <v>604160000</v>
      </c>
      <c r="N690" s="259">
        <f>1-(COGS/Total_revenue)</f>
        <v>0.5296951955</v>
      </c>
      <c r="O690" s="259">
        <f>Operating_profit/Total_revenue</f>
        <v>0.2224713929</v>
      </c>
    </row>
    <row r="691">
      <c r="A691" s="184">
        <v>717.0</v>
      </c>
      <c r="B691" s="184" t="s">
        <v>360</v>
      </c>
      <c r="C691" s="184" t="s">
        <v>11</v>
      </c>
      <c r="D691" s="256">
        <v>41636.0</v>
      </c>
      <c r="E691" s="257">
        <v>2.631851E9</v>
      </c>
      <c r="F691" s="257">
        <v>1.224551E9</v>
      </c>
      <c r="G691" s="257">
        <v>4.68345E8</v>
      </c>
      <c r="H691" s="257">
        <v>3.64923E8</v>
      </c>
      <c r="I691" s="184">
        <v>0.0</v>
      </c>
      <c r="J691" s="184" t="s">
        <v>90</v>
      </c>
      <c r="K691" s="184" t="s">
        <v>361</v>
      </c>
      <c r="L691" s="258">
        <f>Total_revenue-COGS</f>
        <v>1407300000</v>
      </c>
      <c r="M691" s="258">
        <f>Gross_profit-(SGAs+R_and_D+Other_operating_items)</f>
        <v>574032000</v>
      </c>
      <c r="N691" s="259">
        <f>1-(COGS/Total_revenue)</f>
        <v>0.5347187208</v>
      </c>
      <c r="O691" s="259">
        <f>Operating_profit/Total_revenue</f>
        <v>0.2181096118</v>
      </c>
    </row>
    <row r="692">
      <c r="A692" s="184">
        <v>718.0</v>
      </c>
      <c r="B692" s="184" t="s">
        <v>360</v>
      </c>
      <c r="C692" s="184" t="s">
        <v>12</v>
      </c>
      <c r="D692" s="256">
        <v>42000.0</v>
      </c>
      <c r="E692" s="257">
        <v>2.870658E9</v>
      </c>
      <c r="F692" s="257">
        <v>1.266246E9</v>
      </c>
      <c r="G692" s="257">
        <v>5.18665E8</v>
      </c>
      <c r="H692" s="257">
        <v>3.95121E8</v>
      </c>
      <c r="I692" s="184">
        <v>0.0</v>
      </c>
      <c r="J692" s="184" t="s">
        <v>90</v>
      </c>
      <c r="K692" s="184" t="s">
        <v>361</v>
      </c>
      <c r="L692" s="258">
        <f>Total_revenue-COGS</f>
        <v>1604412000</v>
      </c>
      <c r="M692" s="258">
        <f>Gross_profit-(SGAs+R_and_D+Other_operating_items)</f>
        <v>690626000</v>
      </c>
      <c r="N692" s="259">
        <f>1-(COGS/Total_revenue)</f>
        <v>0.5589004333</v>
      </c>
      <c r="O692" s="259">
        <f>Operating_profit/Total_revenue</f>
        <v>0.2405810793</v>
      </c>
    </row>
    <row r="693">
      <c r="A693" s="184">
        <v>719.0</v>
      </c>
      <c r="B693" s="184" t="s">
        <v>360</v>
      </c>
      <c r="C693" s="184" t="s">
        <v>13</v>
      </c>
      <c r="D693" s="256">
        <v>42364.0</v>
      </c>
      <c r="E693" s="257">
        <v>2.82027E9</v>
      </c>
      <c r="F693" s="257">
        <v>1.281566E9</v>
      </c>
      <c r="G693" s="257">
        <v>5.6208E8</v>
      </c>
      <c r="H693" s="257">
        <v>4.27043E8</v>
      </c>
      <c r="I693" s="184">
        <v>0.0</v>
      </c>
      <c r="J693" s="184" t="s">
        <v>90</v>
      </c>
      <c r="K693" s="184" t="s">
        <v>361</v>
      </c>
      <c r="L693" s="258">
        <f>Total_revenue-COGS</f>
        <v>1538704000</v>
      </c>
      <c r="M693" s="258">
        <f>Gross_profit-(SGAs+R_and_D+Other_operating_items)</f>
        <v>549581000</v>
      </c>
      <c r="N693" s="259">
        <f>1-(COGS/Total_revenue)</f>
        <v>0.5455874792</v>
      </c>
      <c r="O693" s="259">
        <f>Operating_profit/Total_revenue</f>
        <v>0.1948682218</v>
      </c>
    </row>
    <row r="694">
      <c r="A694" s="184">
        <v>720.0</v>
      </c>
      <c r="B694" s="184" t="s">
        <v>362</v>
      </c>
      <c r="C694" s="184" t="s">
        <v>10</v>
      </c>
      <c r="D694" s="256">
        <v>41639.0</v>
      </c>
      <c r="E694" s="257">
        <v>1.954E10</v>
      </c>
      <c r="F694" s="257">
        <v>1.5422E10</v>
      </c>
      <c r="G694" s="257">
        <v>2.816E9</v>
      </c>
      <c r="H694" s="184">
        <v>0.0</v>
      </c>
      <c r="I694" s="184">
        <v>0.0</v>
      </c>
      <c r="J694" s="184" t="s">
        <v>90</v>
      </c>
      <c r="K694" s="184" t="s">
        <v>363</v>
      </c>
      <c r="L694" s="258">
        <f>Total_revenue-COGS</f>
        <v>4118000000</v>
      </c>
      <c r="M694" s="258">
        <f>Gross_profit-(SGAs+R_and_D+Other_operating_items)</f>
        <v>1302000000</v>
      </c>
      <c r="N694" s="259">
        <f>1-(COGS/Total_revenue)</f>
        <v>0.2107471853</v>
      </c>
      <c r="O694" s="259">
        <f>Operating_profit/Total_revenue</f>
        <v>0.06663254862</v>
      </c>
    </row>
    <row r="695">
      <c r="A695" s="184">
        <v>721.0</v>
      </c>
      <c r="B695" s="184" t="s">
        <v>362</v>
      </c>
      <c r="C695" s="184" t="s">
        <v>11</v>
      </c>
      <c r="D695" s="256">
        <v>42004.0</v>
      </c>
      <c r="E695" s="257">
        <v>1.8138E10</v>
      </c>
      <c r="F695" s="257">
        <v>1.3906E10</v>
      </c>
      <c r="G695" s="257">
        <v>2.815E9</v>
      </c>
      <c r="H695" s="184">
        <v>0.0</v>
      </c>
      <c r="I695" s="184">
        <v>0.0</v>
      </c>
      <c r="J695" s="184" t="s">
        <v>90</v>
      </c>
      <c r="K695" s="184" t="s">
        <v>363</v>
      </c>
      <c r="L695" s="258">
        <f>Total_revenue-COGS</f>
        <v>4232000000</v>
      </c>
      <c r="M695" s="258">
        <f>Gross_profit-(SGAs+R_and_D+Other_operating_items)</f>
        <v>1417000000</v>
      </c>
      <c r="N695" s="259">
        <f>1-(COGS/Total_revenue)</f>
        <v>0.2333223068</v>
      </c>
      <c r="O695" s="259">
        <f>Operating_profit/Total_revenue</f>
        <v>0.0781232771</v>
      </c>
    </row>
    <row r="696">
      <c r="A696" s="184">
        <v>722.0</v>
      </c>
      <c r="B696" s="184" t="s">
        <v>362</v>
      </c>
      <c r="C696" s="184" t="s">
        <v>12</v>
      </c>
      <c r="D696" s="256">
        <v>42369.0</v>
      </c>
      <c r="E696" s="257">
        <v>1.6443E10</v>
      </c>
      <c r="F696" s="257">
        <v>1.2164E10</v>
      </c>
      <c r="G696" s="257">
        <v>2.728E9</v>
      </c>
      <c r="H696" s="184">
        <v>0.0</v>
      </c>
      <c r="I696" s="184">
        <v>0.0</v>
      </c>
      <c r="J696" s="184" t="s">
        <v>90</v>
      </c>
      <c r="K696" s="184" t="s">
        <v>363</v>
      </c>
      <c r="L696" s="258">
        <f>Total_revenue-COGS</f>
        <v>4279000000</v>
      </c>
      <c r="M696" s="258">
        <f>Gross_profit-(SGAs+R_and_D+Other_operating_items)</f>
        <v>1551000000</v>
      </c>
      <c r="N696" s="259">
        <f>1-(COGS/Total_revenue)</f>
        <v>0.2602323177</v>
      </c>
      <c r="O696" s="259">
        <f>Operating_profit/Total_revenue</f>
        <v>0.09432585295</v>
      </c>
    </row>
    <row r="697">
      <c r="A697" s="184">
        <v>723.0</v>
      </c>
      <c r="B697" s="184" t="s">
        <v>362</v>
      </c>
      <c r="C697" s="184" t="s">
        <v>13</v>
      </c>
      <c r="D697" s="256">
        <v>42735.0</v>
      </c>
      <c r="E697" s="257">
        <v>1.5158E10</v>
      </c>
      <c r="F697" s="257">
        <v>1.0972E10</v>
      </c>
      <c r="G697" s="257">
        <v>2.617E9</v>
      </c>
      <c r="H697" s="184">
        <v>0.0</v>
      </c>
      <c r="I697" s="184">
        <v>0.0</v>
      </c>
      <c r="J697" s="184" t="s">
        <v>90</v>
      </c>
      <c r="K697" s="184" t="s">
        <v>363</v>
      </c>
      <c r="L697" s="258">
        <f>Total_revenue-COGS</f>
        <v>4186000000</v>
      </c>
      <c r="M697" s="258">
        <f>Gross_profit-(SGAs+R_and_D+Other_operating_items)</f>
        <v>1569000000</v>
      </c>
      <c r="N697" s="259">
        <f>1-(COGS/Total_revenue)</f>
        <v>0.2761578045</v>
      </c>
      <c r="O697" s="259">
        <f>Operating_profit/Total_revenue</f>
        <v>0.1035096978</v>
      </c>
    </row>
    <row r="698">
      <c r="A698" s="184">
        <v>724.0</v>
      </c>
      <c r="B698" s="184" t="s">
        <v>364</v>
      </c>
      <c r="C698" s="184" t="s">
        <v>10</v>
      </c>
      <c r="D698" s="256">
        <v>41274.0</v>
      </c>
      <c r="E698" s="257">
        <v>8.950045E9</v>
      </c>
      <c r="F698" s="257">
        <v>5.033885E9</v>
      </c>
      <c r="G698" s="257">
        <v>2.785035E9</v>
      </c>
      <c r="H698" s="184">
        <v>0.0</v>
      </c>
      <c r="I698" s="184">
        <v>0.0</v>
      </c>
      <c r="J698" s="184" t="s">
        <v>105</v>
      </c>
      <c r="K698" s="184" t="s">
        <v>365</v>
      </c>
      <c r="L698" s="258">
        <f>Total_revenue-COGS</f>
        <v>3916160000</v>
      </c>
      <c r="M698" s="258">
        <f>Gross_profit-(SGAs+R_and_D+Other_operating_items)</f>
        <v>1131125000</v>
      </c>
      <c r="N698" s="259">
        <f>1-(COGS/Total_revenue)</f>
        <v>0.4375575765</v>
      </c>
      <c r="O698" s="259">
        <f>Operating_profit/Total_revenue</f>
        <v>0.1263820461</v>
      </c>
    </row>
    <row r="699">
      <c r="A699" s="184">
        <v>725.0</v>
      </c>
      <c r="B699" s="184" t="s">
        <v>364</v>
      </c>
      <c r="C699" s="184" t="s">
        <v>11</v>
      </c>
      <c r="D699" s="256">
        <v>41639.0</v>
      </c>
      <c r="E699" s="257">
        <v>9.437758E9</v>
      </c>
      <c r="F699" s="257">
        <v>5.301275E9</v>
      </c>
      <c r="G699" s="257">
        <v>2.839629E9</v>
      </c>
      <c r="H699" s="184">
        <v>0.0</v>
      </c>
      <c r="I699" s="184">
        <v>0.0</v>
      </c>
      <c r="J699" s="184" t="s">
        <v>105</v>
      </c>
      <c r="K699" s="184" t="s">
        <v>365</v>
      </c>
      <c r="L699" s="258">
        <f>Total_revenue-COGS</f>
        <v>4136483000</v>
      </c>
      <c r="M699" s="258">
        <f>Gross_profit-(SGAs+R_and_D+Other_operating_items)</f>
        <v>1296854000</v>
      </c>
      <c r="N699" s="259">
        <f>1-(COGS/Total_revenue)</f>
        <v>0.4382908526</v>
      </c>
      <c r="O699" s="259">
        <f>Operating_profit/Total_revenue</f>
        <v>0.1374112369</v>
      </c>
    </row>
    <row r="700">
      <c r="A700" s="184">
        <v>726.0</v>
      </c>
      <c r="B700" s="184" t="s">
        <v>364</v>
      </c>
      <c r="C700" s="184" t="s">
        <v>12</v>
      </c>
      <c r="D700" s="256">
        <v>42004.0</v>
      </c>
      <c r="E700" s="257">
        <v>9.964953E9</v>
      </c>
      <c r="F700" s="257">
        <v>5.650711E9</v>
      </c>
      <c r="G700" s="257">
        <v>2.967125E9</v>
      </c>
      <c r="H700" s="184">
        <v>0.0</v>
      </c>
      <c r="I700" s="184">
        <v>0.0</v>
      </c>
      <c r="J700" s="184" t="s">
        <v>105</v>
      </c>
      <c r="K700" s="184" t="s">
        <v>365</v>
      </c>
      <c r="L700" s="258">
        <f>Total_revenue-COGS</f>
        <v>4314242000</v>
      </c>
      <c r="M700" s="258">
        <f>Gross_profit-(SGAs+R_and_D+Other_operating_items)</f>
        <v>1347117000</v>
      </c>
      <c r="N700" s="259">
        <f>1-(COGS/Total_revenue)</f>
        <v>0.4329415302</v>
      </c>
      <c r="O700" s="259">
        <f>Operating_profit/Total_revenue</f>
        <v>0.1351854846</v>
      </c>
    </row>
    <row r="701">
      <c r="A701" s="184">
        <v>727.0</v>
      </c>
      <c r="B701" s="184" t="s">
        <v>364</v>
      </c>
      <c r="C701" s="184" t="s">
        <v>13</v>
      </c>
      <c r="D701" s="256">
        <v>42369.0</v>
      </c>
      <c r="E701" s="257">
        <v>9.973384E9</v>
      </c>
      <c r="F701" s="257">
        <v>5.741956E9</v>
      </c>
      <c r="G701" s="257">
        <v>2.931108E9</v>
      </c>
      <c r="H701" s="184">
        <v>0.0</v>
      </c>
      <c r="I701" s="184">
        <v>0.0</v>
      </c>
      <c r="J701" s="184" t="s">
        <v>105</v>
      </c>
      <c r="K701" s="184" t="s">
        <v>365</v>
      </c>
      <c r="L701" s="258">
        <f>Total_revenue-COGS</f>
        <v>4231428000</v>
      </c>
      <c r="M701" s="258">
        <f>Gross_profit-(SGAs+R_and_D+Other_operating_items)</f>
        <v>1300320000</v>
      </c>
      <c r="N701" s="259">
        <f>1-(COGS/Total_revenue)</f>
        <v>0.4242720425</v>
      </c>
      <c r="O701" s="259">
        <f>Operating_profit/Total_revenue</f>
        <v>0.1303790168</v>
      </c>
    </row>
    <row r="702">
      <c r="A702" s="184">
        <v>728.0</v>
      </c>
      <c r="B702" s="184" t="s">
        <v>366</v>
      </c>
      <c r="C702" s="184" t="s">
        <v>10</v>
      </c>
      <c r="D702" s="256">
        <v>41639.0</v>
      </c>
      <c r="E702" s="257">
        <v>2.9402E10</v>
      </c>
      <c r="F702" s="257">
        <v>2.4931E10</v>
      </c>
      <c r="G702" s="257">
        <v>1.333E9</v>
      </c>
      <c r="H702" s="184">
        <v>0.0</v>
      </c>
      <c r="I702" s="184">
        <v>0.0</v>
      </c>
      <c r="J702" s="184" t="s">
        <v>96</v>
      </c>
      <c r="K702" s="184" t="s">
        <v>209</v>
      </c>
      <c r="L702" s="258">
        <f>Total_revenue-COGS</f>
        <v>4471000000</v>
      </c>
      <c r="M702" s="258">
        <f>Gross_profit-(SGAs+R_and_D+Other_operating_items)</f>
        <v>3138000000</v>
      </c>
      <c r="N702" s="259">
        <f>1-(COGS/Total_revenue)</f>
        <v>0.1520644854</v>
      </c>
      <c r="O702" s="259">
        <f>Operating_profit/Total_revenue</f>
        <v>0.1067274335</v>
      </c>
    </row>
    <row r="703">
      <c r="A703" s="184">
        <v>729.0</v>
      </c>
      <c r="B703" s="184" t="s">
        <v>366</v>
      </c>
      <c r="C703" s="184" t="s">
        <v>11</v>
      </c>
      <c r="D703" s="256">
        <v>42004.0</v>
      </c>
      <c r="E703" s="257">
        <v>3.287E10</v>
      </c>
      <c r="F703" s="257">
        <v>2.7334E10</v>
      </c>
      <c r="G703" s="257">
        <v>2.93E8</v>
      </c>
      <c r="H703" s="184">
        <v>0.0</v>
      </c>
      <c r="I703" s="184">
        <v>0.0</v>
      </c>
      <c r="J703" s="184" t="s">
        <v>96</v>
      </c>
      <c r="K703" s="184" t="s">
        <v>209</v>
      </c>
      <c r="L703" s="258">
        <f>Total_revenue-COGS</f>
        <v>5536000000</v>
      </c>
      <c r="M703" s="258">
        <f>Gross_profit-(SGAs+R_and_D+Other_operating_items)</f>
        <v>5243000000</v>
      </c>
      <c r="N703" s="259">
        <f>1-(COGS/Total_revenue)</f>
        <v>0.1684210526</v>
      </c>
      <c r="O703" s="259">
        <f>Operating_profit/Total_revenue</f>
        <v>0.1595071494</v>
      </c>
    </row>
    <row r="704">
      <c r="A704" s="184">
        <v>730.0</v>
      </c>
      <c r="B704" s="184" t="s">
        <v>366</v>
      </c>
      <c r="C704" s="184" t="s">
        <v>12</v>
      </c>
      <c r="D704" s="256">
        <v>42369.0</v>
      </c>
      <c r="E704" s="257">
        <v>2.3633E10</v>
      </c>
      <c r="F704" s="257">
        <v>2.1113E10</v>
      </c>
      <c r="G704" s="257">
        <v>2.0E8</v>
      </c>
      <c r="H704" s="184">
        <v>0.0</v>
      </c>
      <c r="I704" s="184">
        <v>0.0</v>
      </c>
      <c r="J704" s="184" t="s">
        <v>96</v>
      </c>
      <c r="K704" s="184" t="s">
        <v>209</v>
      </c>
      <c r="L704" s="258">
        <f>Total_revenue-COGS</f>
        <v>2520000000</v>
      </c>
      <c r="M704" s="258">
        <f>Gross_profit-(SGAs+R_and_D+Other_operating_items)</f>
        <v>2320000000</v>
      </c>
      <c r="N704" s="259">
        <f>1-(COGS/Total_revenue)</f>
        <v>0.106630559</v>
      </c>
      <c r="O704" s="259">
        <f>Operating_profit/Total_revenue</f>
        <v>0.09816781619</v>
      </c>
    </row>
    <row r="705">
      <c r="A705" s="184">
        <v>731.0</v>
      </c>
      <c r="B705" s="184" t="s">
        <v>366</v>
      </c>
      <c r="C705" s="184" t="s">
        <v>13</v>
      </c>
      <c r="D705" s="256">
        <v>42735.0</v>
      </c>
      <c r="E705" s="257">
        <v>1.5887E10</v>
      </c>
      <c r="F705" s="257">
        <v>1.5023E10</v>
      </c>
      <c r="G705" s="257">
        <v>2.28E8</v>
      </c>
      <c r="H705" s="184">
        <v>0.0</v>
      </c>
      <c r="I705" s="184">
        <v>0.0</v>
      </c>
      <c r="J705" s="184" t="s">
        <v>96</v>
      </c>
      <c r="K705" s="184" t="s">
        <v>209</v>
      </c>
      <c r="L705" s="258">
        <f>Total_revenue-COGS</f>
        <v>864000000</v>
      </c>
      <c r="M705" s="258">
        <f>Gross_profit-(SGAs+R_and_D+Other_operating_items)</f>
        <v>636000000</v>
      </c>
      <c r="N705" s="259">
        <f>1-(COGS/Total_revenue)</f>
        <v>0.05438408762</v>
      </c>
      <c r="O705" s="259">
        <f>Operating_profit/Total_revenue</f>
        <v>0.04003273116</v>
      </c>
    </row>
    <row r="706">
      <c r="A706" s="184">
        <v>732.0</v>
      </c>
      <c r="B706" s="184" t="s">
        <v>367</v>
      </c>
      <c r="C706" s="184" t="s">
        <v>10</v>
      </c>
      <c r="D706" s="256">
        <v>41455.0</v>
      </c>
      <c r="E706" s="257">
        <v>4.297842E9</v>
      </c>
      <c r="F706" s="257">
        <v>3.193722E9</v>
      </c>
      <c r="G706" s="257">
        <v>9.02869E8</v>
      </c>
      <c r="H706" s="184">
        <v>0.0</v>
      </c>
      <c r="I706" s="184">
        <v>0.0</v>
      </c>
      <c r="J706" s="184" t="s">
        <v>90</v>
      </c>
      <c r="K706" s="184" t="s">
        <v>361</v>
      </c>
      <c r="L706" s="258">
        <f>Total_revenue-COGS</f>
        <v>1104120000</v>
      </c>
      <c r="M706" s="258">
        <f>Gross_profit-(SGAs+R_and_D+Other_operating_items)</f>
        <v>201251000</v>
      </c>
      <c r="N706" s="259">
        <f>1-(COGS/Total_revenue)</f>
        <v>0.2569010215</v>
      </c>
      <c r="O706" s="259">
        <f>Operating_profit/Total_revenue</f>
        <v>0.04682605829</v>
      </c>
    </row>
    <row r="707">
      <c r="A707" s="184">
        <v>733.0</v>
      </c>
      <c r="B707" s="184" t="s">
        <v>367</v>
      </c>
      <c r="C707" s="184" t="s">
        <v>11</v>
      </c>
      <c r="D707" s="256">
        <v>41820.0</v>
      </c>
      <c r="E707" s="257">
        <v>5.348483E9</v>
      </c>
      <c r="F707" s="257">
        <v>3.891816E9</v>
      </c>
      <c r="G707" s="257">
        <v>1.12694E9</v>
      </c>
      <c r="H707" s="184">
        <v>0.0</v>
      </c>
      <c r="I707" s="184">
        <v>0.0</v>
      </c>
      <c r="J707" s="184" t="s">
        <v>90</v>
      </c>
      <c r="K707" s="184" t="s">
        <v>361</v>
      </c>
      <c r="L707" s="258">
        <f>Total_revenue-COGS</f>
        <v>1456667000</v>
      </c>
      <c r="M707" s="258">
        <f>Gross_profit-(SGAs+R_and_D+Other_operating_items)</f>
        <v>329727000</v>
      </c>
      <c r="N707" s="259">
        <f>1-(COGS/Total_revenue)</f>
        <v>0.2723514312</v>
      </c>
      <c r="O707" s="259">
        <f>Operating_profit/Total_revenue</f>
        <v>0.06164869553</v>
      </c>
    </row>
    <row r="708">
      <c r="A708" s="184">
        <v>734.0</v>
      </c>
      <c r="B708" s="184" t="s">
        <v>367</v>
      </c>
      <c r="C708" s="184" t="s">
        <v>12</v>
      </c>
      <c r="D708" s="256">
        <v>42185.0</v>
      </c>
      <c r="E708" s="257">
        <v>6.155297E9</v>
      </c>
      <c r="F708" s="257">
        <v>4.338193E9</v>
      </c>
      <c r="G708" s="257">
        <v>1.34751E9</v>
      </c>
      <c r="H708" s="184">
        <v>0.0</v>
      </c>
      <c r="I708" s="184">
        <v>0.0</v>
      </c>
      <c r="J708" s="184" t="s">
        <v>90</v>
      </c>
      <c r="K708" s="184" t="s">
        <v>361</v>
      </c>
      <c r="L708" s="258">
        <f>Total_revenue-COGS</f>
        <v>1817104000</v>
      </c>
      <c r="M708" s="258">
        <f>Gross_profit-(SGAs+R_and_D+Other_operating_items)</f>
        <v>469594000</v>
      </c>
      <c r="N708" s="259">
        <f>1-(COGS/Total_revenue)</f>
        <v>0.2952098006</v>
      </c>
      <c r="O708" s="259">
        <f>Operating_profit/Total_revenue</f>
        <v>0.07629103843</v>
      </c>
    </row>
    <row r="709">
      <c r="A709" s="184">
        <v>735.0</v>
      </c>
      <c r="B709" s="184" t="s">
        <v>367</v>
      </c>
      <c r="C709" s="184" t="s">
        <v>13</v>
      </c>
      <c r="D709" s="256">
        <v>42551.0</v>
      </c>
      <c r="E709" s="257">
        <v>6.911676E9</v>
      </c>
      <c r="F709" s="257">
        <v>4.818585E9</v>
      </c>
      <c r="G709" s="257">
        <v>1.513064E9</v>
      </c>
      <c r="H709" s="184">
        <v>0.0</v>
      </c>
      <c r="I709" s="184">
        <v>0.0</v>
      </c>
      <c r="J709" s="184" t="s">
        <v>90</v>
      </c>
      <c r="K709" s="184" t="s">
        <v>361</v>
      </c>
      <c r="L709" s="258">
        <f>Total_revenue-COGS</f>
        <v>2093091000</v>
      </c>
      <c r="M709" s="258">
        <f>Gross_profit-(SGAs+R_and_D+Other_operating_items)</f>
        <v>580027000</v>
      </c>
      <c r="N709" s="259">
        <f>1-(COGS/Total_revenue)</f>
        <v>0.3028340738</v>
      </c>
      <c r="O709" s="259">
        <f>Operating_profit/Total_revenue</f>
        <v>0.08391987703</v>
      </c>
    </row>
    <row r="710">
      <c r="A710" s="184">
        <v>736.0</v>
      </c>
      <c r="B710" s="184" t="s">
        <v>368</v>
      </c>
      <c r="C710" s="184" t="s">
        <v>10</v>
      </c>
      <c r="D710" s="256">
        <v>41274.0</v>
      </c>
      <c r="E710" s="257">
        <v>4.088983E9</v>
      </c>
      <c r="F710" s="257">
        <v>1.67198E9</v>
      </c>
      <c r="G710" s="257">
        <v>1.269586E9</v>
      </c>
      <c r="H710" s="257">
        <v>2.01197E8</v>
      </c>
      <c r="I710" s="257">
        <v>9.2369E7</v>
      </c>
      <c r="J710" s="184" t="s">
        <v>90</v>
      </c>
      <c r="K710" s="184" t="s">
        <v>110</v>
      </c>
      <c r="L710" s="258">
        <f>Total_revenue-COGS</f>
        <v>2417003000</v>
      </c>
      <c r="M710" s="258">
        <f>Gross_profit-(SGAs+R_and_D+Other_operating_items)</f>
        <v>853851000</v>
      </c>
      <c r="N710" s="259">
        <f>1-(COGS/Total_revenue)</f>
        <v>0.5911012592</v>
      </c>
      <c r="O710" s="259">
        <f>Operating_profit/Total_revenue</f>
        <v>0.2088174492</v>
      </c>
    </row>
    <row r="711">
      <c r="A711" s="184">
        <v>737.0</v>
      </c>
      <c r="B711" s="184" t="s">
        <v>368</v>
      </c>
      <c r="C711" s="184" t="s">
        <v>11</v>
      </c>
      <c r="D711" s="256">
        <v>41637.0</v>
      </c>
      <c r="E711" s="257">
        <v>4.082157E9</v>
      </c>
      <c r="F711" s="257">
        <v>1.672901E9</v>
      </c>
      <c r="G711" s="257">
        <v>1.269777E9</v>
      </c>
      <c r="H711" s="257">
        <v>2.07591E8</v>
      </c>
      <c r="I711" s="257">
        <v>1.25876E8</v>
      </c>
      <c r="J711" s="184" t="s">
        <v>90</v>
      </c>
      <c r="K711" s="184" t="s">
        <v>110</v>
      </c>
      <c r="L711" s="258">
        <f>Total_revenue-COGS</f>
        <v>2409256000</v>
      </c>
      <c r="M711" s="258">
        <f>Gross_profit-(SGAs+R_and_D+Other_operating_items)</f>
        <v>806012000</v>
      </c>
      <c r="N711" s="259">
        <f>1-(COGS/Total_revenue)</f>
        <v>0.590191901</v>
      </c>
      <c r="O711" s="259">
        <f>Operating_profit/Total_revenue</f>
        <v>0.1974475749</v>
      </c>
    </row>
    <row r="712">
      <c r="A712" s="184">
        <v>738.0</v>
      </c>
      <c r="B712" s="184" t="s">
        <v>368</v>
      </c>
      <c r="C712" s="184" t="s">
        <v>12</v>
      </c>
      <c r="D712" s="256">
        <v>42001.0</v>
      </c>
      <c r="E712" s="257">
        <v>4.277207E9</v>
      </c>
      <c r="F712" s="257">
        <v>1.698372E9</v>
      </c>
      <c r="G712" s="257">
        <v>1.315793E9</v>
      </c>
      <c r="H712" s="257">
        <v>2.22556E8</v>
      </c>
      <c r="I712" s="257">
        <v>9.9794E7</v>
      </c>
      <c r="J712" s="184" t="s">
        <v>90</v>
      </c>
      <c r="K712" s="184" t="s">
        <v>110</v>
      </c>
      <c r="L712" s="258">
        <f>Total_revenue-COGS</f>
        <v>2578835000</v>
      </c>
      <c r="M712" s="258">
        <f>Gross_profit-(SGAs+R_and_D+Other_operating_items)</f>
        <v>940692000</v>
      </c>
      <c r="N712" s="259">
        <f>1-(COGS/Total_revenue)</f>
        <v>0.6029249929</v>
      </c>
      <c r="O712" s="259">
        <f>Operating_profit/Total_revenue</f>
        <v>0.2199313711</v>
      </c>
    </row>
    <row r="713">
      <c r="A713" s="184">
        <v>739.0</v>
      </c>
      <c r="B713" s="184" t="s">
        <v>368</v>
      </c>
      <c r="C713" s="184" t="s">
        <v>13</v>
      </c>
      <c r="D713" s="256">
        <v>42365.0</v>
      </c>
      <c r="E713" s="257">
        <v>4.447509E9</v>
      </c>
      <c r="F713" s="257">
        <v>1.677033E9</v>
      </c>
      <c r="G713" s="257">
        <v>1.370183E9</v>
      </c>
      <c r="H713" s="257">
        <v>2.42944E8</v>
      </c>
      <c r="I713" s="257">
        <v>8.6171E7</v>
      </c>
      <c r="J713" s="184" t="s">
        <v>90</v>
      </c>
      <c r="K713" s="184" t="s">
        <v>110</v>
      </c>
      <c r="L713" s="258">
        <f>Total_revenue-COGS</f>
        <v>2770476000</v>
      </c>
      <c r="M713" s="258">
        <f>Gross_profit-(SGAs+R_and_D+Other_operating_items)</f>
        <v>1071178000</v>
      </c>
      <c r="N713" s="259">
        <f>1-(COGS/Total_revenue)</f>
        <v>0.6229275759</v>
      </c>
      <c r="O713" s="259">
        <f>Operating_profit/Total_revenue</f>
        <v>0.2408489786</v>
      </c>
    </row>
    <row r="714">
      <c r="A714" s="184">
        <v>740.0</v>
      </c>
      <c r="B714" s="184" t="s">
        <v>369</v>
      </c>
      <c r="C714" s="184" t="s">
        <v>10</v>
      </c>
      <c r="D714" s="256">
        <v>41274.0</v>
      </c>
      <c r="E714" s="257">
        <v>3.036584E9</v>
      </c>
      <c r="F714" s="257">
        <v>1.62167E8</v>
      </c>
      <c r="G714" s="257">
        <v>1.789327E9</v>
      </c>
      <c r="H714" s="184">
        <v>0.0</v>
      </c>
      <c r="I714" s="257">
        <v>1.93937E8</v>
      </c>
      <c r="J714" s="184" t="s">
        <v>99</v>
      </c>
      <c r="K714" s="184" t="s">
        <v>200</v>
      </c>
      <c r="L714" s="258">
        <f>Total_revenue-COGS</f>
        <v>2874417000</v>
      </c>
      <c r="M714" s="258">
        <f>Gross_profit-(SGAs+R_and_D+Other_operating_items)</f>
        <v>891153000</v>
      </c>
      <c r="N714" s="259">
        <f>1-(COGS/Total_revenue)</f>
        <v>0.9465955824</v>
      </c>
      <c r="O714" s="259">
        <f>Operating_profit/Total_revenue</f>
        <v>0.2934722043</v>
      </c>
    </row>
    <row r="715">
      <c r="A715" s="184">
        <v>741.0</v>
      </c>
      <c r="B715" s="184" t="s">
        <v>369</v>
      </c>
      <c r="C715" s="184" t="s">
        <v>11</v>
      </c>
      <c r="D715" s="256">
        <v>41639.0</v>
      </c>
      <c r="E715" s="257">
        <v>2.872833E9</v>
      </c>
      <c r="F715" s="257">
        <v>1.16241E8</v>
      </c>
      <c r="G715" s="257">
        <v>1.716639E9</v>
      </c>
      <c r="H715" s="184">
        <v>0.0</v>
      </c>
      <c r="I715" s="257">
        <v>1.31409E8</v>
      </c>
      <c r="J715" s="184" t="s">
        <v>99</v>
      </c>
      <c r="K715" s="184" t="s">
        <v>200</v>
      </c>
      <c r="L715" s="258">
        <f>Total_revenue-COGS</f>
        <v>2756592000</v>
      </c>
      <c r="M715" s="258">
        <f>Gross_profit-(SGAs+R_and_D+Other_operating_items)</f>
        <v>908544000</v>
      </c>
      <c r="N715" s="259">
        <f>1-(COGS/Total_revenue)</f>
        <v>0.9595378499</v>
      </c>
      <c r="O715" s="259">
        <f>Operating_profit/Total_revenue</f>
        <v>0.3162536771</v>
      </c>
    </row>
    <row r="716">
      <c r="A716" s="184">
        <v>742.0</v>
      </c>
      <c r="B716" s="184" t="s">
        <v>369</v>
      </c>
      <c r="C716" s="184" t="s">
        <v>12</v>
      </c>
      <c r="D716" s="256">
        <v>42004.0</v>
      </c>
      <c r="E716" s="257">
        <v>2.955641E9</v>
      </c>
      <c r="F716" s="257">
        <v>8.6453E7</v>
      </c>
      <c r="G716" s="257">
        <v>1.843069E9</v>
      </c>
      <c r="H716" s="184">
        <v>0.0</v>
      </c>
      <c r="I716" s="257">
        <v>1.20266E8</v>
      </c>
      <c r="J716" s="184" t="s">
        <v>99</v>
      </c>
      <c r="K716" s="184" t="s">
        <v>200</v>
      </c>
      <c r="L716" s="258">
        <f>Total_revenue-COGS</f>
        <v>2869188000</v>
      </c>
      <c r="M716" s="258">
        <f>Gross_profit-(SGAs+R_and_D+Other_operating_items)</f>
        <v>905853000</v>
      </c>
      <c r="N716" s="259">
        <f>1-(COGS/Total_revenue)</f>
        <v>0.9707498306</v>
      </c>
      <c r="O716" s="259">
        <f>Operating_profit/Total_revenue</f>
        <v>0.3064827562</v>
      </c>
    </row>
    <row r="717">
      <c r="A717" s="184">
        <v>743.0</v>
      </c>
      <c r="B717" s="184" t="s">
        <v>369</v>
      </c>
      <c r="C717" s="184" t="s">
        <v>13</v>
      </c>
      <c r="D717" s="256">
        <v>42369.0</v>
      </c>
      <c r="E717" s="257">
        <v>3.153251E9</v>
      </c>
      <c r="F717" s="257">
        <v>8.2175E7</v>
      </c>
      <c r="G717" s="257">
        <v>1.948041E9</v>
      </c>
      <c r="H717" s="184">
        <v>0.0</v>
      </c>
      <c r="I717" s="257">
        <v>1.27821E8</v>
      </c>
      <c r="J717" s="184" t="s">
        <v>99</v>
      </c>
      <c r="K717" s="184" t="s">
        <v>200</v>
      </c>
      <c r="L717" s="258">
        <f>Total_revenue-COGS</f>
        <v>3071076000</v>
      </c>
      <c r="M717" s="258">
        <f>Gross_profit-(SGAs+R_and_D+Other_operating_items)</f>
        <v>995214000</v>
      </c>
      <c r="N717" s="259">
        <f>1-(COGS/Total_revenue)</f>
        <v>0.9739395944</v>
      </c>
      <c r="O717" s="259">
        <f>Operating_profit/Total_revenue</f>
        <v>0.3156152174</v>
      </c>
    </row>
    <row r="718">
      <c r="A718" s="184">
        <v>744.0</v>
      </c>
      <c r="B718" s="184" t="s">
        <v>370</v>
      </c>
      <c r="C718" s="184" t="s">
        <v>10</v>
      </c>
      <c r="D718" s="256">
        <v>41636.0</v>
      </c>
      <c r="E718" s="257">
        <v>4.627802E9</v>
      </c>
      <c r="F718" s="257">
        <v>3.016109E9</v>
      </c>
      <c r="G718" s="257">
        <v>1.096507E9</v>
      </c>
      <c r="H718" s="184">
        <v>0.0</v>
      </c>
      <c r="I718" s="184">
        <v>0.0</v>
      </c>
      <c r="J718" s="184" t="s">
        <v>90</v>
      </c>
      <c r="K718" s="184" t="s">
        <v>112</v>
      </c>
      <c r="L718" s="258">
        <f>Total_revenue-COGS</f>
        <v>1611693000</v>
      </c>
      <c r="M718" s="258">
        <f>Gross_profit-(SGAs+R_and_D+Other_operating_items)</f>
        <v>515186000</v>
      </c>
      <c r="N718" s="259">
        <f>1-(COGS/Total_revenue)</f>
        <v>0.3482631712</v>
      </c>
      <c r="O718" s="259">
        <f>Operating_profit/Total_revenue</f>
        <v>0.1113241232</v>
      </c>
    </row>
    <row r="719">
      <c r="A719" s="184">
        <v>745.0</v>
      </c>
      <c r="B719" s="184" t="s">
        <v>370</v>
      </c>
      <c r="C719" s="184" t="s">
        <v>11</v>
      </c>
      <c r="D719" s="256">
        <v>42007.0</v>
      </c>
      <c r="E719" s="257">
        <v>5.324746E9</v>
      </c>
      <c r="F719" s="257">
        <v>3.420339E9</v>
      </c>
      <c r="G719" s="257">
        <v>1.340453E9</v>
      </c>
      <c r="H719" s="184">
        <v>0.0</v>
      </c>
      <c r="I719" s="184">
        <v>0.0</v>
      </c>
      <c r="J719" s="184" t="s">
        <v>90</v>
      </c>
      <c r="K719" s="184" t="s">
        <v>112</v>
      </c>
      <c r="L719" s="258">
        <f>Total_revenue-COGS</f>
        <v>1904407000</v>
      </c>
      <c r="M719" s="258">
        <f>Gross_profit-(SGAs+R_and_D+Other_operating_items)</f>
        <v>563954000</v>
      </c>
      <c r="N719" s="259">
        <f>1-(COGS/Total_revenue)</f>
        <v>0.3576521772</v>
      </c>
      <c r="O719" s="259">
        <f>Operating_profit/Total_revenue</f>
        <v>0.1059119064</v>
      </c>
    </row>
    <row r="720">
      <c r="A720" s="184">
        <v>746.0</v>
      </c>
      <c r="B720" s="184" t="s">
        <v>370</v>
      </c>
      <c r="C720" s="184" t="s">
        <v>12</v>
      </c>
      <c r="D720" s="256">
        <v>42371.0</v>
      </c>
      <c r="E720" s="257">
        <v>5.731549E9</v>
      </c>
      <c r="F720" s="257">
        <v>3.595217E9</v>
      </c>
      <c r="G720" s="257">
        <v>1.541214E9</v>
      </c>
      <c r="H720" s="184">
        <v>0.0</v>
      </c>
      <c r="I720" s="184">
        <v>0.0</v>
      </c>
      <c r="J720" s="184" t="s">
        <v>90</v>
      </c>
      <c r="K720" s="184" t="s">
        <v>112</v>
      </c>
      <c r="L720" s="258">
        <f>Total_revenue-COGS</f>
        <v>2136332000</v>
      </c>
      <c r="M720" s="258">
        <f>Gross_profit-(SGAs+R_and_D+Other_operating_items)</f>
        <v>595118000</v>
      </c>
      <c r="N720" s="259">
        <f>1-(COGS/Total_revenue)</f>
        <v>0.3727320485</v>
      </c>
      <c r="O720" s="259">
        <f>Operating_profit/Total_revenue</f>
        <v>0.1038319658</v>
      </c>
    </row>
    <row r="721">
      <c r="A721" s="184">
        <v>747.0</v>
      </c>
      <c r="B721" s="184" t="s">
        <v>370</v>
      </c>
      <c r="C721" s="184" t="s">
        <v>13</v>
      </c>
      <c r="D721" s="256">
        <v>42735.0</v>
      </c>
      <c r="E721" s="257">
        <v>6.028199E9</v>
      </c>
      <c r="F721" s="257">
        <v>3.752151E9</v>
      </c>
      <c r="G721" s="257">
        <v>1.500399E9</v>
      </c>
      <c r="H721" s="184">
        <v>0.0</v>
      </c>
      <c r="I721" s="184">
        <v>0.0</v>
      </c>
      <c r="J721" s="184" t="s">
        <v>90</v>
      </c>
      <c r="K721" s="184" t="s">
        <v>112</v>
      </c>
      <c r="L721" s="258">
        <f>Total_revenue-COGS</f>
        <v>2276048000</v>
      </c>
      <c r="M721" s="258">
        <f>Gross_profit-(SGAs+R_and_D+Other_operating_items)</f>
        <v>775649000</v>
      </c>
      <c r="N721" s="259">
        <f>1-(COGS/Total_revenue)</f>
        <v>0.3775668322</v>
      </c>
      <c r="O721" s="259">
        <f>Operating_profit/Total_revenue</f>
        <v>0.1286701053</v>
      </c>
    </row>
    <row r="722">
      <c r="A722" s="184">
        <v>748.0</v>
      </c>
      <c r="B722" s="184" t="s">
        <v>371</v>
      </c>
      <c r="C722" s="184" t="s">
        <v>10</v>
      </c>
      <c r="D722" s="256">
        <v>41274.0</v>
      </c>
      <c r="E722" s="257">
        <v>3.3013E10</v>
      </c>
      <c r="F722" s="257">
        <v>5.717E9</v>
      </c>
      <c r="G722" s="257">
        <v>2.0801E10</v>
      </c>
      <c r="H722" s="184">
        <v>0.0</v>
      </c>
      <c r="I722" s="257">
        <v>1.679E9</v>
      </c>
      <c r="J722" s="184" t="s">
        <v>102</v>
      </c>
      <c r="K722" s="184" t="s">
        <v>286</v>
      </c>
      <c r="L722" s="258">
        <f>Total_revenue-COGS</f>
        <v>27296000000</v>
      </c>
      <c r="M722" s="258">
        <f>Gross_profit-(SGAs+R_and_D+Other_operating_items)</f>
        <v>4816000000</v>
      </c>
      <c r="N722" s="259">
        <f>1-(COGS/Total_revenue)</f>
        <v>0.8268257959</v>
      </c>
      <c r="O722" s="259">
        <f>Operating_profit/Total_revenue</f>
        <v>0.1458819253</v>
      </c>
    </row>
    <row r="723">
      <c r="A723" s="184">
        <v>749.0</v>
      </c>
      <c r="B723" s="184" t="s">
        <v>371</v>
      </c>
      <c r="C723" s="184" t="s">
        <v>11</v>
      </c>
      <c r="D723" s="256">
        <v>41639.0</v>
      </c>
      <c r="E723" s="257">
        <v>3.4182E10</v>
      </c>
      <c r="F723" s="257">
        <v>5.97E9</v>
      </c>
      <c r="G723" s="257">
        <v>2.1667E10</v>
      </c>
      <c r="H723" s="184">
        <v>0.0</v>
      </c>
      <c r="I723" s="257">
        <v>1.753E9</v>
      </c>
      <c r="J723" s="184" t="s">
        <v>102</v>
      </c>
      <c r="K723" s="184" t="s">
        <v>286</v>
      </c>
      <c r="L723" s="258">
        <f>Total_revenue-COGS</f>
        <v>28212000000</v>
      </c>
      <c r="M723" s="258">
        <f>Gross_profit-(SGAs+R_and_D+Other_operating_items)</f>
        <v>4792000000</v>
      </c>
      <c r="N723" s="259">
        <f>1-(COGS/Total_revenue)</f>
        <v>0.8253466737</v>
      </c>
      <c r="O723" s="259">
        <f>Operating_profit/Total_revenue</f>
        <v>0.1401907437</v>
      </c>
    </row>
    <row r="724">
      <c r="A724" s="184">
        <v>750.0</v>
      </c>
      <c r="B724" s="184" t="s">
        <v>371</v>
      </c>
      <c r="C724" s="184" t="s">
        <v>12</v>
      </c>
      <c r="D724" s="256">
        <v>42004.0</v>
      </c>
      <c r="E724" s="257">
        <v>3.6918E10</v>
      </c>
      <c r="F724" s="257">
        <v>6.262E9</v>
      </c>
      <c r="G724" s="257">
        <v>2.3271E10</v>
      </c>
      <c r="H724" s="184">
        <v>0.0</v>
      </c>
      <c r="I724" s="257">
        <v>1.82E9</v>
      </c>
      <c r="J724" s="184" t="s">
        <v>102</v>
      </c>
      <c r="K724" s="184" t="s">
        <v>286</v>
      </c>
      <c r="L724" s="258">
        <f>Total_revenue-COGS</f>
        <v>30656000000</v>
      </c>
      <c r="M724" s="258">
        <f>Gross_profit-(SGAs+R_and_D+Other_operating_items)</f>
        <v>5565000000</v>
      </c>
      <c r="N724" s="259">
        <f>1-(COGS/Total_revenue)</f>
        <v>0.830380844</v>
      </c>
      <c r="O724" s="259">
        <f>Operating_profit/Total_revenue</f>
        <v>0.1507394767</v>
      </c>
    </row>
    <row r="725">
      <c r="A725" s="184">
        <v>751.0</v>
      </c>
      <c r="B725" s="184" t="s">
        <v>371</v>
      </c>
      <c r="C725" s="184" t="s">
        <v>13</v>
      </c>
      <c r="D725" s="256">
        <v>42369.0</v>
      </c>
      <c r="E725" s="257">
        <v>3.9678E10</v>
      </c>
      <c r="F725" s="257">
        <v>6.638E9</v>
      </c>
      <c r="G725" s="257">
        <v>2.5171E10</v>
      </c>
      <c r="H725" s="184">
        <v>0.0</v>
      </c>
      <c r="I725" s="257">
        <v>1.904E9</v>
      </c>
      <c r="J725" s="184" t="s">
        <v>102</v>
      </c>
      <c r="K725" s="184" t="s">
        <v>286</v>
      </c>
      <c r="L725" s="258">
        <f>Total_revenue-COGS</f>
        <v>33040000000</v>
      </c>
      <c r="M725" s="258">
        <f>Gross_profit-(SGAs+R_and_D+Other_operating_items)</f>
        <v>5965000000</v>
      </c>
      <c r="N725" s="259">
        <f>1-(COGS/Total_revenue)</f>
        <v>0.8327032613</v>
      </c>
      <c r="O725" s="259">
        <f>Operating_profit/Total_revenue</f>
        <v>0.1503351983</v>
      </c>
    </row>
    <row r="726">
      <c r="A726" s="184">
        <v>752.0</v>
      </c>
      <c r="B726" s="184" t="s">
        <v>372</v>
      </c>
      <c r="C726" s="184" t="s">
        <v>10</v>
      </c>
      <c r="D726" s="256">
        <v>41274.0</v>
      </c>
      <c r="E726" s="257">
        <v>1.765979E9</v>
      </c>
      <c r="F726" s="257">
        <v>5.67989E8</v>
      </c>
      <c r="G726" s="257">
        <v>1.5895E8</v>
      </c>
      <c r="H726" s="184">
        <v>0.0</v>
      </c>
      <c r="I726" s="257">
        <v>5.0622E8</v>
      </c>
      <c r="J726" s="184" t="s">
        <v>114</v>
      </c>
      <c r="K726" s="184" t="s">
        <v>156</v>
      </c>
      <c r="L726" s="258">
        <f>Total_revenue-COGS</f>
        <v>1197990000</v>
      </c>
      <c r="M726" s="258">
        <f>Gross_profit-(SGAs+R_and_D+Other_operating_items)</f>
        <v>532820000</v>
      </c>
      <c r="N726" s="259">
        <f>1-(COGS/Total_revenue)</f>
        <v>0.6783716001</v>
      </c>
      <c r="O726" s="259">
        <f>Operating_profit/Total_revenue</f>
        <v>0.301713667</v>
      </c>
    </row>
    <row r="727">
      <c r="A727" s="184">
        <v>753.0</v>
      </c>
      <c r="B727" s="184" t="s">
        <v>372</v>
      </c>
      <c r="C727" s="184" t="s">
        <v>11</v>
      </c>
      <c r="D727" s="256">
        <v>41639.0</v>
      </c>
      <c r="E727" s="257">
        <v>2.847945E9</v>
      </c>
      <c r="F727" s="257">
        <v>1.206813E9</v>
      </c>
      <c r="G727" s="257">
        <v>2.41719E8</v>
      </c>
      <c r="H727" s="184">
        <v>0.0</v>
      </c>
      <c r="I727" s="257">
        <v>8.658E8</v>
      </c>
      <c r="J727" s="184" t="s">
        <v>114</v>
      </c>
      <c r="K727" s="184" t="s">
        <v>156</v>
      </c>
      <c r="L727" s="258">
        <f>Total_revenue-COGS</f>
        <v>1641132000</v>
      </c>
      <c r="M727" s="258">
        <f>Gross_profit-(SGAs+R_and_D+Other_operating_items)</f>
        <v>533613000</v>
      </c>
      <c r="N727" s="259">
        <f>1-(COGS/Total_revenue)</f>
        <v>0.576251297</v>
      </c>
      <c r="O727" s="259">
        <f>Operating_profit/Total_revenue</f>
        <v>0.1873677336</v>
      </c>
    </row>
    <row r="728">
      <c r="A728" s="184">
        <v>754.0</v>
      </c>
      <c r="B728" s="184" t="s">
        <v>372</v>
      </c>
      <c r="C728" s="184" t="s">
        <v>12</v>
      </c>
      <c r="D728" s="256">
        <v>42004.0</v>
      </c>
      <c r="E728" s="257">
        <v>3.305879E9</v>
      </c>
      <c r="F728" s="257">
        <v>1.403358E9</v>
      </c>
      <c r="G728" s="257">
        <v>2.12481E8</v>
      </c>
      <c r="H728" s="184">
        <v>0.0</v>
      </c>
      <c r="I728" s="257">
        <v>8.4413E8</v>
      </c>
      <c r="J728" s="184" t="s">
        <v>114</v>
      </c>
      <c r="K728" s="184" t="s">
        <v>156</v>
      </c>
      <c r="L728" s="258">
        <f>Total_revenue-COGS</f>
        <v>1902521000</v>
      </c>
      <c r="M728" s="258">
        <f>Gross_profit-(SGAs+R_and_D+Other_operating_items)</f>
        <v>845910000</v>
      </c>
      <c r="N728" s="259">
        <f>1-(COGS/Total_revenue)</f>
        <v>0.5754962598</v>
      </c>
      <c r="O728" s="259">
        <f>Operating_profit/Total_revenue</f>
        <v>0.2558805086</v>
      </c>
    </row>
    <row r="729">
      <c r="A729" s="184">
        <v>755.0</v>
      </c>
      <c r="B729" s="184" t="s">
        <v>372</v>
      </c>
      <c r="C729" s="184" t="s">
        <v>13</v>
      </c>
      <c r="D729" s="256">
        <v>42369.0</v>
      </c>
      <c r="E729" s="257">
        <v>3.775685E9</v>
      </c>
      <c r="F729" s="257">
        <v>1.622257E9</v>
      </c>
      <c r="G729" s="257">
        <v>2.58342E8</v>
      </c>
      <c r="H729" s="184">
        <v>0.0</v>
      </c>
      <c r="I729" s="257">
        <v>8.2624E8</v>
      </c>
      <c r="J729" s="184" t="s">
        <v>114</v>
      </c>
      <c r="K729" s="184" t="s">
        <v>156</v>
      </c>
      <c r="L729" s="258">
        <f>Total_revenue-COGS</f>
        <v>2153428000</v>
      </c>
      <c r="M729" s="258">
        <f>Gross_profit-(SGAs+R_and_D+Other_operating_items)</f>
        <v>1068846000</v>
      </c>
      <c r="N729" s="259">
        <f>1-(COGS/Total_revenue)</f>
        <v>0.570341011</v>
      </c>
      <c r="O729" s="259">
        <f>Operating_profit/Total_revenue</f>
        <v>0.2830866452</v>
      </c>
    </row>
    <row r="730">
      <c r="A730" s="184">
        <v>756.0</v>
      </c>
      <c r="B730" s="184" t="s">
        <v>373</v>
      </c>
      <c r="C730" s="184" t="s">
        <v>10</v>
      </c>
      <c r="D730" s="256">
        <v>41639.0</v>
      </c>
      <c r="E730" s="257">
        <v>2.013719E9</v>
      </c>
      <c r="F730" s="184">
        <v>0.0</v>
      </c>
      <c r="G730" s="257">
        <v>4.01324E8</v>
      </c>
      <c r="H730" s="184">
        <v>0.0</v>
      </c>
      <c r="I730" s="257">
        <v>4.23312E8</v>
      </c>
      <c r="J730" s="184" t="s">
        <v>114</v>
      </c>
      <c r="K730" s="184" t="s">
        <v>156</v>
      </c>
      <c r="L730" s="258">
        <f>Total_revenue-COGS</f>
        <v>2013719000</v>
      </c>
      <c r="M730" s="258">
        <f>Gross_profit-(SGAs+R_and_D+Other_operating_items)</f>
        <v>1189083000</v>
      </c>
      <c r="N730" s="259">
        <f>1-(COGS/Total_revenue)</f>
        <v>1</v>
      </c>
      <c r="O730" s="259">
        <f>Operating_profit/Total_revenue</f>
        <v>0.5904910268</v>
      </c>
    </row>
    <row r="731">
      <c r="A731" s="184">
        <v>757.0</v>
      </c>
      <c r="B731" s="184" t="s">
        <v>373</v>
      </c>
      <c r="C731" s="184" t="s">
        <v>11</v>
      </c>
      <c r="D731" s="256">
        <v>42004.0</v>
      </c>
      <c r="E731" s="257">
        <v>1.56321E9</v>
      </c>
      <c r="F731" s="184">
        <v>0.0</v>
      </c>
      <c r="G731" s="257">
        <v>4.63059E8</v>
      </c>
      <c r="H731" s="184">
        <v>0.0</v>
      </c>
      <c r="I731" s="257">
        <v>4.55016E8</v>
      </c>
      <c r="J731" s="184" t="s">
        <v>114</v>
      </c>
      <c r="K731" s="184" t="s">
        <v>156</v>
      </c>
      <c r="L731" s="258">
        <f>Total_revenue-COGS</f>
        <v>1563210000</v>
      </c>
      <c r="M731" s="258">
        <f>Gross_profit-(SGAs+R_and_D+Other_operating_items)</f>
        <v>645135000</v>
      </c>
      <c r="N731" s="259">
        <f>1-(COGS/Total_revenue)</f>
        <v>1</v>
      </c>
      <c r="O731" s="259">
        <f>Operating_profit/Total_revenue</f>
        <v>0.4126988696</v>
      </c>
    </row>
    <row r="732">
      <c r="A732" s="184">
        <v>758.0</v>
      </c>
      <c r="B732" s="184" t="s">
        <v>373</v>
      </c>
      <c r="C732" s="184" t="s">
        <v>12</v>
      </c>
      <c r="D732" s="256">
        <v>42369.0</v>
      </c>
      <c r="E732" s="257">
        <v>1.828305E9</v>
      </c>
      <c r="F732" s="184">
        <v>0.0</v>
      </c>
      <c r="G732" s="257">
        <v>7.06644E8</v>
      </c>
      <c r="H732" s="184">
        <v>0.0</v>
      </c>
      <c r="I732" s="257">
        <v>5.04905E8</v>
      </c>
      <c r="J732" s="184" t="s">
        <v>114</v>
      </c>
      <c r="K732" s="184" t="s">
        <v>156</v>
      </c>
      <c r="L732" s="258">
        <f>Total_revenue-COGS</f>
        <v>1828305000</v>
      </c>
      <c r="M732" s="258">
        <f>Gross_profit-(SGAs+R_and_D+Other_operating_items)</f>
        <v>616756000</v>
      </c>
      <c r="N732" s="259">
        <f>1-(COGS/Total_revenue)</f>
        <v>1</v>
      </c>
      <c r="O732" s="259">
        <f>Operating_profit/Total_revenue</f>
        <v>0.3373375886</v>
      </c>
    </row>
    <row r="733">
      <c r="A733" s="184">
        <v>759.0</v>
      </c>
      <c r="B733" s="184" t="s">
        <v>373</v>
      </c>
      <c r="C733" s="184" t="s">
        <v>13</v>
      </c>
      <c r="D733" s="256">
        <v>42735.0</v>
      </c>
      <c r="E733" s="257">
        <v>2.040486E9</v>
      </c>
      <c r="F733" s="184">
        <v>0.0</v>
      </c>
      <c r="G733" s="257">
        <v>8.4201E8</v>
      </c>
      <c r="H733" s="184">
        <v>0.0</v>
      </c>
      <c r="I733" s="257">
        <v>5.68108E8</v>
      </c>
      <c r="J733" s="184" t="s">
        <v>114</v>
      </c>
      <c r="K733" s="184" t="s">
        <v>156</v>
      </c>
      <c r="L733" s="258">
        <f>Total_revenue-COGS</f>
        <v>2040486000</v>
      </c>
      <c r="M733" s="258">
        <f>Gross_profit-(SGAs+R_and_D+Other_operating_items)</f>
        <v>630368000</v>
      </c>
      <c r="N733" s="259">
        <f>1-(COGS/Total_revenue)</f>
        <v>1</v>
      </c>
      <c r="O733" s="259">
        <f>Operating_profit/Total_revenue</f>
        <v>0.3089303235</v>
      </c>
    </row>
    <row r="734">
      <c r="A734" s="184">
        <v>760.0</v>
      </c>
      <c r="B734" s="184" t="s">
        <v>374</v>
      </c>
      <c r="C734" s="184" t="s">
        <v>10</v>
      </c>
      <c r="D734" s="256">
        <v>41308.0</v>
      </c>
      <c r="E734" s="257">
        <v>7.4754E10</v>
      </c>
      <c r="F734" s="257">
        <v>4.8912E10</v>
      </c>
      <c r="G734" s="257">
        <v>1.6508E10</v>
      </c>
      <c r="H734" s="184">
        <v>0.0</v>
      </c>
      <c r="I734" s="257">
        <v>1.568E9</v>
      </c>
      <c r="J734" s="184" t="s">
        <v>90</v>
      </c>
      <c r="K734" s="184" t="s">
        <v>375</v>
      </c>
      <c r="L734" s="258">
        <f>Total_revenue-COGS</f>
        <v>25842000000</v>
      </c>
      <c r="M734" s="258">
        <f>Gross_profit-(SGAs+R_and_D+Other_operating_items)</f>
        <v>7766000000</v>
      </c>
      <c r="N734" s="259">
        <f>1-(COGS/Total_revenue)</f>
        <v>0.3456938759</v>
      </c>
      <c r="O734" s="259">
        <f>Operating_profit/Total_revenue</f>
        <v>0.1038874174</v>
      </c>
    </row>
    <row r="735">
      <c r="A735" s="184">
        <v>761.0</v>
      </c>
      <c r="B735" s="184" t="s">
        <v>374</v>
      </c>
      <c r="C735" s="184" t="s">
        <v>11</v>
      </c>
      <c r="D735" s="256">
        <v>41672.0</v>
      </c>
      <c r="E735" s="257">
        <v>7.8812E10</v>
      </c>
      <c r="F735" s="257">
        <v>5.1897E10</v>
      </c>
      <c r="G735" s="257">
        <v>1.6122E10</v>
      </c>
      <c r="H735" s="184">
        <v>0.0</v>
      </c>
      <c r="I735" s="257">
        <v>1.627E9</v>
      </c>
      <c r="J735" s="184" t="s">
        <v>90</v>
      </c>
      <c r="K735" s="184" t="s">
        <v>375</v>
      </c>
      <c r="L735" s="258">
        <f>Total_revenue-COGS</f>
        <v>26915000000</v>
      </c>
      <c r="M735" s="258">
        <f>Gross_profit-(SGAs+R_and_D+Other_operating_items)</f>
        <v>9166000000</v>
      </c>
      <c r="N735" s="259">
        <f>1-(COGS/Total_revenue)</f>
        <v>0.3415089073</v>
      </c>
      <c r="O735" s="259">
        <f>Operating_profit/Total_revenue</f>
        <v>0.116302086</v>
      </c>
    </row>
    <row r="736">
      <c r="A736" s="184">
        <v>762.0</v>
      </c>
      <c r="B736" s="184" t="s">
        <v>374</v>
      </c>
      <c r="C736" s="184" t="s">
        <v>12</v>
      </c>
      <c r="D736" s="256">
        <v>42036.0</v>
      </c>
      <c r="E736" s="257">
        <v>8.3176E10</v>
      </c>
      <c r="F736" s="257">
        <v>5.4787E10</v>
      </c>
      <c r="G736" s="257">
        <v>1.628E10</v>
      </c>
      <c r="H736" s="184">
        <v>0.0</v>
      </c>
      <c r="I736" s="257">
        <v>1.64E9</v>
      </c>
      <c r="J736" s="184" t="s">
        <v>90</v>
      </c>
      <c r="K736" s="184" t="s">
        <v>375</v>
      </c>
      <c r="L736" s="258">
        <f>Total_revenue-COGS</f>
        <v>28389000000</v>
      </c>
      <c r="M736" s="258">
        <f>Gross_profit-(SGAs+R_and_D+Other_operating_items)</f>
        <v>10469000000</v>
      </c>
      <c r="N736" s="259">
        <f>1-(COGS/Total_revenue)</f>
        <v>0.3413123978</v>
      </c>
      <c r="O736" s="259">
        <f>Operating_profit/Total_revenue</f>
        <v>0.1258656343</v>
      </c>
    </row>
    <row r="737">
      <c r="A737" s="184">
        <v>763.0</v>
      </c>
      <c r="B737" s="184" t="s">
        <v>374</v>
      </c>
      <c r="C737" s="184" t="s">
        <v>13</v>
      </c>
      <c r="D737" s="256">
        <v>42400.0</v>
      </c>
      <c r="E737" s="257">
        <v>8.8519E10</v>
      </c>
      <c r="F737" s="257">
        <v>5.8254E10</v>
      </c>
      <c r="G737" s="257">
        <v>1.6801E10</v>
      </c>
      <c r="H737" s="184">
        <v>0.0</v>
      </c>
      <c r="I737" s="257">
        <v>1.69E9</v>
      </c>
      <c r="J737" s="184" t="s">
        <v>90</v>
      </c>
      <c r="K737" s="184" t="s">
        <v>375</v>
      </c>
      <c r="L737" s="258">
        <f>Total_revenue-COGS</f>
        <v>30265000000</v>
      </c>
      <c r="M737" s="258">
        <f>Gross_profit-(SGAs+R_and_D+Other_operating_items)</f>
        <v>11774000000</v>
      </c>
      <c r="N737" s="259">
        <f>1-(COGS/Total_revenue)</f>
        <v>0.341903998</v>
      </c>
      <c r="O737" s="259">
        <f>Operating_profit/Total_revenue</f>
        <v>0.133010992</v>
      </c>
    </row>
    <row r="738">
      <c r="A738" s="184">
        <v>764.0</v>
      </c>
      <c r="B738" s="184" t="s">
        <v>376</v>
      </c>
      <c r="C738" s="184" t="s">
        <v>10</v>
      </c>
      <c r="D738" s="256">
        <v>41274.0</v>
      </c>
      <c r="E738" s="257">
        <v>1.2245E10</v>
      </c>
      <c r="F738" s="257">
        <v>3.535E9</v>
      </c>
      <c r="G738" s="257">
        <v>1.126E9</v>
      </c>
      <c r="H738" s="184">
        <v>0.0</v>
      </c>
      <c r="I738" s="257">
        <v>2.866E9</v>
      </c>
      <c r="J738" s="184" t="s">
        <v>96</v>
      </c>
      <c r="K738" s="184" t="s">
        <v>92</v>
      </c>
      <c r="L738" s="258">
        <f>Total_revenue-COGS</f>
        <v>8710000000</v>
      </c>
      <c r="M738" s="258">
        <f>Gross_profit-(SGAs+R_and_D+Other_operating_items)</f>
        <v>4718000000</v>
      </c>
      <c r="N738" s="259">
        <f>1-(COGS/Total_revenue)</f>
        <v>0.7113107391</v>
      </c>
      <c r="O738" s="259">
        <f>Operating_profit/Total_revenue</f>
        <v>0.3853001225</v>
      </c>
    </row>
    <row r="739">
      <c r="A739" s="184">
        <v>765.0</v>
      </c>
      <c r="B739" s="184" t="s">
        <v>376</v>
      </c>
      <c r="C739" s="184" t="s">
        <v>11</v>
      </c>
      <c r="D739" s="256">
        <v>41639.0</v>
      </c>
      <c r="E739" s="257">
        <v>1.1905E10</v>
      </c>
      <c r="F739" s="257">
        <v>3.969E9</v>
      </c>
      <c r="G739" s="257">
        <v>1.045E9</v>
      </c>
      <c r="H739" s="184">
        <v>0.0</v>
      </c>
      <c r="I739" s="257">
        <v>2.687E9</v>
      </c>
      <c r="J739" s="184" t="s">
        <v>96</v>
      </c>
      <c r="K739" s="184" t="s">
        <v>92</v>
      </c>
      <c r="L739" s="258">
        <f>Total_revenue-COGS</f>
        <v>7936000000</v>
      </c>
      <c r="M739" s="258">
        <f>Gross_profit-(SGAs+R_and_D+Other_operating_items)</f>
        <v>4204000000</v>
      </c>
      <c r="N739" s="259">
        <f>1-(COGS/Total_revenue)</f>
        <v>0.6666106678</v>
      </c>
      <c r="O739" s="259">
        <f>Operating_profit/Total_revenue</f>
        <v>0.3531289374</v>
      </c>
    </row>
    <row r="740">
      <c r="A740" s="184">
        <v>766.0</v>
      </c>
      <c r="B740" s="184" t="s">
        <v>376</v>
      </c>
      <c r="C740" s="184" t="s">
        <v>12</v>
      </c>
      <c r="D740" s="256">
        <v>42004.0</v>
      </c>
      <c r="E740" s="257">
        <v>1.0737E10</v>
      </c>
      <c r="F740" s="257">
        <v>3.753E9</v>
      </c>
      <c r="G740" s="257">
        <v>8.63E8</v>
      </c>
      <c r="H740" s="184">
        <v>0.0</v>
      </c>
      <c r="I740" s="257">
        <v>3.224E9</v>
      </c>
      <c r="J740" s="184" t="s">
        <v>96</v>
      </c>
      <c r="K740" s="184" t="s">
        <v>92</v>
      </c>
      <c r="L740" s="258">
        <f>Total_revenue-COGS</f>
        <v>6984000000</v>
      </c>
      <c r="M740" s="258">
        <f>Gross_profit-(SGAs+R_and_D+Other_operating_items)</f>
        <v>2897000000</v>
      </c>
      <c r="N740" s="259">
        <f>1-(COGS/Total_revenue)</f>
        <v>0.6504610226</v>
      </c>
      <c r="O740" s="259">
        <f>Operating_profit/Total_revenue</f>
        <v>0.2698146596</v>
      </c>
    </row>
    <row r="741">
      <c r="A741" s="184">
        <v>767.0</v>
      </c>
      <c r="B741" s="184" t="s">
        <v>376</v>
      </c>
      <c r="C741" s="184" t="s">
        <v>13</v>
      </c>
      <c r="D741" s="256">
        <v>42369.0</v>
      </c>
      <c r="E741" s="257">
        <v>6.636E9</v>
      </c>
      <c r="F741" s="257">
        <v>3.323E9</v>
      </c>
      <c r="G741" s="257">
        <v>7.03E8</v>
      </c>
      <c r="H741" s="184">
        <v>0.0</v>
      </c>
      <c r="I741" s="257">
        <v>3.955E9</v>
      </c>
      <c r="J741" s="184" t="s">
        <v>96</v>
      </c>
      <c r="K741" s="184" t="s">
        <v>92</v>
      </c>
      <c r="L741" s="258">
        <f>Total_revenue-COGS</f>
        <v>3313000000</v>
      </c>
      <c r="M741" s="258">
        <f>Gross_profit-(SGAs+R_and_D+Other_operating_items)</f>
        <v>-1345000000</v>
      </c>
      <c r="N741" s="259">
        <f>1-(COGS/Total_revenue)</f>
        <v>0.4992465341</v>
      </c>
      <c r="O741" s="259">
        <f>Operating_profit/Total_revenue</f>
        <v>-0.2026823388</v>
      </c>
    </row>
    <row r="742">
      <c r="A742" s="184">
        <v>768.0</v>
      </c>
      <c r="B742" s="184" t="s">
        <v>377</v>
      </c>
      <c r="C742" s="184" t="s">
        <v>10</v>
      </c>
      <c r="D742" s="256">
        <v>41274.0</v>
      </c>
      <c r="E742" s="257">
        <v>2.2086E10</v>
      </c>
      <c r="F742" s="257">
        <v>1.3195E10</v>
      </c>
      <c r="G742" s="184">
        <v>0.0</v>
      </c>
      <c r="H742" s="184">
        <v>0.0</v>
      </c>
      <c r="I742" s="257">
        <v>7.08E9</v>
      </c>
      <c r="J742" s="184" t="s">
        <v>99</v>
      </c>
      <c r="K742" s="184" t="s">
        <v>154</v>
      </c>
      <c r="L742" s="258">
        <f>Total_revenue-COGS</f>
        <v>8891000000</v>
      </c>
      <c r="M742" s="258">
        <f>Gross_profit-(SGAs+R_and_D+Other_operating_items)</f>
        <v>1811000000</v>
      </c>
      <c r="N742" s="259">
        <f>1-(COGS/Total_revenue)</f>
        <v>0.4025627094</v>
      </c>
      <c r="O742" s="259">
        <f>Operating_profit/Total_revenue</f>
        <v>0.08199764557</v>
      </c>
    </row>
    <row r="743">
      <c r="A743" s="184">
        <v>769.0</v>
      </c>
      <c r="B743" s="184" t="s">
        <v>377</v>
      </c>
      <c r="C743" s="184" t="s">
        <v>11</v>
      </c>
      <c r="D743" s="256">
        <v>41639.0</v>
      </c>
      <c r="E743" s="257">
        <v>2.0673E10</v>
      </c>
      <c r="F743" s="257">
        <v>1.1048E10</v>
      </c>
      <c r="G743" s="184">
        <v>0.0</v>
      </c>
      <c r="H743" s="184">
        <v>0.0</v>
      </c>
      <c r="I743" s="257">
        <v>5.97E9</v>
      </c>
      <c r="J743" s="184" t="s">
        <v>99</v>
      </c>
      <c r="K743" s="184" t="s">
        <v>154</v>
      </c>
      <c r="L743" s="258">
        <f>Total_revenue-COGS</f>
        <v>9625000000</v>
      </c>
      <c r="M743" s="258">
        <f>Gross_profit-(SGAs+R_and_D+Other_operating_items)</f>
        <v>3655000000</v>
      </c>
      <c r="N743" s="259">
        <f>1-(COGS/Total_revenue)</f>
        <v>0.4655831278</v>
      </c>
      <c r="O743" s="259">
        <f>Operating_profit/Total_revenue</f>
        <v>0.1768006579</v>
      </c>
    </row>
    <row r="744">
      <c r="A744" s="184">
        <v>770.0</v>
      </c>
      <c r="B744" s="184" t="s">
        <v>377</v>
      </c>
      <c r="C744" s="184" t="s">
        <v>12</v>
      </c>
      <c r="D744" s="256">
        <v>42004.0</v>
      </c>
      <c r="E744" s="257">
        <v>1.8614E10</v>
      </c>
      <c r="F744" s="257">
        <v>1.0805E10</v>
      </c>
      <c r="G744" s="184">
        <v>0.0</v>
      </c>
      <c r="H744" s="184">
        <v>0.0</v>
      </c>
      <c r="I744" s="257">
        <v>5.757E9</v>
      </c>
      <c r="J744" s="184" t="s">
        <v>99</v>
      </c>
      <c r="K744" s="184" t="s">
        <v>154</v>
      </c>
      <c r="L744" s="258">
        <f>Total_revenue-COGS</f>
        <v>7809000000</v>
      </c>
      <c r="M744" s="258">
        <f>Gross_profit-(SGAs+R_and_D+Other_operating_items)</f>
        <v>2052000000</v>
      </c>
      <c r="N744" s="259">
        <f>1-(COGS/Total_revenue)</f>
        <v>0.4195229397</v>
      </c>
      <c r="O744" s="259">
        <f>Operating_profit/Total_revenue</f>
        <v>0.1102396046</v>
      </c>
    </row>
    <row r="745">
      <c r="A745" s="184">
        <v>771.0</v>
      </c>
      <c r="B745" s="184" t="s">
        <v>377</v>
      </c>
      <c r="C745" s="184" t="s">
        <v>13</v>
      </c>
      <c r="D745" s="256">
        <v>42369.0</v>
      </c>
      <c r="E745" s="257">
        <v>1.8377E10</v>
      </c>
      <c r="F745" s="257">
        <v>1.0775E10</v>
      </c>
      <c r="G745" s="184">
        <v>0.0</v>
      </c>
      <c r="H745" s="184">
        <v>0.0</v>
      </c>
      <c r="I745" s="257">
        <v>5.274E9</v>
      </c>
      <c r="J745" s="184" t="s">
        <v>99</v>
      </c>
      <c r="K745" s="184" t="s">
        <v>154</v>
      </c>
      <c r="L745" s="258">
        <f>Total_revenue-COGS</f>
        <v>7602000000</v>
      </c>
      <c r="M745" s="258">
        <f>Gross_profit-(SGAs+R_and_D+Other_operating_items)</f>
        <v>2328000000</v>
      </c>
      <c r="N745" s="259">
        <f>1-(COGS/Total_revenue)</f>
        <v>0.4136692605</v>
      </c>
      <c r="O745" s="259">
        <f>Operating_profit/Total_revenue</f>
        <v>0.1266800892</v>
      </c>
    </row>
    <row r="746">
      <c r="A746" s="184">
        <v>772.0</v>
      </c>
      <c r="B746" s="184" t="s">
        <v>378</v>
      </c>
      <c r="C746" s="184" t="s">
        <v>10</v>
      </c>
      <c r="D746" s="256">
        <v>41274.0</v>
      </c>
      <c r="E746" s="257">
        <v>5.580506E9</v>
      </c>
      <c r="F746" s="257">
        <v>3.440623E9</v>
      </c>
      <c r="G746" s="257">
        <v>1.111232E9</v>
      </c>
      <c r="H746" s="184">
        <v>0.0</v>
      </c>
      <c r="I746" s="184">
        <v>0.0</v>
      </c>
      <c r="J746" s="184" t="s">
        <v>90</v>
      </c>
      <c r="K746" s="184" t="s">
        <v>379</v>
      </c>
      <c r="L746" s="258">
        <f>Total_revenue-COGS</f>
        <v>2139883000</v>
      </c>
      <c r="M746" s="258">
        <f>Gross_profit-(SGAs+R_and_D+Other_operating_items)</f>
        <v>1028651000</v>
      </c>
      <c r="N746" s="259">
        <f>1-(COGS/Total_revenue)</f>
        <v>0.3834568048</v>
      </c>
      <c r="O746" s="259">
        <f>Operating_profit/Total_revenue</f>
        <v>0.1843293422</v>
      </c>
    </row>
    <row r="747">
      <c r="A747" s="184">
        <v>773.0</v>
      </c>
      <c r="B747" s="184" t="s">
        <v>378</v>
      </c>
      <c r="C747" s="184" t="s">
        <v>11</v>
      </c>
      <c r="D747" s="256">
        <v>41639.0</v>
      </c>
      <c r="E747" s="257">
        <v>5.899872E9</v>
      </c>
      <c r="F747" s="257">
        <v>3.621417E9</v>
      </c>
      <c r="G747" s="257">
        <v>1.124753E9</v>
      </c>
      <c r="H747" s="184">
        <v>0.0</v>
      </c>
      <c r="I747" s="184">
        <v>0.0</v>
      </c>
      <c r="J747" s="184" t="s">
        <v>90</v>
      </c>
      <c r="K747" s="184" t="s">
        <v>379</v>
      </c>
      <c r="L747" s="258">
        <f>Total_revenue-COGS</f>
        <v>2278455000</v>
      </c>
      <c r="M747" s="258">
        <f>Gross_profit-(SGAs+R_and_D+Other_operating_items)</f>
        <v>1153702000</v>
      </c>
      <c r="N747" s="259">
        <f>1-(COGS/Total_revenue)</f>
        <v>0.3861871919</v>
      </c>
      <c r="O747" s="259">
        <f>Operating_profit/Total_revenue</f>
        <v>0.1955469542</v>
      </c>
    </row>
    <row r="748">
      <c r="A748" s="184">
        <v>774.0</v>
      </c>
      <c r="B748" s="184" t="s">
        <v>378</v>
      </c>
      <c r="C748" s="184" t="s">
        <v>12</v>
      </c>
      <c r="D748" s="256">
        <v>42004.0</v>
      </c>
      <c r="E748" s="257">
        <v>6.228508E9</v>
      </c>
      <c r="F748" s="257">
        <v>3.788023E9</v>
      </c>
      <c r="G748" s="257">
        <v>1.159502E9</v>
      </c>
      <c r="H748" s="184">
        <v>0.0</v>
      </c>
      <c r="I748" s="184">
        <v>0.0</v>
      </c>
      <c r="J748" s="184" t="s">
        <v>90</v>
      </c>
      <c r="K748" s="184" t="s">
        <v>379</v>
      </c>
      <c r="L748" s="258">
        <f>Total_revenue-COGS</f>
        <v>2440485000</v>
      </c>
      <c r="M748" s="258">
        <f>Gross_profit-(SGAs+R_and_D+Other_operating_items)</f>
        <v>1280983000</v>
      </c>
      <c r="N748" s="259">
        <f>1-(COGS/Total_revenue)</f>
        <v>0.3918249764</v>
      </c>
      <c r="O748" s="259">
        <f>Operating_profit/Total_revenue</f>
        <v>0.2056645026</v>
      </c>
    </row>
    <row r="749">
      <c r="A749" s="184">
        <v>775.0</v>
      </c>
      <c r="B749" s="184" t="s">
        <v>378</v>
      </c>
      <c r="C749" s="184" t="s">
        <v>13</v>
      </c>
      <c r="D749" s="256">
        <v>42369.0</v>
      </c>
      <c r="E749" s="257">
        <v>5.995402E9</v>
      </c>
      <c r="F749" s="257">
        <v>3.619612E9</v>
      </c>
      <c r="G749" s="257">
        <v>1.220095E9</v>
      </c>
      <c r="H749" s="184">
        <v>0.0</v>
      </c>
      <c r="I749" s="184">
        <v>0.0</v>
      </c>
      <c r="J749" s="184" t="s">
        <v>90</v>
      </c>
      <c r="K749" s="184" t="s">
        <v>379</v>
      </c>
      <c r="L749" s="258">
        <f>Total_revenue-COGS</f>
        <v>2375790000</v>
      </c>
      <c r="M749" s="258">
        <f>Gross_profit-(SGAs+R_and_D+Other_operating_items)</f>
        <v>1155695000</v>
      </c>
      <c r="N749" s="259">
        <f>1-(COGS/Total_revenue)</f>
        <v>0.3962686739</v>
      </c>
      <c r="O749" s="259">
        <f>Operating_profit/Total_revenue</f>
        <v>0.1927635545</v>
      </c>
    </row>
    <row r="750">
      <c r="A750" s="184">
        <v>776.0</v>
      </c>
      <c r="B750" s="184" t="s">
        <v>380</v>
      </c>
      <c r="C750" s="184" t="s">
        <v>10</v>
      </c>
      <c r="D750" s="256">
        <v>41545.0</v>
      </c>
      <c r="E750" s="257">
        <v>2.4923E9</v>
      </c>
      <c r="F750" s="257">
        <v>1.3309E9</v>
      </c>
      <c r="G750" s="257">
        <v>6.611E8</v>
      </c>
      <c r="H750" s="257">
        <v>1.976E8</v>
      </c>
      <c r="I750" s="257">
        <v>1.126E8</v>
      </c>
      <c r="J750" s="184" t="s">
        <v>102</v>
      </c>
      <c r="K750" s="184" t="s">
        <v>140</v>
      </c>
      <c r="L750" s="258">
        <f>Total_revenue-COGS</f>
        <v>1161400000</v>
      </c>
      <c r="M750" s="258">
        <f>Gross_profit-(SGAs+R_and_D+Other_operating_items)</f>
        <v>190100000</v>
      </c>
      <c r="N750" s="259">
        <f>1-(COGS/Total_revenue)</f>
        <v>0.4659952654</v>
      </c>
      <c r="O750" s="259">
        <f>Operating_profit/Total_revenue</f>
        <v>0.07627492677</v>
      </c>
    </row>
    <row r="751">
      <c r="A751" s="184">
        <v>777.0</v>
      </c>
      <c r="B751" s="184" t="s">
        <v>380</v>
      </c>
      <c r="C751" s="184" t="s">
        <v>11</v>
      </c>
      <c r="D751" s="256">
        <v>41909.0</v>
      </c>
      <c r="E751" s="257">
        <v>2.5307E9</v>
      </c>
      <c r="F751" s="257">
        <v>1.2852E9</v>
      </c>
      <c r="G751" s="257">
        <v>5.915E8</v>
      </c>
      <c r="H751" s="257">
        <v>2.032E8</v>
      </c>
      <c r="I751" s="257">
        <v>1.138E8</v>
      </c>
      <c r="J751" s="184" t="s">
        <v>102</v>
      </c>
      <c r="K751" s="184" t="s">
        <v>140</v>
      </c>
      <c r="L751" s="258">
        <f>Total_revenue-COGS</f>
        <v>1245500000</v>
      </c>
      <c r="M751" s="258">
        <f>Gross_profit-(SGAs+R_and_D+Other_operating_items)</f>
        <v>337000000</v>
      </c>
      <c r="N751" s="259">
        <f>1-(COGS/Total_revenue)</f>
        <v>0.4921563204</v>
      </c>
      <c r="O751" s="259">
        <f>Operating_profit/Total_revenue</f>
        <v>0.133164737</v>
      </c>
    </row>
    <row r="752">
      <c r="A752" s="184">
        <v>778.0</v>
      </c>
      <c r="B752" s="184" t="s">
        <v>380</v>
      </c>
      <c r="C752" s="184" t="s">
        <v>12</v>
      </c>
      <c r="D752" s="256">
        <v>42273.0</v>
      </c>
      <c r="E752" s="257">
        <v>2.705E9</v>
      </c>
      <c r="F752" s="257">
        <v>1.2723E9</v>
      </c>
      <c r="G752" s="257">
        <v>6.24E8</v>
      </c>
      <c r="H752" s="257">
        <v>2.149E8</v>
      </c>
      <c r="I752" s="257">
        <v>1.102E8</v>
      </c>
      <c r="J752" s="184" t="s">
        <v>102</v>
      </c>
      <c r="K752" s="184" t="s">
        <v>140</v>
      </c>
      <c r="L752" s="258">
        <f>Total_revenue-COGS</f>
        <v>1432700000</v>
      </c>
      <c r="M752" s="258">
        <f>Gross_profit-(SGAs+R_and_D+Other_operating_items)</f>
        <v>483600000</v>
      </c>
      <c r="N752" s="259">
        <f>1-(COGS/Total_revenue)</f>
        <v>0.5296487985</v>
      </c>
      <c r="O752" s="259">
        <f>Operating_profit/Total_revenue</f>
        <v>0.178780037</v>
      </c>
    </row>
    <row r="753">
      <c r="A753" s="184">
        <v>779.0</v>
      </c>
      <c r="B753" s="184" t="s">
        <v>380</v>
      </c>
      <c r="C753" s="184" t="s">
        <v>13</v>
      </c>
      <c r="D753" s="256">
        <v>42637.0</v>
      </c>
      <c r="E753" s="257">
        <v>2.8327E9</v>
      </c>
      <c r="F753" s="257">
        <v>1.2694E9</v>
      </c>
      <c r="G753" s="257">
        <v>6.824E8</v>
      </c>
      <c r="H753" s="257">
        <v>2.321E8</v>
      </c>
      <c r="I753" s="257">
        <v>8.97E7</v>
      </c>
      <c r="J753" s="184" t="s">
        <v>102</v>
      </c>
      <c r="K753" s="184" t="s">
        <v>140</v>
      </c>
      <c r="L753" s="258">
        <f>Total_revenue-COGS</f>
        <v>1563300000</v>
      </c>
      <c r="M753" s="258">
        <f>Gross_profit-(SGAs+R_and_D+Other_operating_items)</f>
        <v>559100000</v>
      </c>
      <c r="N753" s="259">
        <f>1-(COGS/Total_revenue)</f>
        <v>0.5518763018</v>
      </c>
      <c r="O753" s="259">
        <f>Operating_profit/Total_revenue</f>
        <v>0.1973735306</v>
      </c>
    </row>
    <row r="754">
      <c r="A754" s="184">
        <v>780.0</v>
      </c>
      <c r="B754" s="184" t="s">
        <v>381</v>
      </c>
      <c r="C754" s="184" t="s">
        <v>10</v>
      </c>
      <c r="D754" s="256">
        <v>41639.0</v>
      </c>
      <c r="E754" s="257">
        <v>3.9055E10</v>
      </c>
      <c r="F754" s="257">
        <v>2.8364E10</v>
      </c>
      <c r="G754" s="257">
        <v>5.19E9</v>
      </c>
      <c r="H754" s="184">
        <v>0.0</v>
      </c>
      <c r="I754" s="184">
        <v>0.0</v>
      </c>
      <c r="J754" s="184" t="s">
        <v>105</v>
      </c>
      <c r="K754" s="184" t="s">
        <v>256</v>
      </c>
      <c r="L754" s="258">
        <f>Total_revenue-COGS</f>
        <v>10691000000</v>
      </c>
      <c r="M754" s="258">
        <f>Gross_profit-(SGAs+R_and_D+Other_operating_items)</f>
        <v>5501000000</v>
      </c>
      <c r="N754" s="259">
        <f>1-(COGS/Total_revenue)</f>
        <v>0.2737421585</v>
      </c>
      <c r="O754" s="259">
        <f>Operating_profit/Total_revenue</f>
        <v>0.1408526437</v>
      </c>
    </row>
    <row r="755">
      <c r="A755" s="184">
        <v>781.0</v>
      </c>
      <c r="B755" s="184" t="s">
        <v>381</v>
      </c>
      <c r="C755" s="184" t="s">
        <v>11</v>
      </c>
      <c r="D755" s="256">
        <v>42004.0</v>
      </c>
      <c r="E755" s="257">
        <v>4.0306E10</v>
      </c>
      <c r="F755" s="257">
        <v>2.8957E10</v>
      </c>
      <c r="G755" s="257">
        <v>5.518E9</v>
      </c>
      <c r="H755" s="184">
        <v>0.0</v>
      </c>
      <c r="I755" s="184">
        <v>0.0</v>
      </c>
      <c r="J755" s="184" t="s">
        <v>105</v>
      </c>
      <c r="K755" s="184" t="s">
        <v>256</v>
      </c>
      <c r="L755" s="258">
        <f>Total_revenue-COGS</f>
        <v>11349000000</v>
      </c>
      <c r="M755" s="258">
        <f>Gross_profit-(SGAs+R_and_D+Other_operating_items)</f>
        <v>5831000000</v>
      </c>
      <c r="N755" s="259">
        <f>1-(COGS/Total_revenue)</f>
        <v>0.281570982</v>
      </c>
      <c r="O755" s="259">
        <f>Operating_profit/Total_revenue</f>
        <v>0.1446682876</v>
      </c>
    </row>
    <row r="756">
      <c r="A756" s="184">
        <v>782.0</v>
      </c>
      <c r="B756" s="184" t="s">
        <v>381</v>
      </c>
      <c r="C756" s="184" t="s">
        <v>12</v>
      </c>
      <c r="D756" s="256">
        <v>42369.0</v>
      </c>
      <c r="E756" s="257">
        <v>3.8581E10</v>
      </c>
      <c r="F756" s="257">
        <v>2.6747E10</v>
      </c>
      <c r="G756" s="257">
        <v>5.006E9</v>
      </c>
      <c r="H756" s="184">
        <v>0.0</v>
      </c>
      <c r="I756" s="184">
        <v>0.0</v>
      </c>
      <c r="J756" s="184" t="s">
        <v>105</v>
      </c>
      <c r="K756" s="184" t="s">
        <v>256</v>
      </c>
      <c r="L756" s="258">
        <f>Total_revenue-COGS</f>
        <v>11834000000</v>
      </c>
      <c r="M756" s="258">
        <f>Gross_profit-(SGAs+R_and_D+Other_operating_items)</f>
        <v>6828000000</v>
      </c>
      <c r="N756" s="259">
        <f>1-(COGS/Total_revenue)</f>
        <v>0.3067312926</v>
      </c>
      <c r="O756" s="259">
        <f>Operating_profit/Total_revenue</f>
        <v>0.1769783054</v>
      </c>
    </row>
    <row r="757">
      <c r="A757" s="184">
        <v>783.0</v>
      </c>
      <c r="B757" s="184" t="s">
        <v>381</v>
      </c>
      <c r="C757" s="184" t="s">
        <v>13</v>
      </c>
      <c r="D757" s="256">
        <v>42735.0</v>
      </c>
      <c r="E757" s="257">
        <v>3.9302E10</v>
      </c>
      <c r="F757" s="257">
        <v>2.715E10</v>
      </c>
      <c r="G757" s="257">
        <v>5.469E9</v>
      </c>
      <c r="H757" s="184">
        <v>0.0</v>
      </c>
      <c r="I757" s="184">
        <v>0.0</v>
      </c>
      <c r="J757" s="184" t="s">
        <v>105</v>
      </c>
      <c r="K757" s="184" t="s">
        <v>256</v>
      </c>
      <c r="L757" s="258">
        <f>Total_revenue-COGS</f>
        <v>12152000000</v>
      </c>
      <c r="M757" s="258">
        <f>Gross_profit-(SGAs+R_and_D+Other_operating_items)</f>
        <v>6683000000</v>
      </c>
      <c r="N757" s="259">
        <f>1-(COGS/Total_revenue)</f>
        <v>0.3091954608</v>
      </c>
      <c r="O757" s="259">
        <f>Operating_profit/Total_revenue</f>
        <v>0.170042237</v>
      </c>
    </row>
    <row r="758">
      <c r="A758" s="184">
        <v>784.0</v>
      </c>
      <c r="B758" s="184" t="s">
        <v>382</v>
      </c>
      <c r="C758" s="184" t="s">
        <v>10</v>
      </c>
      <c r="D758" s="256">
        <v>41547.0</v>
      </c>
      <c r="E758" s="257">
        <v>3.387614E9</v>
      </c>
      <c r="F758" s="257">
        <v>1.852768E9</v>
      </c>
      <c r="G758" s="257">
        <v>1.2625E8</v>
      </c>
      <c r="H758" s="257">
        <v>1.5235E7</v>
      </c>
      <c r="I758" s="257">
        <v>4.55623E8</v>
      </c>
      <c r="J758" s="184" t="s">
        <v>96</v>
      </c>
      <c r="K758" s="184" t="s">
        <v>383</v>
      </c>
      <c r="L758" s="258">
        <f>Total_revenue-COGS</f>
        <v>1534846000</v>
      </c>
      <c r="M758" s="258">
        <f>Gross_profit-(SGAs+R_and_D+Other_operating_items)</f>
        <v>937738000</v>
      </c>
      <c r="N758" s="259">
        <f>1-(COGS/Total_revenue)</f>
        <v>0.4530758227</v>
      </c>
      <c r="O758" s="259">
        <f>Operating_profit/Total_revenue</f>
        <v>0.2768137102</v>
      </c>
    </row>
    <row r="759">
      <c r="A759" s="184">
        <v>785.0</v>
      </c>
      <c r="B759" s="184" t="s">
        <v>382</v>
      </c>
      <c r="C759" s="184" t="s">
        <v>11</v>
      </c>
      <c r="D759" s="256">
        <v>41912.0</v>
      </c>
      <c r="E759" s="257">
        <v>3.715968E9</v>
      </c>
      <c r="F759" s="257">
        <v>2.006715E9</v>
      </c>
      <c r="G759" s="257">
        <v>1.1619E8</v>
      </c>
      <c r="H759" s="257">
        <v>1.5905E7</v>
      </c>
      <c r="I759" s="257">
        <v>5.23984E8</v>
      </c>
      <c r="J759" s="184" t="s">
        <v>96</v>
      </c>
      <c r="K759" s="184" t="s">
        <v>383</v>
      </c>
      <c r="L759" s="258">
        <f>Total_revenue-COGS</f>
        <v>1709253000</v>
      </c>
      <c r="M759" s="258">
        <f>Gross_profit-(SGAs+R_and_D+Other_operating_items)</f>
        <v>1053174000</v>
      </c>
      <c r="N759" s="259">
        <f>1-(COGS/Total_revenue)</f>
        <v>0.4599751666</v>
      </c>
      <c r="O759" s="259">
        <f>Operating_profit/Total_revenue</f>
        <v>0.2834184794</v>
      </c>
    </row>
    <row r="760">
      <c r="A760" s="184">
        <v>786.0</v>
      </c>
      <c r="B760" s="184" t="s">
        <v>382</v>
      </c>
      <c r="C760" s="184" t="s">
        <v>12</v>
      </c>
      <c r="D760" s="256">
        <v>42277.0</v>
      </c>
      <c r="E760" s="257">
        <v>3.161702E9</v>
      </c>
      <c r="F760" s="257">
        <v>1.703476E9</v>
      </c>
      <c r="G760" s="257">
        <v>1.22878E8</v>
      </c>
      <c r="H760" s="257">
        <v>1.6104E7</v>
      </c>
      <c r="I760" s="257">
        <v>6.08039E8</v>
      </c>
      <c r="J760" s="184" t="s">
        <v>96</v>
      </c>
      <c r="K760" s="184" t="s">
        <v>383</v>
      </c>
      <c r="L760" s="258">
        <f>Total_revenue-COGS</f>
        <v>1458226000</v>
      </c>
      <c r="M760" s="258">
        <f>Gross_profit-(SGAs+R_and_D+Other_operating_items)</f>
        <v>711205000</v>
      </c>
      <c r="N760" s="259">
        <f>1-(COGS/Total_revenue)</f>
        <v>0.4612155099</v>
      </c>
      <c r="O760" s="259">
        <f>Operating_profit/Total_revenue</f>
        <v>0.224943717</v>
      </c>
    </row>
    <row r="761">
      <c r="A761" s="184">
        <v>787.0</v>
      </c>
      <c r="B761" s="184" t="s">
        <v>382</v>
      </c>
      <c r="C761" s="184" t="s">
        <v>13</v>
      </c>
      <c r="D761" s="256">
        <v>42643.0</v>
      </c>
      <c r="E761" s="257">
        <v>1.624232E9</v>
      </c>
      <c r="F761" s="257">
        <v>8.98805E8</v>
      </c>
      <c r="G761" s="257">
        <v>1.36287E8</v>
      </c>
      <c r="H761" s="257">
        <v>1.0269E7</v>
      </c>
      <c r="I761" s="257">
        <v>5.98587E8</v>
      </c>
      <c r="J761" s="184" t="s">
        <v>96</v>
      </c>
      <c r="K761" s="184" t="s">
        <v>383</v>
      </c>
      <c r="L761" s="258">
        <f>Total_revenue-COGS</f>
        <v>725427000</v>
      </c>
      <c r="M761" s="258">
        <f>Gross_profit-(SGAs+R_and_D+Other_operating_items)</f>
        <v>-19716000</v>
      </c>
      <c r="N761" s="259">
        <f>1-(COGS/Total_revenue)</f>
        <v>0.4466276985</v>
      </c>
      <c r="O761" s="259">
        <f>Operating_profit/Total_revenue</f>
        <v>-0.01213865999</v>
      </c>
    </row>
    <row r="762">
      <c r="A762" s="184">
        <v>788.0</v>
      </c>
      <c r="B762" s="184" t="s">
        <v>384</v>
      </c>
      <c r="C762" s="184" t="s">
        <v>10</v>
      </c>
      <c r="D762" s="256">
        <v>41943.0</v>
      </c>
      <c r="E762" s="257">
        <v>5.5123E10</v>
      </c>
      <c r="F762" s="257">
        <v>3.9486E10</v>
      </c>
      <c r="G762" s="257">
        <v>8.717E9</v>
      </c>
      <c r="H762" s="257">
        <v>2.197E9</v>
      </c>
      <c r="I762" s="257">
        <v>9.06E8</v>
      </c>
      <c r="J762" s="184" t="s">
        <v>108</v>
      </c>
      <c r="K762" s="184" t="s">
        <v>385</v>
      </c>
      <c r="L762" s="258">
        <f>Total_revenue-COGS</f>
        <v>15637000000</v>
      </c>
      <c r="M762" s="258">
        <f>Gross_profit-(SGAs+R_and_D+Other_operating_items)</f>
        <v>3817000000</v>
      </c>
      <c r="N762" s="259">
        <f>1-(COGS/Total_revenue)</f>
        <v>0.2836746911</v>
      </c>
      <c r="O762" s="259">
        <f>Operating_profit/Total_revenue</f>
        <v>0.06924514268</v>
      </c>
    </row>
    <row r="763">
      <c r="A763" s="184">
        <v>789.0</v>
      </c>
      <c r="B763" s="184" t="s">
        <v>384</v>
      </c>
      <c r="C763" s="184" t="s">
        <v>11</v>
      </c>
      <c r="D763" s="256">
        <v>42308.0</v>
      </c>
      <c r="E763" s="257">
        <v>5.2107E10</v>
      </c>
      <c r="F763" s="257">
        <v>3.7168E10</v>
      </c>
      <c r="G763" s="257">
        <v>9.047E9</v>
      </c>
      <c r="H763" s="257">
        <v>2.338E9</v>
      </c>
      <c r="I763" s="257">
        <v>8.52E8</v>
      </c>
      <c r="J763" s="184" t="s">
        <v>108</v>
      </c>
      <c r="K763" s="184" t="s">
        <v>385</v>
      </c>
      <c r="L763" s="258">
        <f>Total_revenue-COGS</f>
        <v>14939000000</v>
      </c>
      <c r="M763" s="258">
        <f>Gross_profit-(SGAs+R_and_D+Other_operating_items)</f>
        <v>2702000000</v>
      </c>
      <c r="N763" s="259">
        <f>1-(COGS/Total_revenue)</f>
        <v>0.2866985242</v>
      </c>
      <c r="O763" s="259">
        <f>Operating_profit/Total_revenue</f>
        <v>0.05185483716</v>
      </c>
    </row>
    <row r="764">
      <c r="A764" s="184">
        <v>790.0</v>
      </c>
      <c r="B764" s="184" t="s">
        <v>384</v>
      </c>
      <c r="C764" s="184" t="s">
        <v>12</v>
      </c>
      <c r="D764" s="256">
        <v>42674.0</v>
      </c>
      <c r="E764" s="257">
        <v>5.0123E10</v>
      </c>
      <c r="F764" s="257">
        <v>3.5507E10</v>
      </c>
      <c r="G764" s="257">
        <v>8.419E9</v>
      </c>
      <c r="H764" s="257">
        <v>2.298E9</v>
      </c>
      <c r="I764" s="257">
        <v>7.55E8</v>
      </c>
      <c r="J764" s="184" t="s">
        <v>108</v>
      </c>
      <c r="K764" s="184" t="s">
        <v>385</v>
      </c>
      <c r="L764" s="258">
        <f>Total_revenue-COGS</f>
        <v>14616000000</v>
      </c>
      <c r="M764" s="258">
        <f>Gross_profit-(SGAs+R_and_D+Other_operating_items)</f>
        <v>3144000000</v>
      </c>
      <c r="N764" s="259">
        <f>1-(COGS/Total_revenue)</f>
        <v>0.2916026575</v>
      </c>
      <c r="O764" s="259">
        <f>Operating_profit/Total_revenue</f>
        <v>0.06272569479</v>
      </c>
    </row>
    <row r="765">
      <c r="A765" s="184">
        <v>791.0</v>
      </c>
      <c r="B765" s="184" t="s">
        <v>386</v>
      </c>
      <c r="C765" s="184" t="s">
        <v>10</v>
      </c>
      <c r="D765" s="256">
        <v>41578.0</v>
      </c>
      <c r="E765" s="257">
        <v>1.12298E11</v>
      </c>
      <c r="F765" s="257">
        <v>8.638E10</v>
      </c>
      <c r="G765" s="257">
        <v>1.3267E10</v>
      </c>
      <c r="H765" s="257">
        <v>3.135E9</v>
      </c>
      <c r="I765" s="257">
        <v>1.373E9</v>
      </c>
      <c r="J765" s="184" t="s">
        <v>108</v>
      </c>
      <c r="K765" s="184" t="s">
        <v>134</v>
      </c>
      <c r="L765" s="258">
        <f>Total_revenue-COGS</f>
        <v>25918000000</v>
      </c>
      <c r="M765" s="258">
        <f>Gross_profit-(SGAs+R_and_D+Other_operating_items)</f>
        <v>8143000000</v>
      </c>
      <c r="N765" s="259">
        <f>1-(COGS/Total_revenue)</f>
        <v>0.2307966304</v>
      </c>
      <c r="O765" s="259">
        <f>Operating_profit/Total_revenue</f>
        <v>0.0725124223</v>
      </c>
    </row>
    <row r="766">
      <c r="A766" s="184">
        <v>792.0</v>
      </c>
      <c r="B766" s="184" t="s">
        <v>386</v>
      </c>
      <c r="C766" s="184" t="s">
        <v>11</v>
      </c>
      <c r="D766" s="256">
        <v>41943.0</v>
      </c>
      <c r="E766" s="257">
        <v>5.6651E10</v>
      </c>
      <c r="F766" s="257">
        <v>4.5431E10</v>
      </c>
      <c r="G766" s="257">
        <v>5.361E9</v>
      </c>
      <c r="H766" s="257">
        <v>1.298E9</v>
      </c>
      <c r="I766" s="257">
        <v>1.29E8</v>
      </c>
      <c r="J766" s="184" t="s">
        <v>108</v>
      </c>
      <c r="K766" s="184" t="s">
        <v>134</v>
      </c>
      <c r="L766" s="258">
        <f>Total_revenue-COGS</f>
        <v>11220000000</v>
      </c>
      <c r="M766" s="258">
        <f>Gross_profit-(SGAs+R_and_D+Other_operating_items)</f>
        <v>4432000000</v>
      </c>
      <c r="N766" s="259">
        <f>1-(COGS/Total_revenue)</f>
        <v>0.1980547563</v>
      </c>
      <c r="O766" s="259">
        <f>Operating_profit/Total_revenue</f>
        <v>0.07823339394</v>
      </c>
    </row>
    <row r="767">
      <c r="A767" s="184">
        <v>793.0</v>
      </c>
      <c r="B767" s="184" t="s">
        <v>386</v>
      </c>
      <c r="C767" s="184" t="s">
        <v>12</v>
      </c>
      <c r="D767" s="256">
        <v>42308.0</v>
      </c>
      <c r="E767" s="257">
        <v>5.1463E10</v>
      </c>
      <c r="F767" s="257">
        <v>4.1524E10</v>
      </c>
      <c r="G767" s="257">
        <v>4.663E9</v>
      </c>
      <c r="H767" s="257">
        <v>1.191E9</v>
      </c>
      <c r="I767" s="257">
        <v>1.02E8</v>
      </c>
      <c r="J767" s="184" t="s">
        <v>108</v>
      </c>
      <c r="K767" s="184" t="s">
        <v>134</v>
      </c>
      <c r="L767" s="258">
        <f>Total_revenue-COGS</f>
        <v>9939000000</v>
      </c>
      <c r="M767" s="258">
        <f>Gross_profit-(SGAs+R_and_D+Other_operating_items)</f>
        <v>3983000000</v>
      </c>
      <c r="N767" s="259">
        <f>1-(COGS/Total_revenue)</f>
        <v>0.1931290442</v>
      </c>
      <c r="O767" s="259">
        <f>Operating_profit/Total_revenue</f>
        <v>0.07739541029</v>
      </c>
    </row>
    <row r="768">
      <c r="A768" s="184">
        <v>794.0</v>
      </c>
      <c r="B768" s="184" t="s">
        <v>386</v>
      </c>
      <c r="C768" s="184" t="s">
        <v>13</v>
      </c>
      <c r="D768" s="256">
        <v>42674.0</v>
      </c>
      <c r="E768" s="257">
        <v>4.8238E10</v>
      </c>
      <c r="F768" s="257">
        <v>3.924E10</v>
      </c>
      <c r="G768" s="257">
        <v>4.019E9</v>
      </c>
      <c r="H768" s="257">
        <v>1.209E9</v>
      </c>
      <c r="I768" s="257">
        <v>1.6E7</v>
      </c>
      <c r="J768" s="184" t="s">
        <v>108</v>
      </c>
      <c r="K768" s="184" t="s">
        <v>134</v>
      </c>
      <c r="L768" s="258">
        <f>Total_revenue-COGS</f>
        <v>8998000000</v>
      </c>
      <c r="M768" s="258">
        <f>Gross_profit-(SGAs+R_and_D+Other_operating_items)</f>
        <v>3754000000</v>
      </c>
      <c r="N768" s="259">
        <f>1-(COGS/Total_revenue)</f>
        <v>0.1865334384</v>
      </c>
      <c r="O768" s="259">
        <f>Operating_profit/Total_revenue</f>
        <v>0.07782246362</v>
      </c>
    </row>
    <row r="769">
      <c r="A769" s="184">
        <v>795.0</v>
      </c>
      <c r="B769" s="184" t="s">
        <v>387</v>
      </c>
      <c r="C769" s="184" t="s">
        <v>10</v>
      </c>
      <c r="D769" s="256">
        <v>41394.0</v>
      </c>
      <c r="E769" s="257">
        <v>2.807114E9</v>
      </c>
      <c r="F769" s="257">
        <v>1.123773E9</v>
      </c>
      <c r="G769" s="257">
        <v>8.28095E8</v>
      </c>
      <c r="H769" s="184">
        <v>0.0</v>
      </c>
      <c r="I769" s="257">
        <v>9.2407E7</v>
      </c>
      <c r="J769" s="184" t="s">
        <v>99</v>
      </c>
      <c r="K769" s="184" t="s">
        <v>195</v>
      </c>
      <c r="L769" s="258">
        <f>Total_revenue-COGS</f>
        <v>1683341000</v>
      </c>
      <c r="M769" s="258">
        <f>Gross_profit-(SGAs+R_and_D+Other_operating_items)</f>
        <v>762839000</v>
      </c>
      <c r="N769" s="259">
        <f>1-(COGS/Total_revenue)</f>
        <v>0.5996696251</v>
      </c>
      <c r="O769" s="259">
        <f>Operating_profit/Total_revenue</f>
        <v>0.2717520557</v>
      </c>
    </row>
    <row r="770">
      <c r="A770" s="184">
        <v>796.0</v>
      </c>
      <c r="B770" s="184" t="s">
        <v>387</v>
      </c>
      <c r="C770" s="184" t="s">
        <v>11</v>
      </c>
      <c r="D770" s="256">
        <v>41759.0</v>
      </c>
      <c r="E770" s="257">
        <v>3.024295E9</v>
      </c>
      <c r="F770" s="257">
        <v>1.179405E9</v>
      </c>
      <c r="G770" s="257">
        <v>8.30789E8</v>
      </c>
      <c r="H770" s="184">
        <v>0.0</v>
      </c>
      <c r="I770" s="257">
        <v>1.15604E8</v>
      </c>
      <c r="J770" s="184" t="s">
        <v>99</v>
      </c>
      <c r="K770" s="184" t="s">
        <v>195</v>
      </c>
      <c r="L770" s="258">
        <f>Total_revenue-COGS</f>
        <v>1844890000</v>
      </c>
      <c r="M770" s="258">
        <f>Gross_profit-(SGAs+R_and_D+Other_operating_items)</f>
        <v>898497000</v>
      </c>
      <c r="N770" s="259">
        <f>1-(COGS/Total_revenue)</f>
        <v>0.6100231624</v>
      </c>
      <c r="O770" s="259">
        <f>Operating_profit/Total_revenue</f>
        <v>0.2970930415</v>
      </c>
    </row>
    <row r="771">
      <c r="A771" s="184">
        <v>797.0</v>
      </c>
      <c r="B771" s="184" t="s">
        <v>387</v>
      </c>
      <c r="C771" s="184" t="s">
        <v>12</v>
      </c>
      <c r="D771" s="256">
        <v>42124.0</v>
      </c>
      <c r="E771" s="257">
        <v>3.078658E9</v>
      </c>
      <c r="F771" s="257">
        <v>1.231104E9</v>
      </c>
      <c r="G771" s="257">
        <v>8.18091E8</v>
      </c>
      <c r="H771" s="184">
        <v>0.0</v>
      </c>
      <c r="I771" s="257">
        <v>1.59804E8</v>
      </c>
      <c r="J771" s="184" t="s">
        <v>99</v>
      </c>
      <c r="K771" s="184" t="s">
        <v>195</v>
      </c>
      <c r="L771" s="258">
        <f>Total_revenue-COGS</f>
        <v>1847554000</v>
      </c>
      <c r="M771" s="258">
        <f>Gross_profit-(SGAs+R_and_D+Other_operating_items)</f>
        <v>869659000</v>
      </c>
      <c r="N771" s="259">
        <f>1-(COGS/Total_revenue)</f>
        <v>0.6001166742</v>
      </c>
      <c r="O771" s="259">
        <f>Operating_profit/Total_revenue</f>
        <v>0.2824798987</v>
      </c>
    </row>
    <row r="772">
      <c r="A772" s="184">
        <v>798.0</v>
      </c>
      <c r="B772" s="184" t="s">
        <v>387</v>
      </c>
      <c r="C772" s="184" t="s">
        <v>13</v>
      </c>
      <c r="D772" s="256">
        <v>42490.0</v>
      </c>
      <c r="E772" s="257">
        <v>3.038153E9</v>
      </c>
      <c r="F772" s="257">
        <v>1.25032E9</v>
      </c>
      <c r="G772" s="257">
        <v>9.05648E8</v>
      </c>
      <c r="H772" s="184">
        <v>0.0</v>
      </c>
      <c r="I772" s="257">
        <v>1.73598E8</v>
      </c>
      <c r="J772" s="184" t="s">
        <v>99</v>
      </c>
      <c r="K772" s="184" t="s">
        <v>195</v>
      </c>
      <c r="L772" s="258">
        <f>Total_revenue-COGS</f>
        <v>1787833000</v>
      </c>
      <c r="M772" s="258">
        <f>Gross_profit-(SGAs+R_and_D+Other_operating_items)</f>
        <v>708587000</v>
      </c>
      <c r="N772" s="259">
        <f>1-(COGS/Total_revenue)</f>
        <v>0.588460489</v>
      </c>
      <c r="O772" s="259">
        <f>Operating_profit/Total_revenue</f>
        <v>0.2332295312</v>
      </c>
    </row>
    <row r="773">
      <c r="A773" s="184">
        <v>799.0</v>
      </c>
      <c r="B773" s="184" t="s">
        <v>388</v>
      </c>
      <c r="C773" s="184" t="s">
        <v>10</v>
      </c>
      <c r="D773" s="256">
        <v>41574.0</v>
      </c>
      <c r="E773" s="257">
        <v>8.751654E9</v>
      </c>
      <c r="F773" s="257">
        <v>7.338838E9</v>
      </c>
      <c r="G773" s="257">
        <v>6.2734E8</v>
      </c>
      <c r="H773" s="184">
        <v>0.0</v>
      </c>
      <c r="I773" s="184">
        <v>0.0</v>
      </c>
      <c r="J773" s="184" t="s">
        <v>93</v>
      </c>
      <c r="K773" s="184" t="s">
        <v>218</v>
      </c>
      <c r="L773" s="258">
        <f>Total_revenue-COGS</f>
        <v>1412816000</v>
      </c>
      <c r="M773" s="258">
        <f>Gross_profit-(SGAs+R_and_D+Other_operating_items)</f>
        <v>785476000</v>
      </c>
      <c r="N773" s="259">
        <f>1-(COGS/Total_revenue)</f>
        <v>0.16143417</v>
      </c>
      <c r="O773" s="259">
        <f>Operating_profit/Total_revenue</f>
        <v>0.08975172007</v>
      </c>
    </row>
    <row r="774">
      <c r="A774" s="184">
        <v>800.0</v>
      </c>
      <c r="B774" s="184" t="s">
        <v>388</v>
      </c>
      <c r="C774" s="184" t="s">
        <v>11</v>
      </c>
      <c r="D774" s="256">
        <v>41938.0</v>
      </c>
      <c r="E774" s="257">
        <v>9.316256E9</v>
      </c>
      <c r="F774" s="257">
        <v>7.751273E9</v>
      </c>
      <c r="G774" s="257">
        <v>6.50948E8</v>
      </c>
      <c r="H774" s="184">
        <v>0.0</v>
      </c>
      <c r="I774" s="184">
        <v>0.0</v>
      </c>
      <c r="J774" s="184" t="s">
        <v>93</v>
      </c>
      <c r="K774" s="184" t="s">
        <v>218</v>
      </c>
      <c r="L774" s="258">
        <f>Total_revenue-COGS</f>
        <v>1564983000</v>
      </c>
      <c r="M774" s="258">
        <f>Gross_profit-(SGAs+R_and_D+Other_operating_items)</f>
        <v>914035000</v>
      </c>
      <c r="N774" s="259">
        <f>1-(COGS/Total_revenue)</f>
        <v>0.1679841129</v>
      </c>
      <c r="O774" s="259">
        <f>Operating_profit/Total_revenue</f>
        <v>0.09811183806</v>
      </c>
    </row>
    <row r="775">
      <c r="A775" s="184">
        <v>801.0</v>
      </c>
      <c r="B775" s="184" t="s">
        <v>388</v>
      </c>
      <c r="C775" s="184" t="s">
        <v>12</v>
      </c>
      <c r="D775" s="256">
        <v>42308.0</v>
      </c>
      <c r="E775" s="257">
        <v>9.263863E9</v>
      </c>
      <c r="F775" s="257">
        <v>7.455282E9</v>
      </c>
      <c r="G775" s="257">
        <v>7.43611E8</v>
      </c>
      <c r="H775" s="184">
        <v>0.0</v>
      </c>
      <c r="I775" s="184">
        <v>0.0</v>
      </c>
      <c r="J775" s="184" t="s">
        <v>93</v>
      </c>
      <c r="K775" s="184" t="s">
        <v>218</v>
      </c>
      <c r="L775" s="258">
        <f>Total_revenue-COGS</f>
        <v>1808581000</v>
      </c>
      <c r="M775" s="258">
        <f>Gross_profit-(SGAs+R_and_D+Other_operating_items)</f>
        <v>1064970000</v>
      </c>
      <c r="N775" s="259">
        <f>1-(COGS/Total_revenue)</f>
        <v>0.195229679</v>
      </c>
      <c r="O775" s="259">
        <f>Operating_profit/Total_revenue</f>
        <v>0.1149596016</v>
      </c>
    </row>
    <row r="776">
      <c r="A776" s="184">
        <v>802.0</v>
      </c>
      <c r="B776" s="184" t="s">
        <v>388</v>
      </c>
      <c r="C776" s="184" t="s">
        <v>13</v>
      </c>
      <c r="D776" s="256">
        <v>42673.0</v>
      </c>
      <c r="E776" s="257">
        <v>9.523224E9</v>
      </c>
      <c r="F776" s="257">
        <v>7.365049E9</v>
      </c>
      <c r="G776" s="257">
        <v>8.71974E8</v>
      </c>
      <c r="H776" s="184">
        <v>0.0</v>
      </c>
      <c r="I776" s="184">
        <v>0.0</v>
      </c>
      <c r="J776" s="184" t="s">
        <v>93</v>
      </c>
      <c r="K776" s="184" t="s">
        <v>218</v>
      </c>
      <c r="L776" s="258">
        <f>Total_revenue-COGS</f>
        <v>2158175000</v>
      </c>
      <c r="M776" s="258">
        <f>Gross_profit-(SGAs+R_and_D+Other_operating_items)</f>
        <v>1286201000</v>
      </c>
      <c r="N776" s="259">
        <f>1-(COGS/Total_revenue)</f>
        <v>0.2266223077</v>
      </c>
      <c r="O776" s="259">
        <f>Operating_profit/Total_revenue</f>
        <v>0.1350594085</v>
      </c>
    </row>
    <row r="777">
      <c r="A777" s="184">
        <v>803.0</v>
      </c>
      <c r="B777" s="184" t="s">
        <v>389</v>
      </c>
      <c r="C777" s="184" t="s">
        <v>10</v>
      </c>
      <c r="D777" s="256">
        <v>41453.0</v>
      </c>
      <c r="E777" s="257">
        <v>5.112E9</v>
      </c>
      <c r="F777" s="257">
        <v>3.385E9</v>
      </c>
      <c r="G777" s="257">
        <v>9.14E8</v>
      </c>
      <c r="H777" s="184">
        <v>0.0</v>
      </c>
      <c r="I777" s="184">
        <v>0.0</v>
      </c>
      <c r="J777" s="184" t="s">
        <v>108</v>
      </c>
      <c r="K777" s="184" t="s">
        <v>390</v>
      </c>
      <c r="L777" s="258">
        <f>Total_revenue-COGS</f>
        <v>1727000000</v>
      </c>
      <c r="M777" s="258">
        <f>Gross_profit-(SGAs+R_and_D+Other_operating_items)</f>
        <v>813000000</v>
      </c>
      <c r="N777" s="259">
        <f>1-(COGS/Total_revenue)</f>
        <v>0.3378325509</v>
      </c>
      <c r="O777" s="259">
        <f>Operating_profit/Total_revenue</f>
        <v>0.1590375587</v>
      </c>
    </row>
    <row r="778">
      <c r="A778" s="184">
        <v>804.0</v>
      </c>
      <c r="B778" s="184" t="s">
        <v>389</v>
      </c>
      <c r="C778" s="184" t="s">
        <v>11</v>
      </c>
      <c r="D778" s="256">
        <v>41817.0</v>
      </c>
      <c r="E778" s="257">
        <v>5.012E9</v>
      </c>
      <c r="F778" s="257">
        <v>3.31E9</v>
      </c>
      <c r="G778" s="257">
        <v>8.2E8</v>
      </c>
      <c r="H778" s="184">
        <v>0.0</v>
      </c>
      <c r="I778" s="184">
        <v>0.0</v>
      </c>
      <c r="J778" s="184" t="s">
        <v>108</v>
      </c>
      <c r="K778" s="184" t="s">
        <v>390</v>
      </c>
      <c r="L778" s="258">
        <f>Total_revenue-COGS</f>
        <v>1702000000</v>
      </c>
      <c r="M778" s="258">
        <f>Gross_profit-(SGAs+R_and_D+Other_operating_items)</f>
        <v>882000000</v>
      </c>
      <c r="N778" s="259">
        <f>1-(COGS/Total_revenue)</f>
        <v>0.339584996</v>
      </c>
      <c r="O778" s="259">
        <f>Operating_profit/Total_revenue</f>
        <v>0.1759776536</v>
      </c>
    </row>
    <row r="779">
      <c r="A779" s="184">
        <v>805.0</v>
      </c>
      <c r="B779" s="184" t="s">
        <v>389</v>
      </c>
      <c r="C779" s="184" t="s">
        <v>12</v>
      </c>
      <c r="D779" s="256">
        <v>42188.0</v>
      </c>
      <c r="E779" s="257">
        <v>5.083E9</v>
      </c>
      <c r="F779" s="257">
        <v>3.348E9</v>
      </c>
      <c r="G779" s="257">
        <v>9.76E8</v>
      </c>
      <c r="H779" s="184">
        <v>0.0</v>
      </c>
      <c r="I779" s="184">
        <v>0.0</v>
      </c>
      <c r="J779" s="184" t="s">
        <v>108</v>
      </c>
      <c r="K779" s="184" t="s">
        <v>390</v>
      </c>
      <c r="L779" s="258">
        <f>Total_revenue-COGS</f>
        <v>1735000000</v>
      </c>
      <c r="M779" s="258">
        <f>Gross_profit-(SGAs+R_and_D+Other_operating_items)</f>
        <v>759000000</v>
      </c>
      <c r="N779" s="259">
        <f>1-(COGS/Total_revenue)</f>
        <v>0.341333858</v>
      </c>
      <c r="O779" s="259">
        <f>Operating_profit/Total_revenue</f>
        <v>0.149321267</v>
      </c>
    </row>
    <row r="780">
      <c r="A780" s="184">
        <v>806.0</v>
      </c>
      <c r="B780" s="184" t="s">
        <v>389</v>
      </c>
      <c r="C780" s="184" t="s">
        <v>13</v>
      </c>
      <c r="D780" s="256">
        <v>42552.0</v>
      </c>
      <c r="E780" s="257">
        <v>7.467E9</v>
      </c>
      <c r="F780" s="257">
        <v>5.132E9</v>
      </c>
      <c r="G780" s="257">
        <v>1.186E9</v>
      </c>
      <c r="H780" s="184">
        <v>0.0</v>
      </c>
      <c r="I780" s="184">
        <v>0.0</v>
      </c>
      <c r="J780" s="184" t="s">
        <v>108</v>
      </c>
      <c r="K780" s="184" t="s">
        <v>390</v>
      </c>
      <c r="L780" s="258">
        <f>Total_revenue-COGS</f>
        <v>2335000000</v>
      </c>
      <c r="M780" s="258">
        <f>Gross_profit-(SGAs+R_and_D+Other_operating_items)</f>
        <v>1149000000</v>
      </c>
      <c r="N780" s="259">
        <f>1-(COGS/Total_revenue)</f>
        <v>0.3127092541</v>
      </c>
      <c r="O780" s="259">
        <f>Operating_profit/Total_revenue</f>
        <v>0.1538770591</v>
      </c>
    </row>
    <row r="781">
      <c r="A781" s="184">
        <v>807.0</v>
      </c>
      <c r="B781" s="184" t="s">
        <v>391</v>
      </c>
      <c r="C781" s="184" t="s">
        <v>10</v>
      </c>
      <c r="D781" s="256">
        <v>41272.0</v>
      </c>
      <c r="E781" s="257">
        <v>8.939967E9</v>
      </c>
      <c r="F781" s="257">
        <v>6.432454E9</v>
      </c>
      <c r="G781" s="257">
        <v>1.87336E9</v>
      </c>
      <c r="H781" s="184">
        <v>0.0</v>
      </c>
      <c r="I781" s="184">
        <v>0.0</v>
      </c>
      <c r="J781" s="184" t="s">
        <v>102</v>
      </c>
      <c r="K781" s="184" t="s">
        <v>138</v>
      </c>
      <c r="L781" s="258">
        <f>Total_revenue-COGS</f>
        <v>2507513000</v>
      </c>
      <c r="M781" s="258">
        <f>Gross_profit-(SGAs+R_and_D+Other_operating_items)</f>
        <v>634153000</v>
      </c>
      <c r="N781" s="259">
        <f>1-(COGS/Total_revenue)</f>
        <v>0.2804834738</v>
      </c>
      <c r="O781" s="259">
        <f>Operating_profit/Total_revenue</f>
        <v>0.07093460188</v>
      </c>
    </row>
    <row r="782">
      <c r="A782" s="184">
        <v>808.0</v>
      </c>
      <c r="B782" s="184" t="s">
        <v>391</v>
      </c>
      <c r="C782" s="184" t="s">
        <v>11</v>
      </c>
      <c r="D782" s="256">
        <v>41636.0</v>
      </c>
      <c r="E782" s="257">
        <v>9.560647E9</v>
      </c>
      <c r="F782" s="257">
        <v>6.904633E9</v>
      </c>
      <c r="G782" s="257">
        <v>1.97896E9</v>
      </c>
      <c r="H782" s="184">
        <v>0.0</v>
      </c>
      <c r="I782" s="184">
        <v>0.0</v>
      </c>
      <c r="J782" s="184" t="s">
        <v>102</v>
      </c>
      <c r="K782" s="184" t="s">
        <v>138</v>
      </c>
      <c r="L782" s="258">
        <f>Total_revenue-COGS</f>
        <v>2656014000</v>
      </c>
      <c r="M782" s="258">
        <f>Gross_profit-(SGAs+R_and_D+Other_operating_items)</f>
        <v>677054000</v>
      </c>
      <c r="N782" s="259">
        <f>1-(COGS/Total_revenue)</f>
        <v>0.2778069308</v>
      </c>
      <c r="O782" s="259">
        <f>Operating_profit/Total_revenue</f>
        <v>0.07081675539</v>
      </c>
    </row>
    <row r="783">
      <c r="A783" s="184">
        <v>809.0</v>
      </c>
      <c r="B783" s="184" t="s">
        <v>391</v>
      </c>
      <c r="C783" s="184" t="s">
        <v>12</v>
      </c>
      <c r="D783" s="256">
        <v>42000.0</v>
      </c>
      <c r="E783" s="257">
        <v>1.037139E10</v>
      </c>
      <c r="F783" s="257">
        <v>7.460075E9</v>
      </c>
      <c r="G783" s="257">
        <v>2.196173E9</v>
      </c>
      <c r="H783" s="184">
        <v>0.0</v>
      </c>
      <c r="I783" s="184">
        <v>0.0</v>
      </c>
      <c r="J783" s="184" t="s">
        <v>102</v>
      </c>
      <c r="K783" s="184" t="s">
        <v>138</v>
      </c>
      <c r="L783" s="258">
        <f>Total_revenue-COGS</f>
        <v>2911315000</v>
      </c>
      <c r="M783" s="258">
        <f>Gross_profit-(SGAs+R_and_D+Other_operating_items)</f>
        <v>715142000</v>
      </c>
      <c r="N783" s="259">
        <f>1-(COGS/Total_revenue)</f>
        <v>0.280706347</v>
      </c>
      <c r="O783" s="259">
        <f>Operating_profit/Total_revenue</f>
        <v>0.06895334184</v>
      </c>
    </row>
    <row r="784">
      <c r="A784" s="184">
        <v>810.0</v>
      </c>
      <c r="B784" s="184" t="s">
        <v>391</v>
      </c>
      <c r="C784" s="184" t="s">
        <v>13</v>
      </c>
      <c r="D784" s="256">
        <v>42364.0</v>
      </c>
      <c r="E784" s="257">
        <v>1.0629719E10</v>
      </c>
      <c r="F784" s="257">
        <v>7.61746E9</v>
      </c>
      <c r="G784" s="257">
        <v>2.243356E9</v>
      </c>
      <c r="H784" s="184">
        <v>0.0</v>
      </c>
      <c r="I784" s="184">
        <v>0.0</v>
      </c>
      <c r="J784" s="184" t="s">
        <v>102</v>
      </c>
      <c r="K784" s="184" t="s">
        <v>138</v>
      </c>
      <c r="L784" s="258">
        <f>Total_revenue-COGS</f>
        <v>3012259000</v>
      </c>
      <c r="M784" s="258">
        <f>Gross_profit-(SGAs+R_and_D+Other_operating_items)</f>
        <v>768903000</v>
      </c>
      <c r="N784" s="259">
        <f>1-(COGS/Total_revenue)</f>
        <v>0.2833808683</v>
      </c>
      <c r="O784" s="259">
        <f>Operating_profit/Total_revenue</f>
        <v>0.07233521413</v>
      </c>
    </row>
    <row r="785">
      <c r="A785" s="184">
        <v>811.0</v>
      </c>
      <c r="B785" s="184" t="s">
        <v>392</v>
      </c>
      <c r="C785" s="184" t="s">
        <v>10</v>
      </c>
      <c r="D785" s="256">
        <v>41274.0</v>
      </c>
      <c r="E785" s="257">
        <v>5.059E9</v>
      </c>
      <c r="F785" s="257">
        <v>1.885E9</v>
      </c>
      <c r="G785" s="257">
        <v>2.101E9</v>
      </c>
      <c r="H785" s="184">
        <v>0.0</v>
      </c>
      <c r="I785" s="257">
        <v>7.22E8</v>
      </c>
      <c r="J785" s="184" t="s">
        <v>114</v>
      </c>
      <c r="K785" s="184" t="s">
        <v>156</v>
      </c>
      <c r="L785" s="258">
        <f>Total_revenue-COGS</f>
        <v>3174000000</v>
      </c>
      <c r="M785" s="258">
        <f>Gross_profit-(SGAs+R_and_D+Other_operating_items)</f>
        <v>351000000</v>
      </c>
      <c r="N785" s="259">
        <f>1-(COGS/Total_revenue)</f>
        <v>0.6273967187</v>
      </c>
      <c r="O785" s="259">
        <f>Operating_profit/Total_revenue</f>
        <v>0.06938130065</v>
      </c>
    </row>
    <row r="786">
      <c r="A786" s="184">
        <v>812.0</v>
      </c>
      <c r="B786" s="184" t="s">
        <v>392</v>
      </c>
      <c r="C786" s="184" t="s">
        <v>11</v>
      </c>
      <c r="D786" s="256">
        <v>41639.0</v>
      </c>
      <c r="E786" s="257">
        <v>5.166E9</v>
      </c>
      <c r="F786" s="257">
        <v>1.989E9</v>
      </c>
      <c r="G786" s="257">
        <v>1.968E9</v>
      </c>
      <c r="H786" s="184">
        <v>0.0</v>
      </c>
      <c r="I786" s="257">
        <v>6.97E8</v>
      </c>
      <c r="J786" s="184" t="s">
        <v>114</v>
      </c>
      <c r="K786" s="184" t="s">
        <v>156</v>
      </c>
      <c r="L786" s="258">
        <f>Total_revenue-COGS</f>
        <v>3177000000</v>
      </c>
      <c r="M786" s="258">
        <f>Gross_profit-(SGAs+R_and_D+Other_operating_items)</f>
        <v>512000000</v>
      </c>
      <c r="N786" s="259">
        <f>1-(COGS/Total_revenue)</f>
        <v>0.6149825784</v>
      </c>
      <c r="O786" s="259">
        <f>Operating_profit/Total_revenue</f>
        <v>0.09910956252</v>
      </c>
    </row>
    <row r="787">
      <c r="A787" s="184">
        <v>813.0</v>
      </c>
      <c r="B787" s="184" t="s">
        <v>392</v>
      </c>
      <c r="C787" s="184" t="s">
        <v>12</v>
      </c>
      <c r="D787" s="256">
        <v>42004.0</v>
      </c>
      <c r="E787" s="257">
        <v>5.354E9</v>
      </c>
      <c r="F787" s="257">
        <v>2.033E9</v>
      </c>
      <c r="G787" s="257">
        <v>1.92E9</v>
      </c>
      <c r="H787" s="184">
        <v>0.0</v>
      </c>
      <c r="I787" s="257">
        <v>7.01E8</v>
      </c>
      <c r="J787" s="184" t="s">
        <v>114</v>
      </c>
      <c r="K787" s="184" t="s">
        <v>156</v>
      </c>
      <c r="L787" s="258">
        <f>Total_revenue-COGS</f>
        <v>3321000000</v>
      </c>
      <c r="M787" s="258">
        <f>Gross_profit-(SGAs+R_and_D+Other_operating_items)</f>
        <v>700000000</v>
      </c>
      <c r="N787" s="259">
        <f>1-(COGS/Total_revenue)</f>
        <v>0.6202838999</v>
      </c>
      <c r="O787" s="259">
        <f>Operating_profit/Total_revenue</f>
        <v>0.1307433694</v>
      </c>
    </row>
    <row r="788">
      <c r="A788" s="184">
        <v>814.0</v>
      </c>
      <c r="B788" s="184" t="s">
        <v>392</v>
      </c>
      <c r="C788" s="184" t="s">
        <v>13</v>
      </c>
      <c r="D788" s="256">
        <v>42369.0</v>
      </c>
      <c r="E788" s="257">
        <v>5.387E9</v>
      </c>
      <c r="F788" s="257">
        <v>2.012E9</v>
      </c>
      <c r="G788" s="257">
        <v>2.011E9</v>
      </c>
      <c r="H788" s="184">
        <v>0.0</v>
      </c>
      <c r="I788" s="257">
        <v>7.16E8</v>
      </c>
      <c r="J788" s="184" t="s">
        <v>114</v>
      </c>
      <c r="K788" s="184" t="s">
        <v>156</v>
      </c>
      <c r="L788" s="258">
        <f>Total_revenue-COGS</f>
        <v>3375000000</v>
      </c>
      <c r="M788" s="258">
        <f>Gross_profit-(SGAs+R_and_D+Other_operating_items)</f>
        <v>648000000</v>
      </c>
      <c r="N788" s="259">
        <f>1-(COGS/Total_revenue)</f>
        <v>0.6265082606</v>
      </c>
      <c r="O788" s="259">
        <f>Operating_profit/Total_revenue</f>
        <v>0.120289586</v>
      </c>
    </row>
    <row r="789">
      <c r="A789" s="184">
        <v>815.0</v>
      </c>
      <c r="B789" s="184" t="s">
        <v>393</v>
      </c>
      <c r="C789" s="184" t="s">
        <v>10</v>
      </c>
      <c r="D789" s="256">
        <v>41274.0</v>
      </c>
      <c r="E789" s="257">
        <v>6.644252E9</v>
      </c>
      <c r="F789" s="257">
        <v>3.78437E9</v>
      </c>
      <c r="G789" s="257">
        <v>1.703796E9</v>
      </c>
      <c r="H789" s="184">
        <v>0.0</v>
      </c>
      <c r="I789" s="184">
        <v>0.0</v>
      </c>
      <c r="J789" s="184" t="s">
        <v>93</v>
      </c>
      <c r="K789" s="184" t="s">
        <v>218</v>
      </c>
      <c r="L789" s="258">
        <f>Total_revenue-COGS</f>
        <v>2859882000</v>
      </c>
      <c r="M789" s="258">
        <f>Gross_profit-(SGAs+R_and_D+Other_operating_items)</f>
        <v>1156086000</v>
      </c>
      <c r="N789" s="259">
        <f>1-(COGS/Total_revenue)</f>
        <v>0.43042949</v>
      </c>
      <c r="O789" s="259">
        <f>Operating_profit/Total_revenue</f>
        <v>0.1739979158</v>
      </c>
    </row>
    <row r="790">
      <c r="A790" s="184">
        <v>816.0</v>
      </c>
      <c r="B790" s="184" t="s">
        <v>393</v>
      </c>
      <c r="C790" s="184" t="s">
        <v>11</v>
      </c>
      <c r="D790" s="256">
        <v>41639.0</v>
      </c>
      <c r="E790" s="257">
        <v>7.146079E9</v>
      </c>
      <c r="F790" s="257">
        <v>3.865231E9</v>
      </c>
      <c r="G790" s="257">
        <v>1.924132E9</v>
      </c>
      <c r="H790" s="184">
        <v>0.0</v>
      </c>
      <c r="I790" s="184">
        <v>0.0</v>
      </c>
      <c r="J790" s="184" t="s">
        <v>93</v>
      </c>
      <c r="K790" s="184" t="s">
        <v>218</v>
      </c>
      <c r="L790" s="258">
        <f>Total_revenue-COGS</f>
        <v>3280848000</v>
      </c>
      <c r="M790" s="258">
        <f>Gross_profit-(SGAs+R_and_D+Other_operating_items)</f>
        <v>1356716000</v>
      </c>
      <c r="N790" s="259">
        <f>1-(COGS/Total_revenue)</f>
        <v>0.4591116331</v>
      </c>
      <c r="O790" s="259">
        <f>Operating_profit/Total_revenue</f>
        <v>0.1898546042</v>
      </c>
    </row>
    <row r="791">
      <c r="A791" s="184">
        <v>817.0</v>
      </c>
      <c r="B791" s="184" t="s">
        <v>393</v>
      </c>
      <c r="C791" s="184" t="s">
        <v>12</v>
      </c>
      <c r="D791" s="256">
        <v>42004.0</v>
      </c>
      <c r="E791" s="257">
        <v>7.421768E9</v>
      </c>
      <c r="F791" s="257">
        <v>4.085602E9</v>
      </c>
      <c r="G791" s="257">
        <v>1.898284E9</v>
      </c>
      <c r="H791" s="184">
        <v>0.0</v>
      </c>
      <c r="I791" s="184">
        <v>0.0</v>
      </c>
      <c r="J791" s="184" t="s">
        <v>93</v>
      </c>
      <c r="K791" s="184" t="s">
        <v>218</v>
      </c>
      <c r="L791" s="258">
        <f>Total_revenue-COGS</f>
        <v>3336166000</v>
      </c>
      <c r="M791" s="258">
        <f>Gross_profit-(SGAs+R_and_D+Other_operating_items)</f>
        <v>1437882000</v>
      </c>
      <c r="N791" s="259">
        <f>1-(COGS/Total_revenue)</f>
        <v>0.4495109521</v>
      </c>
      <c r="O791" s="259">
        <f>Operating_profit/Total_revenue</f>
        <v>0.1937384731</v>
      </c>
    </row>
    <row r="792">
      <c r="A792" s="184">
        <v>818.0</v>
      </c>
      <c r="B792" s="184" t="s">
        <v>393</v>
      </c>
      <c r="C792" s="184" t="s">
        <v>13</v>
      </c>
      <c r="D792" s="256">
        <v>42369.0</v>
      </c>
      <c r="E792" s="257">
        <v>7.386626E9</v>
      </c>
      <c r="F792" s="257">
        <v>4.003951E9</v>
      </c>
      <c r="G792" s="257">
        <v>1.969308E9</v>
      </c>
      <c r="H792" s="184">
        <v>0.0</v>
      </c>
      <c r="I792" s="184">
        <v>0.0</v>
      </c>
      <c r="J792" s="184" t="s">
        <v>93</v>
      </c>
      <c r="K792" s="184" t="s">
        <v>218</v>
      </c>
      <c r="L792" s="258">
        <f>Total_revenue-COGS</f>
        <v>3382675000</v>
      </c>
      <c r="M792" s="258">
        <f>Gross_profit-(SGAs+R_and_D+Other_operating_items)</f>
        <v>1413367000</v>
      </c>
      <c r="N792" s="259">
        <f>1-(COGS/Total_revenue)</f>
        <v>0.4579458876</v>
      </c>
      <c r="O792" s="259">
        <f>Operating_profit/Total_revenue</f>
        <v>0.1913413512</v>
      </c>
    </row>
    <row r="793">
      <c r="A793" s="184">
        <v>819.0</v>
      </c>
      <c r="B793" s="184" t="s">
        <v>394</v>
      </c>
      <c r="C793" s="184" t="s">
        <v>10</v>
      </c>
      <c r="D793" s="256">
        <v>41639.0</v>
      </c>
      <c r="E793" s="257">
        <v>4.1313E10</v>
      </c>
      <c r="F793" s="257">
        <v>3.2564E10</v>
      </c>
      <c r="G793" s="184">
        <v>0.0</v>
      </c>
      <c r="H793" s="184">
        <v>0.0</v>
      </c>
      <c r="I793" s="257">
        <v>6.688E9</v>
      </c>
      <c r="J793" s="184" t="s">
        <v>102</v>
      </c>
      <c r="K793" s="184" t="s">
        <v>119</v>
      </c>
      <c r="L793" s="258">
        <f>Total_revenue-COGS</f>
        <v>8749000000</v>
      </c>
      <c r="M793" s="258">
        <f>Gross_profit-(SGAs+R_and_D+Other_operating_items)</f>
        <v>2061000000</v>
      </c>
      <c r="N793" s="259">
        <f>1-(COGS/Total_revenue)</f>
        <v>0.2117735338</v>
      </c>
      <c r="O793" s="259">
        <f>Operating_profit/Total_revenue</f>
        <v>0.04988744463</v>
      </c>
    </row>
    <row r="794">
      <c r="A794" s="184">
        <v>820.0</v>
      </c>
      <c r="B794" s="184" t="s">
        <v>394</v>
      </c>
      <c r="C794" s="184" t="s">
        <v>11</v>
      </c>
      <c r="D794" s="256">
        <v>42004.0</v>
      </c>
      <c r="E794" s="257">
        <v>4.85E10</v>
      </c>
      <c r="F794" s="257">
        <v>3.8166E10</v>
      </c>
      <c r="G794" s="184">
        <v>0.0</v>
      </c>
      <c r="H794" s="184">
        <v>0.0</v>
      </c>
      <c r="I794" s="257">
        <v>7.972E9</v>
      </c>
      <c r="J794" s="184" t="s">
        <v>102</v>
      </c>
      <c r="K794" s="184" t="s">
        <v>119</v>
      </c>
      <c r="L794" s="258">
        <f>Total_revenue-COGS</f>
        <v>10334000000</v>
      </c>
      <c r="M794" s="258">
        <f>Gross_profit-(SGAs+R_and_D+Other_operating_items)</f>
        <v>2362000000</v>
      </c>
      <c r="N794" s="259">
        <f>1-(COGS/Total_revenue)</f>
        <v>0.2130721649</v>
      </c>
      <c r="O794" s="259">
        <f>Operating_profit/Total_revenue</f>
        <v>0.04870103093</v>
      </c>
    </row>
    <row r="795">
      <c r="A795" s="184">
        <v>821.0</v>
      </c>
      <c r="B795" s="184" t="s">
        <v>394</v>
      </c>
      <c r="C795" s="184" t="s">
        <v>12</v>
      </c>
      <c r="D795" s="256">
        <v>42369.0</v>
      </c>
      <c r="E795" s="257">
        <v>5.4289E10</v>
      </c>
      <c r="F795" s="257">
        <v>4.4269E10</v>
      </c>
      <c r="G795" s="184">
        <v>0.0</v>
      </c>
      <c r="H795" s="184">
        <v>0.0</v>
      </c>
      <c r="I795" s="257">
        <v>7.673E9</v>
      </c>
      <c r="J795" s="184" t="s">
        <v>102</v>
      </c>
      <c r="K795" s="184" t="s">
        <v>119</v>
      </c>
      <c r="L795" s="258">
        <f>Total_revenue-COGS</f>
        <v>10020000000</v>
      </c>
      <c r="M795" s="258">
        <f>Gross_profit-(SGAs+R_and_D+Other_operating_items)</f>
        <v>2347000000</v>
      </c>
      <c r="N795" s="259">
        <f>1-(COGS/Total_revenue)</f>
        <v>0.1845677762</v>
      </c>
      <c r="O795" s="259">
        <f>Operating_profit/Total_revenue</f>
        <v>0.04323159388</v>
      </c>
    </row>
    <row r="796">
      <c r="A796" s="184">
        <v>822.0</v>
      </c>
      <c r="B796" s="184" t="s">
        <v>394</v>
      </c>
      <c r="C796" s="184" t="s">
        <v>13</v>
      </c>
      <c r="D796" s="256">
        <v>42735.0</v>
      </c>
      <c r="E796" s="257">
        <v>5.4379E10</v>
      </c>
      <c r="F796" s="257">
        <v>4.5007E10</v>
      </c>
      <c r="G796" s="184">
        <v>0.0</v>
      </c>
      <c r="H796" s="184">
        <v>0.0</v>
      </c>
      <c r="I796" s="257">
        <v>7.631E9</v>
      </c>
      <c r="J796" s="184" t="s">
        <v>102</v>
      </c>
      <c r="K796" s="184" t="s">
        <v>119</v>
      </c>
      <c r="L796" s="258">
        <f>Total_revenue-COGS</f>
        <v>9372000000</v>
      </c>
      <c r="M796" s="258">
        <f>Gross_profit-(SGAs+R_and_D+Other_operating_items)</f>
        <v>1741000000</v>
      </c>
      <c r="N796" s="259">
        <f>1-(COGS/Total_revenue)</f>
        <v>0.1723459424</v>
      </c>
      <c r="O796" s="259">
        <f>Operating_profit/Total_revenue</f>
        <v>0.0320160356</v>
      </c>
    </row>
    <row r="797">
      <c r="A797" s="184">
        <v>823.0</v>
      </c>
      <c r="B797" s="184" t="s">
        <v>1</v>
      </c>
      <c r="C797" s="184" t="s">
        <v>10</v>
      </c>
      <c r="D797" s="256">
        <v>41274.0</v>
      </c>
      <c r="E797" s="257">
        <v>1.02874E11</v>
      </c>
      <c r="F797" s="257">
        <v>5.2513E10</v>
      </c>
      <c r="G797" s="257">
        <v>2.2389E10</v>
      </c>
      <c r="H797" s="257">
        <v>5.816E9</v>
      </c>
      <c r="I797" s="184">
        <v>0.0</v>
      </c>
      <c r="J797" s="184" t="s">
        <v>108</v>
      </c>
      <c r="K797" s="184" t="s">
        <v>107</v>
      </c>
      <c r="L797" s="258">
        <f>Total_revenue-COGS</f>
        <v>50361000000</v>
      </c>
      <c r="M797" s="258">
        <f>Gross_profit-(SGAs+R_and_D+Other_operating_items)</f>
        <v>22156000000</v>
      </c>
      <c r="N797" s="259">
        <f>1-(COGS/Total_revenue)</f>
        <v>0.4895406031</v>
      </c>
      <c r="O797" s="259">
        <f>Operating_profit/Total_revenue</f>
        <v>0.2153702588</v>
      </c>
    </row>
    <row r="798">
      <c r="A798" s="184">
        <v>824.0</v>
      </c>
      <c r="B798" s="184" t="s">
        <v>1</v>
      </c>
      <c r="C798" s="184" t="s">
        <v>11</v>
      </c>
      <c r="D798" s="256">
        <v>41639.0</v>
      </c>
      <c r="E798" s="257">
        <v>9.8367E10</v>
      </c>
      <c r="F798" s="257">
        <v>4.9683E10</v>
      </c>
      <c r="G798" s="257">
        <v>2.2629E10</v>
      </c>
      <c r="H798" s="257">
        <v>5.743E9</v>
      </c>
      <c r="I798" s="184">
        <v>0.0</v>
      </c>
      <c r="J798" s="184" t="s">
        <v>108</v>
      </c>
      <c r="K798" s="184" t="s">
        <v>107</v>
      </c>
      <c r="L798" s="258">
        <f>Total_revenue-COGS</f>
        <v>48684000000</v>
      </c>
      <c r="M798" s="258">
        <f>Gross_profit-(SGAs+R_and_D+Other_operating_items)</f>
        <v>20312000000</v>
      </c>
      <c r="N798" s="259">
        <f>1-(COGS/Total_revenue)</f>
        <v>0.4949220775</v>
      </c>
      <c r="O798" s="259">
        <f>Operating_profit/Total_revenue</f>
        <v>0.2064920146</v>
      </c>
    </row>
    <row r="799">
      <c r="A799" s="184">
        <v>825.0</v>
      </c>
      <c r="B799" s="184" t="s">
        <v>1</v>
      </c>
      <c r="C799" s="184" t="s">
        <v>12</v>
      </c>
      <c r="D799" s="256">
        <v>42004.0</v>
      </c>
      <c r="E799" s="257">
        <v>9.2793E10</v>
      </c>
      <c r="F799" s="257">
        <v>4.6386E10</v>
      </c>
      <c r="G799" s="257">
        <v>2.2438E10</v>
      </c>
      <c r="H799" s="257">
        <v>5.437E9</v>
      </c>
      <c r="I799" s="184">
        <v>0.0</v>
      </c>
      <c r="J799" s="184" t="s">
        <v>108</v>
      </c>
      <c r="K799" s="184" t="s">
        <v>107</v>
      </c>
      <c r="L799" s="258">
        <f>Total_revenue-COGS</f>
        <v>46407000000</v>
      </c>
      <c r="M799" s="258">
        <f>Gross_profit-(SGAs+R_and_D+Other_operating_items)</f>
        <v>18532000000</v>
      </c>
      <c r="N799" s="259">
        <f>1-(COGS/Total_revenue)</f>
        <v>0.5001131551</v>
      </c>
      <c r="O799" s="259">
        <f>Operating_profit/Total_revenue</f>
        <v>0.1997133404</v>
      </c>
    </row>
    <row r="800">
      <c r="A800" s="184">
        <v>826.0</v>
      </c>
      <c r="B800" s="184" t="s">
        <v>1</v>
      </c>
      <c r="C800" s="184" t="s">
        <v>13</v>
      </c>
      <c r="D800" s="256">
        <v>42369.0</v>
      </c>
      <c r="E800" s="257">
        <v>8.1741E10</v>
      </c>
      <c r="F800" s="257">
        <v>4.1057E10</v>
      </c>
      <c r="G800" s="257">
        <v>1.9748E10</v>
      </c>
      <c r="H800" s="257">
        <v>5.247E9</v>
      </c>
      <c r="I800" s="184">
        <v>0.0</v>
      </c>
      <c r="J800" s="184" t="s">
        <v>108</v>
      </c>
      <c r="K800" s="184" t="s">
        <v>107</v>
      </c>
      <c r="L800" s="258">
        <f>Total_revenue-COGS</f>
        <v>40684000000</v>
      </c>
      <c r="M800" s="258">
        <f>Gross_profit-(SGAs+R_and_D+Other_operating_items)</f>
        <v>15689000000</v>
      </c>
      <c r="N800" s="259">
        <f>1-(COGS/Total_revenue)</f>
        <v>0.4977184032</v>
      </c>
      <c r="O800" s="259">
        <f>Operating_profit/Total_revenue</f>
        <v>0.1919355036</v>
      </c>
    </row>
    <row r="801">
      <c r="A801" s="184">
        <v>827.0</v>
      </c>
      <c r="B801" s="184" t="s">
        <v>395</v>
      </c>
      <c r="C801" s="184" t="s">
        <v>10</v>
      </c>
      <c r="D801" s="256">
        <v>41274.0</v>
      </c>
      <c r="E801" s="257">
        <v>1.293338E9</v>
      </c>
      <c r="F801" s="257">
        <v>5.9419E8</v>
      </c>
      <c r="G801" s="257">
        <v>3.54571E8</v>
      </c>
      <c r="H801" s="257">
        <v>8.2014E7</v>
      </c>
      <c r="I801" s="184">
        <v>0.0</v>
      </c>
      <c r="J801" s="184" t="s">
        <v>102</v>
      </c>
      <c r="K801" s="184" t="s">
        <v>140</v>
      </c>
      <c r="L801" s="258">
        <f>Total_revenue-COGS</f>
        <v>699148000</v>
      </c>
      <c r="M801" s="258">
        <f>Gross_profit-(SGAs+R_and_D+Other_operating_items)</f>
        <v>262563000</v>
      </c>
      <c r="N801" s="259">
        <f>1-(COGS/Total_revenue)</f>
        <v>0.5405764</v>
      </c>
      <c r="O801" s="259">
        <f>Operating_profit/Total_revenue</f>
        <v>0.2030118963</v>
      </c>
    </row>
    <row r="802">
      <c r="A802" s="184">
        <v>828.0</v>
      </c>
      <c r="B802" s="184" t="s">
        <v>395</v>
      </c>
      <c r="C802" s="184" t="s">
        <v>11</v>
      </c>
      <c r="D802" s="256">
        <v>41639.0</v>
      </c>
      <c r="E802" s="257">
        <v>1.377058E9</v>
      </c>
      <c r="F802" s="257">
        <v>6.2094E8</v>
      </c>
      <c r="G802" s="257">
        <v>4.01353E8</v>
      </c>
      <c r="H802" s="257">
        <v>8.8003E7</v>
      </c>
      <c r="I802" s="184">
        <v>0.0</v>
      </c>
      <c r="J802" s="184" t="s">
        <v>102</v>
      </c>
      <c r="K802" s="184" t="s">
        <v>140</v>
      </c>
      <c r="L802" s="258">
        <f>Total_revenue-COGS</f>
        <v>756118000</v>
      </c>
      <c r="M802" s="258">
        <f>Gross_profit-(SGAs+R_and_D+Other_operating_items)</f>
        <v>266762000</v>
      </c>
      <c r="N802" s="259">
        <f>1-(COGS/Total_revenue)</f>
        <v>0.5490821737</v>
      </c>
      <c r="O802" s="259">
        <f>Operating_profit/Total_revenue</f>
        <v>0.1937187831</v>
      </c>
    </row>
    <row r="803">
      <c r="A803" s="184">
        <v>829.0</v>
      </c>
      <c r="B803" s="184" t="s">
        <v>395</v>
      </c>
      <c r="C803" s="184" t="s">
        <v>12</v>
      </c>
      <c r="D803" s="256">
        <v>42004.0</v>
      </c>
      <c r="E803" s="257">
        <v>1.485807E9</v>
      </c>
      <c r="F803" s="257">
        <v>6.69691E8</v>
      </c>
      <c r="G803" s="257">
        <v>4.57598E8</v>
      </c>
      <c r="H803" s="257">
        <v>9.8263E7</v>
      </c>
      <c r="I803" s="184">
        <v>0.0</v>
      </c>
      <c r="J803" s="184" t="s">
        <v>102</v>
      </c>
      <c r="K803" s="184" t="s">
        <v>140</v>
      </c>
      <c r="L803" s="258">
        <f>Total_revenue-COGS</f>
        <v>816116000</v>
      </c>
      <c r="M803" s="258">
        <f>Gross_profit-(SGAs+R_and_D+Other_operating_items)</f>
        <v>260255000</v>
      </c>
      <c r="N803" s="259">
        <f>1-(COGS/Total_revenue)</f>
        <v>0.5492745693</v>
      </c>
      <c r="O803" s="259">
        <f>Operating_profit/Total_revenue</f>
        <v>0.1751607039</v>
      </c>
    </row>
    <row r="804">
      <c r="A804" s="184">
        <v>830.0</v>
      </c>
      <c r="B804" s="184" t="s">
        <v>395</v>
      </c>
      <c r="C804" s="184" t="s">
        <v>13</v>
      </c>
      <c r="D804" s="256">
        <v>42369.0</v>
      </c>
      <c r="E804" s="257">
        <v>1.601892E9</v>
      </c>
      <c r="F804" s="257">
        <v>7.11622E8</v>
      </c>
      <c r="G804" s="257">
        <v>4.82465E8</v>
      </c>
      <c r="H804" s="257">
        <v>9.9681E7</v>
      </c>
      <c r="I804" s="184">
        <v>0.0</v>
      </c>
      <c r="J804" s="184" t="s">
        <v>102</v>
      </c>
      <c r="K804" s="184" t="s">
        <v>140</v>
      </c>
      <c r="L804" s="258">
        <f>Total_revenue-COGS</f>
        <v>890270000</v>
      </c>
      <c r="M804" s="258">
        <f>Gross_profit-(SGAs+R_and_D+Other_operating_items)</f>
        <v>308124000</v>
      </c>
      <c r="N804" s="259">
        <f>1-(COGS/Total_revenue)</f>
        <v>0.555761562</v>
      </c>
      <c r="O804" s="259">
        <f>Operating_profit/Total_revenue</f>
        <v>0.1923500461</v>
      </c>
    </row>
    <row r="805">
      <c r="A805" s="184">
        <v>831.0</v>
      </c>
      <c r="B805" s="184" t="s">
        <v>396</v>
      </c>
      <c r="C805" s="184" t="s">
        <v>10</v>
      </c>
      <c r="D805" s="256">
        <v>41274.0</v>
      </c>
      <c r="E805" s="257">
        <v>2.821446E9</v>
      </c>
      <c r="F805" s="257">
        <v>1.645912E9</v>
      </c>
      <c r="G805" s="257">
        <v>4.53535E8</v>
      </c>
      <c r="H805" s="257">
        <v>2.33713E8</v>
      </c>
      <c r="I805" s="184">
        <v>0.0</v>
      </c>
      <c r="J805" s="184" t="s">
        <v>111</v>
      </c>
      <c r="K805" s="184" t="s">
        <v>161</v>
      </c>
      <c r="L805" s="258">
        <f>Total_revenue-COGS</f>
        <v>1175534000</v>
      </c>
      <c r="M805" s="258">
        <f>Gross_profit-(SGAs+R_and_D+Other_operating_items)</f>
        <v>488286000</v>
      </c>
      <c r="N805" s="259">
        <f>1-(COGS/Total_revenue)</f>
        <v>0.4166423883</v>
      </c>
      <c r="O805" s="259">
        <f>Operating_profit/Total_revenue</f>
        <v>0.1730623234</v>
      </c>
    </row>
    <row r="806">
      <c r="A806" s="184">
        <v>832.0</v>
      </c>
      <c r="B806" s="184" t="s">
        <v>396</v>
      </c>
      <c r="C806" s="184" t="s">
        <v>11</v>
      </c>
      <c r="D806" s="256">
        <v>41639.0</v>
      </c>
      <c r="E806" s="257">
        <v>2.952896E9</v>
      </c>
      <c r="F806" s="257">
        <v>1.668691E9</v>
      </c>
      <c r="G806" s="257">
        <v>5.05877E8</v>
      </c>
      <c r="H806" s="257">
        <v>2.59838E8</v>
      </c>
      <c r="I806" s="184">
        <v>0.0</v>
      </c>
      <c r="J806" s="184" t="s">
        <v>111</v>
      </c>
      <c r="K806" s="184" t="s">
        <v>161</v>
      </c>
      <c r="L806" s="258">
        <f>Total_revenue-COGS</f>
        <v>1284205000</v>
      </c>
      <c r="M806" s="258">
        <f>Gross_profit-(SGAs+R_and_D+Other_operating_items)</f>
        <v>518490000</v>
      </c>
      <c r="N806" s="259">
        <f>1-(COGS/Total_revenue)</f>
        <v>0.4348967928</v>
      </c>
      <c r="O806" s="259">
        <f>Operating_profit/Total_revenue</f>
        <v>0.1755869492</v>
      </c>
    </row>
    <row r="807">
      <c r="A807" s="184">
        <v>833.0</v>
      </c>
      <c r="B807" s="184" t="s">
        <v>396</v>
      </c>
      <c r="C807" s="184" t="s">
        <v>12</v>
      </c>
      <c r="D807" s="256">
        <v>42004.0</v>
      </c>
      <c r="E807" s="257">
        <v>3.088533E9</v>
      </c>
      <c r="F807" s="257">
        <v>1.726383E9</v>
      </c>
      <c r="G807" s="257">
        <v>5.14891E8</v>
      </c>
      <c r="H807" s="257">
        <v>2.5364E8</v>
      </c>
      <c r="I807" s="184">
        <v>0.0</v>
      </c>
      <c r="J807" s="184" t="s">
        <v>111</v>
      </c>
      <c r="K807" s="184" t="s">
        <v>161</v>
      </c>
      <c r="L807" s="258">
        <f>Total_revenue-COGS</f>
        <v>1362150000</v>
      </c>
      <c r="M807" s="258">
        <f>Gross_profit-(SGAs+R_and_D+Other_operating_items)</f>
        <v>593619000</v>
      </c>
      <c r="N807" s="259">
        <f>1-(COGS/Total_revenue)</f>
        <v>0.4410346271</v>
      </c>
      <c r="O807" s="259">
        <f>Operating_profit/Total_revenue</f>
        <v>0.1922009575</v>
      </c>
    </row>
    <row r="808">
      <c r="A808" s="184">
        <v>834.0</v>
      </c>
      <c r="B808" s="184" t="s">
        <v>396</v>
      </c>
      <c r="C808" s="184" t="s">
        <v>13</v>
      </c>
      <c r="D808" s="256">
        <v>42369.0</v>
      </c>
      <c r="E808" s="257">
        <v>3.023189E9</v>
      </c>
      <c r="F808" s="257">
        <v>1.67159E9</v>
      </c>
      <c r="G808" s="257">
        <v>5.09557E8</v>
      </c>
      <c r="H808" s="257">
        <v>2.46101E8</v>
      </c>
      <c r="I808" s="184">
        <v>0.0</v>
      </c>
      <c r="J808" s="184" t="s">
        <v>111</v>
      </c>
      <c r="K808" s="184" t="s">
        <v>161</v>
      </c>
      <c r="L808" s="258">
        <f>Total_revenue-COGS</f>
        <v>1351599000</v>
      </c>
      <c r="M808" s="258">
        <f>Gross_profit-(SGAs+R_and_D+Other_operating_items)</f>
        <v>595941000</v>
      </c>
      <c r="N808" s="259">
        <f>1-(COGS/Total_revenue)</f>
        <v>0.4470772419</v>
      </c>
      <c r="O808" s="259">
        <f>Operating_profit/Total_revenue</f>
        <v>0.1971233026</v>
      </c>
    </row>
    <row r="809">
      <c r="A809" s="184">
        <v>835.0</v>
      </c>
      <c r="B809" s="184" t="s">
        <v>397</v>
      </c>
      <c r="C809" s="184" t="s">
        <v>10</v>
      </c>
      <c r="D809" s="256">
        <v>41637.0</v>
      </c>
      <c r="E809" s="257">
        <v>1.421178E9</v>
      </c>
      <c r="F809" s="257">
        <v>5.09291E8</v>
      </c>
      <c r="G809" s="257">
        <v>3.97285E8</v>
      </c>
      <c r="H809" s="257">
        <v>2.76743E8</v>
      </c>
      <c r="I809" s="184">
        <v>0.0</v>
      </c>
      <c r="J809" s="184" t="s">
        <v>102</v>
      </c>
      <c r="K809" s="184" t="s">
        <v>116</v>
      </c>
      <c r="L809" s="258">
        <f>Total_revenue-COGS</f>
        <v>911887000</v>
      </c>
      <c r="M809" s="258">
        <f>Gross_profit-(SGAs+R_and_D+Other_operating_items)</f>
        <v>237859000</v>
      </c>
      <c r="N809" s="259">
        <f>1-(COGS/Total_revenue)</f>
        <v>0.6416416522</v>
      </c>
      <c r="O809" s="259">
        <f>Operating_profit/Total_revenue</f>
        <v>0.1673674937</v>
      </c>
    </row>
    <row r="810">
      <c r="A810" s="184">
        <v>836.0</v>
      </c>
      <c r="B810" s="184" t="s">
        <v>397</v>
      </c>
      <c r="C810" s="184" t="s">
        <v>11</v>
      </c>
      <c r="D810" s="256">
        <v>42001.0</v>
      </c>
      <c r="E810" s="257">
        <v>1.861358E9</v>
      </c>
      <c r="F810" s="257">
        <v>5.63648E8</v>
      </c>
      <c r="G810" s="257">
        <v>4.71921E8</v>
      </c>
      <c r="H810" s="257">
        <v>3.88055E8</v>
      </c>
      <c r="I810" s="184">
        <v>0.0</v>
      </c>
      <c r="J810" s="184" t="s">
        <v>102</v>
      </c>
      <c r="K810" s="184" t="s">
        <v>116</v>
      </c>
      <c r="L810" s="258">
        <f>Total_revenue-COGS</f>
        <v>1297710000</v>
      </c>
      <c r="M810" s="258">
        <f>Gross_profit-(SGAs+R_and_D+Other_operating_items)</f>
        <v>437734000</v>
      </c>
      <c r="N810" s="259">
        <f>1-(COGS/Total_revenue)</f>
        <v>0.6971845287</v>
      </c>
      <c r="O810" s="259">
        <f>Operating_profit/Total_revenue</f>
        <v>0.2351691614</v>
      </c>
    </row>
    <row r="811">
      <c r="A811" s="184">
        <v>837.0</v>
      </c>
      <c r="B811" s="184" t="s">
        <v>397</v>
      </c>
      <c r="C811" s="184" t="s">
        <v>12</v>
      </c>
      <c r="D811" s="256">
        <v>42372.0</v>
      </c>
      <c r="E811" s="257">
        <v>2.219762E9</v>
      </c>
      <c r="F811" s="257">
        <v>6.70472E8</v>
      </c>
      <c r="G811" s="257">
        <v>5.22046E8</v>
      </c>
      <c r="H811" s="257">
        <v>4.01527E8</v>
      </c>
      <c r="I811" s="184">
        <v>0.0</v>
      </c>
      <c r="J811" s="184" t="s">
        <v>102</v>
      </c>
      <c r="K811" s="184" t="s">
        <v>116</v>
      </c>
      <c r="L811" s="258">
        <f>Total_revenue-COGS</f>
        <v>1549290000</v>
      </c>
      <c r="M811" s="258">
        <f>Gross_profit-(SGAs+R_and_D+Other_operating_items)</f>
        <v>625717000</v>
      </c>
      <c r="N811" s="259">
        <f>1-(COGS/Total_revenue)</f>
        <v>0.697953204</v>
      </c>
      <c r="O811" s="259">
        <f>Operating_profit/Total_revenue</f>
        <v>0.2818847246</v>
      </c>
    </row>
    <row r="812">
      <c r="A812" s="184">
        <v>838.0</v>
      </c>
      <c r="B812" s="184" t="s">
        <v>397</v>
      </c>
      <c r="C812" s="184" t="s">
        <v>13</v>
      </c>
      <c r="D812" s="256">
        <v>42736.0</v>
      </c>
      <c r="E812" s="257">
        <v>2.398373E9</v>
      </c>
      <c r="F812" s="257">
        <v>7.31925E8</v>
      </c>
      <c r="G812" s="257">
        <v>5.84491E8</v>
      </c>
      <c r="H812" s="257">
        <v>5.04415E8</v>
      </c>
      <c r="I812" s="184">
        <v>0.0</v>
      </c>
      <c r="J812" s="184" t="s">
        <v>102</v>
      </c>
      <c r="K812" s="184" t="s">
        <v>116</v>
      </c>
      <c r="L812" s="258">
        <f>Total_revenue-COGS</f>
        <v>1666448000</v>
      </c>
      <c r="M812" s="258">
        <f>Gross_profit-(SGAs+R_and_D+Other_operating_items)</f>
        <v>577542000</v>
      </c>
      <c r="N812" s="259">
        <f>1-(COGS/Total_revenue)</f>
        <v>0.6948243664</v>
      </c>
      <c r="O812" s="259">
        <f>Operating_profit/Total_revenue</f>
        <v>0.2408057462</v>
      </c>
    </row>
    <row r="813">
      <c r="A813" s="184">
        <v>839.0</v>
      </c>
      <c r="B813" s="184" t="s">
        <v>398</v>
      </c>
      <c r="C813" s="184" t="s">
        <v>10</v>
      </c>
      <c r="D813" s="256">
        <v>41636.0</v>
      </c>
      <c r="E813" s="257">
        <v>5.2708E10</v>
      </c>
      <c r="F813" s="257">
        <v>2.1187E10</v>
      </c>
      <c r="G813" s="257">
        <v>8.088E9</v>
      </c>
      <c r="H813" s="257">
        <v>1.0611E10</v>
      </c>
      <c r="I813" s="257">
        <v>2.91E8</v>
      </c>
      <c r="J813" s="184" t="s">
        <v>108</v>
      </c>
      <c r="K813" s="184" t="s">
        <v>143</v>
      </c>
      <c r="L813" s="258">
        <f>Total_revenue-COGS</f>
        <v>31521000000</v>
      </c>
      <c r="M813" s="258">
        <f>Gross_profit-(SGAs+R_and_D+Other_operating_items)</f>
        <v>12531000000</v>
      </c>
      <c r="N813" s="259">
        <f>1-(COGS/Total_revenue)</f>
        <v>0.5980306595</v>
      </c>
      <c r="O813" s="259">
        <f>Operating_profit/Total_revenue</f>
        <v>0.237743796</v>
      </c>
    </row>
    <row r="814">
      <c r="A814" s="184">
        <v>840.0</v>
      </c>
      <c r="B814" s="184" t="s">
        <v>398</v>
      </c>
      <c r="C814" s="184" t="s">
        <v>11</v>
      </c>
      <c r="D814" s="256">
        <v>42000.0</v>
      </c>
      <c r="E814" s="257">
        <v>5.587E10</v>
      </c>
      <c r="F814" s="257">
        <v>2.0261E10</v>
      </c>
      <c r="G814" s="257">
        <v>8.136E9</v>
      </c>
      <c r="H814" s="257">
        <v>1.1537E10</v>
      </c>
      <c r="I814" s="257">
        <v>2.94E8</v>
      </c>
      <c r="J814" s="184" t="s">
        <v>108</v>
      </c>
      <c r="K814" s="184" t="s">
        <v>143</v>
      </c>
      <c r="L814" s="258">
        <f>Total_revenue-COGS</f>
        <v>35609000000</v>
      </c>
      <c r="M814" s="258">
        <f>Gross_profit-(SGAs+R_and_D+Other_operating_items)</f>
        <v>15642000000</v>
      </c>
      <c r="N814" s="259">
        <f>1-(COGS/Total_revenue)</f>
        <v>0.6373545731</v>
      </c>
      <c r="O814" s="259">
        <f>Operating_profit/Total_revenue</f>
        <v>0.2799713621</v>
      </c>
    </row>
    <row r="815">
      <c r="A815" s="184">
        <v>841.0</v>
      </c>
      <c r="B815" s="184" t="s">
        <v>398</v>
      </c>
      <c r="C815" s="184" t="s">
        <v>12</v>
      </c>
      <c r="D815" s="256">
        <v>42364.0</v>
      </c>
      <c r="E815" s="257">
        <v>5.5355E10</v>
      </c>
      <c r="F815" s="257">
        <v>2.0676E10</v>
      </c>
      <c r="G815" s="257">
        <v>7.93E9</v>
      </c>
      <c r="H815" s="257">
        <v>1.2128E10</v>
      </c>
      <c r="I815" s="257">
        <v>2.65E8</v>
      </c>
      <c r="J815" s="184" t="s">
        <v>108</v>
      </c>
      <c r="K815" s="184" t="s">
        <v>143</v>
      </c>
      <c r="L815" s="258">
        <f>Total_revenue-COGS</f>
        <v>34679000000</v>
      </c>
      <c r="M815" s="258">
        <f>Gross_profit-(SGAs+R_and_D+Other_operating_items)</f>
        <v>14356000000</v>
      </c>
      <c r="N815" s="259">
        <f>1-(COGS/Total_revenue)</f>
        <v>0.6264836058</v>
      </c>
      <c r="O815" s="259">
        <f>Operating_profit/Total_revenue</f>
        <v>0.2593442327</v>
      </c>
    </row>
    <row r="816">
      <c r="A816" s="184">
        <v>842.0</v>
      </c>
      <c r="B816" s="184" t="s">
        <v>398</v>
      </c>
      <c r="C816" s="184" t="s">
        <v>13</v>
      </c>
      <c r="D816" s="256">
        <v>42735.0</v>
      </c>
      <c r="E816" s="257">
        <v>5.9387E10</v>
      </c>
      <c r="F816" s="257">
        <v>2.3196E10</v>
      </c>
      <c r="G816" s="257">
        <v>8.397E9</v>
      </c>
      <c r="H816" s="257">
        <v>1.274E10</v>
      </c>
      <c r="I816" s="257">
        <v>2.94E8</v>
      </c>
      <c r="J816" s="184" t="s">
        <v>108</v>
      </c>
      <c r="K816" s="184" t="s">
        <v>143</v>
      </c>
      <c r="L816" s="258">
        <f>Total_revenue-COGS</f>
        <v>36191000000</v>
      </c>
      <c r="M816" s="258">
        <f>Gross_profit-(SGAs+R_and_D+Other_operating_items)</f>
        <v>14760000000</v>
      </c>
      <c r="N816" s="259">
        <f>1-(COGS/Total_revenue)</f>
        <v>0.6094094667</v>
      </c>
      <c r="O816" s="259">
        <f>Operating_profit/Total_revenue</f>
        <v>0.2485392426</v>
      </c>
    </row>
    <row r="817">
      <c r="A817" s="184">
        <v>843.0</v>
      </c>
      <c r="B817" s="184" t="s">
        <v>399</v>
      </c>
      <c r="C817" s="184" t="s">
        <v>10</v>
      </c>
      <c r="D817" s="256">
        <v>41486.0</v>
      </c>
      <c r="E817" s="257">
        <v>3.946E9</v>
      </c>
      <c r="F817" s="257">
        <v>5.27E8</v>
      </c>
      <c r="G817" s="257">
        <v>1.534E9</v>
      </c>
      <c r="H817" s="257">
        <v>6.47E8</v>
      </c>
      <c r="I817" s="257">
        <v>3.0E7</v>
      </c>
      <c r="J817" s="184" t="s">
        <v>108</v>
      </c>
      <c r="K817" s="184" t="s">
        <v>101</v>
      </c>
      <c r="L817" s="258">
        <f>Total_revenue-COGS</f>
        <v>3419000000</v>
      </c>
      <c r="M817" s="258">
        <f>Gross_profit-(SGAs+R_and_D+Other_operating_items)</f>
        <v>1208000000</v>
      </c>
      <c r="N817" s="259">
        <f>1-(COGS/Total_revenue)</f>
        <v>0.866447035</v>
      </c>
      <c r="O817" s="259">
        <f>Operating_profit/Total_revenue</f>
        <v>0.3061327927</v>
      </c>
    </row>
    <row r="818">
      <c r="A818" s="184">
        <v>844.0</v>
      </c>
      <c r="B818" s="184" t="s">
        <v>399</v>
      </c>
      <c r="C818" s="184" t="s">
        <v>11</v>
      </c>
      <c r="D818" s="256">
        <v>41851.0</v>
      </c>
      <c r="E818" s="257">
        <v>4.243E9</v>
      </c>
      <c r="F818" s="257">
        <v>6.03E8</v>
      </c>
      <c r="G818" s="257">
        <v>1.601E9</v>
      </c>
      <c r="H818" s="257">
        <v>7.14E8</v>
      </c>
      <c r="I818" s="257">
        <v>2.5E7</v>
      </c>
      <c r="J818" s="184" t="s">
        <v>108</v>
      </c>
      <c r="K818" s="184" t="s">
        <v>101</v>
      </c>
      <c r="L818" s="258">
        <f>Total_revenue-COGS</f>
        <v>3640000000</v>
      </c>
      <c r="M818" s="258">
        <f>Gross_profit-(SGAs+R_and_D+Other_operating_items)</f>
        <v>1300000000</v>
      </c>
      <c r="N818" s="259">
        <f>1-(COGS/Total_revenue)</f>
        <v>0.8578835729</v>
      </c>
      <c r="O818" s="259">
        <f>Operating_profit/Total_revenue</f>
        <v>0.3063869903</v>
      </c>
    </row>
    <row r="819">
      <c r="A819" s="184">
        <v>845.0</v>
      </c>
      <c r="B819" s="184" t="s">
        <v>399</v>
      </c>
      <c r="C819" s="184" t="s">
        <v>12</v>
      </c>
      <c r="D819" s="256">
        <v>42216.0</v>
      </c>
      <c r="E819" s="257">
        <v>4.192E9</v>
      </c>
      <c r="F819" s="257">
        <v>6.95E8</v>
      </c>
      <c r="G819" s="257">
        <v>1.771E9</v>
      </c>
      <c r="H819" s="257">
        <v>7.98E8</v>
      </c>
      <c r="I819" s="257">
        <v>4.2E7</v>
      </c>
      <c r="J819" s="184" t="s">
        <v>108</v>
      </c>
      <c r="K819" s="184" t="s">
        <v>101</v>
      </c>
      <c r="L819" s="258">
        <f>Total_revenue-COGS</f>
        <v>3497000000</v>
      </c>
      <c r="M819" s="258">
        <f>Gross_profit-(SGAs+R_and_D+Other_operating_items)</f>
        <v>886000000</v>
      </c>
      <c r="N819" s="259">
        <f>1-(COGS/Total_revenue)</f>
        <v>0.8342080153</v>
      </c>
      <c r="O819" s="259">
        <f>Operating_profit/Total_revenue</f>
        <v>0.2113549618</v>
      </c>
    </row>
    <row r="820">
      <c r="A820" s="184">
        <v>846.0</v>
      </c>
      <c r="B820" s="184" t="s">
        <v>399</v>
      </c>
      <c r="C820" s="184" t="s">
        <v>13</v>
      </c>
      <c r="D820" s="256">
        <v>42582.0</v>
      </c>
      <c r="E820" s="257">
        <v>4.694E9</v>
      </c>
      <c r="F820" s="257">
        <v>7.3E8</v>
      </c>
      <c r="G820" s="257">
        <v>1.807E9</v>
      </c>
      <c r="H820" s="257">
        <v>8.81E8</v>
      </c>
      <c r="I820" s="257">
        <v>3.4E7</v>
      </c>
      <c r="J820" s="184" t="s">
        <v>108</v>
      </c>
      <c r="K820" s="184" t="s">
        <v>101</v>
      </c>
      <c r="L820" s="258">
        <f>Total_revenue-COGS</f>
        <v>3964000000</v>
      </c>
      <c r="M820" s="258">
        <f>Gross_profit-(SGAs+R_and_D+Other_operating_items)</f>
        <v>1242000000</v>
      </c>
      <c r="N820" s="259">
        <f>1-(COGS/Total_revenue)</f>
        <v>0.8444823179</v>
      </c>
      <c r="O820" s="259">
        <f>Operating_profit/Total_revenue</f>
        <v>0.2645930976</v>
      </c>
    </row>
    <row r="821">
      <c r="A821" s="184">
        <v>847.0</v>
      </c>
      <c r="B821" s="184" t="s">
        <v>400</v>
      </c>
      <c r="C821" s="184" t="s">
        <v>10</v>
      </c>
      <c r="D821" s="256">
        <v>41274.0</v>
      </c>
      <c r="E821" s="257">
        <v>2.1852E10</v>
      </c>
      <c r="F821" s="257">
        <v>1.5287E10</v>
      </c>
      <c r="G821" s="257">
        <v>3.303E9</v>
      </c>
      <c r="H821" s="184">
        <v>0.0</v>
      </c>
      <c r="I821" s="257">
        <v>1.473E9</v>
      </c>
      <c r="J821" s="184" t="s">
        <v>111</v>
      </c>
      <c r="K821" s="184" t="s">
        <v>191</v>
      </c>
      <c r="L821" s="258">
        <f>Total_revenue-COGS</f>
        <v>6565000000</v>
      </c>
      <c r="M821" s="258">
        <f>Gross_profit-(SGAs+R_and_D+Other_operating_items)</f>
        <v>1789000000</v>
      </c>
      <c r="N821" s="259">
        <f>1-(COGS/Total_revenue)</f>
        <v>0.3004301666</v>
      </c>
      <c r="O821" s="259">
        <f>Operating_profit/Total_revenue</f>
        <v>0.08186893648</v>
      </c>
    </row>
    <row r="822">
      <c r="A822" s="184">
        <v>848.0</v>
      </c>
      <c r="B822" s="184" t="s">
        <v>400</v>
      </c>
      <c r="C822" s="184" t="s">
        <v>11</v>
      </c>
      <c r="D822" s="256">
        <v>41639.0</v>
      </c>
      <c r="E822" s="257">
        <v>2.3483E10</v>
      </c>
      <c r="F822" s="257">
        <v>1.6282E10</v>
      </c>
      <c r="G822" s="257">
        <v>3.557E9</v>
      </c>
      <c r="H822" s="184">
        <v>0.0</v>
      </c>
      <c r="I822" s="257">
        <v>1.531E9</v>
      </c>
      <c r="J822" s="184" t="s">
        <v>111</v>
      </c>
      <c r="K822" s="184" t="s">
        <v>191</v>
      </c>
      <c r="L822" s="258">
        <f>Total_revenue-COGS</f>
        <v>7201000000</v>
      </c>
      <c r="M822" s="258">
        <f>Gross_profit-(SGAs+R_and_D+Other_operating_items)</f>
        <v>2113000000</v>
      </c>
      <c r="N822" s="259">
        <f>1-(COGS/Total_revenue)</f>
        <v>0.3066473619</v>
      </c>
      <c r="O822" s="259">
        <f>Operating_profit/Total_revenue</f>
        <v>0.08997998552</v>
      </c>
    </row>
    <row r="823">
      <c r="A823" s="184">
        <v>849.0</v>
      </c>
      <c r="B823" s="184" t="s">
        <v>400</v>
      </c>
      <c r="C823" s="184" t="s">
        <v>12</v>
      </c>
      <c r="D823" s="256">
        <v>42004.0</v>
      </c>
      <c r="E823" s="257">
        <v>2.3617E10</v>
      </c>
      <c r="F823" s="257">
        <v>1.6254E10</v>
      </c>
      <c r="G823" s="257">
        <v>3.494E9</v>
      </c>
      <c r="H823" s="184">
        <v>0.0</v>
      </c>
      <c r="I823" s="257">
        <v>1.406E9</v>
      </c>
      <c r="J823" s="184" t="s">
        <v>111</v>
      </c>
      <c r="K823" s="184" t="s">
        <v>191</v>
      </c>
      <c r="L823" s="258">
        <f>Total_revenue-COGS</f>
        <v>7363000000</v>
      </c>
      <c r="M823" s="258">
        <f>Gross_profit-(SGAs+R_and_D+Other_operating_items)</f>
        <v>2463000000</v>
      </c>
      <c r="N823" s="259">
        <f>1-(COGS/Total_revenue)</f>
        <v>0.3117669475</v>
      </c>
      <c r="O823" s="259">
        <f>Operating_profit/Total_revenue</f>
        <v>0.1042892831</v>
      </c>
    </row>
    <row r="824">
      <c r="A824" s="184">
        <v>850.0</v>
      </c>
      <c r="B824" s="184" t="s">
        <v>400</v>
      </c>
      <c r="C824" s="184" t="s">
        <v>13</v>
      </c>
      <c r="D824" s="256">
        <v>42369.0</v>
      </c>
      <c r="E824" s="257">
        <v>2.2365E10</v>
      </c>
      <c r="F824" s="257">
        <v>1.5468E10</v>
      </c>
      <c r="G824" s="257">
        <v>3.219E9</v>
      </c>
      <c r="H824" s="184">
        <v>0.0</v>
      </c>
      <c r="I824" s="257">
        <v>1.294E9</v>
      </c>
      <c r="J824" s="184" t="s">
        <v>111</v>
      </c>
      <c r="K824" s="184" t="s">
        <v>191</v>
      </c>
      <c r="L824" s="258">
        <f>Total_revenue-COGS</f>
        <v>6897000000</v>
      </c>
      <c r="M824" s="258">
        <f>Gross_profit-(SGAs+R_and_D+Other_operating_items)</f>
        <v>2384000000</v>
      </c>
      <c r="N824" s="259">
        <f>1-(COGS/Total_revenue)</f>
        <v>0.3083836351</v>
      </c>
      <c r="O824" s="259">
        <f>Operating_profit/Total_revenue</f>
        <v>0.1065951263</v>
      </c>
    </row>
    <row r="825">
      <c r="A825" s="184">
        <v>851.0</v>
      </c>
      <c r="B825" s="184" t="s">
        <v>401</v>
      </c>
      <c r="C825" s="184" t="s">
        <v>10</v>
      </c>
      <c r="D825" s="256">
        <v>41274.0</v>
      </c>
      <c r="E825" s="257">
        <v>6.9562E9</v>
      </c>
      <c r="F825" s="184">
        <v>0.0</v>
      </c>
      <c r="G825" s="257">
        <v>6.2791E9</v>
      </c>
      <c r="H825" s="184">
        <v>0.0</v>
      </c>
      <c r="I825" s="184">
        <v>0.0</v>
      </c>
      <c r="J825" s="184" t="s">
        <v>90</v>
      </c>
      <c r="K825" s="184" t="s">
        <v>91</v>
      </c>
      <c r="L825" s="258">
        <f>Total_revenue-COGS</f>
        <v>6956200000</v>
      </c>
      <c r="M825" s="258">
        <f>Gross_profit-(SGAs+R_and_D+Other_operating_items)</f>
        <v>677100000</v>
      </c>
      <c r="N825" s="259">
        <f>1-(COGS/Total_revenue)</f>
        <v>1</v>
      </c>
      <c r="O825" s="259">
        <f>Operating_profit/Total_revenue</f>
        <v>0.09733762687</v>
      </c>
    </row>
    <row r="826">
      <c r="A826" s="184">
        <v>852.0</v>
      </c>
      <c r="B826" s="184" t="s">
        <v>401</v>
      </c>
      <c r="C826" s="184" t="s">
        <v>11</v>
      </c>
      <c r="D826" s="256">
        <v>41639.0</v>
      </c>
      <c r="E826" s="257">
        <v>7.1223E9</v>
      </c>
      <c r="F826" s="184">
        <v>0.0</v>
      </c>
      <c r="G826" s="257">
        <v>6.4634E9</v>
      </c>
      <c r="H826" s="184">
        <v>0.0</v>
      </c>
      <c r="I826" s="184">
        <v>0.0</v>
      </c>
      <c r="J826" s="184" t="s">
        <v>90</v>
      </c>
      <c r="K826" s="184" t="s">
        <v>91</v>
      </c>
      <c r="L826" s="258">
        <f>Total_revenue-COGS</f>
        <v>7122300000</v>
      </c>
      <c r="M826" s="258">
        <f>Gross_profit-(SGAs+R_and_D+Other_operating_items)</f>
        <v>658900000</v>
      </c>
      <c r="N826" s="259">
        <f>1-(COGS/Total_revenue)</f>
        <v>1</v>
      </c>
      <c r="O826" s="259">
        <f>Operating_profit/Total_revenue</f>
        <v>0.09251225026</v>
      </c>
    </row>
    <row r="827">
      <c r="A827" s="184">
        <v>853.0</v>
      </c>
      <c r="B827" s="184" t="s">
        <v>401</v>
      </c>
      <c r="C827" s="184" t="s">
        <v>12</v>
      </c>
      <c r="D827" s="256">
        <v>42004.0</v>
      </c>
      <c r="E827" s="257">
        <v>7.5371E9</v>
      </c>
      <c r="F827" s="184">
        <v>0.0</v>
      </c>
      <c r="G827" s="257">
        <v>6.7485E9</v>
      </c>
      <c r="H827" s="184">
        <v>0.0</v>
      </c>
      <c r="I827" s="184">
        <v>0.0</v>
      </c>
      <c r="J827" s="184" t="s">
        <v>90</v>
      </c>
      <c r="K827" s="184" t="s">
        <v>91</v>
      </c>
      <c r="L827" s="258">
        <f>Total_revenue-COGS</f>
        <v>7537100000</v>
      </c>
      <c r="M827" s="258">
        <f>Gross_profit-(SGAs+R_and_D+Other_operating_items)</f>
        <v>788600000</v>
      </c>
      <c r="N827" s="259">
        <f>1-(COGS/Total_revenue)</f>
        <v>1</v>
      </c>
      <c r="O827" s="259">
        <f>Operating_profit/Total_revenue</f>
        <v>0.1046291014</v>
      </c>
    </row>
    <row r="828">
      <c r="A828" s="184">
        <v>854.0</v>
      </c>
      <c r="B828" s="184" t="s">
        <v>401</v>
      </c>
      <c r="C828" s="184" t="s">
        <v>13</v>
      </c>
      <c r="D828" s="256">
        <v>42369.0</v>
      </c>
      <c r="E828" s="257">
        <v>7.6138E9</v>
      </c>
      <c r="F828" s="184">
        <v>0.0</v>
      </c>
      <c r="G828" s="257">
        <v>6.7427E9</v>
      </c>
      <c r="H828" s="184">
        <v>0.0</v>
      </c>
      <c r="I828" s="184">
        <v>0.0</v>
      </c>
      <c r="J828" s="184" t="s">
        <v>90</v>
      </c>
      <c r="K828" s="184" t="s">
        <v>91</v>
      </c>
      <c r="L828" s="258">
        <f>Total_revenue-COGS</f>
        <v>7613800000</v>
      </c>
      <c r="M828" s="258">
        <f>Gross_profit-(SGAs+R_and_D+Other_operating_items)</f>
        <v>871100000</v>
      </c>
      <c r="N828" s="259">
        <f>1-(COGS/Total_revenue)</f>
        <v>1</v>
      </c>
      <c r="O828" s="259">
        <f>Operating_profit/Total_revenue</f>
        <v>0.1144106754</v>
      </c>
    </row>
    <row r="829">
      <c r="A829" s="184">
        <v>855.0</v>
      </c>
      <c r="B829" s="184" t="s">
        <v>402</v>
      </c>
      <c r="C829" s="184" t="s">
        <v>10</v>
      </c>
      <c r="D829" s="256">
        <v>41274.0</v>
      </c>
      <c r="E829" s="257">
        <v>3.003955E9</v>
      </c>
      <c r="F829" s="257">
        <v>1.277113E9</v>
      </c>
      <c r="G829" s="257">
        <v>8.50371E8</v>
      </c>
      <c r="H829" s="184">
        <v>0.0</v>
      </c>
      <c r="I829" s="257">
        <v>3.16344E8</v>
      </c>
      <c r="J829" s="184" t="s">
        <v>114</v>
      </c>
      <c r="K829" s="184" t="s">
        <v>156</v>
      </c>
      <c r="L829" s="258">
        <f>Total_revenue-COGS</f>
        <v>1726842000</v>
      </c>
      <c r="M829" s="258">
        <f>Gross_profit-(SGAs+R_and_D+Other_operating_items)</f>
        <v>560127000</v>
      </c>
      <c r="N829" s="259">
        <f>1-(COGS/Total_revenue)</f>
        <v>0.574856148</v>
      </c>
      <c r="O829" s="259">
        <f>Operating_profit/Total_revenue</f>
        <v>0.1864631794</v>
      </c>
    </row>
    <row r="830">
      <c r="A830" s="184">
        <v>856.0</v>
      </c>
      <c r="B830" s="184" t="s">
        <v>402</v>
      </c>
      <c r="C830" s="184" t="s">
        <v>11</v>
      </c>
      <c r="D830" s="256">
        <v>41639.0</v>
      </c>
      <c r="E830" s="257">
        <v>3.024623E9</v>
      </c>
      <c r="F830" s="257">
        <v>1.288878E9</v>
      </c>
      <c r="G830" s="257">
        <v>9.24031E8</v>
      </c>
      <c r="H830" s="184">
        <v>0.0</v>
      </c>
      <c r="I830" s="257">
        <v>3.22037E8</v>
      </c>
      <c r="J830" s="184" t="s">
        <v>114</v>
      </c>
      <c r="K830" s="184" t="s">
        <v>156</v>
      </c>
      <c r="L830" s="258">
        <f>Total_revenue-COGS</f>
        <v>1735745000</v>
      </c>
      <c r="M830" s="258">
        <f>Gross_profit-(SGAs+R_and_D+Other_operating_items)</f>
        <v>489677000</v>
      </c>
      <c r="N830" s="259">
        <f>1-(COGS/Total_revenue)</f>
        <v>0.5738715205</v>
      </c>
      <c r="O830" s="259">
        <f>Operating_profit/Total_revenue</f>
        <v>0.1618968711</v>
      </c>
    </row>
    <row r="831">
      <c r="A831" s="184">
        <v>857.0</v>
      </c>
      <c r="B831" s="184" t="s">
        <v>402</v>
      </c>
      <c r="C831" s="184" t="s">
        <v>12</v>
      </c>
      <c r="D831" s="256">
        <v>42004.0</v>
      </c>
      <c r="E831" s="257">
        <v>3.117693E9</v>
      </c>
      <c r="F831" s="257">
        <v>1.344636E9</v>
      </c>
      <c r="G831" s="257">
        <v>8.69572E8</v>
      </c>
      <c r="H831" s="184">
        <v>0.0</v>
      </c>
      <c r="I831" s="257">
        <v>3.53143E8</v>
      </c>
      <c r="J831" s="184" t="s">
        <v>114</v>
      </c>
      <c r="K831" s="184" t="s">
        <v>156</v>
      </c>
      <c r="L831" s="258">
        <f>Total_revenue-COGS</f>
        <v>1773057000</v>
      </c>
      <c r="M831" s="258">
        <f>Gross_profit-(SGAs+R_and_D+Other_operating_items)</f>
        <v>550342000</v>
      </c>
      <c r="N831" s="259">
        <f>1-(COGS/Total_revenue)</f>
        <v>0.5687080158</v>
      </c>
      <c r="O831" s="259">
        <f>Operating_profit/Total_revenue</f>
        <v>0.1765221912</v>
      </c>
    </row>
    <row r="832">
      <c r="A832" s="184">
        <v>858.0</v>
      </c>
      <c r="B832" s="184" t="s">
        <v>402</v>
      </c>
      <c r="C832" s="184" t="s">
        <v>13</v>
      </c>
      <c r="D832" s="256">
        <v>42369.0</v>
      </c>
      <c r="E832" s="257">
        <v>3.007976E9</v>
      </c>
      <c r="F832" s="257">
        <v>1.290025E9</v>
      </c>
      <c r="G832" s="257">
        <v>8.4496E8</v>
      </c>
      <c r="H832" s="184">
        <v>0.0</v>
      </c>
      <c r="I832" s="257">
        <v>3.45464E8</v>
      </c>
      <c r="J832" s="184" t="s">
        <v>114</v>
      </c>
      <c r="K832" s="184" t="s">
        <v>156</v>
      </c>
      <c r="L832" s="258">
        <f>Total_revenue-COGS</f>
        <v>1717951000</v>
      </c>
      <c r="M832" s="258">
        <f>Gross_profit-(SGAs+R_and_D+Other_operating_items)</f>
        <v>527527000</v>
      </c>
      <c r="N832" s="259">
        <f>1-(COGS/Total_revenue)</f>
        <v>0.571131884</v>
      </c>
      <c r="O832" s="259">
        <f>Operating_profit/Total_revenue</f>
        <v>0.1753760668</v>
      </c>
    </row>
    <row r="833">
      <c r="A833" s="184">
        <v>859.0</v>
      </c>
      <c r="B833" s="184" t="s">
        <v>403</v>
      </c>
      <c r="C833" s="184" t="s">
        <v>10</v>
      </c>
      <c r="D833" s="256">
        <v>41639.0</v>
      </c>
      <c r="E833" s="257">
        <v>2.2651E9</v>
      </c>
      <c r="F833" s="257">
        <v>6.709E8</v>
      </c>
      <c r="G833" s="257">
        <v>5.74E8</v>
      </c>
      <c r="H833" s="257">
        <v>1.677E8</v>
      </c>
      <c r="I833" s="184">
        <v>0.0</v>
      </c>
      <c r="J833" s="184" t="s">
        <v>102</v>
      </c>
      <c r="K833" s="184" t="s">
        <v>140</v>
      </c>
      <c r="L833" s="258">
        <f>Total_revenue-COGS</f>
        <v>1594200000</v>
      </c>
      <c r="M833" s="258">
        <f>Gross_profit-(SGAs+R_and_D+Other_operating_items)</f>
        <v>852500000</v>
      </c>
      <c r="N833" s="259">
        <f>1-(COGS/Total_revenue)</f>
        <v>0.7038099863</v>
      </c>
      <c r="O833" s="259">
        <f>Operating_profit/Total_revenue</f>
        <v>0.3763630745</v>
      </c>
    </row>
    <row r="834">
      <c r="A834" s="184">
        <v>860.0</v>
      </c>
      <c r="B834" s="184" t="s">
        <v>403</v>
      </c>
      <c r="C834" s="184" t="s">
        <v>11</v>
      </c>
      <c r="D834" s="256">
        <v>42004.0</v>
      </c>
      <c r="E834" s="257">
        <v>2.1317E9</v>
      </c>
      <c r="F834" s="257">
        <v>7.179E8</v>
      </c>
      <c r="G834" s="257">
        <v>6.91E8</v>
      </c>
      <c r="H834" s="257">
        <v>1.78E8</v>
      </c>
      <c r="I834" s="184">
        <v>0.0</v>
      </c>
      <c r="J834" s="184" t="s">
        <v>102</v>
      </c>
      <c r="K834" s="184" t="s">
        <v>140</v>
      </c>
      <c r="L834" s="258">
        <f>Total_revenue-COGS</f>
        <v>1413800000</v>
      </c>
      <c r="M834" s="258">
        <f>Gross_profit-(SGAs+R_and_D+Other_operating_items)</f>
        <v>544800000</v>
      </c>
      <c r="N834" s="259">
        <f>1-(COGS/Total_revenue)</f>
        <v>0.6632265328</v>
      </c>
      <c r="O834" s="259">
        <f>Operating_profit/Total_revenue</f>
        <v>0.2555706713</v>
      </c>
    </row>
    <row r="835">
      <c r="A835" s="184">
        <v>861.0</v>
      </c>
      <c r="B835" s="184" t="s">
        <v>403</v>
      </c>
      <c r="C835" s="184" t="s">
        <v>12</v>
      </c>
      <c r="D835" s="256">
        <v>42369.0</v>
      </c>
      <c r="E835" s="257">
        <v>2.3844E9</v>
      </c>
      <c r="F835" s="257">
        <v>8.065E8</v>
      </c>
      <c r="G835" s="257">
        <v>6.405E8</v>
      </c>
      <c r="H835" s="257">
        <v>1.974E8</v>
      </c>
      <c r="I835" s="184">
        <v>0.0</v>
      </c>
      <c r="J835" s="184" t="s">
        <v>102</v>
      </c>
      <c r="K835" s="184" t="s">
        <v>140</v>
      </c>
      <c r="L835" s="258">
        <f>Total_revenue-COGS</f>
        <v>1577900000</v>
      </c>
      <c r="M835" s="258">
        <f>Gross_profit-(SGAs+R_and_D+Other_operating_items)</f>
        <v>740000000</v>
      </c>
      <c r="N835" s="259">
        <f>1-(COGS/Total_revenue)</f>
        <v>0.6617597719</v>
      </c>
      <c r="O835" s="259">
        <f>Operating_profit/Total_revenue</f>
        <v>0.3103506123</v>
      </c>
    </row>
    <row r="836">
      <c r="A836" s="184">
        <v>862.0</v>
      </c>
      <c r="B836" s="184" t="s">
        <v>403</v>
      </c>
      <c r="C836" s="184" t="s">
        <v>13</v>
      </c>
      <c r="D836" s="256">
        <v>42735.0</v>
      </c>
      <c r="E836" s="257">
        <v>2.7044E9</v>
      </c>
      <c r="F836" s="257">
        <v>8.143E8</v>
      </c>
      <c r="G836" s="257">
        <v>7.053E8</v>
      </c>
      <c r="H836" s="257">
        <v>2.396E8</v>
      </c>
      <c r="I836" s="184">
        <v>0.0</v>
      </c>
      <c r="J836" s="184" t="s">
        <v>102</v>
      </c>
      <c r="K836" s="184" t="s">
        <v>140</v>
      </c>
      <c r="L836" s="258">
        <f>Total_revenue-COGS</f>
        <v>1890100000</v>
      </c>
      <c r="M836" s="258">
        <f>Gross_profit-(SGAs+R_and_D+Other_operating_items)</f>
        <v>945200000</v>
      </c>
      <c r="N836" s="259">
        <f>1-(COGS/Total_revenue)</f>
        <v>0.698898092</v>
      </c>
      <c r="O836" s="259">
        <f>Operating_profit/Total_revenue</f>
        <v>0.3495045112</v>
      </c>
    </row>
    <row r="837">
      <c r="A837" s="184">
        <v>863.0</v>
      </c>
      <c r="B837" s="184" t="s">
        <v>404</v>
      </c>
      <c r="C837" s="184" t="s">
        <v>10</v>
      </c>
      <c r="D837" s="256">
        <v>41639.0</v>
      </c>
      <c r="E837" s="257">
        <v>1.4135E10</v>
      </c>
      <c r="F837" s="257">
        <v>8.554E9</v>
      </c>
      <c r="G837" s="257">
        <v>2.815E9</v>
      </c>
      <c r="H837" s="184">
        <v>0.0</v>
      </c>
      <c r="I837" s="257">
        <v>2.5E8</v>
      </c>
      <c r="J837" s="184" t="s">
        <v>105</v>
      </c>
      <c r="K837" s="184" t="s">
        <v>249</v>
      </c>
      <c r="L837" s="258">
        <f>Total_revenue-COGS</f>
        <v>5581000000</v>
      </c>
      <c r="M837" s="258">
        <f>Gross_profit-(SGAs+R_and_D+Other_operating_items)</f>
        <v>2516000000</v>
      </c>
      <c r="N837" s="259">
        <f>1-(COGS/Total_revenue)</f>
        <v>0.3948355147</v>
      </c>
      <c r="O837" s="259">
        <f>Operating_profit/Total_revenue</f>
        <v>0.1779978776</v>
      </c>
    </row>
    <row r="838">
      <c r="A838" s="184">
        <v>864.0</v>
      </c>
      <c r="B838" s="184" t="s">
        <v>404</v>
      </c>
      <c r="C838" s="184" t="s">
        <v>11</v>
      </c>
      <c r="D838" s="256">
        <v>42004.0</v>
      </c>
      <c r="E838" s="257">
        <v>1.4484E10</v>
      </c>
      <c r="F838" s="257">
        <v>8.673E9</v>
      </c>
      <c r="G838" s="257">
        <v>2.678E9</v>
      </c>
      <c r="H838" s="184">
        <v>0.0</v>
      </c>
      <c r="I838" s="257">
        <v>2.45E8</v>
      </c>
      <c r="J838" s="184" t="s">
        <v>105</v>
      </c>
      <c r="K838" s="184" t="s">
        <v>249</v>
      </c>
      <c r="L838" s="258">
        <f>Total_revenue-COGS</f>
        <v>5811000000</v>
      </c>
      <c r="M838" s="258">
        <f>Gross_profit-(SGAs+R_and_D+Other_operating_items)</f>
        <v>2888000000</v>
      </c>
      <c r="N838" s="259">
        <f>1-(COGS/Total_revenue)</f>
        <v>0.4012013256</v>
      </c>
      <c r="O838" s="259">
        <f>Operating_profit/Total_revenue</f>
        <v>0.199392433</v>
      </c>
    </row>
    <row r="839">
      <c r="A839" s="184">
        <v>865.0</v>
      </c>
      <c r="B839" s="184" t="s">
        <v>404</v>
      </c>
      <c r="C839" s="184" t="s">
        <v>12</v>
      </c>
      <c r="D839" s="256">
        <v>42369.0</v>
      </c>
      <c r="E839" s="257">
        <v>1.3405E10</v>
      </c>
      <c r="F839" s="257">
        <v>7.888E9</v>
      </c>
      <c r="G839" s="257">
        <v>2.417E9</v>
      </c>
      <c r="H839" s="184">
        <v>0.0</v>
      </c>
      <c r="I839" s="257">
        <v>2.33E8</v>
      </c>
      <c r="J839" s="184" t="s">
        <v>105</v>
      </c>
      <c r="K839" s="184" t="s">
        <v>249</v>
      </c>
      <c r="L839" s="258">
        <f>Total_revenue-COGS</f>
        <v>5517000000</v>
      </c>
      <c r="M839" s="258">
        <f>Gross_profit-(SGAs+R_and_D+Other_operating_items)</f>
        <v>2867000000</v>
      </c>
      <c r="N839" s="259">
        <f>1-(COGS/Total_revenue)</f>
        <v>0.4115628497</v>
      </c>
      <c r="O839" s="259">
        <f>Operating_profit/Total_revenue</f>
        <v>0.2138754196</v>
      </c>
    </row>
    <row r="840">
      <c r="A840" s="184">
        <v>866.0</v>
      </c>
      <c r="B840" s="184" t="s">
        <v>404</v>
      </c>
      <c r="C840" s="184" t="s">
        <v>13</v>
      </c>
      <c r="D840" s="256">
        <v>42735.0</v>
      </c>
      <c r="E840" s="257">
        <v>1.3599E10</v>
      </c>
      <c r="F840" s="257">
        <v>7.896E9</v>
      </c>
      <c r="G840" s="257">
        <v>2.415E9</v>
      </c>
      <c r="H840" s="184">
        <v>0.0</v>
      </c>
      <c r="I840" s="257">
        <v>2.24E8</v>
      </c>
      <c r="J840" s="184" t="s">
        <v>105</v>
      </c>
      <c r="K840" s="184" t="s">
        <v>249</v>
      </c>
      <c r="L840" s="258">
        <f>Total_revenue-COGS</f>
        <v>5703000000</v>
      </c>
      <c r="M840" s="258">
        <f>Gross_profit-(SGAs+R_and_D+Other_operating_items)</f>
        <v>3064000000</v>
      </c>
      <c r="N840" s="259">
        <f>1-(COGS/Total_revenue)</f>
        <v>0.4193690713</v>
      </c>
      <c r="O840" s="259">
        <f>Operating_profit/Total_revenue</f>
        <v>0.2253106846</v>
      </c>
    </row>
    <row r="841">
      <c r="A841" s="184">
        <v>867.0</v>
      </c>
      <c r="B841" s="184" t="s">
        <v>405</v>
      </c>
      <c r="C841" s="184" t="s">
        <v>10</v>
      </c>
      <c r="D841" s="256">
        <v>41274.0</v>
      </c>
      <c r="E841" s="257">
        <v>4.0504E9</v>
      </c>
      <c r="F841" s="184">
        <v>0.0</v>
      </c>
      <c r="G841" s="257">
        <v>3.2078E9</v>
      </c>
      <c r="H841" s="184">
        <v>0.0</v>
      </c>
      <c r="I841" s="184">
        <v>0.0</v>
      </c>
      <c r="J841" s="184" t="s">
        <v>99</v>
      </c>
      <c r="K841" s="184" t="s">
        <v>118</v>
      </c>
      <c r="L841" s="258">
        <f>Total_revenue-COGS</f>
        <v>4050400000</v>
      </c>
      <c r="M841" s="258">
        <f>Gross_profit-(SGAs+R_and_D+Other_operating_items)</f>
        <v>842600000</v>
      </c>
      <c r="N841" s="259">
        <f>1-(COGS/Total_revenue)</f>
        <v>1</v>
      </c>
      <c r="O841" s="259">
        <f>Operating_profit/Total_revenue</f>
        <v>0.2080288367</v>
      </c>
    </row>
    <row r="842">
      <c r="A842" s="184">
        <v>868.0</v>
      </c>
      <c r="B842" s="184" t="s">
        <v>405</v>
      </c>
      <c r="C842" s="184" t="s">
        <v>11</v>
      </c>
      <c r="D842" s="256">
        <v>41639.0</v>
      </c>
      <c r="E842" s="257">
        <v>4.6446E9</v>
      </c>
      <c r="F842" s="184">
        <v>0.0</v>
      </c>
      <c r="G842" s="257">
        <v>3.5244E9</v>
      </c>
      <c r="H842" s="184">
        <v>0.0</v>
      </c>
      <c r="I842" s="184">
        <v>0.0</v>
      </c>
      <c r="J842" s="184" t="s">
        <v>99</v>
      </c>
      <c r="K842" s="184" t="s">
        <v>118</v>
      </c>
      <c r="L842" s="258">
        <f>Total_revenue-COGS</f>
        <v>4644600000</v>
      </c>
      <c r="M842" s="258">
        <f>Gross_profit-(SGAs+R_and_D+Other_operating_items)</f>
        <v>1120200000</v>
      </c>
      <c r="N842" s="259">
        <f>1-(COGS/Total_revenue)</f>
        <v>1</v>
      </c>
      <c r="O842" s="259">
        <f>Operating_profit/Total_revenue</f>
        <v>0.2411833096</v>
      </c>
    </row>
    <row r="843">
      <c r="A843" s="184">
        <v>869.0</v>
      </c>
      <c r="B843" s="184" t="s">
        <v>405</v>
      </c>
      <c r="C843" s="184" t="s">
        <v>12</v>
      </c>
      <c r="D843" s="256">
        <v>42004.0</v>
      </c>
      <c r="E843" s="257">
        <v>5.1471E9</v>
      </c>
      <c r="F843" s="184">
        <v>0.0</v>
      </c>
      <c r="G843" s="257">
        <v>3.8702E9</v>
      </c>
      <c r="H843" s="184">
        <v>0.0</v>
      </c>
      <c r="I843" s="184">
        <v>0.0</v>
      </c>
      <c r="J843" s="184" t="s">
        <v>99</v>
      </c>
      <c r="K843" s="184" t="s">
        <v>118</v>
      </c>
      <c r="L843" s="258">
        <f>Total_revenue-COGS</f>
        <v>5147100000</v>
      </c>
      <c r="M843" s="258">
        <f>Gross_profit-(SGAs+R_and_D+Other_operating_items)</f>
        <v>1276900000</v>
      </c>
      <c r="N843" s="259">
        <f>1-(COGS/Total_revenue)</f>
        <v>1</v>
      </c>
      <c r="O843" s="259">
        <f>Operating_profit/Total_revenue</f>
        <v>0.2480814439</v>
      </c>
    </row>
    <row r="844">
      <c r="A844" s="184">
        <v>870.0</v>
      </c>
      <c r="B844" s="184" t="s">
        <v>405</v>
      </c>
      <c r="C844" s="184" t="s">
        <v>13</v>
      </c>
      <c r="D844" s="256">
        <v>42369.0</v>
      </c>
      <c r="E844" s="257">
        <v>5.1229E9</v>
      </c>
      <c r="F844" s="184">
        <v>0.0</v>
      </c>
      <c r="G844" s="257">
        <v>3.7645E9</v>
      </c>
      <c r="H844" s="184">
        <v>0.0</v>
      </c>
      <c r="I844" s="184">
        <v>0.0</v>
      </c>
      <c r="J844" s="184" t="s">
        <v>99</v>
      </c>
      <c r="K844" s="184" t="s">
        <v>118</v>
      </c>
      <c r="L844" s="258">
        <f>Total_revenue-COGS</f>
        <v>5122900000</v>
      </c>
      <c r="M844" s="258">
        <f>Gross_profit-(SGAs+R_and_D+Other_operating_items)</f>
        <v>1358400000</v>
      </c>
      <c r="N844" s="259">
        <f>1-(COGS/Total_revenue)</f>
        <v>1</v>
      </c>
      <c r="O844" s="259">
        <f>Operating_profit/Total_revenue</f>
        <v>0.2651623104</v>
      </c>
    </row>
    <row r="845">
      <c r="A845" s="184">
        <v>871.0</v>
      </c>
      <c r="B845" s="184" t="s">
        <v>406</v>
      </c>
      <c r="C845" s="184" t="s">
        <v>10</v>
      </c>
      <c r="D845" s="256">
        <v>41274.0</v>
      </c>
      <c r="E845" s="257">
        <v>5.05498E9</v>
      </c>
      <c r="F845" s="257">
        <v>3.230857E9</v>
      </c>
      <c r="G845" s="257">
        <v>1.064757E9</v>
      </c>
      <c r="H845" s="184">
        <v>0.0</v>
      </c>
      <c r="I845" s="257">
        <v>2.29166E8</v>
      </c>
      <c r="J845" s="184" t="s">
        <v>105</v>
      </c>
      <c r="K845" s="184" t="s">
        <v>407</v>
      </c>
      <c r="L845" s="258">
        <f>Total_revenue-COGS</f>
        <v>1824123000</v>
      </c>
      <c r="M845" s="258">
        <f>Gross_profit-(SGAs+R_and_D+Other_operating_items)</f>
        <v>530200000</v>
      </c>
      <c r="N845" s="259">
        <f>1-(COGS/Total_revenue)</f>
        <v>0.3608566206</v>
      </c>
      <c r="O845" s="259">
        <f>Operating_profit/Total_revenue</f>
        <v>0.1048866662</v>
      </c>
    </row>
    <row r="846">
      <c r="A846" s="184">
        <v>872.0</v>
      </c>
      <c r="B846" s="184" t="s">
        <v>406</v>
      </c>
      <c r="C846" s="184" t="s">
        <v>11</v>
      </c>
      <c r="D846" s="256">
        <v>41639.0</v>
      </c>
      <c r="E846" s="257">
        <v>5.584571E9</v>
      </c>
      <c r="F846" s="257">
        <v>3.570801E9</v>
      </c>
      <c r="G846" s="257">
        <v>1.183682E9</v>
      </c>
      <c r="H846" s="184">
        <v>0.0</v>
      </c>
      <c r="I846" s="257">
        <v>2.5338E8</v>
      </c>
      <c r="J846" s="184" t="s">
        <v>105</v>
      </c>
      <c r="K846" s="184" t="s">
        <v>407</v>
      </c>
      <c r="L846" s="258">
        <f>Total_revenue-COGS</f>
        <v>2013770000</v>
      </c>
      <c r="M846" s="258">
        <f>Gross_profit-(SGAs+R_and_D+Other_operating_items)</f>
        <v>576708000</v>
      </c>
      <c r="N846" s="259">
        <f>1-(COGS/Total_revenue)</f>
        <v>0.3605952901</v>
      </c>
      <c r="O846" s="259">
        <f>Operating_profit/Total_revenue</f>
        <v>0.1032680935</v>
      </c>
    </row>
    <row r="847">
      <c r="A847" s="184">
        <v>873.0</v>
      </c>
      <c r="B847" s="184" t="s">
        <v>406</v>
      </c>
      <c r="C847" s="184" t="s">
        <v>12</v>
      </c>
      <c r="D847" s="256">
        <v>42004.0</v>
      </c>
      <c r="E847" s="257">
        <v>6.165441E9</v>
      </c>
      <c r="F847" s="257">
        <v>3.898403E9</v>
      </c>
      <c r="G847" s="257">
        <v>1.341E9</v>
      </c>
      <c r="H847" s="184">
        <v>0.0</v>
      </c>
      <c r="I847" s="257">
        <v>2.94496E8</v>
      </c>
      <c r="J847" s="184" t="s">
        <v>105</v>
      </c>
      <c r="K847" s="184" t="s">
        <v>407</v>
      </c>
      <c r="L847" s="258">
        <f>Total_revenue-COGS</f>
        <v>2267038000</v>
      </c>
      <c r="M847" s="258">
        <f>Gross_profit-(SGAs+R_and_D+Other_operating_items)</f>
        <v>631542000</v>
      </c>
      <c r="N847" s="259">
        <f>1-(COGS/Total_revenue)</f>
        <v>0.3677008668</v>
      </c>
      <c r="O847" s="259">
        <f>Operating_profit/Total_revenue</f>
        <v>0.1024325754</v>
      </c>
    </row>
    <row r="848">
      <c r="A848" s="184">
        <v>874.0</v>
      </c>
      <c r="B848" s="184" t="s">
        <v>406</v>
      </c>
      <c r="C848" s="184" t="s">
        <v>13</v>
      </c>
      <c r="D848" s="256">
        <v>42369.0</v>
      </c>
      <c r="E848" s="257">
        <v>6.187646E9</v>
      </c>
      <c r="F848" s="257">
        <v>3.665578E9</v>
      </c>
      <c r="G848" s="257">
        <v>1.466761E9</v>
      </c>
      <c r="H848" s="184">
        <v>0.0</v>
      </c>
      <c r="I848" s="257">
        <v>3.39613E8</v>
      </c>
      <c r="J848" s="184" t="s">
        <v>105</v>
      </c>
      <c r="K848" s="184" t="s">
        <v>407</v>
      </c>
      <c r="L848" s="258">
        <f>Total_revenue-COGS</f>
        <v>2522068000</v>
      </c>
      <c r="M848" s="258">
        <f>Gross_profit-(SGAs+R_and_D+Other_operating_items)</f>
        <v>715694000</v>
      </c>
      <c r="N848" s="259">
        <f>1-(COGS/Total_revenue)</f>
        <v>0.4075973318</v>
      </c>
      <c r="O848" s="259">
        <f>Operating_profit/Total_revenue</f>
        <v>0.1156649879</v>
      </c>
    </row>
    <row r="849">
      <c r="A849" s="184">
        <v>875.0</v>
      </c>
      <c r="B849" s="184" t="s">
        <v>408</v>
      </c>
      <c r="C849" s="184" t="s">
        <v>10</v>
      </c>
      <c r="D849" s="256">
        <v>41544.0</v>
      </c>
      <c r="E849" s="257">
        <v>1.1818376E10</v>
      </c>
      <c r="F849" s="257">
        <v>9.976057E9</v>
      </c>
      <c r="G849" s="257">
        <v>1.17334E9</v>
      </c>
      <c r="H849" s="184">
        <v>0.0</v>
      </c>
      <c r="I849" s="184">
        <v>0.0</v>
      </c>
      <c r="J849" s="184" t="s">
        <v>105</v>
      </c>
      <c r="K849" s="184" t="s">
        <v>256</v>
      </c>
      <c r="L849" s="258">
        <f>Total_revenue-COGS</f>
        <v>1842319000</v>
      </c>
      <c r="M849" s="258">
        <f>Gross_profit-(SGAs+R_and_D+Other_operating_items)</f>
        <v>668979000</v>
      </c>
      <c r="N849" s="259">
        <f>1-(COGS/Total_revenue)</f>
        <v>0.1558859694</v>
      </c>
      <c r="O849" s="259">
        <f>Operating_profit/Total_revenue</f>
        <v>0.05660498532</v>
      </c>
    </row>
    <row r="850">
      <c r="A850" s="184">
        <v>876.0</v>
      </c>
      <c r="B850" s="184" t="s">
        <v>408</v>
      </c>
      <c r="C850" s="184" t="s">
        <v>11</v>
      </c>
      <c r="D850" s="256">
        <v>41908.0</v>
      </c>
      <c r="E850" s="257">
        <v>1.2695157E10</v>
      </c>
      <c r="F850" s="257">
        <v>1.0621373E10</v>
      </c>
      <c r="G850" s="257">
        <v>1.545716E9</v>
      </c>
      <c r="H850" s="184">
        <v>0.0</v>
      </c>
      <c r="I850" s="184">
        <v>0.0</v>
      </c>
      <c r="J850" s="184" t="s">
        <v>105</v>
      </c>
      <c r="K850" s="184" t="s">
        <v>256</v>
      </c>
      <c r="L850" s="258">
        <f>Total_revenue-COGS</f>
        <v>2073784000</v>
      </c>
      <c r="M850" s="258">
        <f>Gross_profit-(SGAs+R_and_D+Other_operating_items)</f>
        <v>528068000</v>
      </c>
      <c r="N850" s="259">
        <f>1-(COGS/Total_revenue)</f>
        <v>0.1633523713</v>
      </c>
      <c r="O850" s="259">
        <f>Operating_profit/Total_revenue</f>
        <v>0.04159601965</v>
      </c>
    </row>
    <row r="851">
      <c r="A851" s="184">
        <v>877.0</v>
      </c>
      <c r="B851" s="184" t="s">
        <v>408</v>
      </c>
      <c r="C851" s="184" t="s">
        <v>12</v>
      </c>
      <c r="D851" s="256">
        <v>42279.0</v>
      </c>
      <c r="E851" s="257">
        <v>1.2114832E10</v>
      </c>
      <c r="F851" s="257">
        <v>1.0146494E10</v>
      </c>
      <c r="G851" s="257">
        <v>1.522811E9</v>
      </c>
      <c r="H851" s="184">
        <v>0.0</v>
      </c>
      <c r="I851" s="184">
        <v>0.0</v>
      </c>
      <c r="J851" s="184" t="s">
        <v>105</v>
      </c>
      <c r="K851" s="184" t="s">
        <v>256</v>
      </c>
      <c r="L851" s="258">
        <f>Total_revenue-COGS</f>
        <v>1968338000</v>
      </c>
      <c r="M851" s="258">
        <f>Gross_profit-(SGAs+R_and_D+Other_operating_items)</f>
        <v>445527000</v>
      </c>
      <c r="N851" s="259">
        <f>1-(COGS/Total_revenue)</f>
        <v>0.1624734045</v>
      </c>
      <c r="O851" s="259">
        <f>Operating_profit/Total_revenue</f>
        <v>0.03677533457</v>
      </c>
    </row>
    <row r="852">
      <c r="A852" s="184">
        <v>878.0</v>
      </c>
      <c r="B852" s="184" t="s">
        <v>408</v>
      </c>
      <c r="C852" s="184" t="s">
        <v>13</v>
      </c>
      <c r="D852" s="256">
        <v>42643.0</v>
      </c>
      <c r="E852" s="257">
        <v>1.0964157E10</v>
      </c>
      <c r="F852" s="257">
        <v>9.196326E9</v>
      </c>
      <c r="G852" s="257">
        <v>1.429233E9</v>
      </c>
      <c r="H852" s="184">
        <v>0.0</v>
      </c>
      <c r="I852" s="184">
        <v>0.0</v>
      </c>
      <c r="J852" s="184" t="s">
        <v>105</v>
      </c>
      <c r="K852" s="184" t="s">
        <v>256</v>
      </c>
      <c r="L852" s="258">
        <f>Total_revenue-COGS</f>
        <v>1767831000</v>
      </c>
      <c r="M852" s="258">
        <f>Gross_profit-(SGAs+R_and_D+Other_operating_items)</f>
        <v>338598000</v>
      </c>
      <c r="N852" s="259">
        <f>1-(COGS/Total_revenue)</f>
        <v>0.1612372935</v>
      </c>
      <c r="O852" s="259">
        <f>Operating_profit/Total_revenue</f>
        <v>0.03088226482</v>
      </c>
    </row>
    <row r="853">
      <c r="A853" s="184">
        <v>879.0</v>
      </c>
      <c r="B853" s="184" t="s">
        <v>409</v>
      </c>
      <c r="C853" s="184" t="s">
        <v>10</v>
      </c>
      <c r="D853" s="256">
        <v>41274.0</v>
      </c>
      <c r="E853" s="257">
        <v>4.3654E9</v>
      </c>
      <c r="F853" s="257">
        <v>1.6566E9</v>
      </c>
      <c r="G853" s="257">
        <v>1.2523E9</v>
      </c>
      <c r="H853" s="257">
        <v>1.1016E9</v>
      </c>
      <c r="I853" s="184">
        <v>0.0</v>
      </c>
      <c r="J853" s="184" t="s">
        <v>108</v>
      </c>
      <c r="K853" s="184" t="s">
        <v>266</v>
      </c>
      <c r="L853" s="258">
        <f>Total_revenue-COGS</f>
        <v>2708800000</v>
      </c>
      <c r="M853" s="258">
        <f>Gross_profit-(SGAs+R_and_D+Other_operating_items)</f>
        <v>354900000</v>
      </c>
      <c r="N853" s="259">
        <f>1-(COGS/Total_revenue)</f>
        <v>0.6205158748</v>
      </c>
      <c r="O853" s="259">
        <f>Operating_profit/Total_revenue</f>
        <v>0.0812983919</v>
      </c>
    </row>
    <row r="854">
      <c r="A854" s="184">
        <v>880.0</v>
      </c>
      <c r="B854" s="184" t="s">
        <v>409</v>
      </c>
      <c r="C854" s="184" t="s">
        <v>11</v>
      </c>
      <c r="D854" s="256">
        <v>41639.0</v>
      </c>
      <c r="E854" s="257">
        <v>4.6691E9</v>
      </c>
      <c r="F854" s="257">
        <v>1.7277E9</v>
      </c>
      <c r="G854" s="257">
        <v>1.2932E9</v>
      </c>
      <c r="H854" s="257">
        <v>1.0432E9</v>
      </c>
      <c r="I854" s="184">
        <v>0.0</v>
      </c>
      <c r="J854" s="184" t="s">
        <v>108</v>
      </c>
      <c r="K854" s="184" t="s">
        <v>266</v>
      </c>
      <c r="L854" s="258">
        <f>Total_revenue-COGS</f>
        <v>2941400000</v>
      </c>
      <c r="M854" s="258">
        <f>Gross_profit-(SGAs+R_and_D+Other_operating_items)</f>
        <v>605000000</v>
      </c>
      <c r="N854" s="259">
        <f>1-(COGS/Total_revenue)</f>
        <v>0.6299715149</v>
      </c>
      <c r="O854" s="259">
        <f>Operating_profit/Total_revenue</f>
        <v>0.1295752929</v>
      </c>
    </row>
    <row r="855">
      <c r="A855" s="184">
        <v>881.0</v>
      </c>
      <c r="B855" s="184" t="s">
        <v>409</v>
      </c>
      <c r="C855" s="184" t="s">
        <v>12</v>
      </c>
      <c r="D855" s="256">
        <v>42004.0</v>
      </c>
      <c r="E855" s="257">
        <v>4.6271E9</v>
      </c>
      <c r="F855" s="257">
        <v>1.7689E9</v>
      </c>
      <c r="G855" s="257">
        <v>1.2547E9</v>
      </c>
      <c r="H855" s="257">
        <v>1.0062E9</v>
      </c>
      <c r="I855" s="184">
        <v>0.0</v>
      </c>
      <c r="J855" s="184" t="s">
        <v>108</v>
      </c>
      <c r="K855" s="184" t="s">
        <v>266</v>
      </c>
      <c r="L855" s="258">
        <f>Total_revenue-COGS</f>
        <v>2858200000</v>
      </c>
      <c r="M855" s="258">
        <f>Gross_profit-(SGAs+R_and_D+Other_operating_items)</f>
        <v>597300000</v>
      </c>
      <c r="N855" s="259">
        <f>1-(COGS/Total_revenue)</f>
        <v>0.617708716</v>
      </c>
      <c r="O855" s="259">
        <f>Operating_profit/Total_revenue</f>
        <v>0.1290873333</v>
      </c>
    </row>
    <row r="856">
      <c r="A856" s="184">
        <v>882.0</v>
      </c>
      <c r="B856" s="184" t="s">
        <v>409</v>
      </c>
      <c r="C856" s="184" t="s">
        <v>13</v>
      </c>
      <c r="D856" s="256">
        <v>42369.0</v>
      </c>
      <c r="E856" s="257">
        <v>4.8578E9</v>
      </c>
      <c r="F856" s="257">
        <v>1.7792E9</v>
      </c>
      <c r="G856" s="257">
        <v>1.1727E9</v>
      </c>
      <c r="H856" s="257">
        <v>9.945E8</v>
      </c>
      <c r="I856" s="184">
        <v>0.0</v>
      </c>
      <c r="J856" s="184" t="s">
        <v>108</v>
      </c>
      <c r="K856" s="184" t="s">
        <v>266</v>
      </c>
      <c r="L856" s="258">
        <f>Total_revenue-COGS</f>
        <v>3078600000</v>
      </c>
      <c r="M856" s="258">
        <f>Gross_profit-(SGAs+R_and_D+Other_operating_items)</f>
        <v>911400000</v>
      </c>
      <c r="N856" s="259">
        <f>1-(COGS/Total_revenue)</f>
        <v>0.63374367</v>
      </c>
      <c r="O856" s="259">
        <f>Operating_profit/Total_revenue</f>
        <v>0.1876157932</v>
      </c>
    </row>
    <row r="857">
      <c r="A857" s="184">
        <v>883.0</v>
      </c>
      <c r="B857" s="184" t="s">
        <v>410</v>
      </c>
      <c r="C857" s="184" t="s">
        <v>10</v>
      </c>
      <c r="D857" s="256">
        <v>41274.0</v>
      </c>
      <c r="E857" s="257">
        <v>9.3646E10</v>
      </c>
      <c r="F857" s="184">
        <v>0.0</v>
      </c>
      <c r="G857" s="257">
        <v>6.4729E10</v>
      </c>
      <c r="H857" s="184">
        <v>0.0</v>
      </c>
      <c r="I857" s="257">
        <v>3.385E9</v>
      </c>
      <c r="J857" s="184" t="s">
        <v>99</v>
      </c>
      <c r="K857" s="184" t="s">
        <v>200</v>
      </c>
      <c r="L857" s="258">
        <f>Total_revenue-COGS</f>
        <v>93646000000</v>
      </c>
      <c r="M857" s="258">
        <f>Gross_profit-(SGAs+R_and_D+Other_operating_items)</f>
        <v>25532000000</v>
      </c>
      <c r="N857" s="259">
        <f>1-(COGS/Total_revenue)</f>
        <v>1</v>
      </c>
      <c r="O857" s="259">
        <f>Operating_profit/Total_revenue</f>
        <v>0.2726437862</v>
      </c>
    </row>
    <row r="858">
      <c r="A858" s="184">
        <v>884.0</v>
      </c>
      <c r="B858" s="184" t="s">
        <v>410</v>
      </c>
      <c r="C858" s="184" t="s">
        <v>11</v>
      </c>
      <c r="D858" s="256">
        <v>41639.0</v>
      </c>
      <c r="E858" s="257">
        <v>9.7142E10</v>
      </c>
      <c r="F858" s="184">
        <v>0.0</v>
      </c>
      <c r="G858" s="257">
        <v>7.0467E10</v>
      </c>
      <c r="H858" s="184">
        <v>0.0</v>
      </c>
      <c r="I858" s="257">
        <v>2.25E8</v>
      </c>
      <c r="J858" s="184" t="s">
        <v>99</v>
      </c>
      <c r="K858" s="184" t="s">
        <v>200</v>
      </c>
      <c r="L858" s="258">
        <f>Total_revenue-COGS</f>
        <v>97142000000</v>
      </c>
      <c r="M858" s="258">
        <f>Gross_profit-(SGAs+R_and_D+Other_operating_items)</f>
        <v>26450000000</v>
      </c>
      <c r="N858" s="259">
        <f>1-(COGS/Total_revenue)</f>
        <v>1</v>
      </c>
      <c r="O858" s="259">
        <f>Operating_profit/Total_revenue</f>
        <v>0.2722818143</v>
      </c>
    </row>
    <row r="859">
      <c r="A859" s="184">
        <v>885.0</v>
      </c>
      <c r="B859" s="184" t="s">
        <v>410</v>
      </c>
      <c r="C859" s="184" t="s">
        <v>12</v>
      </c>
      <c r="D859" s="256">
        <v>42004.0</v>
      </c>
      <c r="E859" s="257">
        <v>9.1973E10</v>
      </c>
      <c r="F859" s="184">
        <v>0.0</v>
      </c>
      <c r="G859" s="257">
        <v>6.1274E10</v>
      </c>
      <c r="H859" s="184">
        <v>0.0</v>
      </c>
      <c r="I859" s="257">
        <v>3.139E9</v>
      </c>
      <c r="J859" s="184" t="s">
        <v>99</v>
      </c>
      <c r="K859" s="184" t="s">
        <v>200</v>
      </c>
      <c r="L859" s="258">
        <f>Total_revenue-COGS</f>
        <v>91973000000</v>
      </c>
      <c r="M859" s="258">
        <f>Gross_profit-(SGAs+R_and_D+Other_operating_items)</f>
        <v>27560000000</v>
      </c>
      <c r="N859" s="259">
        <f>1-(COGS/Total_revenue)</f>
        <v>1</v>
      </c>
      <c r="O859" s="259">
        <f>Operating_profit/Total_revenue</f>
        <v>0.2996531591</v>
      </c>
    </row>
    <row r="860">
      <c r="A860" s="184">
        <v>886.0</v>
      </c>
      <c r="B860" s="184" t="s">
        <v>410</v>
      </c>
      <c r="C860" s="184" t="s">
        <v>13</v>
      </c>
      <c r="D860" s="256">
        <v>42369.0</v>
      </c>
      <c r="E860" s="257">
        <v>8.9716E10</v>
      </c>
      <c r="F860" s="184">
        <v>0.0</v>
      </c>
      <c r="G860" s="257">
        <v>5.9014E10</v>
      </c>
      <c r="H860" s="184">
        <v>0.0</v>
      </c>
      <c r="I860" s="257">
        <v>3.827E9</v>
      </c>
      <c r="J860" s="184" t="s">
        <v>99</v>
      </c>
      <c r="K860" s="184" t="s">
        <v>200</v>
      </c>
      <c r="L860" s="258">
        <f>Total_revenue-COGS</f>
        <v>89716000000</v>
      </c>
      <c r="M860" s="258">
        <f>Gross_profit-(SGAs+R_and_D+Other_operating_items)</f>
        <v>26875000000</v>
      </c>
      <c r="N860" s="259">
        <f>1-(COGS/Total_revenue)</f>
        <v>1</v>
      </c>
      <c r="O860" s="259">
        <f>Operating_profit/Total_revenue</f>
        <v>0.2995563779</v>
      </c>
    </row>
    <row r="861">
      <c r="A861" s="184">
        <v>887.0</v>
      </c>
      <c r="B861" s="184" t="s">
        <v>411</v>
      </c>
      <c r="C861" s="184" t="s">
        <v>10</v>
      </c>
      <c r="D861" s="256">
        <v>41307.0</v>
      </c>
      <c r="E861" s="257">
        <v>1.2134E10</v>
      </c>
      <c r="F861" s="257">
        <v>7.432E9</v>
      </c>
      <c r="G861" s="257">
        <v>3.357E9</v>
      </c>
      <c r="H861" s="184">
        <v>0.0</v>
      </c>
      <c r="I861" s="184">
        <v>0.0</v>
      </c>
      <c r="J861" s="184" t="s">
        <v>90</v>
      </c>
      <c r="K861" s="184" t="s">
        <v>412</v>
      </c>
      <c r="L861" s="258">
        <f>Total_revenue-COGS</f>
        <v>4702000000</v>
      </c>
      <c r="M861" s="258">
        <f>Gross_profit-(SGAs+R_and_D+Other_operating_items)</f>
        <v>1345000000</v>
      </c>
      <c r="N861" s="259">
        <f>1-(COGS/Total_revenue)</f>
        <v>0.387506181</v>
      </c>
      <c r="O861" s="259">
        <f>Operating_profit/Total_revenue</f>
        <v>0.1108455579</v>
      </c>
    </row>
    <row r="862">
      <c r="A862" s="184">
        <v>888.0</v>
      </c>
      <c r="B862" s="184" t="s">
        <v>411</v>
      </c>
      <c r="C862" s="184" t="s">
        <v>11</v>
      </c>
      <c r="D862" s="256">
        <v>41671.0</v>
      </c>
      <c r="E862" s="257">
        <v>1.254E10</v>
      </c>
      <c r="F862" s="257">
        <v>7.737E9</v>
      </c>
      <c r="G862" s="257">
        <v>3.453E9</v>
      </c>
      <c r="H862" s="184">
        <v>0.0</v>
      </c>
      <c r="I862" s="184">
        <v>0.0</v>
      </c>
      <c r="J862" s="184" t="s">
        <v>90</v>
      </c>
      <c r="K862" s="184" t="s">
        <v>412</v>
      </c>
      <c r="L862" s="258">
        <f>Total_revenue-COGS</f>
        <v>4803000000</v>
      </c>
      <c r="M862" s="258">
        <f>Gross_profit-(SGAs+R_and_D+Other_operating_items)</f>
        <v>1350000000</v>
      </c>
      <c r="N862" s="259">
        <f>1-(COGS/Total_revenue)</f>
        <v>0.3830143541</v>
      </c>
      <c r="O862" s="259">
        <f>Operating_profit/Total_revenue</f>
        <v>0.1076555024</v>
      </c>
    </row>
    <row r="863">
      <c r="A863" s="184">
        <v>889.0</v>
      </c>
      <c r="B863" s="184" t="s">
        <v>411</v>
      </c>
      <c r="C863" s="184" t="s">
        <v>12</v>
      </c>
      <c r="D863" s="256">
        <v>42035.0</v>
      </c>
      <c r="E863" s="257">
        <v>1.3506E10</v>
      </c>
      <c r="F863" s="257">
        <v>8.406E9</v>
      </c>
      <c r="G863" s="257">
        <v>3.777E9</v>
      </c>
      <c r="H863" s="184">
        <v>0.0</v>
      </c>
      <c r="I863" s="184">
        <v>0.0</v>
      </c>
      <c r="J863" s="184" t="s">
        <v>90</v>
      </c>
      <c r="K863" s="184" t="s">
        <v>412</v>
      </c>
      <c r="L863" s="258">
        <f>Total_revenue-COGS</f>
        <v>5100000000</v>
      </c>
      <c r="M863" s="258">
        <f>Gross_profit-(SGAs+R_and_D+Other_operating_items)</f>
        <v>1323000000</v>
      </c>
      <c r="N863" s="259">
        <f>1-(COGS/Total_revenue)</f>
        <v>0.3776099511</v>
      </c>
      <c r="O863" s="259">
        <f>Operating_profit/Total_revenue</f>
        <v>0.09795646379</v>
      </c>
    </row>
    <row r="864">
      <c r="A864" s="184">
        <v>890.0</v>
      </c>
      <c r="B864" s="184" t="s">
        <v>411</v>
      </c>
      <c r="C864" s="184" t="s">
        <v>13</v>
      </c>
      <c r="D864" s="256">
        <v>42399.0</v>
      </c>
      <c r="E864" s="257">
        <v>1.4437E10</v>
      </c>
      <c r="F864" s="257">
        <v>9.168E9</v>
      </c>
      <c r="G864" s="257">
        <v>4.168E9</v>
      </c>
      <c r="H864" s="184">
        <v>0.0</v>
      </c>
      <c r="I864" s="184">
        <v>0.0</v>
      </c>
      <c r="J864" s="184" t="s">
        <v>90</v>
      </c>
      <c r="K864" s="184" t="s">
        <v>412</v>
      </c>
      <c r="L864" s="258">
        <f>Total_revenue-COGS</f>
        <v>5269000000</v>
      </c>
      <c r="M864" s="258">
        <f>Gross_profit-(SGAs+R_and_D+Other_operating_items)</f>
        <v>1101000000</v>
      </c>
      <c r="N864" s="259">
        <f>1-(COGS/Total_revenue)</f>
        <v>0.3649650204</v>
      </c>
      <c r="O864" s="259">
        <f>Operating_profit/Total_revenue</f>
        <v>0.07626238138</v>
      </c>
    </row>
    <row r="865">
      <c r="A865" s="184">
        <v>891.0</v>
      </c>
      <c r="B865" s="184" t="s">
        <v>413</v>
      </c>
      <c r="C865" s="184" t="s">
        <v>10</v>
      </c>
      <c r="D865" s="256">
        <v>41272.0</v>
      </c>
      <c r="E865" s="257">
        <v>1.4197E10</v>
      </c>
      <c r="F865" s="257">
        <v>8.763E9</v>
      </c>
      <c r="G865" s="257">
        <v>3.872E9</v>
      </c>
      <c r="H865" s="184">
        <v>0.0</v>
      </c>
      <c r="I865" s="184">
        <v>0.0</v>
      </c>
      <c r="J865" s="184" t="s">
        <v>93</v>
      </c>
      <c r="K865" s="184" t="s">
        <v>218</v>
      </c>
      <c r="L865" s="258">
        <f>Total_revenue-COGS</f>
        <v>5434000000</v>
      </c>
      <c r="M865" s="258">
        <f>Gross_profit-(SGAs+R_and_D+Other_operating_items)</f>
        <v>1562000000</v>
      </c>
      <c r="N865" s="259">
        <f>1-(COGS/Total_revenue)</f>
        <v>0.3827569205</v>
      </c>
      <c r="O865" s="259">
        <f>Operating_profit/Total_revenue</f>
        <v>0.1100232443</v>
      </c>
    </row>
    <row r="866">
      <c r="A866" s="184">
        <v>892.0</v>
      </c>
      <c r="B866" s="184" t="s">
        <v>413</v>
      </c>
      <c r="C866" s="184" t="s">
        <v>11</v>
      </c>
      <c r="D866" s="256">
        <v>41636.0</v>
      </c>
      <c r="E866" s="257">
        <v>1.4792E10</v>
      </c>
      <c r="F866" s="257">
        <v>8.689E9</v>
      </c>
      <c r="G866" s="257">
        <v>3.266E9</v>
      </c>
      <c r="H866" s="184">
        <v>0.0</v>
      </c>
      <c r="I866" s="184">
        <v>0.0</v>
      </c>
      <c r="J866" s="184" t="s">
        <v>93</v>
      </c>
      <c r="K866" s="184" t="s">
        <v>218</v>
      </c>
      <c r="L866" s="258">
        <f>Total_revenue-COGS</f>
        <v>6103000000</v>
      </c>
      <c r="M866" s="258">
        <f>Gross_profit-(SGAs+R_and_D+Other_operating_items)</f>
        <v>2837000000</v>
      </c>
      <c r="N866" s="259">
        <f>1-(COGS/Total_revenue)</f>
        <v>0.4125878853</v>
      </c>
      <c r="O866" s="259">
        <f>Operating_profit/Total_revenue</f>
        <v>0.191792861</v>
      </c>
    </row>
    <row r="867">
      <c r="A867" s="184">
        <v>893.0</v>
      </c>
      <c r="B867" s="184" t="s">
        <v>413</v>
      </c>
      <c r="C867" s="184" t="s">
        <v>12</v>
      </c>
      <c r="D867" s="256">
        <v>42007.0</v>
      </c>
      <c r="E867" s="257">
        <v>1.458E10</v>
      </c>
      <c r="F867" s="257">
        <v>9.517E9</v>
      </c>
      <c r="G867" s="257">
        <v>4.039E9</v>
      </c>
      <c r="H867" s="184">
        <v>0.0</v>
      </c>
      <c r="I867" s="184">
        <v>0.0</v>
      </c>
      <c r="J867" s="184" t="s">
        <v>93</v>
      </c>
      <c r="K867" s="184" t="s">
        <v>218</v>
      </c>
      <c r="L867" s="258">
        <f>Total_revenue-COGS</f>
        <v>5063000000</v>
      </c>
      <c r="M867" s="258">
        <f>Gross_profit-(SGAs+R_and_D+Other_operating_items)</f>
        <v>1024000000</v>
      </c>
      <c r="N867" s="259">
        <f>1-(COGS/Total_revenue)</f>
        <v>0.3472565158</v>
      </c>
      <c r="O867" s="259">
        <f>Operating_profit/Total_revenue</f>
        <v>0.07023319616</v>
      </c>
    </row>
    <row r="868">
      <c r="A868" s="184">
        <v>894.0</v>
      </c>
      <c r="B868" s="184" t="s">
        <v>413</v>
      </c>
      <c r="C868" s="184" t="s">
        <v>13</v>
      </c>
      <c r="D868" s="256">
        <v>42371.0</v>
      </c>
      <c r="E868" s="257">
        <v>1.3525E10</v>
      </c>
      <c r="F868" s="257">
        <v>8.844E9</v>
      </c>
      <c r="G868" s="257">
        <v>3.59E9</v>
      </c>
      <c r="H868" s="184">
        <v>0.0</v>
      </c>
      <c r="I868" s="184">
        <v>0.0</v>
      </c>
      <c r="J868" s="184" t="s">
        <v>93</v>
      </c>
      <c r="K868" s="184" t="s">
        <v>218</v>
      </c>
      <c r="L868" s="258">
        <f>Total_revenue-COGS</f>
        <v>4681000000</v>
      </c>
      <c r="M868" s="258">
        <f>Gross_profit-(SGAs+R_and_D+Other_operating_items)</f>
        <v>1091000000</v>
      </c>
      <c r="N868" s="259">
        <f>1-(COGS/Total_revenue)</f>
        <v>0.3460998152</v>
      </c>
      <c r="O868" s="259">
        <f>Operating_profit/Total_revenue</f>
        <v>0.08066543438</v>
      </c>
    </row>
    <row r="869">
      <c r="A869" s="184">
        <v>895.0</v>
      </c>
      <c r="B869" s="184" t="s">
        <v>414</v>
      </c>
      <c r="C869" s="184" t="s">
        <v>10</v>
      </c>
      <c r="D869" s="256">
        <v>41547.0</v>
      </c>
      <c r="E869" s="257">
        <v>1.287577E9</v>
      </c>
      <c r="F869" s="257">
        <v>1.073447E9</v>
      </c>
      <c r="G869" s="257">
        <v>1.74085E8</v>
      </c>
      <c r="H869" s="184">
        <v>0.0</v>
      </c>
      <c r="I869" s="257">
        <v>1.2784E7</v>
      </c>
      <c r="J869" s="184" t="s">
        <v>99</v>
      </c>
      <c r="K869" s="184" t="s">
        <v>200</v>
      </c>
      <c r="L869" s="258">
        <f>Total_revenue-COGS</f>
        <v>214130000</v>
      </c>
      <c r="M869" s="258">
        <f>Gross_profit-(SGAs+R_and_D+Other_operating_items)</f>
        <v>27261000</v>
      </c>
      <c r="N869" s="259">
        <f>1-(COGS/Total_revenue)</f>
        <v>0.1663046171</v>
      </c>
      <c r="O869" s="259">
        <f>Operating_profit/Total_revenue</f>
        <v>0.021172326</v>
      </c>
    </row>
    <row r="870">
      <c r="A870" s="184">
        <v>896.0</v>
      </c>
      <c r="B870" s="184" t="s">
        <v>414</v>
      </c>
      <c r="C870" s="184" t="s">
        <v>11</v>
      </c>
      <c r="D870" s="256">
        <v>41912.0</v>
      </c>
      <c r="E870" s="257">
        <v>1.463767E9</v>
      </c>
      <c r="F870" s="257">
        <v>1.200308E9</v>
      </c>
      <c r="G870" s="257">
        <v>1.94491E8</v>
      </c>
      <c r="H870" s="184">
        <v>0.0</v>
      </c>
      <c r="I870" s="257">
        <v>1.3279E7</v>
      </c>
      <c r="J870" s="184" t="s">
        <v>99</v>
      </c>
      <c r="K870" s="184" t="s">
        <v>200</v>
      </c>
      <c r="L870" s="258">
        <f>Total_revenue-COGS</f>
        <v>263459000</v>
      </c>
      <c r="M870" s="258">
        <f>Gross_profit-(SGAs+R_and_D+Other_operating_items)</f>
        <v>55689000</v>
      </c>
      <c r="N870" s="259">
        <f>1-(COGS/Total_revenue)</f>
        <v>0.1799869788</v>
      </c>
      <c r="O870" s="259">
        <f>Operating_profit/Total_revenue</f>
        <v>0.0380449894</v>
      </c>
    </row>
    <row r="871">
      <c r="A871" s="184">
        <v>897.0</v>
      </c>
      <c r="B871" s="184" t="s">
        <v>414</v>
      </c>
      <c r="C871" s="184" t="s">
        <v>12</v>
      </c>
      <c r="D871" s="256">
        <v>42277.0</v>
      </c>
      <c r="E871" s="257">
        <v>1.627413E9</v>
      </c>
      <c r="F871" s="257">
        <v>1.354969E9</v>
      </c>
      <c r="G871" s="257">
        <v>2.07519E8</v>
      </c>
      <c r="H871" s="184">
        <v>0.0</v>
      </c>
      <c r="I871" s="257">
        <v>1.3338E7</v>
      </c>
      <c r="J871" s="184" t="s">
        <v>99</v>
      </c>
      <c r="K871" s="184" t="s">
        <v>200</v>
      </c>
      <c r="L871" s="258">
        <f>Total_revenue-COGS</f>
        <v>272444000</v>
      </c>
      <c r="M871" s="258">
        <f>Gross_profit-(SGAs+R_and_D+Other_operating_items)</f>
        <v>51587000</v>
      </c>
      <c r="N871" s="259">
        <f>1-(COGS/Total_revenue)</f>
        <v>0.1674092563</v>
      </c>
      <c r="O871" s="259">
        <f>Operating_profit/Total_revenue</f>
        <v>0.03169877591</v>
      </c>
    </row>
    <row r="872">
      <c r="A872" s="184">
        <v>898.0</v>
      </c>
      <c r="B872" s="184" t="s">
        <v>414</v>
      </c>
      <c r="C872" s="184" t="s">
        <v>13</v>
      </c>
      <c r="D872" s="256">
        <v>42643.0</v>
      </c>
      <c r="E872" s="257">
        <v>1.822114E9</v>
      </c>
      <c r="F872" s="257">
        <v>1.524907E9</v>
      </c>
      <c r="G872" s="257">
        <v>2.24088E8</v>
      </c>
      <c r="H872" s="184">
        <v>0.0</v>
      </c>
      <c r="I872" s="257">
        <v>1.3794E7</v>
      </c>
      <c r="J872" s="184" t="s">
        <v>99</v>
      </c>
      <c r="K872" s="184" t="s">
        <v>200</v>
      </c>
      <c r="L872" s="258">
        <f>Total_revenue-COGS</f>
        <v>297207000</v>
      </c>
      <c r="M872" s="258">
        <f>Gross_profit-(SGAs+R_and_D+Other_operating_items)</f>
        <v>59325000</v>
      </c>
      <c r="N872" s="259">
        <f>1-(COGS/Total_revenue)</f>
        <v>0.1631110896</v>
      </c>
      <c r="O872" s="259">
        <f>Operating_profit/Total_revenue</f>
        <v>0.03255833609</v>
      </c>
    </row>
    <row r="873">
      <c r="A873" s="184">
        <v>899.0</v>
      </c>
      <c r="B873" s="184" t="s">
        <v>415</v>
      </c>
      <c r="C873" s="184" t="s">
        <v>10</v>
      </c>
      <c r="D873" s="256">
        <v>41274.0</v>
      </c>
      <c r="E873" s="257">
        <v>7.93373E8</v>
      </c>
      <c r="F873" s="257">
        <v>2.06974E8</v>
      </c>
      <c r="G873" s="257">
        <v>1.23524E8</v>
      </c>
      <c r="H873" s="184">
        <v>0.0</v>
      </c>
      <c r="I873" s="257">
        <v>2.14827E8</v>
      </c>
      <c r="J873" s="184" t="s">
        <v>114</v>
      </c>
      <c r="K873" s="184" t="s">
        <v>156</v>
      </c>
      <c r="L873" s="258">
        <f>Total_revenue-COGS</f>
        <v>586399000</v>
      </c>
      <c r="M873" s="258">
        <f>Gross_profit-(SGAs+R_and_D+Other_operating_items)</f>
        <v>248048000</v>
      </c>
      <c r="N873" s="259">
        <f>1-(COGS/Total_revenue)</f>
        <v>0.7391214473</v>
      </c>
      <c r="O873" s="259">
        <f>Operating_profit/Total_revenue</f>
        <v>0.3126499137</v>
      </c>
    </row>
    <row r="874">
      <c r="A874" s="184">
        <v>900.0</v>
      </c>
      <c r="B874" s="184" t="s">
        <v>415</v>
      </c>
      <c r="C874" s="184" t="s">
        <v>11</v>
      </c>
      <c r="D874" s="256">
        <v>41639.0</v>
      </c>
      <c r="E874" s="257">
        <v>8.61527E8</v>
      </c>
      <c r="F874" s="257">
        <v>2.21498E8</v>
      </c>
      <c r="G874" s="257">
        <v>1.2747E8</v>
      </c>
      <c r="H874" s="184">
        <v>0.0</v>
      </c>
      <c r="I874" s="257">
        <v>2.24713E8</v>
      </c>
      <c r="J874" s="184" t="s">
        <v>114</v>
      </c>
      <c r="K874" s="184" t="s">
        <v>156</v>
      </c>
      <c r="L874" s="258">
        <f>Total_revenue-COGS</f>
        <v>640029000</v>
      </c>
      <c r="M874" s="258">
        <f>Gross_profit-(SGAs+R_and_D+Other_operating_items)</f>
        <v>287846000</v>
      </c>
      <c r="N874" s="259">
        <f>1-(COGS/Total_revenue)</f>
        <v>0.7429006868</v>
      </c>
      <c r="O874" s="259">
        <f>Operating_profit/Total_revenue</f>
        <v>0.3341114092</v>
      </c>
    </row>
    <row r="875">
      <c r="A875" s="184">
        <v>901.0</v>
      </c>
      <c r="B875" s="184" t="s">
        <v>415</v>
      </c>
      <c r="C875" s="184" t="s">
        <v>12</v>
      </c>
      <c r="D875" s="256">
        <v>42004.0</v>
      </c>
      <c r="E875" s="257">
        <v>9.93897E8</v>
      </c>
      <c r="F875" s="257">
        <v>2.58617E8</v>
      </c>
      <c r="G875" s="257">
        <v>1.22201E8</v>
      </c>
      <c r="H875" s="184">
        <v>0.0</v>
      </c>
      <c r="I875" s="257">
        <v>2.58074E8</v>
      </c>
      <c r="J875" s="184" t="s">
        <v>114</v>
      </c>
      <c r="K875" s="184" t="s">
        <v>156</v>
      </c>
      <c r="L875" s="258">
        <f>Total_revenue-COGS</f>
        <v>735280000</v>
      </c>
      <c r="M875" s="258">
        <f>Gross_profit-(SGAs+R_and_D+Other_operating_items)</f>
        <v>355005000</v>
      </c>
      <c r="N875" s="259">
        <f>1-(COGS/Total_revenue)</f>
        <v>0.7397949687</v>
      </c>
      <c r="O875" s="259">
        <f>Operating_profit/Total_revenue</f>
        <v>0.3571848994</v>
      </c>
    </row>
    <row r="876">
      <c r="A876" s="184">
        <v>902.0</v>
      </c>
      <c r="B876" s="184" t="s">
        <v>415</v>
      </c>
      <c r="C876" s="184" t="s">
        <v>13</v>
      </c>
      <c r="D876" s="256">
        <v>42369.0</v>
      </c>
      <c r="E876" s="257">
        <v>1.166769E9</v>
      </c>
      <c r="F876" s="257">
        <v>3.04477E8</v>
      </c>
      <c r="G876" s="257">
        <v>1.22735E8</v>
      </c>
      <c r="H876" s="184">
        <v>0.0</v>
      </c>
      <c r="I876" s="257">
        <v>3.44527E8</v>
      </c>
      <c r="J876" s="184" t="s">
        <v>114</v>
      </c>
      <c r="K876" s="184" t="s">
        <v>156</v>
      </c>
      <c r="L876" s="258">
        <f>Total_revenue-COGS</f>
        <v>862292000</v>
      </c>
      <c r="M876" s="258">
        <f>Gross_profit-(SGAs+R_and_D+Other_operating_items)</f>
        <v>395030000</v>
      </c>
      <c r="N876" s="259">
        <f>1-(COGS/Total_revenue)</f>
        <v>0.739042604</v>
      </c>
      <c r="O876" s="259">
        <f>Operating_profit/Total_revenue</f>
        <v>0.3385674457</v>
      </c>
    </row>
    <row r="877">
      <c r="A877" s="184">
        <v>903.0</v>
      </c>
      <c r="B877" s="184" t="s">
        <v>416</v>
      </c>
      <c r="C877" s="184" t="s">
        <v>10</v>
      </c>
      <c r="D877" s="256">
        <v>41455.0</v>
      </c>
      <c r="E877" s="257">
        <v>2.842781E9</v>
      </c>
      <c r="F877" s="257">
        <v>1.237452E9</v>
      </c>
      <c r="G877" s="257">
        <v>3.87812E8</v>
      </c>
      <c r="H877" s="257">
        <v>4.87832E8</v>
      </c>
      <c r="I877" s="184">
        <v>0.0</v>
      </c>
      <c r="J877" s="184" t="s">
        <v>108</v>
      </c>
      <c r="K877" s="184" t="s">
        <v>169</v>
      </c>
      <c r="L877" s="258">
        <f>Total_revenue-COGS</f>
        <v>1605329000</v>
      </c>
      <c r="M877" s="258">
        <f>Gross_profit-(SGAs+R_and_D+Other_operating_items)</f>
        <v>729685000</v>
      </c>
      <c r="N877" s="259">
        <f>1-(COGS/Total_revenue)</f>
        <v>0.5647037179</v>
      </c>
      <c r="O877" s="259">
        <f>Operating_profit/Total_revenue</f>
        <v>0.2566799905</v>
      </c>
    </row>
    <row r="878">
      <c r="A878" s="184">
        <v>904.0</v>
      </c>
      <c r="B878" s="184" t="s">
        <v>416</v>
      </c>
      <c r="C878" s="184" t="s">
        <v>11</v>
      </c>
      <c r="D878" s="256">
        <v>41820.0</v>
      </c>
      <c r="E878" s="257">
        <v>2.929408E9</v>
      </c>
      <c r="F878" s="257">
        <v>1.232962E9</v>
      </c>
      <c r="G878" s="257">
        <v>3.84907E8</v>
      </c>
      <c r="H878" s="257">
        <v>5.39469E8</v>
      </c>
      <c r="I878" s="184">
        <v>0.0</v>
      </c>
      <c r="J878" s="184" t="s">
        <v>108</v>
      </c>
      <c r="K878" s="184" t="s">
        <v>169</v>
      </c>
      <c r="L878" s="258">
        <f>Total_revenue-COGS</f>
        <v>1696446000</v>
      </c>
      <c r="M878" s="258">
        <f>Gross_profit-(SGAs+R_and_D+Other_operating_items)</f>
        <v>772070000</v>
      </c>
      <c r="N878" s="259">
        <f>1-(COGS/Total_revenue)</f>
        <v>0.5791088165</v>
      </c>
      <c r="O878" s="259">
        <f>Operating_profit/Total_revenue</f>
        <v>0.2635583708</v>
      </c>
    </row>
    <row r="879">
      <c r="A879" s="184">
        <v>905.0</v>
      </c>
      <c r="B879" s="184" t="s">
        <v>416</v>
      </c>
      <c r="C879" s="184" t="s">
        <v>12</v>
      </c>
      <c r="D879" s="256">
        <v>42185.0</v>
      </c>
      <c r="E879" s="257">
        <v>2.814049E9</v>
      </c>
      <c r="F879" s="257">
        <v>1.215229E9</v>
      </c>
      <c r="G879" s="257">
        <v>4.06864E8</v>
      </c>
      <c r="H879" s="257">
        <v>5.30616E8</v>
      </c>
      <c r="I879" s="184">
        <v>0.0</v>
      </c>
      <c r="J879" s="184" t="s">
        <v>108</v>
      </c>
      <c r="K879" s="184" t="s">
        <v>169</v>
      </c>
      <c r="L879" s="258">
        <f>Total_revenue-COGS</f>
        <v>1598820000</v>
      </c>
      <c r="M879" s="258">
        <f>Gross_profit-(SGAs+R_and_D+Other_operating_items)</f>
        <v>661340000</v>
      </c>
      <c r="N879" s="259">
        <f>1-(COGS/Total_revenue)</f>
        <v>0.568156418</v>
      </c>
      <c r="O879" s="259">
        <f>Operating_profit/Total_revenue</f>
        <v>0.235013676</v>
      </c>
    </row>
    <row r="880">
      <c r="A880" s="184">
        <v>906.0</v>
      </c>
      <c r="B880" s="184" t="s">
        <v>416</v>
      </c>
      <c r="C880" s="184" t="s">
        <v>13</v>
      </c>
      <c r="D880" s="256">
        <v>42551.0</v>
      </c>
      <c r="E880" s="257">
        <v>2.984493E9</v>
      </c>
      <c r="F880" s="257">
        <v>1.163391E9</v>
      </c>
      <c r="G880" s="257">
        <v>3.79399E8</v>
      </c>
      <c r="H880" s="257">
        <v>4.81258E8</v>
      </c>
      <c r="I880" s="184">
        <v>0.0</v>
      </c>
      <c r="J880" s="184" t="s">
        <v>108</v>
      </c>
      <c r="K880" s="184" t="s">
        <v>169</v>
      </c>
      <c r="L880" s="258">
        <f>Total_revenue-COGS</f>
        <v>1821102000</v>
      </c>
      <c r="M880" s="258">
        <f>Gross_profit-(SGAs+R_and_D+Other_operating_items)</f>
        <v>960445000</v>
      </c>
      <c r="N880" s="259">
        <f>1-(COGS/Total_revenue)</f>
        <v>0.6101880621</v>
      </c>
      <c r="O880" s="259">
        <f>Operating_profit/Total_revenue</f>
        <v>0.3218117784</v>
      </c>
    </row>
    <row r="881">
      <c r="A881" s="184">
        <v>907.0</v>
      </c>
      <c r="B881" s="184" t="s">
        <v>417</v>
      </c>
      <c r="C881" s="184" t="s">
        <v>10</v>
      </c>
      <c r="D881" s="256">
        <v>41639.0</v>
      </c>
      <c r="E881" s="257">
        <v>1.9561E10</v>
      </c>
      <c r="F881" s="257">
        <v>1.2952E10</v>
      </c>
      <c r="G881" s="257">
        <v>3.706E9</v>
      </c>
      <c r="H881" s="184">
        <v>0.0</v>
      </c>
      <c r="I881" s="184">
        <v>0.0</v>
      </c>
      <c r="J881" s="184" t="s">
        <v>93</v>
      </c>
      <c r="K881" s="184" t="s">
        <v>236</v>
      </c>
      <c r="L881" s="258">
        <f>Total_revenue-COGS</f>
        <v>6609000000</v>
      </c>
      <c r="M881" s="258">
        <f>Gross_profit-(SGAs+R_and_D+Other_operating_items)</f>
        <v>2903000000</v>
      </c>
      <c r="N881" s="259">
        <f>1-(COGS/Total_revenue)</f>
        <v>0.3378661623</v>
      </c>
      <c r="O881" s="259">
        <f>Operating_profit/Total_revenue</f>
        <v>0.1484075456</v>
      </c>
    </row>
    <row r="882">
      <c r="A882" s="184">
        <v>908.0</v>
      </c>
      <c r="B882" s="184" t="s">
        <v>417</v>
      </c>
      <c r="C882" s="184" t="s">
        <v>11</v>
      </c>
      <c r="D882" s="256">
        <v>42004.0</v>
      </c>
      <c r="E882" s="257">
        <v>1.9724E10</v>
      </c>
      <c r="F882" s="257">
        <v>1.3041E10</v>
      </c>
      <c r="G882" s="257">
        <v>4.162E9</v>
      </c>
      <c r="H882" s="184">
        <v>0.0</v>
      </c>
      <c r="I882" s="184">
        <v>0.0</v>
      </c>
      <c r="J882" s="184" t="s">
        <v>93</v>
      </c>
      <c r="K882" s="184" t="s">
        <v>236</v>
      </c>
      <c r="L882" s="258">
        <f>Total_revenue-COGS</f>
        <v>6683000000</v>
      </c>
      <c r="M882" s="258">
        <f>Gross_profit-(SGAs+R_and_D+Other_operating_items)</f>
        <v>2521000000</v>
      </c>
      <c r="N882" s="259">
        <f>1-(COGS/Total_revenue)</f>
        <v>0.338825796</v>
      </c>
      <c r="O882" s="259">
        <f>Operating_profit/Total_revenue</f>
        <v>0.1278138309</v>
      </c>
    </row>
    <row r="883">
      <c r="A883" s="184">
        <v>909.0</v>
      </c>
      <c r="B883" s="184" t="s">
        <v>417</v>
      </c>
      <c r="C883" s="184" t="s">
        <v>12</v>
      </c>
      <c r="D883" s="256">
        <v>42369.0</v>
      </c>
      <c r="E883" s="257">
        <v>1.8591E10</v>
      </c>
      <c r="F883" s="257">
        <v>1.1967E10</v>
      </c>
      <c r="G883" s="257">
        <v>5.011E9</v>
      </c>
      <c r="H883" s="184">
        <v>0.0</v>
      </c>
      <c r="I883" s="184">
        <v>0.0</v>
      </c>
      <c r="J883" s="184" t="s">
        <v>93</v>
      </c>
      <c r="K883" s="184" t="s">
        <v>236</v>
      </c>
      <c r="L883" s="258">
        <f>Total_revenue-COGS</f>
        <v>6624000000</v>
      </c>
      <c r="M883" s="258">
        <f>Gross_profit-(SGAs+R_and_D+Other_operating_items)</f>
        <v>1613000000</v>
      </c>
      <c r="N883" s="259">
        <f>1-(COGS/Total_revenue)</f>
        <v>0.3563014362</v>
      </c>
      <c r="O883" s="259">
        <f>Operating_profit/Total_revenue</f>
        <v>0.08676241192</v>
      </c>
    </row>
    <row r="884">
      <c r="A884" s="184">
        <v>910.0</v>
      </c>
      <c r="B884" s="184" t="s">
        <v>417</v>
      </c>
      <c r="C884" s="184" t="s">
        <v>13</v>
      </c>
      <c r="D884" s="256">
        <v>42735.0</v>
      </c>
      <c r="E884" s="257">
        <v>1.8202E10</v>
      </c>
      <c r="F884" s="257">
        <v>1.1551E10</v>
      </c>
      <c r="G884" s="257">
        <v>3.334E9</v>
      </c>
      <c r="H884" s="184">
        <v>0.0</v>
      </c>
      <c r="I884" s="184">
        <v>0.0</v>
      </c>
      <c r="J884" s="184" t="s">
        <v>93</v>
      </c>
      <c r="K884" s="184" t="s">
        <v>236</v>
      </c>
      <c r="L884" s="258">
        <f>Total_revenue-COGS</f>
        <v>6651000000</v>
      </c>
      <c r="M884" s="258">
        <f>Gross_profit-(SGAs+R_and_D+Other_operating_items)</f>
        <v>3317000000</v>
      </c>
      <c r="N884" s="259">
        <f>1-(COGS/Total_revenue)</f>
        <v>0.3653994067</v>
      </c>
      <c r="O884" s="259">
        <f>Operating_profit/Total_revenue</f>
        <v>0.1822327217</v>
      </c>
    </row>
    <row r="885">
      <c r="A885" s="184">
        <v>911.0</v>
      </c>
      <c r="B885" s="184" t="s">
        <v>418</v>
      </c>
      <c r="C885" s="184" t="s">
        <v>10</v>
      </c>
      <c r="D885" s="256">
        <v>41639.0</v>
      </c>
      <c r="E885" s="257">
        <v>1.407E10</v>
      </c>
      <c r="F885" s="257">
        <v>7.365E9</v>
      </c>
      <c r="G885" s="257">
        <v>1.007E9</v>
      </c>
      <c r="H885" s="184">
        <v>0.0</v>
      </c>
      <c r="I885" s="257">
        <v>1.806E9</v>
      </c>
      <c r="J885" s="184" t="s">
        <v>96</v>
      </c>
      <c r="K885" s="184" t="s">
        <v>419</v>
      </c>
      <c r="L885" s="258">
        <f>Total_revenue-COGS</f>
        <v>6705000000</v>
      </c>
      <c r="M885" s="258">
        <f>Gross_profit-(SGAs+R_and_D+Other_operating_items)</f>
        <v>3892000000</v>
      </c>
      <c r="N885" s="259">
        <f>1-(COGS/Total_revenue)</f>
        <v>0.4765458422</v>
      </c>
      <c r="O885" s="259">
        <f>Operating_profit/Total_revenue</f>
        <v>0.2766169154</v>
      </c>
    </row>
    <row r="886">
      <c r="A886" s="184">
        <v>912.0</v>
      </c>
      <c r="B886" s="184" t="s">
        <v>418</v>
      </c>
      <c r="C886" s="184" t="s">
        <v>11</v>
      </c>
      <c r="D886" s="256">
        <v>42004.0</v>
      </c>
      <c r="E886" s="257">
        <v>1.6226E10</v>
      </c>
      <c r="F886" s="257">
        <v>8.435E9</v>
      </c>
      <c r="G886" s="257">
        <v>1.029E9</v>
      </c>
      <c r="H886" s="184">
        <v>0.0</v>
      </c>
      <c r="I886" s="257">
        <v>2.04E9</v>
      </c>
      <c r="J886" s="184" t="s">
        <v>96</v>
      </c>
      <c r="K886" s="184" t="s">
        <v>419</v>
      </c>
      <c r="L886" s="258">
        <f>Total_revenue-COGS</f>
        <v>7791000000</v>
      </c>
      <c r="M886" s="258">
        <f>Gross_profit-(SGAs+R_and_D+Other_operating_items)</f>
        <v>4722000000</v>
      </c>
      <c r="N886" s="259">
        <f>1-(COGS/Total_revenue)</f>
        <v>0.4801553063</v>
      </c>
      <c r="O886" s="259">
        <f>Operating_profit/Total_revenue</f>
        <v>0.2910144213</v>
      </c>
    </row>
    <row r="887">
      <c r="A887" s="184">
        <v>913.0</v>
      </c>
      <c r="B887" s="184" t="s">
        <v>418</v>
      </c>
      <c r="C887" s="184" t="s">
        <v>12</v>
      </c>
      <c r="D887" s="256">
        <v>42369.0</v>
      </c>
      <c r="E887" s="257">
        <v>1.4403E10</v>
      </c>
      <c r="F887" s="257">
        <v>6.452E9</v>
      </c>
      <c r="G887" s="257">
        <v>1.126E9</v>
      </c>
      <c r="H887" s="184">
        <v>0.0</v>
      </c>
      <c r="I887" s="257">
        <v>2.309E9</v>
      </c>
      <c r="J887" s="184" t="s">
        <v>96</v>
      </c>
      <c r="K887" s="184" t="s">
        <v>419</v>
      </c>
      <c r="L887" s="258">
        <f>Total_revenue-COGS</f>
        <v>7951000000</v>
      </c>
      <c r="M887" s="258">
        <f>Gross_profit-(SGAs+R_and_D+Other_operating_items)</f>
        <v>4516000000</v>
      </c>
      <c r="N887" s="259">
        <f>1-(COGS/Total_revenue)</f>
        <v>0.5520377699</v>
      </c>
      <c r="O887" s="259">
        <f>Operating_profit/Total_revenue</f>
        <v>0.3135457891</v>
      </c>
    </row>
    <row r="888">
      <c r="A888" s="184">
        <v>914.0</v>
      </c>
      <c r="B888" s="184" t="s">
        <v>418</v>
      </c>
      <c r="C888" s="184" t="s">
        <v>13</v>
      </c>
      <c r="D888" s="256">
        <v>42735.0</v>
      </c>
      <c r="E888" s="257">
        <v>1.3058E10</v>
      </c>
      <c r="F888" s="257">
        <v>5.801E9</v>
      </c>
      <c r="G888" s="257">
        <v>1.089E9</v>
      </c>
      <c r="H888" s="184">
        <v>0.0</v>
      </c>
      <c r="I888" s="257">
        <v>2.209E9</v>
      </c>
      <c r="J888" s="184" t="s">
        <v>96</v>
      </c>
      <c r="K888" s="184" t="s">
        <v>419</v>
      </c>
      <c r="L888" s="258">
        <f>Total_revenue-COGS</f>
        <v>7257000000</v>
      </c>
      <c r="M888" s="258">
        <f>Gross_profit-(SGAs+R_and_D+Other_operating_items)</f>
        <v>3959000000</v>
      </c>
      <c r="N888" s="259">
        <f>1-(COGS/Total_revenue)</f>
        <v>0.5557512636</v>
      </c>
      <c r="O888" s="259">
        <f>Operating_profit/Total_revenue</f>
        <v>0.3031857865</v>
      </c>
    </row>
    <row r="889">
      <c r="A889" s="184">
        <v>915.0</v>
      </c>
      <c r="B889" s="184" t="s">
        <v>420</v>
      </c>
      <c r="C889" s="184" t="s">
        <v>10</v>
      </c>
      <c r="D889" s="256">
        <v>41333.0</v>
      </c>
      <c r="E889" s="257">
        <v>1.0962818E10</v>
      </c>
      <c r="F889" s="257">
        <v>9.498456E9</v>
      </c>
      <c r="G889" s="257">
        <v>7.31767E8</v>
      </c>
      <c r="H889" s="184">
        <v>0.0</v>
      </c>
      <c r="I889" s="184">
        <v>0.0</v>
      </c>
      <c r="J889" s="184" t="s">
        <v>90</v>
      </c>
      <c r="K889" s="184" t="s">
        <v>177</v>
      </c>
      <c r="L889" s="258">
        <f>Total_revenue-COGS</f>
        <v>1464362000</v>
      </c>
      <c r="M889" s="258">
        <f>Gross_profit-(SGAs+R_and_D+Other_operating_items)</f>
        <v>732595000</v>
      </c>
      <c r="N889" s="259">
        <f>1-(COGS/Total_revenue)</f>
        <v>0.1335753271</v>
      </c>
      <c r="O889" s="259">
        <f>Operating_profit/Total_revenue</f>
        <v>0.06682542755</v>
      </c>
    </row>
    <row r="890">
      <c r="A890" s="184">
        <v>916.0</v>
      </c>
      <c r="B890" s="184" t="s">
        <v>420</v>
      </c>
      <c r="C890" s="184" t="s">
        <v>11</v>
      </c>
      <c r="D890" s="256">
        <v>41698.0</v>
      </c>
      <c r="E890" s="257">
        <v>1.2574299E10</v>
      </c>
      <c r="F890" s="257">
        <v>1.0925598E10</v>
      </c>
      <c r="G890" s="257">
        <v>8.19048E8</v>
      </c>
      <c r="H890" s="184">
        <v>0.0</v>
      </c>
      <c r="I890" s="184">
        <v>0.0</v>
      </c>
      <c r="J890" s="184" t="s">
        <v>90</v>
      </c>
      <c r="K890" s="184" t="s">
        <v>177</v>
      </c>
      <c r="L890" s="258">
        <f>Total_revenue-COGS</f>
        <v>1648701000</v>
      </c>
      <c r="M890" s="258">
        <f>Gross_profit-(SGAs+R_and_D+Other_operating_items)</f>
        <v>829653000</v>
      </c>
      <c r="N890" s="259">
        <f>1-(COGS/Total_revenue)</f>
        <v>0.1311167326</v>
      </c>
      <c r="O890" s="259">
        <f>Operating_profit/Total_revenue</f>
        <v>0.0659800598</v>
      </c>
    </row>
    <row r="891">
      <c r="A891" s="184">
        <v>917.0</v>
      </c>
      <c r="B891" s="184" t="s">
        <v>420</v>
      </c>
      <c r="C891" s="184" t="s">
        <v>12</v>
      </c>
      <c r="D891" s="256">
        <v>42063.0</v>
      </c>
      <c r="E891" s="257">
        <v>1.4268716E10</v>
      </c>
      <c r="F891" s="257">
        <v>1.2381189E10</v>
      </c>
      <c r="G891" s="257">
        <v>8.90431E8</v>
      </c>
      <c r="H891" s="184">
        <v>0.0</v>
      </c>
      <c r="I891" s="184">
        <v>0.0</v>
      </c>
      <c r="J891" s="184" t="s">
        <v>90</v>
      </c>
      <c r="K891" s="184" t="s">
        <v>177</v>
      </c>
      <c r="L891" s="258">
        <f>Total_revenue-COGS</f>
        <v>1887527000</v>
      </c>
      <c r="M891" s="258">
        <f>Gross_profit-(SGAs+R_and_D+Other_operating_items)</f>
        <v>997096000</v>
      </c>
      <c r="N891" s="259">
        <f>1-(COGS/Total_revenue)</f>
        <v>0.1322842924</v>
      </c>
      <c r="O891" s="259">
        <f>Operating_profit/Total_revenue</f>
        <v>0.06987986866</v>
      </c>
    </row>
    <row r="892">
      <c r="A892" s="184">
        <v>918.0</v>
      </c>
      <c r="B892" s="184" t="s">
        <v>420</v>
      </c>
      <c r="C892" s="184" t="s">
        <v>13</v>
      </c>
      <c r="D892" s="256">
        <v>42429.0</v>
      </c>
      <c r="E892" s="257">
        <v>1.5149675E10</v>
      </c>
      <c r="F892" s="257">
        <v>1.3130915E10</v>
      </c>
      <c r="G892" s="257">
        <v>9.59899E8</v>
      </c>
      <c r="H892" s="184">
        <v>0.0</v>
      </c>
      <c r="I892" s="184">
        <v>0.0</v>
      </c>
      <c r="J892" s="184" t="s">
        <v>90</v>
      </c>
      <c r="K892" s="184" t="s">
        <v>177</v>
      </c>
      <c r="L892" s="258">
        <f>Total_revenue-COGS</f>
        <v>2018760000</v>
      </c>
      <c r="M892" s="258">
        <f>Gross_profit-(SGAs+R_and_D+Other_operating_items)</f>
        <v>1058861000</v>
      </c>
      <c r="N892" s="259">
        <f>1-(COGS/Total_revenue)</f>
        <v>0.1332543437</v>
      </c>
      <c r="O892" s="259">
        <f>Operating_profit/Total_revenue</f>
        <v>0.06989331454</v>
      </c>
    </row>
    <row r="893">
      <c r="A893" s="184">
        <v>919.0</v>
      </c>
      <c r="B893" s="184" t="s">
        <v>421</v>
      </c>
      <c r="C893" s="184" t="s">
        <v>10</v>
      </c>
      <c r="D893" s="256">
        <v>41274.0</v>
      </c>
      <c r="E893" s="257">
        <v>4.8017E10</v>
      </c>
      <c r="F893" s="257">
        <v>1.9053E10</v>
      </c>
      <c r="G893" s="257">
        <v>1.8185E10</v>
      </c>
      <c r="H893" s="184">
        <v>0.0</v>
      </c>
      <c r="I893" s="184">
        <v>0.0</v>
      </c>
      <c r="J893" s="184" t="s">
        <v>93</v>
      </c>
      <c r="K893" s="184" t="s">
        <v>301</v>
      </c>
      <c r="L893" s="258">
        <f>Total_revenue-COGS</f>
        <v>28964000000</v>
      </c>
      <c r="M893" s="258">
        <f>Gross_profit-(SGAs+R_and_D+Other_operating_items)</f>
        <v>10779000000</v>
      </c>
      <c r="N893" s="259">
        <f>1-(COGS/Total_revenue)</f>
        <v>0.6032030323</v>
      </c>
      <c r="O893" s="259">
        <f>Operating_profit/Total_revenue</f>
        <v>0.2244829956</v>
      </c>
    </row>
    <row r="894">
      <c r="A894" s="184">
        <v>920.0</v>
      </c>
      <c r="B894" s="184" t="s">
        <v>421</v>
      </c>
      <c r="C894" s="184" t="s">
        <v>11</v>
      </c>
      <c r="D894" s="256">
        <v>41639.0</v>
      </c>
      <c r="E894" s="257">
        <v>4.6854E10</v>
      </c>
      <c r="F894" s="257">
        <v>1.8421E10</v>
      </c>
      <c r="G894" s="257">
        <v>1.8205E10</v>
      </c>
      <c r="H894" s="184">
        <v>0.0</v>
      </c>
      <c r="I894" s="184">
        <v>0.0</v>
      </c>
      <c r="J894" s="184" t="s">
        <v>93</v>
      </c>
      <c r="K894" s="184" t="s">
        <v>301</v>
      </c>
      <c r="L894" s="258">
        <f>Total_revenue-COGS</f>
        <v>28433000000</v>
      </c>
      <c r="M894" s="258">
        <f>Gross_profit-(SGAs+R_and_D+Other_operating_items)</f>
        <v>10228000000</v>
      </c>
      <c r="N894" s="259">
        <f>1-(COGS/Total_revenue)</f>
        <v>0.6068425321</v>
      </c>
      <c r="O894" s="259">
        <f>Operating_profit/Total_revenue</f>
        <v>0.2182951296</v>
      </c>
    </row>
    <row r="895">
      <c r="A895" s="184">
        <v>921.0</v>
      </c>
      <c r="B895" s="184" t="s">
        <v>421</v>
      </c>
      <c r="C895" s="184" t="s">
        <v>12</v>
      </c>
      <c r="D895" s="256">
        <v>42004.0</v>
      </c>
      <c r="E895" s="257">
        <v>4.5998E10</v>
      </c>
      <c r="F895" s="257">
        <v>1.7889E10</v>
      </c>
      <c r="G895" s="257">
        <v>1.8401E10</v>
      </c>
      <c r="H895" s="184">
        <v>0.0</v>
      </c>
      <c r="I895" s="184">
        <v>0.0</v>
      </c>
      <c r="J895" s="184" t="s">
        <v>93</v>
      </c>
      <c r="K895" s="184" t="s">
        <v>301</v>
      </c>
      <c r="L895" s="258">
        <f>Total_revenue-COGS</f>
        <v>28109000000</v>
      </c>
      <c r="M895" s="258">
        <f>Gross_profit-(SGAs+R_and_D+Other_operating_items)</f>
        <v>9708000000</v>
      </c>
      <c r="N895" s="259">
        <f>1-(COGS/Total_revenue)</f>
        <v>0.6110917866</v>
      </c>
      <c r="O895" s="259">
        <f>Operating_profit/Total_revenue</f>
        <v>0.2110526545</v>
      </c>
    </row>
    <row r="896">
      <c r="A896" s="184">
        <v>922.0</v>
      </c>
      <c r="B896" s="184" t="s">
        <v>421</v>
      </c>
      <c r="C896" s="184" t="s">
        <v>13</v>
      </c>
      <c r="D896" s="256">
        <v>42369.0</v>
      </c>
      <c r="E896" s="257">
        <v>4.4294E10</v>
      </c>
      <c r="F896" s="257">
        <v>1.7482E10</v>
      </c>
      <c r="G896" s="257">
        <v>1.8084E10</v>
      </c>
      <c r="H896" s="184">
        <v>0.0</v>
      </c>
      <c r="I896" s="184">
        <v>0.0</v>
      </c>
      <c r="J896" s="184" t="s">
        <v>93</v>
      </c>
      <c r="K896" s="184" t="s">
        <v>301</v>
      </c>
      <c r="L896" s="258">
        <f>Total_revenue-COGS</f>
        <v>26812000000</v>
      </c>
      <c r="M896" s="258">
        <f>Gross_profit-(SGAs+R_and_D+Other_operating_items)</f>
        <v>8728000000</v>
      </c>
      <c r="N896" s="259">
        <f>1-(COGS/Total_revenue)</f>
        <v>0.6053190048</v>
      </c>
      <c r="O896" s="259">
        <f>Operating_profit/Total_revenue</f>
        <v>0.1970470041</v>
      </c>
    </row>
    <row r="897">
      <c r="A897" s="184">
        <v>923.0</v>
      </c>
      <c r="B897" s="184" t="s">
        <v>422</v>
      </c>
      <c r="C897" s="184" t="s">
        <v>10</v>
      </c>
      <c r="D897" s="256">
        <v>41363.0</v>
      </c>
      <c r="E897" s="257">
        <v>2.181732E9</v>
      </c>
      <c r="F897" s="257">
        <v>8.75166E8</v>
      </c>
      <c r="G897" s="257">
        <v>6.21536E8</v>
      </c>
      <c r="H897" s="184">
        <v>0.0</v>
      </c>
      <c r="I897" s="257">
        <v>5.4291E7</v>
      </c>
      <c r="J897" s="184" t="s">
        <v>90</v>
      </c>
      <c r="K897" s="184" t="s">
        <v>112</v>
      </c>
      <c r="L897" s="258">
        <f>Total_revenue-COGS</f>
        <v>1306566000</v>
      </c>
      <c r="M897" s="258">
        <f>Gross_profit-(SGAs+R_and_D+Other_operating_items)</f>
        <v>630739000</v>
      </c>
      <c r="N897" s="259">
        <f>1-(COGS/Total_revenue)</f>
        <v>0.5988664052</v>
      </c>
      <c r="O897" s="259">
        <f>Operating_profit/Total_revenue</f>
        <v>0.2891001278</v>
      </c>
    </row>
    <row r="898">
      <c r="A898" s="184">
        <v>924.0</v>
      </c>
      <c r="B898" s="184" t="s">
        <v>422</v>
      </c>
      <c r="C898" s="184" t="s">
        <v>11</v>
      </c>
      <c r="D898" s="256">
        <v>41727.0</v>
      </c>
      <c r="E898" s="257">
        <v>3.3108E9</v>
      </c>
      <c r="F898" s="257">
        <v>1.2947E9</v>
      </c>
      <c r="G898" s="257">
        <v>9.269E8</v>
      </c>
      <c r="H898" s="184">
        <v>0.0</v>
      </c>
      <c r="I898" s="257">
        <v>7.97E7</v>
      </c>
      <c r="J898" s="184" t="s">
        <v>90</v>
      </c>
      <c r="K898" s="184" t="s">
        <v>112</v>
      </c>
      <c r="L898" s="258">
        <f>Total_revenue-COGS</f>
        <v>2016100000</v>
      </c>
      <c r="M898" s="258">
        <f>Gross_profit-(SGAs+R_and_D+Other_operating_items)</f>
        <v>1009500000</v>
      </c>
      <c r="N898" s="259">
        <f>1-(COGS/Total_revenue)</f>
        <v>0.6089464782</v>
      </c>
      <c r="O898" s="259">
        <f>Operating_profit/Total_revenue</f>
        <v>0.3049111997</v>
      </c>
    </row>
    <row r="899">
      <c r="A899" s="184">
        <v>925.0</v>
      </c>
      <c r="B899" s="184" t="s">
        <v>422</v>
      </c>
      <c r="C899" s="184" t="s">
        <v>12</v>
      </c>
      <c r="D899" s="256">
        <v>42091.0</v>
      </c>
      <c r="E899" s="257">
        <v>4.3715E9</v>
      </c>
      <c r="F899" s="257">
        <v>1.7238E9</v>
      </c>
      <c r="G899" s="257">
        <v>1.2515E9</v>
      </c>
      <c r="H899" s="184">
        <v>0.0</v>
      </c>
      <c r="I899" s="257">
        <v>1.384E8</v>
      </c>
      <c r="J899" s="184" t="s">
        <v>90</v>
      </c>
      <c r="K899" s="184" t="s">
        <v>112</v>
      </c>
      <c r="L899" s="258">
        <f>Total_revenue-COGS</f>
        <v>2647700000</v>
      </c>
      <c r="M899" s="258">
        <f>Gross_profit-(SGAs+R_and_D+Other_operating_items)</f>
        <v>1257800000</v>
      </c>
      <c r="N899" s="259">
        <f>1-(COGS/Total_revenue)</f>
        <v>0.6056731099</v>
      </c>
      <c r="O899" s="259">
        <f>Operating_profit/Total_revenue</f>
        <v>0.2877273247</v>
      </c>
    </row>
    <row r="900">
      <c r="A900" s="184">
        <v>926.0</v>
      </c>
      <c r="B900" s="184" t="s">
        <v>422</v>
      </c>
      <c r="C900" s="184" t="s">
        <v>13</v>
      </c>
      <c r="D900" s="256">
        <v>42462.0</v>
      </c>
      <c r="E900" s="257">
        <v>4.7121E9</v>
      </c>
      <c r="F900" s="257">
        <v>1.9149E9</v>
      </c>
      <c r="G900" s="257">
        <v>1.428E9</v>
      </c>
      <c r="H900" s="184">
        <v>0.0</v>
      </c>
      <c r="I900" s="257">
        <v>1.832E8</v>
      </c>
      <c r="J900" s="184" t="s">
        <v>90</v>
      </c>
      <c r="K900" s="184" t="s">
        <v>112</v>
      </c>
      <c r="L900" s="258">
        <f>Total_revenue-COGS</f>
        <v>2797200000</v>
      </c>
      <c r="M900" s="258">
        <f>Gross_profit-(SGAs+R_and_D+Other_operating_items)</f>
        <v>1186000000</v>
      </c>
      <c r="N900" s="259">
        <f>1-(COGS/Total_revenue)</f>
        <v>0.5936206787</v>
      </c>
      <c r="O900" s="259">
        <f>Operating_profit/Total_revenue</f>
        <v>0.2516924513</v>
      </c>
    </row>
    <row r="901">
      <c r="A901" s="184">
        <v>927.0</v>
      </c>
      <c r="B901" s="184" t="s">
        <v>423</v>
      </c>
      <c r="C901" s="184" t="s">
        <v>10</v>
      </c>
      <c r="D901" s="256">
        <v>41307.0</v>
      </c>
      <c r="E901" s="257">
        <v>9.6619E10</v>
      </c>
      <c r="F901" s="257">
        <v>7.6726E10</v>
      </c>
      <c r="G901" s="257">
        <v>1.5477E10</v>
      </c>
      <c r="H901" s="184">
        <v>0.0</v>
      </c>
      <c r="I901" s="257">
        <v>1.652E9</v>
      </c>
      <c r="J901" s="184" t="s">
        <v>93</v>
      </c>
      <c r="K901" s="184" t="s">
        <v>424</v>
      </c>
      <c r="L901" s="258">
        <f>Total_revenue-COGS</f>
        <v>19893000000</v>
      </c>
      <c r="M901" s="258">
        <f>Gross_profit-(SGAs+R_and_D+Other_operating_items)</f>
        <v>2764000000</v>
      </c>
      <c r="N901" s="259">
        <f>1-(COGS/Total_revenue)</f>
        <v>0.2058911808</v>
      </c>
      <c r="O901" s="259">
        <f>Operating_profit/Total_revenue</f>
        <v>0.02860720976</v>
      </c>
    </row>
    <row r="902">
      <c r="A902" s="184">
        <v>928.0</v>
      </c>
      <c r="B902" s="184" t="s">
        <v>423</v>
      </c>
      <c r="C902" s="184" t="s">
        <v>11</v>
      </c>
      <c r="D902" s="256">
        <v>41671.0</v>
      </c>
      <c r="E902" s="257">
        <v>9.8375E10</v>
      </c>
      <c r="F902" s="257">
        <v>7.8138E10</v>
      </c>
      <c r="G902" s="257">
        <v>1.5809E10</v>
      </c>
      <c r="H902" s="184">
        <v>0.0</v>
      </c>
      <c r="I902" s="257">
        <v>1.703E9</v>
      </c>
      <c r="J902" s="184" t="s">
        <v>93</v>
      </c>
      <c r="K902" s="184" t="s">
        <v>424</v>
      </c>
      <c r="L902" s="258">
        <f>Total_revenue-COGS</f>
        <v>20237000000</v>
      </c>
      <c r="M902" s="258">
        <f>Gross_profit-(SGAs+R_and_D+Other_operating_items)</f>
        <v>2725000000</v>
      </c>
      <c r="N902" s="259">
        <f>1-(COGS/Total_revenue)</f>
        <v>0.2057128335</v>
      </c>
      <c r="O902" s="259">
        <f>Operating_profit/Total_revenue</f>
        <v>0.02770012706</v>
      </c>
    </row>
    <row r="903">
      <c r="A903" s="184">
        <v>929.0</v>
      </c>
      <c r="B903" s="184" t="s">
        <v>423</v>
      </c>
      <c r="C903" s="184" t="s">
        <v>12</v>
      </c>
      <c r="D903" s="256">
        <v>42035.0</v>
      </c>
      <c r="E903" s="257">
        <v>1.08465E11</v>
      </c>
      <c r="F903" s="257">
        <v>8.5512E10</v>
      </c>
      <c r="G903" s="257">
        <v>1.7868E10</v>
      </c>
      <c r="H903" s="184">
        <v>0.0</v>
      </c>
      <c r="I903" s="257">
        <v>1.948E9</v>
      </c>
      <c r="J903" s="184" t="s">
        <v>93</v>
      </c>
      <c r="K903" s="184" t="s">
        <v>424</v>
      </c>
      <c r="L903" s="258">
        <f>Total_revenue-COGS</f>
        <v>22953000000</v>
      </c>
      <c r="M903" s="258">
        <f>Gross_profit-(SGAs+R_and_D+Other_operating_items)</f>
        <v>3137000000</v>
      </c>
      <c r="N903" s="259">
        <f>1-(COGS/Total_revenue)</f>
        <v>0.2116166505</v>
      </c>
      <c r="O903" s="259">
        <f>Operating_profit/Total_revenue</f>
        <v>0.028921772</v>
      </c>
    </row>
    <row r="904">
      <c r="A904" s="184">
        <v>930.0</v>
      </c>
      <c r="B904" s="184" t="s">
        <v>423</v>
      </c>
      <c r="C904" s="184" t="s">
        <v>13</v>
      </c>
      <c r="D904" s="256">
        <v>42399.0</v>
      </c>
      <c r="E904" s="257">
        <v>1.0983E11</v>
      </c>
      <c r="F904" s="257">
        <v>8.5496E10</v>
      </c>
      <c r="G904" s="257">
        <v>1.8669E10</v>
      </c>
      <c r="H904" s="184">
        <v>0.0</v>
      </c>
      <c r="I904" s="257">
        <v>2.089E9</v>
      </c>
      <c r="J904" s="184" t="s">
        <v>93</v>
      </c>
      <c r="K904" s="184" t="s">
        <v>424</v>
      </c>
      <c r="L904" s="258">
        <f>Total_revenue-COGS</f>
        <v>24334000000</v>
      </c>
      <c r="M904" s="258">
        <f>Gross_profit-(SGAs+R_and_D+Other_operating_items)</f>
        <v>3576000000</v>
      </c>
      <c r="N904" s="259">
        <f>1-(COGS/Total_revenue)</f>
        <v>0.2215605936</v>
      </c>
      <c r="O904" s="259">
        <f>Operating_profit/Total_revenue</f>
        <v>0.03255941</v>
      </c>
    </row>
    <row r="905">
      <c r="A905" s="184">
        <v>931.0</v>
      </c>
      <c r="B905" s="184" t="s">
        <v>425</v>
      </c>
      <c r="C905" s="184" t="s">
        <v>10</v>
      </c>
      <c r="D905" s="256">
        <v>41307.0</v>
      </c>
      <c r="E905" s="257">
        <v>1.9279E10</v>
      </c>
      <c r="F905" s="257">
        <v>1.2289E10</v>
      </c>
      <c r="G905" s="257">
        <v>4.267E9</v>
      </c>
      <c r="H905" s="184">
        <v>0.0</v>
      </c>
      <c r="I905" s="257">
        <v>8.33E8</v>
      </c>
      <c r="J905" s="184" t="s">
        <v>90</v>
      </c>
      <c r="K905" s="184" t="s">
        <v>284</v>
      </c>
      <c r="L905" s="258">
        <f>Total_revenue-COGS</f>
        <v>6990000000</v>
      </c>
      <c r="M905" s="258">
        <f>Gross_profit-(SGAs+R_and_D+Other_operating_items)</f>
        <v>1890000000</v>
      </c>
      <c r="N905" s="259">
        <f>1-(COGS/Total_revenue)</f>
        <v>0.3625706728</v>
      </c>
      <c r="O905" s="259">
        <f>Operating_profit/Total_revenue</f>
        <v>0.0980341304</v>
      </c>
    </row>
    <row r="906">
      <c r="A906" s="184">
        <v>932.0</v>
      </c>
      <c r="B906" s="184" t="s">
        <v>425</v>
      </c>
      <c r="C906" s="184" t="s">
        <v>11</v>
      </c>
      <c r="D906" s="256">
        <v>41671.0</v>
      </c>
      <c r="E906" s="257">
        <v>1.9031E10</v>
      </c>
      <c r="F906" s="257">
        <v>1.2087E10</v>
      </c>
      <c r="G906" s="257">
        <v>4.313E9</v>
      </c>
      <c r="H906" s="184">
        <v>0.0</v>
      </c>
      <c r="I906" s="257">
        <v>8.89E8</v>
      </c>
      <c r="J906" s="184" t="s">
        <v>90</v>
      </c>
      <c r="K906" s="184" t="s">
        <v>284</v>
      </c>
      <c r="L906" s="258">
        <f>Total_revenue-COGS</f>
        <v>6944000000</v>
      </c>
      <c r="M906" s="258">
        <f>Gross_profit-(SGAs+R_and_D+Other_operating_items)</f>
        <v>1742000000</v>
      </c>
      <c r="N906" s="259">
        <f>1-(COGS/Total_revenue)</f>
        <v>0.3648783564</v>
      </c>
      <c r="O906" s="259">
        <f>Operating_profit/Total_revenue</f>
        <v>0.09153486417</v>
      </c>
    </row>
    <row r="907">
      <c r="A907" s="184">
        <v>933.0</v>
      </c>
      <c r="B907" s="184" t="s">
        <v>425</v>
      </c>
      <c r="C907" s="184" t="s">
        <v>12</v>
      </c>
      <c r="D907" s="256">
        <v>42035.0</v>
      </c>
      <c r="E907" s="257">
        <v>1.9023E10</v>
      </c>
      <c r="F907" s="257">
        <v>1.2098E10</v>
      </c>
      <c r="G907" s="257">
        <v>4.35E9</v>
      </c>
      <c r="H907" s="184">
        <v>0.0</v>
      </c>
      <c r="I907" s="257">
        <v>8.86E8</v>
      </c>
      <c r="J907" s="184" t="s">
        <v>90</v>
      </c>
      <c r="K907" s="184" t="s">
        <v>284</v>
      </c>
      <c r="L907" s="258">
        <f>Total_revenue-COGS</f>
        <v>6925000000</v>
      </c>
      <c r="M907" s="258">
        <f>Gross_profit-(SGAs+R_and_D+Other_operating_items)</f>
        <v>1689000000</v>
      </c>
      <c r="N907" s="259">
        <f>1-(COGS/Total_revenue)</f>
        <v>0.3640330127</v>
      </c>
      <c r="O907" s="259">
        <f>Operating_profit/Total_revenue</f>
        <v>0.08878725753</v>
      </c>
    </row>
    <row r="908">
      <c r="A908" s="184">
        <v>934.0</v>
      </c>
      <c r="B908" s="184" t="s">
        <v>425</v>
      </c>
      <c r="C908" s="184" t="s">
        <v>13</v>
      </c>
      <c r="D908" s="256">
        <v>42399.0</v>
      </c>
      <c r="E908" s="257">
        <v>1.9204E10</v>
      </c>
      <c r="F908" s="257">
        <v>1.2265E10</v>
      </c>
      <c r="G908" s="257">
        <v>4.452E9</v>
      </c>
      <c r="H908" s="184">
        <v>0.0</v>
      </c>
      <c r="I908" s="257">
        <v>9.34E8</v>
      </c>
      <c r="J908" s="184" t="s">
        <v>90</v>
      </c>
      <c r="K908" s="184" t="s">
        <v>284</v>
      </c>
      <c r="L908" s="258">
        <f>Total_revenue-COGS</f>
        <v>6939000000</v>
      </c>
      <c r="M908" s="258">
        <f>Gross_profit-(SGAs+R_and_D+Other_operating_items)</f>
        <v>1553000000</v>
      </c>
      <c r="N908" s="259">
        <f>1-(COGS/Total_revenue)</f>
        <v>0.3613309727</v>
      </c>
      <c r="O908" s="259">
        <f>Operating_profit/Total_revenue</f>
        <v>0.08086856905</v>
      </c>
    </row>
    <row r="909">
      <c r="A909" s="184">
        <v>935.0</v>
      </c>
      <c r="B909" s="184" t="s">
        <v>426</v>
      </c>
      <c r="C909" s="184" t="s">
        <v>10</v>
      </c>
      <c r="D909" s="256">
        <v>41639.0</v>
      </c>
      <c r="E909" s="257">
        <v>2.3693E9</v>
      </c>
      <c r="F909" s="257">
        <v>8.053E8</v>
      </c>
      <c r="G909" s="257">
        <v>6.021E8</v>
      </c>
      <c r="H909" s="184">
        <v>0.0</v>
      </c>
      <c r="I909" s="257">
        <v>2.233E8</v>
      </c>
      <c r="J909" s="184" t="s">
        <v>105</v>
      </c>
      <c r="K909" s="184" t="s">
        <v>268</v>
      </c>
      <c r="L909" s="258">
        <f>Total_revenue-COGS</f>
        <v>1564000000</v>
      </c>
      <c r="M909" s="258">
        <f>Gross_profit-(SGAs+R_and_D+Other_operating_items)</f>
        <v>738600000</v>
      </c>
      <c r="N909" s="259">
        <f>1-(COGS/Total_revenue)</f>
        <v>0.6601105812</v>
      </c>
      <c r="O909" s="259">
        <f>Operating_profit/Total_revenue</f>
        <v>0.311737644</v>
      </c>
    </row>
    <row r="910">
      <c r="A910" s="184">
        <v>936.0</v>
      </c>
      <c r="B910" s="184" t="s">
        <v>426</v>
      </c>
      <c r="C910" s="184" t="s">
        <v>11</v>
      </c>
      <c r="D910" s="256">
        <v>42004.0</v>
      </c>
      <c r="E910" s="257">
        <v>2.5771E9</v>
      </c>
      <c r="F910" s="257">
        <v>8.779E8</v>
      </c>
      <c r="G910" s="257">
        <v>6.32E8</v>
      </c>
      <c r="H910" s="184">
        <v>0.0</v>
      </c>
      <c r="I910" s="257">
        <v>2.581E8</v>
      </c>
      <c r="J910" s="184" t="s">
        <v>105</v>
      </c>
      <c r="K910" s="184" t="s">
        <v>268</v>
      </c>
      <c r="L910" s="258">
        <f>Total_revenue-COGS</f>
        <v>1699200000</v>
      </c>
      <c r="M910" s="258">
        <f>Gross_profit-(SGAs+R_and_D+Other_operating_items)</f>
        <v>809100000</v>
      </c>
      <c r="N910" s="259">
        <f>1-(COGS/Total_revenue)</f>
        <v>0.6593457763</v>
      </c>
      <c r="O910" s="259">
        <f>Operating_profit/Total_revenue</f>
        <v>0.3139575492</v>
      </c>
    </row>
    <row r="911">
      <c r="A911" s="184">
        <v>937.0</v>
      </c>
      <c r="B911" s="184" t="s">
        <v>426</v>
      </c>
      <c r="C911" s="184" t="s">
        <v>12</v>
      </c>
      <c r="D911" s="256">
        <v>42369.0</v>
      </c>
      <c r="E911" s="257">
        <v>2.4188E9</v>
      </c>
      <c r="F911" s="257">
        <v>7.592E8</v>
      </c>
      <c r="G911" s="257">
        <v>5.712E8</v>
      </c>
      <c r="H911" s="184">
        <v>0.0</v>
      </c>
      <c r="I911" s="257">
        <v>2.846E8</v>
      </c>
      <c r="J911" s="184" t="s">
        <v>105</v>
      </c>
      <c r="K911" s="184" t="s">
        <v>268</v>
      </c>
      <c r="L911" s="258">
        <f>Total_revenue-COGS</f>
        <v>1659600000</v>
      </c>
      <c r="M911" s="258">
        <f>Gross_profit-(SGAs+R_and_D+Other_operating_items)</f>
        <v>803800000</v>
      </c>
      <c r="N911" s="259">
        <f>1-(COGS/Total_revenue)</f>
        <v>0.6861253514</v>
      </c>
      <c r="O911" s="259">
        <f>Operating_profit/Total_revenue</f>
        <v>0.3323135439</v>
      </c>
    </row>
    <row r="912">
      <c r="A912" s="184">
        <v>938.0</v>
      </c>
      <c r="B912" s="184" t="s">
        <v>426</v>
      </c>
      <c r="C912" s="184" t="s">
        <v>13</v>
      </c>
      <c r="D912" s="256">
        <v>42735.0</v>
      </c>
      <c r="E912" s="257">
        <v>2.3342E9</v>
      </c>
      <c r="F912" s="257">
        <v>6.911E8</v>
      </c>
      <c r="G912" s="257">
        <v>5.196E8</v>
      </c>
      <c r="H912" s="184">
        <v>0.0</v>
      </c>
      <c r="I912" s="257">
        <v>3.05E8</v>
      </c>
      <c r="J912" s="184" t="s">
        <v>105</v>
      </c>
      <c r="K912" s="184" t="s">
        <v>268</v>
      </c>
      <c r="L912" s="258">
        <f>Total_revenue-COGS</f>
        <v>1643100000</v>
      </c>
      <c r="M912" s="258">
        <f>Gross_profit-(SGAs+R_and_D+Other_operating_items)</f>
        <v>818500000</v>
      </c>
      <c r="N912" s="259">
        <f>1-(COGS/Total_revenue)</f>
        <v>0.7039242567</v>
      </c>
      <c r="O912" s="259">
        <f>Operating_profit/Total_revenue</f>
        <v>0.3506554708</v>
      </c>
    </row>
    <row r="913">
      <c r="A913" s="184">
        <v>939.0</v>
      </c>
      <c r="B913" s="184" t="s">
        <v>427</v>
      </c>
      <c r="C913" s="184" t="s">
        <v>10</v>
      </c>
      <c r="D913" s="256">
        <v>41307.0</v>
      </c>
      <c r="E913" s="257">
        <v>1.0459E10</v>
      </c>
      <c r="F913" s="257">
        <v>6.073E9</v>
      </c>
      <c r="G913" s="257">
        <v>2.72E9</v>
      </c>
      <c r="H913" s="184">
        <v>0.0</v>
      </c>
      <c r="I913" s="184">
        <v>0.0</v>
      </c>
      <c r="J913" s="184" t="s">
        <v>90</v>
      </c>
      <c r="K913" s="184" t="s">
        <v>109</v>
      </c>
      <c r="L913" s="258">
        <f>Total_revenue-COGS</f>
        <v>4386000000</v>
      </c>
      <c r="M913" s="258">
        <f>Gross_profit-(SGAs+R_and_D+Other_operating_items)</f>
        <v>1666000000</v>
      </c>
      <c r="N913" s="259">
        <f>1-(COGS/Total_revenue)</f>
        <v>0.4193517545</v>
      </c>
      <c r="O913" s="259">
        <f>Operating_profit/Total_revenue</f>
        <v>0.1592886509</v>
      </c>
    </row>
    <row r="914">
      <c r="A914" s="184">
        <v>940.0</v>
      </c>
      <c r="B914" s="184" t="s">
        <v>427</v>
      </c>
      <c r="C914" s="184" t="s">
        <v>11</v>
      </c>
      <c r="D914" s="256">
        <v>41671.0</v>
      </c>
      <c r="E914" s="257">
        <v>1.0773E10</v>
      </c>
      <c r="F914" s="257">
        <v>6.344E9</v>
      </c>
      <c r="G914" s="257">
        <v>2.686E9</v>
      </c>
      <c r="H914" s="184">
        <v>0.0</v>
      </c>
      <c r="I914" s="184">
        <v>0.0</v>
      </c>
      <c r="J914" s="184" t="s">
        <v>90</v>
      </c>
      <c r="K914" s="184" t="s">
        <v>109</v>
      </c>
      <c r="L914" s="258">
        <f>Total_revenue-COGS</f>
        <v>4429000000</v>
      </c>
      <c r="M914" s="258">
        <f>Gross_profit-(SGAs+R_and_D+Other_operating_items)</f>
        <v>1743000000</v>
      </c>
      <c r="N914" s="259">
        <f>1-(COGS/Total_revenue)</f>
        <v>0.4111203936</v>
      </c>
      <c r="O914" s="259">
        <f>Operating_profit/Total_revenue</f>
        <v>0.1617933723</v>
      </c>
    </row>
    <row r="915">
      <c r="A915" s="184">
        <v>941.0</v>
      </c>
      <c r="B915" s="184" t="s">
        <v>427</v>
      </c>
      <c r="C915" s="184" t="s">
        <v>12</v>
      </c>
      <c r="D915" s="256">
        <v>42035.0</v>
      </c>
      <c r="E915" s="257">
        <v>1.1454E10</v>
      </c>
      <c r="F915" s="257">
        <v>6.646E9</v>
      </c>
      <c r="G915" s="257">
        <v>2.855E9</v>
      </c>
      <c r="H915" s="184">
        <v>0.0</v>
      </c>
      <c r="I915" s="184">
        <v>0.0</v>
      </c>
      <c r="J915" s="184" t="s">
        <v>90</v>
      </c>
      <c r="K915" s="184" t="s">
        <v>109</v>
      </c>
      <c r="L915" s="258">
        <f>Total_revenue-COGS</f>
        <v>4808000000</v>
      </c>
      <c r="M915" s="258">
        <f>Gross_profit-(SGAs+R_and_D+Other_operating_items)</f>
        <v>1953000000</v>
      </c>
      <c r="N915" s="259">
        <f>1-(COGS/Total_revenue)</f>
        <v>0.4197660206</v>
      </c>
      <c r="O915" s="259">
        <f>Operating_profit/Total_revenue</f>
        <v>0.1705081194</v>
      </c>
    </row>
    <row r="916">
      <c r="A916" s="184">
        <v>942.0</v>
      </c>
      <c r="B916" s="184" t="s">
        <v>427</v>
      </c>
      <c r="C916" s="184" t="s">
        <v>13</v>
      </c>
      <c r="D916" s="256">
        <v>42399.0</v>
      </c>
      <c r="E916" s="257">
        <v>1.2154E10</v>
      </c>
      <c r="F916" s="257">
        <v>6.95E9</v>
      </c>
      <c r="G916" s="257">
        <v>3.012E9</v>
      </c>
      <c r="H916" s="184">
        <v>0.0</v>
      </c>
      <c r="I916" s="184">
        <v>0.0</v>
      </c>
      <c r="J916" s="184" t="s">
        <v>90</v>
      </c>
      <c r="K916" s="184" t="s">
        <v>109</v>
      </c>
      <c r="L916" s="258">
        <f>Total_revenue-COGS</f>
        <v>5204000000</v>
      </c>
      <c r="M916" s="258">
        <f>Gross_profit-(SGAs+R_and_D+Other_operating_items)</f>
        <v>2192000000</v>
      </c>
      <c r="N916" s="259">
        <f>1-(COGS/Total_revenue)</f>
        <v>0.4281717953</v>
      </c>
      <c r="O916" s="259">
        <f>Operating_profit/Total_revenue</f>
        <v>0.1803521474</v>
      </c>
    </row>
    <row r="917">
      <c r="A917" s="184">
        <v>943.0</v>
      </c>
      <c r="B917" s="184" t="s">
        <v>428</v>
      </c>
      <c r="C917" s="184" t="s">
        <v>10</v>
      </c>
      <c r="D917" s="256">
        <v>41274.0</v>
      </c>
      <c r="E917" s="257">
        <v>3.4145E9</v>
      </c>
      <c r="F917" s="257">
        <v>2.7189E9</v>
      </c>
      <c r="G917" s="257">
        <v>3.461E8</v>
      </c>
      <c r="H917" s="184">
        <v>0.0</v>
      </c>
      <c r="I917" s="257">
        <v>2.51E7</v>
      </c>
      <c r="J917" s="184" t="s">
        <v>105</v>
      </c>
      <c r="K917" s="184" t="s">
        <v>256</v>
      </c>
      <c r="L917" s="258">
        <f>Total_revenue-COGS</f>
        <v>695600000</v>
      </c>
      <c r="M917" s="258">
        <f>Gross_profit-(SGAs+R_and_D+Other_operating_items)</f>
        <v>324400000</v>
      </c>
      <c r="N917" s="259">
        <f>1-(COGS/Total_revenue)</f>
        <v>0.2037194318</v>
      </c>
      <c r="O917" s="259">
        <f>Operating_profit/Total_revenue</f>
        <v>0.09500658954</v>
      </c>
    </row>
    <row r="918">
      <c r="A918" s="184">
        <v>944.0</v>
      </c>
      <c r="B918" s="184" t="s">
        <v>428</v>
      </c>
      <c r="C918" s="184" t="s">
        <v>11</v>
      </c>
      <c r="D918" s="256">
        <v>41639.0</v>
      </c>
      <c r="E918" s="257">
        <v>3.4772E9</v>
      </c>
      <c r="F918" s="257">
        <v>2.7673E9</v>
      </c>
      <c r="G918" s="257">
        <v>3.469E8</v>
      </c>
      <c r="H918" s="184">
        <v>0.0</v>
      </c>
      <c r="I918" s="257">
        <v>2.54E7</v>
      </c>
      <c r="J918" s="184" t="s">
        <v>105</v>
      </c>
      <c r="K918" s="184" t="s">
        <v>256</v>
      </c>
      <c r="L918" s="258">
        <f>Total_revenue-COGS</f>
        <v>709900000</v>
      </c>
      <c r="M918" s="258">
        <f>Gross_profit-(SGAs+R_and_D+Other_operating_items)</f>
        <v>337600000</v>
      </c>
      <c r="N918" s="259">
        <f>1-(COGS/Total_revenue)</f>
        <v>0.2041585183</v>
      </c>
      <c r="O918" s="259">
        <f>Operating_profit/Total_revenue</f>
        <v>0.09708961233</v>
      </c>
    </row>
    <row r="919">
      <c r="A919" s="184">
        <v>945.0</v>
      </c>
      <c r="B919" s="184" t="s">
        <v>428</v>
      </c>
      <c r="C919" s="184" t="s">
        <v>12</v>
      </c>
      <c r="D919" s="256">
        <v>42004.0</v>
      </c>
      <c r="E919" s="257">
        <v>3.7823E9</v>
      </c>
      <c r="F919" s="257">
        <v>2.9919E9</v>
      </c>
      <c r="G919" s="257">
        <v>4.392E8</v>
      </c>
      <c r="H919" s="184">
        <v>0.0</v>
      </c>
      <c r="I919" s="257">
        <v>1.97E7</v>
      </c>
      <c r="J919" s="184" t="s">
        <v>105</v>
      </c>
      <c r="K919" s="184" t="s">
        <v>256</v>
      </c>
      <c r="L919" s="258">
        <f>Total_revenue-COGS</f>
        <v>790400000</v>
      </c>
      <c r="M919" s="258">
        <f>Gross_profit-(SGAs+R_and_D+Other_operating_items)</f>
        <v>331500000</v>
      </c>
      <c r="N919" s="259">
        <f>1-(COGS/Total_revenue)</f>
        <v>0.208973376</v>
      </c>
      <c r="O919" s="259">
        <f>Operating_profit/Total_revenue</f>
        <v>0.08764508368</v>
      </c>
    </row>
    <row r="920">
      <c r="A920" s="184">
        <v>946.0</v>
      </c>
      <c r="B920" s="184" t="s">
        <v>428</v>
      </c>
      <c r="C920" s="184" t="s">
        <v>13</v>
      </c>
      <c r="D920" s="256">
        <v>42369.0</v>
      </c>
      <c r="E920" s="257">
        <v>3.9172E9</v>
      </c>
      <c r="F920" s="257">
        <v>2.994E9</v>
      </c>
      <c r="G920" s="257">
        <v>4.118E8</v>
      </c>
      <c r="H920" s="184">
        <v>0.0</v>
      </c>
      <c r="I920" s="257">
        <v>2.08E7</v>
      </c>
      <c r="J920" s="184" t="s">
        <v>105</v>
      </c>
      <c r="K920" s="184" t="s">
        <v>256</v>
      </c>
      <c r="L920" s="258">
        <f>Total_revenue-COGS</f>
        <v>923200000</v>
      </c>
      <c r="M920" s="258">
        <f>Gross_profit-(SGAs+R_and_D+Other_operating_items)</f>
        <v>490600000</v>
      </c>
      <c r="N920" s="259">
        <f>1-(COGS/Total_revenue)</f>
        <v>0.2356785459</v>
      </c>
      <c r="O920" s="259">
        <f>Operating_profit/Total_revenue</f>
        <v>0.1252425202</v>
      </c>
    </row>
    <row r="921">
      <c r="A921" s="184">
        <v>947.0</v>
      </c>
      <c r="B921" s="184" t="s">
        <v>429</v>
      </c>
      <c r="C921" s="184" t="s">
        <v>10</v>
      </c>
      <c r="D921" s="256">
        <v>41608.0</v>
      </c>
      <c r="E921" s="257">
        <v>5.935095E9</v>
      </c>
      <c r="F921" s="257">
        <v>4.920664E9</v>
      </c>
      <c r="G921" s="257">
        <v>3.28595E8</v>
      </c>
      <c r="H921" s="184">
        <v>0.0</v>
      </c>
      <c r="I921" s="184">
        <v>0.0</v>
      </c>
      <c r="J921" s="184" t="s">
        <v>90</v>
      </c>
      <c r="K921" s="184" t="s">
        <v>288</v>
      </c>
      <c r="L921" s="258">
        <f>Total_revenue-COGS</f>
        <v>1014431000</v>
      </c>
      <c r="M921" s="258">
        <f>Gross_profit-(SGAs+R_and_D+Other_operating_items)</f>
        <v>685836000</v>
      </c>
      <c r="N921" s="259">
        <f>1-(COGS/Total_revenue)</f>
        <v>0.1709207687</v>
      </c>
      <c r="O921" s="259">
        <f>Operating_profit/Total_revenue</f>
        <v>0.1155560273</v>
      </c>
    </row>
    <row r="922">
      <c r="A922" s="184">
        <v>948.0</v>
      </c>
      <c r="B922" s="184" t="s">
        <v>429</v>
      </c>
      <c r="C922" s="184" t="s">
        <v>11</v>
      </c>
      <c r="D922" s="256">
        <v>41973.0</v>
      </c>
      <c r="E922" s="257">
        <v>7.779812E9</v>
      </c>
      <c r="F922" s="257">
        <v>6.336272E9</v>
      </c>
      <c r="G922" s="257">
        <v>5.21502E8</v>
      </c>
      <c r="H922" s="184">
        <v>0.0</v>
      </c>
      <c r="I922" s="184">
        <v>0.0</v>
      </c>
      <c r="J922" s="184" t="s">
        <v>90</v>
      </c>
      <c r="K922" s="184" t="s">
        <v>288</v>
      </c>
      <c r="L922" s="258">
        <f>Total_revenue-COGS</f>
        <v>1443540000</v>
      </c>
      <c r="M922" s="258">
        <f>Gross_profit-(SGAs+R_and_D+Other_operating_items)</f>
        <v>922038000</v>
      </c>
      <c r="N922" s="259">
        <f>1-(COGS/Total_revenue)</f>
        <v>0.1855494709</v>
      </c>
      <c r="O922" s="259">
        <f>Operating_profit/Total_revenue</f>
        <v>0.1185167456</v>
      </c>
    </row>
    <row r="923">
      <c r="A923" s="184">
        <v>949.0</v>
      </c>
      <c r="B923" s="184" t="s">
        <v>429</v>
      </c>
      <c r="C923" s="184" t="s">
        <v>12</v>
      </c>
      <c r="D923" s="256">
        <v>42338.0</v>
      </c>
      <c r="E923" s="257">
        <v>9.474008E9</v>
      </c>
      <c r="F923" s="257">
        <v>7.757571E9</v>
      </c>
      <c r="G923" s="257">
        <v>6.30421E8</v>
      </c>
      <c r="H923" s="184">
        <v>0.0</v>
      </c>
      <c r="I923" s="184">
        <v>0.0</v>
      </c>
      <c r="J923" s="184" t="s">
        <v>90</v>
      </c>
      <c r="K923" s="184" t="s">
        <v>288</v>
      </c>
      <c r="L923" s="258">
        <f>Total_revenue-COGS</f>
        <v>1716437000</v>
      </c>
      <c r="M923" s="258">
        <f>Gross_profit-(SGAs+R_and_D+Other_operating_items)</f>
        <v>1086016000</v>
      </c>
      <c r="N923" s="259">
        <f>1-(COGS/Total_revenue)</f>
        <v>0.181173269</v>
      </c>
      <c r="O923" s="259">
        <f>Operating_profit/Total_revenue</f>
        <v>0.1146311044</v>
      </c>
    </row>
    <row r="924">
      <c r="A924" s="184">
        <v>950.0</v>
      </c>
      <c r="B924" s="184" t="s">
        <v>429</v>
      </c>
      <c r="C924" s="184" t="s">
        <v>13</v>
      </c>
      <c r="D924" s="256">
        <v>42704.0</v>
      </c>
      <c r="E924" s="257">
        <v>1.0949999E10</v>
      </c>
      <c r="F924" s="257">
        <v>8.923519E9</v>
      </c>
      <c r="G924" s="257">
        <v>7.64117E8</v>
      </c>
      <c r="H924" s="184">
        <v>0.0</v>
      </c>
      <c r="I924" s="184">
        <v>0.0</v>
      </c>
      <c r="J924" s="184" t="s">
        <v>90</v>
      </c>
      <c r="K924" s="184" t="s">
        <v>288</v>
      </c>
      <c r="L924" s="258">
        <f>Total_revenue-COGS</f>
        <v>2026480000</v>
      </c>
      <c r="M924" s="258">
        <f>Gross_profit-(SGAs+R_and_D+Other_operating_items)</f>
        <v>1262363000</v>
      </c>
      <c r="N924" s="259">
        <f>1-(COGS/Total_revenue)</f>
        <v>0.1850666836</v>
      </c>
      <c r="O924" s="259">
        <f>Operating_profit/Total_revenue</f>
        <v>0.1152843028</v>
      </c>
    </row>
    <row r="925">
      <c r="A925" s="184">
        <v>951.0</v>
      </c>
      <c r="B925" s="184" t="s">
        <v>430</v>
      </c>
      <c r="C925" s="184" t="s">
        <v>10</v>
      </c>
      <c r="D925" s="256">
        <v>41274.0</v>
      </c>
      <c r="E925" s="257">
        <v>5.6714E9</v>
      </c>
      <c r="F925" s="257">
        <v>3.4217E9</v>
      </c>
      <c r="G925" s="257">
        <v>1.1146E9</v>
      </c>
      <c r="H925" s="184">
        <v>0.0</v>
      </c>
      <c r="I925" s="257">
        <v>8.63E7</v>
      </c>
      <c r="J925" s="184" t="s">
        <v>102</v>
      </c>
      <c r="K925" s="184" t="s">
        <v>286</v>
      </c>
      <c r="L925" s="258">
        <f>Total_revenue-COGS</f>
        <v>2249700000</v>
      </c>
      <c r="M925" s="258">
        <f>Gross_profit-(SGAs+R_and_D+Other_operating_items)</f>
        <v>1048800000</v>
      </c>
      <c r="N925" s="259">
        <f>1-(COGS/Total_revenue)</f>
        <v>0.3966745424</v>
      </c>
      <c r="O925" s="259">
        <f>Operating_profit/Total_revenue</f>
        <v>0.1849278838</v>
      </c>
    </row>
    <row r="926">
      <c r="A926" s="184">
        <v>952.0</v>
      </c>
      <c r="B926" s="184" t="s">
        <v>430</v>
      </c>
      <c r="C926" s="184" t="s">
        <v>11</v>
      </c>
      <c r="D926" s="256">
        <v>41639.0</v>
      </c>
      <c r="E926" s="257">
        <v>5.8083E9</v>
      </c>
      <c r="F926" s="257">
        <v>3.5851E9</v>
      </c>
      <c r="G926" s="257">
        <v>1.1288E9</v>
      </c>
      <c r="H926" s="184">
        <v>0.0</v>
      </c>
      <c r="I926" s="257">
        <v>8.17E7</v>
      </c>
      <c r="J926" s="184" t="s">
        <v>102</v>
      </c>
      <c r="K926" s="184" t="s">
        <v>286</v>
      </c>
      <c r="L926" s="258">
        <f>Total_revenue-COGS</f>
        <v>2223200000</v>
      </c>
      <c r="M926" s="258">
        <f>Gross_profit-(SGAs+R_and_D+Other_operating_items)</f>
        <v>1012700000</v>
      </c>
      <c r="N926" s="259">
        <f>1-(COGS/Total_revenue)</f>
        <v>0.3827625984</v>
      </c>
      <c r="O926" s="259">
        <f>Operating_profit/Total_revenue</f>
        <v>0.1743539418</v>
      </c>
    </row>
    <row r="927">
      <c r="A927" s="184">
        <v>953.0</v>
      </c>
      <c r="B927" s="184" t="s">
        <v>430</v>
      </c>
      <c r="C927" s="184" t="s">
        <v>12</v>
      </c>
      <c r="D927" s="256">
        <v>42004.0</v>
      </c>
      <c r="E927" s="257">
        <v>6.0116E9</v>
      </c>
      <c r="F927" s="257">
        <v>3.8085E9</v>
      </c>
      <c r="G927" s="257">
        <v>1.1982E9</v>
      </c>
      <c r="H927" s="184">
        <v>0.0</v>
      </c>
      <c r="I927" s="257">
        <v>7.67E7</v>
      </c>
      <c r="J927" s="184" t="s">
        <v>102</v>
      </c>
      <c r="K927" s="184" t="s">
        <v>286</v>
      </c>
      <c r="L927" s="258">
        <f>Total_revenue-COGS</f>
        <v>2203100000</v>
      </c>
      <c r="M927" s="258">
        <f>Gross_profit-(SGAs+R_and_D+Other_operating_items)</f>
        <v>928200000</v>
      </c>
      <c r="N927" s="259">
        <f>1-(COGS/Total_revenue)</f>
        <v>0.3664748154</v>
      </c>
      <c r="O927" s="259">
        <f>Operating_profit/Total_revenue</f>
        <v>0.1544014905</v>
      </c>
    </row>
    <row r="928">
      <c r="A928" s="184">
        <v>954.0</v>
      </c>
      <c r="B928" s="184" t="s">
        <v>430</v>
      </c>
      <c r="C928" s="184" t="s">
        <v>13</v>
      </c>
      <c r="D928" s="256">
        <v>42369.0</v>
      </c>
      <c r="E928" s="257">
        <v>8.6801E9</v>
      </c>
      <c r="F928" s="257">
        <v>5.7768E9</v>
      </c>
      <c r="G928" s="257">
        <v>1.622E9</v>
      </c>
      <c r="H928" s="184">
        <v>0.0</v>
      </c>
      <c r="I928" s="257">
        <v>1.645E8</v>
      </c>
      <c r="J928" s="184" t="s">
        <v>102</v>
      </c>
      <c r="K928" s="184" t="s">
        <v>286</v>
      </c>
      <c r="L928" s="258">
        <f>Total_revenue-COGS</f>
        <v>2903300000</v>
      </c>
      <c r="M928" s="258">
        <f>Gross_profit-(SGAs+R_and_D+Other_operating_items)</f>
        <v>1116800000</v>
      </c>
      <c r="N928" s="259">
        <f>1-(COGS/Total_revenue)</f>
        <v>0.3344777134</v>
      </c>
      <c r="O928" s="259">
        <f>Operating_profit/Total_revenue</f>
        <v>0.1286621122</v>
      </c>
    </row>
    <row r="929">
      <c r="A929" s="184">
        <v>955.0</v>
      </c>
      <c r="B929" s="184" t="s">
        <v>431</v>
      </c>
      <c r="C929" s="184" t="s">
        <v>10</v>
      </c>
      <c r="D929" s="256">
        <v>41274.0</v>
      </c>
      <c r="E929" s="257">
        <v>4.12293E9</v>
      </c>
      <c r="F929" s="257">
        <v>2.39879E9</v>
      </c>
      <c r="G929" s="257">
        <v>1.219343E9</v>
      </c>
      <c r="H929" s="184">
        <v>0.0</v>
      </c>
      <c r="I929" s="257">
        <v>6.4093E7</v>
      </c>
      <c r="J929" s="184" t="s">
        <v>90</v>
      </c>
      <c r="K929" s="184" t="s">
        <v>432</v>
      </c>
      <c r="L929" s="258">
        <f>Total_revenue-COGS</f>
        <v>1724140000</v>
      </c>
      <c r="M929" s="258">
        <f>Gross_profit-(SGAs+R_and_D+Other_operating_items)</f>
        <v>440704000</v>
      </c>
      <c r="N929" s="259">
        <f>1-(COGS/Total_revenue)</f>
        <v>0.4181831853</v>
      </c>
      <c r="O929" s="259">
        <f>Operating_profit/Total_revenue</f>
        <v>0.1068909732</v>
      </c>
    </row>
    <row r="930">
      <c r="A930" s="184">
        <v>956.0</v>
      </c>
      <c r="B930" s="184" t="s">
        <v>431</v>
      </c>
      <c r="C930" s="184" t="s">
        <v>11</v>
      </c>
      <c r="D930" s="256">
        <v>41639.0</v>
      </c>
      <c r="E930" s="257">
        <v>5.062528E9</v>
      </c>
      <c r="F930" s="257">
        <v>2.987126E9</v>
      </c>
      <c r="G930" s="257">
        <v>1.45408E9</v>
      </c>
      <c r="H930" s="184">
        <v>0.0</v>
      </c>
      <c r="I930" s="257">
        <v>8.0969E7</v>
      </c>
      <c r="J930" s="184" t="s">
        <v>90</v>
      </c>
      <c r="K930" s="184" t="s">
        <v>432</v>
      </c>
      <c r="L930" s="258">
        <f>Total_revenue-COGS</f>
        <v>2075402000</v>
      </c>
      <c r="M930" s="258">
        <f>Gross_profit-(SGAs+R_and_D+Other_operating_items)</f>
        <v>540353000</v>
      </c>
      <c r="N930" s="259">
        <f>1-(COGS/Total_revenue)</f>
        <v>0.4099536832</v>
      </c>
      <c r="O930" s="259">
        <f>Operating_profit/Total_revenue</f>
        <v>0.1067358047</v>
      </c>
    </row>
    <row r="931">
      <c r="A931" s="184">
        <v>957.0</v>
      </c>
      <c r="B931" s="184" t="s">
        <v>431</v>
      </c>
      <c r="C931" s="184" t="s">
        <v>12</v>
      </c>
      <c r="D931" s="256">
        <v>42004.0</v>
      </c>
      <c r="E931" s="257">
        <v>6.740064E9</v>
      </c>
      <c r="F931" s="257">
        <v>4.088151E9</v>
      </c>
      <c r="G931" s="257">
        <v>1.86652E9</v>
      </c>
      <c r="H931" s="184">
        <v>0.0</v>
      </c>
      <c r="I931" s="257">
        <v>1.20719E8</v>
      </c>
      <c r="J931" s="184" t="s">
        <v>90</v>
      </c>
      <c r="K931" s="184" t="s">
        <v>432</v>
      </c>
      <c r="L931" s="258">
        <f>Total_revenue-COGS</f>
        <v>2651913000</v>
      </c>
      <c r="M931" s="258">
        <f>Gross_profit-(SGAs+R_and_D+Other_operating_items)</f>
        <v>664674000</v>
      </c>
      <c r="N931" s="259">
        <f>1-(COGS/Total_revenue)</f>
        <v>0.393455166</v>
      </c>
      <c r="O931" s="259">
        <f>Operating_profit/Total_revenue</f>
        <v>0.09861538407</v>
      </c>
    </row>
    <row r="932">
      <c r="A932" s="184">
        <v>958.0</v>
      </c>
      <c r="B932" s="184" t="s">
        <v>431</v>
      </c>
      <c r="C932" s="184" t="s">
        <v>13</v>
      </c>
      <c r="D932" s="256">
        <v>42369.0</v>
      </c>
      <c r="E932" s="257">
        <v>7.192633E9</v>
      </c>
      <c r="F932" s="257">
        <v>4.359104E9</v>
      </c>
      <c r="G932" s="257">
        <v>1.987271E9</v>
      </c>
      <c r="H932" s="184">
        <v>0.0</v>
      </c>
      <c r="I932" s="257">
        <v>1.2212E8</v>
      </c>
      <c r="J932" s="184" t="s">
        <v>90</v>
      </c>
      <c r="K932" s="184" t="s">
        <v>432</v>
      </c>
      <c r="L932" s="258">
        <f>Total_revenue-COGS</f>
        <v>2833529000</v>
      </c>
      <c r="M932" s="258">
        <f>Gross_profit-(SGAs+R_and_D+Other_operating_items)</f>
        <v>724138000</v>
      </c>
      <c r="N932" s="259">
        <f>1-(COGS/Total_revenue)</f>
        <v>0.3939487806</v>
      </c>
      <c r="O932" s="259">
        <f>Operating_profit/Total_revenue</f>
        <v>0.1006777351</v>
      </c>
    </row>
    <row r="933">
      <c r="A933" s="184">
        <v>959.0</v>
      </c>
      <c r="B933" s="184" t="s">
        <v>433</v>
      </c>
      <c r="C933" s="184" t="s">
        <v>10</v>
      </c>
      <c r="D933" s="256">
        <v>41274.0</v>
      </c>
      <c r="E933" s="257">
        <v>1.3107E10</v>
      </c>
      <c r="F933" s="257">
        <v>1.1799E10</v>
      </c>
      <c r="G933" s="184">
        <v>0.0</v>
      </c>
      <c r="H933" s="184">
        <v>0.0</v>
      </c>
      <c r="I933" s="184">
        <v>0.0</v>
      </c>
      <c r="J933" s="184" t="s">
        <v>105</v>
      </c>
      <c r="K933" s="184" t="s">
        <v>256</v>
      </c>
      <c r="L933" s="258">
        <f>Total_revenue-COGS</f>
        <v>1308000000</v>
      </c>
      <c r="M933" s="258">
        <f>Gross_profit-(SGAs+R_and_D+Other_operating_items)</f>
        <v>1308000000</v>
      </c>
      <c r="N933" s="259">
        <f>1-(COGS/Total_revenue)</f>
        <v>0.0997940032</v>
      </c>
      <c r="O933" s="259">
        <f>Operating_profit/Total_revenue</f>
        <v>0.0997940032</v>
      </c>
    </row>
    <row r="934">
      <c r="A934" s="184">
        <v>960.0</v>
      </c>
      <c r="B934" s="184" t="s">
        <v>433</v>
      </c>
      <c r="C934" s="184" t="s">
        <v>11</v>
      </c>
      <c r="D934" s="256">
        <v>41639.0</v>
      </c>
      <c r="E934" s="257">
        <v>1.142E10</v>
      </c>
      <c r="F934" s="257">
        <v>1.0303E10</v>
      </c>
      <c r="G934" s="184">
        <v>0.0</v>
      </c>
      <c r="H934" s="184">
        <v>0.0</v>
      </c>
      <c r="I934" s="184">
        <v>0.0</v>
      </c>
      <c r="J934" s="184" t="s">
        <v>105</v>
      </c>
      <c r="K934" s="184" t="s">
        <v>256</v>
      </c>
      <c r="L934" s="258">
        <f>Total_revenue-COGS</f>
        <v>1117000000</v>
      </c>
      <c r="M934" s="258">
        <f>Gross_profit-(SGAs+R_and_D+Other_operating_items)</f>
        <v>1117000000</v>
      </c>
      <c r="N934" s="259">
        <f>1-(COGS/Total_revenue)</f>
        <v>0.09781085814</v>
      </c>
      <c r="O934" s="259">
        <f>Operating_profit/Total_revenue</f>
        <v>0.09781085814</v>
      </c>
    </row>
    <row r="935">
      <c r="A935" s="184">
        <v>961.0</v>
      </c>
      <c r="B935" s="184" t="s">
        <v>433</v>
      </c>
      <c r="C935" s="184" t="s">
        <v>12</v>
      </c>
      <c r="D935" s="256">
        <v>42004.0</v>
      </c>
      <c r="E935" s="257">
        <v>1.0986E10</v>
      </c>
      <c r="F935" s="257">
        <v>9.974E9</v>
      </c>
      <c r="G935" s="184">
        <v>0.0</v>
      </c>
      <c r="H935" s="184">
        <v>0.0</v>
      </c>
      <c r="I935" s="184">
        <v>0.0</v>
      </c>
      <c r="J935" s="184" t="s">
        <v>105</v>
      </c>
      <c r="K935" s="184" t="s">
        <v>256</v>
      </c>
      <c r="L935" s="258">
        <f>Total_revenue-COGS</f>
        <v>1012000000</v>
      </c>
      <c r="M935" s="258">
        <f>Gross_profit-(SGAs+R_and_D+Other_operating_items)</f>
        <v>1012000000</v>
      </c>
      <c r="N935" s="259">
        <f>1-(COGS/Total_revenue)</f>
        <v>0.09211724012</v>
      </c>
      <c r="O935" s="259">
        <f>Operating_profit/Total_revenue</f>
        <v>0.09211724012</v>
      </c>
    </row>
    <row r="936">
      <c r="A936" s="184">
        <v>962.0</v>
      </c>
      <c r="B936" s="184" t="s">
        <v>433</v>
      </c>
      <c r="C936" s="184" t="s">
        <v>13</v>
      </c>
      <c r="D936" s="256">
        <v>42369.0</v>
      </c>
      <c r="E936" s="257">
        <v>1.0466E10</v>
      </c>
      <c r="F936" s="257">
        <v>9.576E9</v>
      </c>
      <c r="G936" s="184">
        <v>0.0</v>
      </c>
      <c r="H936" s="184">
        <v>0.0</v>
      </c>
      <c r="I936" s="184">
        <v>0.0</v>
      </c>
      <c r="J936" s="184" t="s">
        <v>105</v>
      </c>
      <c r="K936" s="184" t="s">
        <v>256</v>
      </c>
      <c r="L936" s="258">
        <f>Total_revenue-COGS</f>
        <v>890000000</v>
      </c>
      <c r="M936" s="258">
        <f>Gross_profit-(SGAs+R_and_D+Other_operating_items)</f>
        <v>890000000</v>
      </c>
      <c r="N936" s="259">
        <f>1-(COGS/Total_revenue)</f>
        <v>0.08503726352</v>
      </c>
      <c r="O936" s="259">
        <f>Operating_profit/Total_revenue</f>
        <v>0.08503726352</v>
      </c>
    </row>
    <row r="937">
      <c r="A937" s="184">
        <v>963.0</v>
      </c>
      <c r="B937" s="184" t="s">
        <v>434</v>
      </c>
      <c r="C937" s="184" t="s">
        <v>10</v>
      </c>
      <c r="D937" s="256">
        <v>41455.0</v>
      </c>
      <c r="E937" s="257">
        <v>1.282236E9</v>
      </c>
      <c r="F937" s="257">
        <v>3.22516E8</v>
      </c>
      <c r="G937" s="257">
        <v>1.51382E8</v>
      </c>
      <c r="H937" s="257">
        <v>2.35184E8</v>
      </c>
      <c r="I937" s="184">
        <v>0.0</v>
      </c>
      <c r="J937" s="184" t="s">
        <v>108</v>
      </c>
      <c r="K937" s="184" t="s">
        <v>143</v>
      </c>
      <c r="L937" s="258">
        <f>Total_revenue-COGS</f>
        <v>959720000</v>
      </c>
      <c r="M937" s="258">
        <f>Gross_profit-(SGAs+R_and_D+Other_operating_items)</f>
        <v>573154000</v>
      </c>
      <c r="N937" s="259">
        <f>1-(COGS/Total_revenue)</f>
        <v>0.7484737599</v>
      </c>
      <c r="O937" s="259">
        <f>Operating_profit/Total_revenue</f>
        <v>0.4469957169</v>
      </c>
    </row>
    <row r="938">
      <c r="A938" s="184">
        <v>964.0</v>
      </c>
      <c r="B938" s="184" t="s">
        <v>434</v>
      </c>
      <c r="C938" s="184" t="s">
        <v>11</v>
      </c>
      <c r="D938" s="256">
        <v>41819.0</v>
      </c>
      <c r="E938" s="257">
        <v>1.388386E9</v>
      </c>
      <c r="F938" s="257">
        <v>3.3858E8</v>
      </c>
      <c r="G938" s="257">
        <v>1.59642E8</v>
      </c>
      <c r="H938" s="257">
        <v>2.50434E8</v>
      </c>
      <c r="I938" s="184">
        <v>0.0</v>
      </c>
      <c r="J938" s="184" t="s">
        <v>108</v>
      </c>
      <c r="K938" s="184" t="s">
        <v>143</v>
      </c>
      <c r="L938" s="258">
        <f>Total_revenue-COGS</f>
        <v>1049806000</v>
      </c>
      <c r="M938" s="258">
        <f>Gross_profit-(SGAs+R_and_D+Other_operating_items)</f>
        <v>639730000</v>
      </c>
      <c r="N938" s="259">
        <f>1-(COGS/Total_revenue)</f>
        <v>0.756134101</v>
      </c>
      <c r="O938" s="259">
        <f>Operating_profit/Total_revenue</f>
        <v>0.4607724365</v>
      </c>
    </row>
    <row r="939">
      <c r="A939" s="184">
        <v>965.0</v>
      </c>
      <c r="B939" s="184" t="s">
        <v>434</v>
      </c>
      <c r="C939" s="184" t="s">
        <v>12</v>
      </c>
      <c r="D939" s="256">
        <v>42183.0</v>
      </c>
      <c r="E939" s="257">
        <v>1.475139E9</v>
      </c>
      <c r="F939" s="257">
        <v>3.55727E8</v>
      </c>
      <c r="G939" s="257">
        <v>1.69952E8</v>
      </c>
      <c r="H939" s="257">
        <v>2.66761E8</v>
      </c>
      <c r="I939" s="184">
        <v>0.0</v>
      </c>
      <c r="J939" s="184" t="s">
        <v>108</v>
      </c>
      <c r="K939" s="184" t="s">
        <v>143</v>
      </c>
      <c r="L939" s="258">
        <f>Total_revenue-COGS</f>
        <v>1119412000</v>
      </c>
      <c r="M939" s="258">
        <f>Gross_profit-(SGAs+R_and_D+Other_operating_items)</f>
        <v>682699000</v>
      </c>
      <c r="N939" s="259">
        <f>1-(COGS/Total_revenue)</f>
        <v>0.7588518777</v>
      </c>
      <c r="O939" s="259">
        <f>Operating_profit/Total_revenue</f>
        <v>0.4628031663</v>
      </c>
    </row>
    <row r="940">
      <c r="A940" s="184">
        <v>966.0</v>
      </c>
      <c r="B940" s="184" t="s">
        <v>434</v>
      </c>
      <c r="C940" s="184" t="s">
        <v>13</v>
      </c>
      <c r="D940" s="256">
        <v>42554.0</v>
      </c>
      <c r="E940" s="257">
        <v>1.423936E9</v>
      </c>
      <c r="F940" s="257">
        <v>3.43801E8</v>
      </c>
      <c r="G940" s="257">
        <v>1.7012E8</v>
      </c>
      <c r="H940" s="257">
        <v>2.76462E8</v>
      </c>
      <c r="I940" s="184">
        <v>0.0</v>
      </c>
      <c r="J940" s="184" t="s">
        <v>108</v>
      </c>
      <c r="K940" s="184" t="s">
        <v>143</v>
      </c>
      <c r="L940" s="258">
        <f>Total_revenue-COGS</f>
        <v>1080135000</v>
      </c>
      <c r="M940" s="258">
        <f>Gross_profit-(SGAs+R_and_D+Other_operating_items)</f>
        <v>633553000</v>
      </c>
      <c r="N940" s="259">
        <f>1-(COGS/Total_revenue)</f>
        <v>0.7585558621</v>
      </c>
      <c r="O940" s="259">
        <f>Operating_profit/Total_revenue</f>
        <v>0.4449308115</v>
      </c>
    </row>
    <row r="941">
      <c r="A941" s="184">
        <v>967.0</v>
      </c>
      <c r="B941" s="184" t="s">
        <v>435</v>
      </c>
      <c r="C941" s="184" t="s">
        <v>10</v>
      </c>
      <c r="D941" s="256">
        <v>41274.0</v>
      </c>
      <c r="E941" s="257">
        <v>2.26034E10</v>
      </c>
      <c r="F941" s="257">
        <v>4.7965E9</v>
      </c>
      <c r="G941" s="257">
        <v>6.8395E9</v>
      </c>
      <c r="H941" s="257">
        <v>5.2781E9</v>
      </c>
      <c r="I941" s="184">
        <v>0.0</v>
      </c>
      <c r="J941" s="184" t="s">
        <v>102</v>
      </c>
      <c r="K941" s="184" t="s">
        <v>136</v>
      </c>
      <c r="L941" s="258">
        <f>Total_revenue-COGS</f>
        <v>17806900000</v>
      </c>
      <c r="M941" s="258">
        <f>Gross_profit-(SGAs+R_and_D+Other_operating_items)</f>
        <v>5689300000</v>
      </c>
      <c r="N941" s="259">
        <f>1-(COGS/Total_revenue)</f>
        <v>0.787797411</v>
      </c>
      <c r="O941" s="259">
        <f>Operating_profit/Total_revenue</f>
        <v>0.2517010715</v>
      </c>
    </row>
    <row r="942">
      <c r="A942" s="184">
        <v>968.0</v>
      </c>
      <c r="B942" s="184" t="s">
        <v>435</v>
      </c>
      <c r="C942" s="184" t="s">
        <v>11</v>
      </c>
      <c r="D942" s="256">
        <v>41639.0</v>
      </c>
      <c r="E942" s="257">
        <v>2.31131E10</v>
      </c>
      <c r="F942" s="257">
        <v>4.9081E9</v>
      </c>
      <c r="G942" s="257">
        <v>6.6067E9</v>
      </c>
      <c r="H942" s="257">
        <v>5.5313E9</v>
      </c>
      <c r="I942" s="184">
        <v>0.0</v>
      </c>
      <c r="J942" s="184" t="s">
        <v>102</v>
      </c>
      <c r="K942" s="184" t="s">
        <v>136</v>
      </c>
      <c r="L942" s="258">
        <f>Total_revenue-COGS</f>
        <v>18205000000</v>
      </c>
      <c r="M942" s="258">
        <f>Gross_profit-(SGAs+R_and_D+Other_operating_items)</f>
        <v>6067000000</v>
      </c>
      <c r="N942" s="259">
        <f>1-(COGS/Total_revenue)</f>
        <v>0.7876485629</v>
      </c>
      <c r="O942" s="259">
        <f>Operating_profit/Total_revenue</f>
        <v>0.2624918336</v>
      </c>
    </row>
    <row r="943">
      <c r="A943" s="184">
        <v>969.0</v>
      </c>
      <c r="B943" s="184" t="s">
        <v>435</v>
      </c>
      <c r="C943" s="184" t="s">
        <v>12</v>
      </c>
      <c r="D943" s="256">
        <v>42004.0</v>
      </c>
      <c r="E943" s="257">
        <v>1.96156E10</v>
      </c>
      <c r="F943" s="257">
        <v>4.9325E9</v>
      </c>
      <c r="G943" s="257">
        <v>6.2803E9</v>
      </c>
      <c r="H943" s="257">
        <v>4.7336E9</v>
      </c>
      <c r="I943" s="184">
        <v>0.0</v>
      </c>
      <c r="J943" s="184" t="s">
        <v>102</v>
      </c>
      <c r="K943" s="184" t="s">
        <v>136</v>
      </c>
      <c r="L943" s="258">
        <f>Total_revenue-COGS</f>
        <v>14683100000</v>
      </c>
      <c r="M943" s="258">
        <f>Gross_profit-(SGAs+R_and_D+Other_operating_items)</f>
        <v>3669200000</v>
      </c>
      <c r="N943" s="259">
        <f>1-(COGS/Total_revenue)</f>
        <v>0.7485419768</v>
      </c>
      <c r="O943" s="259">
        <f>Operating_profit/Total_revenue</f>
        <v>0.187055201</v>
      </c>
    </row>
    <row r="944">
      <c r="A944" s="184">
        <v>970.0</v>
      </c>
      <c r="B944" s="184" t="s">
        <v>435</v>
      </c>
      <c r="C944" s="184" t="s">
        <v>13</v>
      </c>
      <c r="D944" s="256">
        <v>42369.0</v>
      </c>
      <c r="E944" s="257">
        <v>1.99587E10</v>
      </c>
      <c r="F944" s="257">
        <v>5.0372E9</v>
      </c>
      <c r="G944" s="257">
        <v>6.4324E9</v>
      </c>
      <c r="H944" s="257">
        <v>4.7964E9</v>
      </c>
      <c r="I944" s="184">
        <v>0.0</v>
      </c>
      <c r="J944" s="184" t="s">
        <v>102</v>
      </c>
      <c r="K944" s="184" t="s">
        <v>136</v>
      </c>
      <c r="L944" s="258">
        <f>Total_revenue-COGS</f>
        <v>14921500000</v>
      </c>
      <c r="M944" s="258">
        <f>Gross_profit-(SGAs+R_and_D+Other_operating_items)</f>
        <v>3692700000</v>
      </c>
      <c r="N944" s="259">
        <f>1-(COGS/Total_revenue)</f>
        <v>0.7476188329</v>
      </c>
      <c r="O944" s="259">
        <f>Operating_profit/Total_revenue</f>
        <v>0.1850170602</v>
      </c>
    </row>
    <row r="945">
      <c r="A945" s="184">
        <v>971.0</v>
      </c>
      <c r="B945" s="184" t="s">
        <v>436</v>
      </c>
      <c r="C945" s="184" t="s">
        <v>10</v>
      </c>
      <c r="D945" s="256">
        <v>41639.0</v>
      </c>
      <c r="E945" s="257">
        <v>4.5358E10</v>
      </c>
      <c r="F945" s="257">
        <v>4.1171E10</v>
      </c>
      <c r="G945" s="257">
        <v>-3.18E8</v>
      </c>
      <c r="H945" s="184">
        <v>0.0</v>
      </c>
      <c r="I945" s="184">
        <v>0.0</v>
      </c>
      <c r="J945" s="184" t="s">
        <v>105</v>
      </c>
      <c r="K945" s="184" t="s">
        <v>94</v>
      </c>
      <c r="L945" s="258">
        <f>Total_revenue-COGS</f>
        <v>4187000000</v>
      </c>
      <c r="M945" s="258">
        <f>Gross_profit-(SGAs+R_and_D+Other_operating_items)</f>
        <v>4505000000</v>
      </c>
      <c r="N945" s="259">
        <f>1-(COGS/Total_revenue)</f>
        <v>0.09231006658</v>
      </c>
      <c r="O945" s="259">
        <f>Operating_profit/Total_revenue</f>
        <v>0.09932095771</v>
      </c>
    </row>
    <row r="946">
      <c r="A946" s="184">
        <v>972.0</v>
      </c>
      <c r="B946" s="184" t="s">
        <v>436</v>
      </c>
      <c r="C946" s="184" t="s">
        <v>11</v>
      </c>
      <c r="D946" s="256">
        <v>42004.0</v>
      </c>
      <c r="E946" s="257">
        <v>3.9946E10</v>
      </c>
      <c r="F946" s="257">
        <v>3.5263E10</v>
      </c>
      <c r="G946" s="257">
        <v>-3.29E8</v>
      </c>
      <c r="H946" s="184">
        <v>0.0</v>
      </c>
      <c r="I946" s="184">
        <v>0.0</v>
      </c>
      <c r="J946" s="184" t="s">
        <v>105</v>
      </c>
      <c r="K946" s="184" t="s">
        <v>94</v>
      </c>
      <c r="L946" s="258">
        <f>Total_revenue-COGS</f>
        <v>4683000000</v>
      </c>
      <c r="M946" s="258">
        <f>Gross_profit-(SGAs+R_and_D+Other_operating_items)</f>
        <v>5012000000</v>
      </c>
      <c r="N946" s="259">
        <f>1-(COGS/Total_revenue)</f>
        <v>0.1172332649</v>
      </c>
      <c r="O946" s="259">
        <f>Operating_profit/Total_revenue</f>
        <v>0.1254693837</v>
      </c>
    </row>
    <row r="947">
      <c r="A947" s="184">
        <v>973.0</v>
      </c>
      <c r="B947" s="184" t="s">
        <v>436</v>
      </c>
      <c r="C947" s="184" t="s">
        <v>12</v>
      </c>
      <c r="D947" s="256">
        <v>42369.0</v>
      </c>
      <c r="E947" s="257">
        <v>4.0536E10</v>
      </c>
      <c r="F947" s="257">
        <v>3.6044E10</v>
      </c>
      <c r="G947" s="257">
        <v>-2.2E8</v>
      </c>
      <c r="H947" s="184">
        <v>0.0</v>
      </c>
      <c r="I947" s="184">
        <v>0.0</v>
      </c>
      <c r="J947" s="184" t="s">
        <v>105</v>
      </c>
      <c r="K947" s="184" t="s">
        <v>94</v>
      </c>
      <c r="L947" s="258">
        <f>Total_revenue-COGS</f>
        <v>4492000000</v>
      </c>
      <c r="M947" s="258">
        <f>Gross_profit-(SGAs+R_and_D+Other_operating_items)</f>
        <v>4712000000</v>
      </c>
      <c r="N947" s="259">
        <f>1-(COGS/Total_revenue)</f>
        <v>0.110815078</v>
      </c>
      <c r="O947" s="259">
        <f>Operating_profit/Total_revenue</f>
        <v>0.1162423525</v>
      </c>
    </row>
    <row r="948">
      <c r="A948" s="184">
        <v>974.0</v>
      </c>
      <c r="B948" s="184" t="s">
        <v>436</v>
      </c>
      <c r="C948" s="184" t="s">
        <v>13</v>
      </c>
      <c r="D948" s="256">
        <v>42735.0</v>
      </c>
      <c r="E948" s="257">
        <v>4.7248E10</v>
      </c>
      <c r="F948" s="257">
        <v>4.2186E10</v>
      </c>
      <c r="G948" s="257">
        <v>-4.87E8</v>
      </c>
      <c r="H948" s="184">
        <v>0.0</v>
      </c>
      <c r="I948" s="184">
        <v>0.0</v>
      </c>
      <c r="J948" s="184" t="s">
        <v>105</v>
      </c>
      <c r="K948" s="184" t="s">
        <v>94</v>
      </c>
      <c r="L948" s="258">
        <f>Total_revenue-COGS</f>
        <v>5062000000</v>
      </c>
      <c r="M948" s="258">
        <f>Gross_profit-(SGAs+R_and_D+Other_operating_items)</f>
        <v>5549000000</v>
      </c>
      <c r="N948" s="259">
        <f>1-(COGS/Total_revenue)</f>
        <v>0.10713681</v>
      </c>
      <c r="O948" s="259">
        <f>Operating_profit/Total_revenue</f>
        <v>0.1174441246</v>
      </c>
    </row>
    <row r="949">
      <c r="A949" s="184">
        <v>975.0</v>
      </c>
      <c r="B949" s="184" t="s">
        <v>437</v>
      </c>
      <c r="C949" s="184" t="s">
        <v>10</v>
      </c>
      <c r="D949" s="256">
        <v>41274.0</v>
      </c>
      <c r="E949" s="257">
        <v>3.0945E9</v>
      </c>
      <c r="F949" s="257">
        <v>2.1442E9</v>
      </c>
      <c r="G949" s="257">
        <v>9.82E7</v>
      </c>
      <c r="H949" s="184">
        <v>0.0</v>
      </c>
      <c r="I949" s="257">
        <v>3.324E8</v>
      </c>
      <c r="J949" s="184" t="s">
        <v>120</v>
      </c>
      <c r="K949" s="184" t="s">
        <v>151</v>
      </c>
      <c r="L949" s="258">
        <f>Total_revenue-COGS</f>
        <v>950300000</v>
      </c>
      <c r="M949" s="258">
        <f>Gross_profit-(SGAs+R_and_D+Other_operating_items)</f>
        <v>519700000</v>
      </c>
      <c r="N949" s="259">
        <f>1-(COGS/Total_revenue)</f>
        <v>0.3070932299</v>
      </c>
      <c r="O949" s="259">
        <f>Operating_profit/Total_revenue</f>
        <v>0.1679431249</v>
      </c>
    </row>
    <row r="950">
      <c r="A950" s="184">
        <v>976.0</v>
      </c>
      <c r="B950" s="184" t="s">
        <v>437</v>
      </c>
      <c r="C950" s="184" t="s">
        <v>11</v>
      </c>
      <c r="D950" s="256">
        <v>41639.0</v>
      </c>
      <c r="E950" s="257">
        <v>3.2768E9</v>
      </c>
      <c r="F950" s="257">
        <v>2.2724E9</v>
      </c>
      <c r="G950" s="257">
        <v>9.96E7</v>
      </c>
      <c r="H950" s="184">
        <v>0.0</v>
      </c>
      <c r="I950" s="257">
        <v>3.709E8</v>
      </c>
      <c r="J950" s="184" t="s">
        <v>120</v>
      </c>
      <c r="K950" s="184" t="s">
        <v>151</v>
      </c>
      <c r="L950" s="258">
        <f>Total_revenue-COGS</f>
        <v>1004400000</v>
      </c>
      <c r="M950" s="258">
        <f>Gross_profit-(SGAs+R_and_D+Other_operating_items)</f>
        <v>533900000</v>
      </c>
      <c r="N950" s="259">
        <f>1-(COGS/Total_revenue)</f>
        <v>0.3065185547</v>
      </c>
      <c r="O950" s="259">
        <f>Operating_profit/Total_revenue</f>
        <v>0.1629333496</v>
      </c>
    </row>
    <row r="951">
      <c r="A951" s="184">
        <v>977.0</v>
      </c>
      <c r="B951" s="184" t="s">
        <v>437</v>
      </c>
      <c r="C951" s="184" t="s">
        <v>12</v>
      </c>
      <c r="D951" s="256">
        <v>42004.0</v>
      </c>
      <c r="E951" s="257">
        <v>3.3503E9</v>
      </c>
      <c r="F951" s="257">
        <v>2.3175E9</v>
      </c>
      <c r="G951" s="257">
        <v>1.011E8</v>
      </c>
      <c r="H951" s="184">
        <v>0.0</v>
      </c>
      <c r="I951" s="257">
        <v>3.881E8</v>
      </c>
      <c r="J951" s="184" t="s">
        <v>120</v>
      </c>
      <c r="K951" s="184" t="s">
        <v>151</v>
      </c>
      <c r="L951" s="258">
        <f>Total_revenue-COGS</f>
        <v>1032800000</v>
      </c>
      <c r="M951" s="258">
        <f>Gross_profit-(SGAs+R_and_D+Other_operating_items)</f>
        <v>543600000</v>
      </c>
      <c r="N951" s="259">
        <f>1-(COGS/Total_revenue)</f>
        <v>0.3082709011</v>
      </c>
      <c r="O951" s="259">
        <f>Operating_profit/Total_revenue</f>
        <v>0.1622541265</v>
      </c>
    </row>
    <row r="952">
      <c r="A952" s="184">
        <v>978.0</v>
      </c>
      <c r="B952" s="184" t="s">
        <v>437</v>
      </c>
      <c r="C952" s="184" t="s">
        <v>13</v>
      </c>
      <c r="D952" s="256">
        <v>42369.0</v>
      </c>
      <c r="E952" s="257">
        <v>3.2536E9</v>
      </c>
      <c r="F952" s="257">
        <v>2.1716E9</v>
      </c>
      <c r="G952" s="257">
        <v>1.037E8</v>
      </c>
      <c r="H952" s="184">
        <v>0.0</v>
      </c>
      <c r="I952" s="257">
        <v>4.013E8</v>
      </c>
      <c r="J952" s="184" t="s">
        <v>120</v>
      </c>
      <c r="K952" s="184" t="s">
        <v>151</v>
      </c>
      <c r="L952" s="258">
        <f>Total_revenue-COGS</f>
        <v>1082000000</v>
      </c>
      <c r="M952" s="258">
        <f>Gross_profit-(SGAs+R_and_D+Other_operating_items)</f>
        <v>577000000</v>
      </c>
      <c r="N952" s="259">
        <f>1-(COGS/Total_revenue)</f>
        <v>0.3325547086</v>
      </c>
      <c r="O952" s="259">
        <f>Operating_profit/Total_revenue</f>
        <v>0.1773420211</v>
      </c>
    </row>
    <row r="953">
      <c r="A953" s="184">
        <v>979.0</v>
      </c>
      <c r="B953" s="184" t="s">
        <v>438</v>
      </c>
      <c r="C953" s="184" t="s">
        <v>10</v>
      </c>
      <c r="D953" s="256">
        <v>41306.0</v>
      </c>
      <c r="E953" s="257">
        <v>5.0521E10</v>
      </c>
      <c r="F953" s="257">
        <v>3.3194E10</v>
      </c>
      <c r="G953" s="257">
        <v>1.2244E10</v>
      </c>
      <c r="H953" s="184">
        <v>0.0</v>
      </c>
      <c r="I953" s="257">
        <v>1.523E9</v>
      </c>
      <c r="J953" s="184" t="s">
        <v>90</v>
      </c>
      <c r="K953" s="184" t="s">
        <v>375</v>
      </c>
      <c r="L953" s="258">
        <f>Total_revenue-COGS</f>
        <v>17327000000</v>
      </c>
      <c r="M953" s="258">
        <f>Gross_profit-(SGAs+R_and_D+Other_operating_items)</f>
        <v>3560000000</v>
      </c>
      <c r="N953" s="259">
        <f>1-(COGS/Total_revenue)</f>
        <v>0.3429662912</v>
      </c>
      <c r="O953" s="259">
        <f>Operating_profit/Total_revenue</f>
        <v>0.07046574692</v>
      </c>
    </row>
    <row r="954">
      <c r="A954" s="184">
        <v>980.0</v>
      </c>
      <c r="B954" s="184" t="s">
        <v>438</v>
      </c>
      <c r="C954" s="184" t="s">
        <v>11</v>
      </c>
      <c r="D954" s="256">
        <v>41670.0</v>
      </c>
      <c r="E954" s="257">
        <v>5.3417E10</v>
      </c>
      <c r="F954" s="257">
        <v>3.4941E10</v>
      </c>
      <c r="G954" s="257">
        <v>1.2865E10</v>
      </c>
      <c r="H954" s="184">
        <v>0.0</v>
      </c>
      <c r="I954" s="257">
        <v>1.462E9</v>
      </c>
      <c r="J954" s="184" t="s">
        <v>90</v>
      </c>
      <c r="K954" s="184" t="s">
        <v>375</v>
      </c>
      <c r="L954" s="258">
        <f>Total_revenue-COGS</f>
        <v>18476000000</v>
      </c>
      <c r="M954" s="258">
        <f>Gross_profit-(SGAs+R_and_D+Other_operating_items)</f>
        <v>4149000000</v>
      </c>
      <c r="N954" s="259">
        <f>1-(COGS/Total_revenue)</f>
        <v>0.345882397</v>
      </c>
      <c r="O954" s="259">
        <f>Operating_profit/Total_revenue</f>
        <v>0.0776719022</v>
      </c>
    </row>
    <row r="955">
      <c r="A955" s="184">
        <v>981.0</v>
      </c>
      <c r="B955" s="184" t="s">
        <v>438</v>
      </c>
      <c r="C955" s="184" t="s">
        <v>12</v>
      </c>
      <c r="D955" s="256">
        <v>42034.0</v>
      </c>
      <c r="E955" s="257">
        <v>5.6223E10</v>
      </c>
      <c r="F955" s="257">
        <v>3.6665E10</v>
      </c>
      <c r="G955" s="257">
        <v>1.3281E10</v>
      </c>
      <c r="H955" s="184">
        <v>0.0</v>
      </c>
      <c r="I955" s="257">
        <v>1.485E9</v>
      </c>
      <c r="J955" s="184" t="s">
        <v>90</v>
      </c>
      <c r="K955" s="184" t="s">
        <v>375</v>
      </c>
      <c r="L955" s="258">
        <f>Total_revenue-COGS</f>
        <v>19558000000</v>
      </c>
      <c r="M955" s="258">
        <f>Gross_profit-(SGAs+R_and_D+Other_operating_items)</f>
        <v>4792000000</v>
      </c>
      <c r="N955" s="259">
        <f>1-(COGS/Total_revenue)</f>
        <v>0.3478647529</v>
      </c>
      <c r="O955" s="259">
        <f>Operating_profit/Total_revenue</f>
        <v>0.08523202248</v>
      </c>
    </row>
    <row r="956">
      <c r="A956" s="184">
        <v>982.0</v>
      </c>
      <c r="B956" s="184" t="s">
        <v>438</v>
      </c>
      <c r="C956" s="184" t="s">
        <v>13</v>
      </c>
      <c r="D956" s="256">
        <v>42398.0</v>
      </c>
      <c r="E956" s="257">
        <v>5.9074E10</v>
      </c>
      <c r="F956" s="257">
        <v>3.8504E10</v>
      </c>
      <c r="G956" s="257">
        <v>1.4115E10</v>
      </c>
      <c r="H956" s="184">
        <v>0.0</v>
      </c>
      <c r="I956" s="257">
        <v>1.484E9</v>
      </c>
      <c r="J956" s="184" t="s">
        <v>90</v>
      </c>
      <c r="K956" s="184" t="s">
        <v>375</v>
      </c>
      <c r="L956" s="258">
        <f>Total_revenue-COGS</f>
        <v>20570000000</v>
      </c>
      <c r="M956" s="258">
        <f>Gross_profit-(SGAs+R_and_D+Other_operating_items)</f>
        <v>4971000000</v>
      </c>
      <c r="N956" s="259">
        <f>1-(COGS/Total_revenue)</f>
        <v>0.3482073332</v>
      </c>
      <c r="O956" s="259">
        <f>Operating_profit/Total_revenue</f>
        <v>0.08414869486</v>
      </c>
    </row>
    <row r="957">
      <c r="A957" s="184">
        <v>983.0</v>
      </c>
      <c r="B957" s="184" t="s">
        <v>439</v>
      </c>
      <c r="C957" s="184" t="s">
        <v>10</v>
      </c>
      <c r="D957" s="256">
        <v>41455.0</v>
      </c>
      <c r="E957" s="257">
        <v>3.598916E9</v>
      </c>
      <c r="F957" s="257">
        <v>2.195857E9</v>
      </c>
      <c r="G957" s="257">
        <v>6.013E8</v>
      </c>
      <c r="H957" s="257">
        <v>6.83688E8</v>
      </c>
      <c r="I957" s="184">
        <v>0.0</v>
      </c>
      <c r="J957" s="184" t="s">
        <v>108</v>
      </c>
      <c r="K957" s="184" t="s">
        <v>169</v>
      </c>
      <c r="L957" s="258">
        <f>Total_revenue-COGS</f>
        <v>1403059000</v>
      </c>
      <c r="M957" s="258">
        <f>Gross_profit-(SGAs+R_and_D+Other_operating_items)</f>
        <v>118071000</v>
      </c>
      <c r="N957" s="259">
        <f>1-(COGS/Total_revenue)</f>
        <v>0.3898560011</v>
      </c>
      <c r="O957" s="259">
        <f>Operating_profit/Total_revenue</f>
        <v>0.03280737867</v>
      </c>
    </row>
    <row r="958">
      <c r="A958" s="184">
        <v>984.0</v>
      </c>
      <c r="B958" s="184" t="s">
        <v>439</v>
      </c>
      <c r="C958" s="184" t="s">
        <v>11</v>
      </c>
      <c r="D958" s="256">
        <v>41819.0</v>
      </c>
      <c r="E958" s="257">
        <v>4.607309E9</v>
      </c>
      <c r="F958" s="257">
        <v>2.599828E9</v>
      </c>
      <c r="G958" s="257">
        <v>6.13341E8</v>
      </c>
      <c r="H958" s="257">
        <v>7.16471E8</v>
      </c>
      <c r="I958" s="184">
        <v>0.0</v>
      </c>
      <c r="J958" s="184" t="s">
        <v>108</v>
      </c>
      <c r="K958" s="184" t="s">
        <v>169</v>
      </c>
      <c r="L958" s="258">
        <f>Total_revenue-COGS</f>
        <v>2007481000</v>
      </c>
      <c r="M958" s="258">
        <f>Gross_profit-(SGAs+R_and_D+Other_operating_items)</f>
        <v>677669000</v>
      </c>
      <c r="N958" s="259">
        <f>1-(COGS/Total_revenue)</f>
        <v>0.4357165973</v>
      </c>
      <c r="O958" s="259">
        <f>Operating_profit/Total_revenue</f>
        <v>0.1470856415</v>
      </c>
    </row>
    <row r="959">
      <c r="A959" s="184">
        <v>985.0</v>
      </c>
      <c r="B959" s="184" t="s">
        <v>439</v>
      </c>
      <c r="C959" s="184" t="s">
        <v>12</v>
      </c>
      <c r="D959" s="256">
        <v>42183.0</v>
      </c>
      <c r="E959" s="257">
        <v>5.259312E9</v>
      </c>
      <c r="F959" s="257">
        <v>2.974976E9</v>
      </c>
      <c r="G959" s="257">
        <v>5.91611E8</v>
      </c>
      <c r="H959" s="257">
        <v>8.25242E8</v>
      </c>
      <c r="I959" s="184">
        <v>0.0</v>
      </c>
      <c r="J959" s="184" t="s">
        <v>108</v>
      </c>
      <c r="K959" s="184" t="s">
        <v>169</v>
      </c>
      <c r="L959" s="258">
        <f>Total_revenue-COGS</f>
        <v>2284336000</v>
      </c>
      <c r="M959" s="258">
        <f>Gross_profit-(SGAs+R_and_D+Other_operating_items)</f>
        <v>867483000</v>
      </c>
      <c r="N959" s="259">
        <f>1-(COGS/Total_revenue)</f>
        <v>0.4343412218</v>
      </c>
      <c r="O959" s="259">
        <f>Operating_profit/Total_revenue</f>
        <v>0.1649422966</v>
      </c>
    </row>
    <row r="960">
      <c r="A960" s="184">
        <v>986.0</v>
      </c>
      <c r="B960" s="184" t="s">
        <v>439</v>
      </c>
      <c r="C960" s="184" t="s">
        <v>13</v>
      </c>
      <c r="D960" s="256">
        <v>42547.0</v>
      </c>
      <c r="E960" s="257">
        <v>5.885893E9</v>
      </c>
      <c r="F960" s="257">
        <v>3.266971E9</v>
      </c>
      <c r="G960" s="257">
        <v>6.30954E8</v>
      </c>
      <c r="H960" s="257">
        <v>9.13712E8</v>
      </c>
      <c r="I960" s="184">
        <v>0.0</v>
      </c>
      <c r="J960" s="184" t="s">
        <v>108</v>
      </c>
      <c r="K960" s="184" t="s">
        <v>169</v>
      </c>
      <c r="L960" s="258">
        <f>Total_revenue-COGS</f>
        <v>2618922000</v>
      </c>
      <c r="M960" s="258">
        <f>Gross_profit-(SGAs+R_and_D+Other_operating_items)</f>
        <v>1074256000</v>
      </c>
      <c r="N960" s="259">
        <f>1-(COGS/Total_revenue)</f>
        <v>0.4449489653</v>
      </c>
      <c r="O960" s="259">
        <f>Operating_profit/Total_revenue</f>
        <v>0.1825136814</v>
      </c>
    </row>
    <row r="961">
      <c r="A961" s="184">
        <v>987.0</v>
      </c>
      <c r="B961" s="184" t="s">
        <v>440</v>
      </c>
      <c r="C961" s="184" t="s">
        <v>10</v>
      </c>
      <c r="D961" s="256">
        <v>41274.0</v>
      </c>
      <c r="E961" s="257">
        <v>7.81061E9</v>
      </c>
      <c r="F961" s="257">
        <v>7.479746E9</v>
      </c>
      <c r="G961" s="257">
        <v>3.60586E8</v>
      </c>
      <c r="H961" s="184">
        <v>0.0</v>
      </c>
      <c r="I961" s="257">
        <v>1.16388E8</v>
      </c>
      <c r="J961" s="184" t="s">
        <v>99</v>
      </c>
      <c r="K961" s="184" t="s">
        <v>441</v>
      </c>
      <c r="L961" s="258">
        <f>Total_revenue-COGS</f>
        <v>330864000</v>
      </c>
      <c r="M961" s="258">
        <f>Gross_profit-(SGAs+R_and_D+Other_operating_items)</f>
        <v>-146110000</v>
      </c>
      <c r="N961" s="259">
        <f>1-(COGS/Total_revenue)</f>
        <v>0.04236083993</v>
      </c>
      <c r="O961" s="259">
        <f>Operating_profit/Total_revenue</f>
        <v>-0.0187066055</v>
      </c>
    </row>
    <row r="962">
      <c r="A962" s="184">
        <v>988.0</v>
      </c>
      <c r="B962" s="184" t="s">
        <v>440</v>
      </c>
      <c r="C962" s="184" t="s">
        <v>11</v>
      </c>
      <c r="D962" s="256">
        <v>41639.0</v>
      </c>
      <c r="E962" s="257">
        <v>9.531778E9</v>
      </c>
      <c r="F962" s="257">
        <v>7.567707E9</v>
      </c>
      <c r="G962" s="257">
        <v>2.177616E9</v>
      </c>
      <c r="H962" s="184">
        <v>0.0</v>
      </c>
      <c r="I962" s="257">
        <v>1.67425E8</v>
      </c>
      <c r="J962" s="184" t="s">
        <v>99</v>
      </c>
      <c r="K962" s="184" t="s">
        <v>441</v>
      </c>
      <c r="L962" s="258">
        <f>Total_revenue-COGS</f>
        <v>1964071000</v>
      </c>
      <c r="M962" s="258">
        <f>Gross_profit-(SGAs+R_and_D+Other_operating_items)</f>
        <v>-380970000</v>
      </c>
      <c r="N962" s="259">
        <f>1-(COGS/Total_revenue)</f>
        <v>0.2060550508</v>
      </c>
      <c r="O962" s="259">
        <f>Operating_profit/Total_revenue</f>
        <v>-0.03996840883</v>
      </c>
    </row>
    <row r="963">
      <c r="A963" s="184">
        <v>989.0</v>
      </c>
      <c r="B963" s="184" t="s">
        <v>440</v>
      </c>
      <c r="C963" s="184" t="s">
        <v>12</v>
      </c>
      <c r="D963" s="256">
        <v>42004.0</v>
      </c>
      <c r="E963" s="257">
        <v>1.0681897E10</v>
      </c>
      <c r="F963" s="257">
        <v>8.024286E9</v>
      </c>
      <c r="G963" s="257">
        <v>2.856642E9</v>
      </c>
      <c r="H963" s="184">
        <v>0.0</v>
      </c>
      <c r="I963" s="257">
        <v>1.85993E8</v>
      </c>
      <c r="J963" s="184" t="s">
        <v>99</v>
      </c>
      <c r="K963" s="184" t="s">
        <v>441</v>
      </c>
      <c r="L963" s="258">
        <f>Total_revenue-COGS</f>
        <v>2657611000</v>
      </c>
      <c r="M963" s="258">
        <f>Gross_profit-(SGAs+R_and_D+Other_operating_items)</f>
        <v>-385024000</v>
      </c>
      <c r="N963" s="259">
        <f>1-(COGS/Total_revenue)</f>
        <v>0.2487957897</v>
      </c>
      <c r="O963" s="259">
        <f>Operating_profit/Total_revenue</f>
        <v>-0.03604453404</v>
      </c>
    </row>
    <row r="964">
      <c r="A964" s="184">
        <v>990.0</v>
      </c>
      <c r="B964" s="184" t="s">
        <v>440</v>
      </c>
      <c r="C964" s="184" t="s">
        <v>13</v>
      </c>
      <c r="D964" s="256">
        <v>42369.0</v>
      </c>
      <c r="E964" s="257">
        <v>1.0116502E10</v>
      </c>
      <c r="F964" s="257">
        <v>7.677233E9</v>
      </c>
      <c r="G964" s="257">
        <v>2.620072E9</v>
      </c>
      <c r="H964" s="184">
        <v>0.0</v>
      </c>
      <c r="I964" s="257">
        <v>2.24133E8</v>
      </c>
      <c r="J964" s="184" t="s">
        <v>99</v>
      </c>
      <c r="K964" s="184" t="s">
        <v>441</v>
      </c>
      <c r="L964" s="258">
        <f>Total_revenue-COGS</f>
        <v>2439269000</v>
      </c>
      <c r="M964" s="258">
        <f>Gross_profit-(SGAs+R_and_D+Other_operating_items)</f>
        <v>-404936000</v>
      </c>
      <c r="N964" s="259">
        <f>1-(COGS/Total_revenue)</f>
        <v>0.2411178291</v>
      </c>
      <c r="O964" s="259">
        <f>Operating_profit/Total_revenue</f>
        <v>-0.04002727425</v>
      </c>
    </row>
    <row r="965">
      <c r="A965" s="184">
        <v>991.0</v>
      </c>
      <c r="B965" s="184" t="s">
        <v>442</v>
      </c>
      <c r="C965" s="184" t="s">
        <v>10</v>
      </c>
      <c r="D965" s="256">
        <v>41639.0</v>
      </c>
      <c r="E965" s="257">
        <v>1.7699E10</v>
      </c>
      <c r="F965" s="257">
        <v>8.307E9</v>
      </c>
      <c r="G965" s="257">
        <v>7.161E9</v>
      </c>
      <c r="H965" s="184">
        <v>0.0</v>
      </c>
      <c r="I965" s="257">
        <v>8.67E8</v>
      </c>
      <c r="J965" s="184" t="s">
        <v>105</v>
      </c>
      <c r="K965" s="184" t="s">
        <v>103</v>
      </c>
      <c r="L965" s="258">
        <f>Total_revenue-COGS</f>
        <v>9392000000</v>
      </c>
      <c r="M965" s="258">
        <f>Gross_profit-(SGAs+R_and_D+Other_operating_items)</f>
        <v>1364000000</v>
      </c>
      <c r="N965" s="259">
        <f>1-(COGS/Total_revenue)</f>
        <v>0.5306514492</v>
      </c>
      <c r="O965" s="259">
        <f>Operating_profit/Total_revenue</f>
        <v>0.07706650093</v>
      </c>
    </row>
    <row r="966">
      <c r="A966" s="184">
        <v>992.0</v>
      </c>
      <c r="B966" s="184" t="s">
        <v>442</v>
      </c>
      <c r="C966" s="184" t="s">
        <v>11</v>
      </c>
      <c r="D966" s="256">
        <v>42004.0</v>
      </c>
      <c r="E966" s="257">
        <v>1.8605E10</v>
      </c>
      <c r="F966" s="257">
        <v>7.677E9</v>
      </c>
      <c r="G966" s="257">
        <v>7.639E9</v>
      </c>
      <c r="H966" s="184">
        <v>0.0</v>
      </c>
      <c r="I966" s="257">
        <v>9.38E8</v>
      </c>
      <c r="J966" s="184" t="s">
        <v>105</v>
      </c>
      <c r="K966" s="184" t="s">
        <v>103</v>
      </c>
      <c r="L966" s="258">
        <f>Total_revenue-COGS</f>
        <v>10928000000</v>
      </c>
      <c r="M966" s="258">
        <f>Gross_profit-(SGAs+R_and_D+Other_operating_items)</f>
        <v>2351000000</v>
      </c>
      <c r="N966" s="259">
        <f>1-(COGS/Total_revenue)</f>
        <v>0.5873689868</v>
      </c>
      <c r="O966" s="259">
        <f>Operating_profit/Total_revenue</f>
        <v>0.1263638807</v>
      </c>
    </row>
    <row r="967">
      <c r="A967" s="184">
        <v>993.0</v>
      </c>
      <c r="B967" s="184" t="s">
        <v>442</v>
      </c>
      <c r="C967" s="184" t="s">
        <v>12</v>
      </c>
      <c r="D967" s="256">
        <v>42369.0</v>
      </c>
      <c r="E967" s="257">
        <v>1.982E10</v>
      </c>
      <c r="F967" s="257">
        <v>6.025E9</v>
      </c>
      <c r="G967" s="257">
        <v>8.625E9</v>
      </c>
      <c r="H967" s="184">
        <v>0.0</v>
      </c>
      <c r="I967" s="257">
        <v>1.015E9</v>
      </c>
      <c r="J967" s="184" t="s">
        <v>105</v>
      </c>
      <c r="K967" s="184" t="s">
        <v>103</v>
      </c>
      <c r="L967" s="258">
        <f>Total_revenue-COGS</f>
        <v>13795000000</v>
      </c>
      <c r="M967" s="258">
        <f>Gross_profit-(SGAs+R_and_D+Other_operating_items)</f>
        <v>4155000000</v>
      </c>
      <c r="N967" s="259">
        <f>1-(COGS/Total_revenue)</f>
        <v>0.6960141271</v>
      </c>
      <c r="O967" s="259">
        <f>Operating_profit/Total_revenue</f>
        <v>0.2096367306</v>
      </c>
    </row>
    <row r="968">
      <c r="A968" s="184">
        <v>994.0</v>
      </c>
      <c r="B968" s="184" t="s">
        <v>442</v>
      </c>
      <c r="C968" s="184" t="s">
        <v>13</v>
      </c>
      <c r="D968" s="256">
        <v>42735.0</v>
      </c>
      <c r="E968" s="257">
        <v>2.0425E10</v>
      </c>
      <c r="F968" s="257">
        <v>6.132E9</v>
      </c>
      <c r="G968" s="257">
        <v>9.312E9</v>
      </c>
      <c r="H968" s="184">
        <v>0.0</v>
      </c>
      <c r="I968" s="257">
        <v>1.221E9</v>
      </c>
      <c r="J968" s="184" t="s">
        <v>105</v>
      </c>
      <c r="K968" s="184" t="s">
        <v>103</v>
      </c>
      <c r="L968" s="258">
        <f>Total_revenue-COGS</f>
        <v>14293000000</v>
      </c>
      <c r="M968" s="258">
        <f>Gross_profit-(SGAs+R_and_D+Other_operating_items)</f>
        <v>3760000000</v>
      </c>
      <c r="N968" s="259">
        <f>1-(COGS/Total_revenue)</f>
        <v>0.6997796818</v>
      </c>
      <c r="O968" s="259">
        <f>Operating_profit/Total_revenue</f>
        <v>0.1840881273</v>
      </c>
    </row>
    <row r="969">
      <c r="A969" s="184">
        <v>995.0</v>
      </c>
      <c r="B969" s="184" t="s">
        <v>443</v>
      </c>
      <c r="C969" s="184" t="s">
        <v>10</v>
      </c>
      <c r="D969" s="256">
        <v>41274.0</v>
      </c>
      <c r="E969" s="257">
        <v>6.376E9</v>
      </c>
      <c r="F969" s="257">
        <v>3.851E9</v>
      </c>
      <c r="G969" s="257">
        <v>1.201E9</v>
      </c>
      <c r="H969" s="184">
        <v>0.0</v>
      </c>
      <c r="I969" s="257">
        <v>7.49E8</v>
      </c>
      <c r="J969" s="184" t="s">
        <v>117</v>
      </c>
      <c r="K969" s="184" t="s">
        <v>106</v>
      </c>
      <c r="L969" s="258">
        <f>Total_revenue-COGS</f>
        <v>2525000000</v>
      </c>
      <c r="M969" s="258">
        <f>Gross_profit-(SGAs+R_and_D+Other_operating_items)</f>
        <v>575000000</v>
      </c>
      <c r="N969" s="259">
        <f>1-(COGS/Total_revenue)</f>
        <v>0.3960163112</v>
      </c>
      <c r="O969" s="259">
        <f>Operating_profit/Total_revenue</f>
        <v>0.09018193225</v>
      </c>
    </row>
    <row r="970">
      <c r="A970" s="184">
        <v>996.0</v>
      </c>
      <c r="B970" s="184" t="s">
        <v>443</v>
      </c>
      <c r="C970" s="184" t="s">
        <v>11</v>
      </c>
      <c r="D970" s="256">
        <v>41639.0</v>
      </c>
      <c r="E970" s="257">
        <v>6.313E9</v>
      </c>
      <c r="F970" s="257">
        <v>3.685E9</v>
      </c>
      <c r="G970" s="257">
        <v>1.162E9</v>
      </c>
      <c r="H970" s="184">
        <v>0.0</v>
      </c>
      <c r="I970" s="257">
        <v>8.0E8</v>
      </c>
      <c r="J970" s="184" t="s">
        <v>117</v>
      </c>
      <c r="K970" s="184" t="s">
        <v>106</v>
      </c>
      <c r="L970" s="258">
        <f>Total_revenue-COGS</f>
        <v>2628000000</v>
      </c>
      <c r="M970" s="258">
        <f>Gross_profit-(SGAs+R_and_D+Other_operating_items)</f>
        <v>666000000</v>
      </c>
      <c r="N970" s="259">
        <f>1-(COGS/Total_revenue)</f>
        <v>0.4162838587</v>
      </c>
      <c r="O970" s="259">
        <f>Operating_profit/Total_revenue</f>
        <v>0.1054965943</v>
      </c>
    </row>
    <row r="971">
      <c r="A971" s="184">
        <v>997.0</v>
      </c>
      <c r="B971" s="184" t="s">
        <v>443</v>
      </c>
      <c r="C971" s="184" t="s">
        <v>12</v>
      </c>
      <c r="D971" s="256">
        <v>42004.0</v>
      </c>
      <c r="E971" s="257">
        <v>6.777E9</v>
      </c>
      <c r="F971" s="257">
        <v>3.775E9</v>
      </c>
      <c r="G971" s="257">
        <v>1.181E9</v>
      </c>
      <c r="H971" s="184">
        <v>0.0</v>
      </c>
      <c r="I971" s="257">
        <v>8.08E8</v>
      </c>
      <c r="J971" s="184" t="s">
        <v>117</v>
      </c>
      <c r="K971" s="184" t="s">
        <v>106</v>
      </c>
      <c r="L971" s="258">
        <f>Total_revenue-COGS</f>
        <v>3002000000</v>
      </c>
      <c r="M971" s="258">
        <f>Gross_profit-(SGAs+R_and_D+Other_operating_items)</f>
        <v>1013000000</v>
      </c>
      <c r="N971" s="259">
        <f>1-(COGS/Total_revenue)</f>
        <v>0.4429688653</v>
      </c>
      <c r="O971" s="259">
        <f>Operating_profit/Total_revenue</f>
        <v>0.1494761694</v>
      </c>
    </row>
    <row r="972">
      <c r="A972" s="184">
        <v>998.0</v>
      </c>
      <c r="B972" s="184" t="s">
        <v>443</v>
      </c>
      <c r="C972" s="184" t="s">
        <v>13</v>
      </c>
      <c r="D972" s="256">
        <v>42369.0</v>
      </c>
      <c r="E972" s="257">
        <v>8.229E9</v>
      </c>
      <c r="F972" s="257">
        <v>4.265E9</v>
      </c>
      <c r="G972" s="257">
        <v>1.467E9</v>
      </c>
      <c r="H972" s="184">
        <v>0.0</v>
      </c>
      <c r="I972" s="257">
        <v>1.166E9</v>
      </c>
      <c r="J972" s="184" t="s">
        <v>117</v>
      </c>
      <c r="K972" s="184" t="s">
        <v>106</v>
      </c>
      <c r="L972" s="258">
        <f>Total_revenue-COGS</f>
        <v>3964000000</v>
      </c>
      <c r="M972" s="258">
        <f>Gross_profit-(SGAs+R_and_D+Other_operating_items)</f>
        <v>1331000000</v>
      </c>
      <c r="N972" s="259">
        <f>1-(COGS/Total_revenue)</f>
        <v>0.481711022</v>
      </c>
      <c r="O972" s="259">
        <f>Operating_profit/Total_revenue</f>
        <v>0.161745048</v>
      </c>
    </row>
    <row r="973">
      <c r="A973" s="184">
        <v>999.0</v>
      </c>
      <c r="B973" s="184" t="s">
        <v>444</v>
      </c>
      <c r="C973" s="184" t="s">
        <v>10</v>
      </c>
      <c r="D973" s="256">
        <v>41274.0</v>
      </c>
      <c r="E973" s="257">
        <v>4.5352E10</v>
      </c>
      <c r="F973" s="257">
        <v>3.9595E10</v>
      </c>
      <c r="G973" s="257">
        <v>9.09E8</v>
      </c>
      <c r="H973" s="257">
        <v>1.72E8</v>
      </c>
      <c r="I973" s="184">
        <v>0.0</v>
      </c>
      <c r="J973" s="184" t="s">
        <v>111</v>
      </c>
      <c r="K973" s="184" t="s">
        <v>280</v>
      </c>
      <c r="L973" s="258">
        <f>Total_revenue-COGS</f>
        <v>5757000000</v>
      </c>
      <c r="M973" s="258">
        <f>Gross_profit-(SGAs+R_and_D+Other_operating_items)</f>
        <v>4676000000</v>
      </c>
      <c r="N973" s="259">
        <f>1-(COGS/Total_revenue)</f>
        <v>0.1269403775</v>
      </c>
      <c r="O973" s="259">
        <f>Operating_profit/Total_revenue</f>
        <v>0.103104604</v>
      </c>
    </row>
    <row r="974">
      <c r="A974" s="184">
        <v>1000.0</v>
      </c>
      <c r="B974" s="184" t="s">
        <v>444</v>
      </c>
      <c r="C974" s="184" t="s">
        <v>11</v>
      </c>
      <c r="D974" s="256">
        <v>41639.0</v>
      </c>
      <c r="E974" s="257">
        <v>4.4062E10</v>
      </c>
      <c r="F974" s="257">
        <v>3.794E10</v>
      </c>
      <c r="G974" s="257">
        <v>8.7E8</v>
      </c>
      <c r="H974" s="257">
        <v>1.5E8</v>
      </c>
      <c r="I974" s="184">
        <v>0.0</v>
      </c>
      <c r="J974" s="184" t="s">
        <v>111</v>
      </c>
      <c r="K974" s="184" t="s">
        <v>280</v>
      </c>
      <c r="L974" s="258">
        <f>Total_revenue-COGS</f>
        <v>6122000000</v>
      </c>
      <c r="M974" s="258">
        <f>Gross_profit-(SGAs+R_and_D+Other_operating_items)</f>
        <v>5102000000</v>
      </c>
      <c r="N974" s="259">
        <f>1-(COGS/Total_revenue)</f>
        <v>0.1389405837</v>
      </c>
      <c r="O974" s="259">
        <f>Operating_profit/Total_revenue</f>
        <v>0.1157913849</v>
      </c>
    </row>
    <row r="975">
      <c r="A975" s="184">
        <v>1001.0</v>
      </c>
      <c r="B975" s="184" t="s">
        <v>444</v>
      </c>
      <c r="C975" s="184" t="s">
        <v>12</v>
      </c>
      <c r="D975" s="256">
        <v>42004.0</v>
      </c>
      <c r="E975" s="257">
        <v>4.5608E10</v>
      </c>
      <c r="F975" s="257">
        <v>3.8939E10</v>
      </c>
      <c r="G975" s="257">
        <v>8.06E8</v>
      </c>
      <c r="H975" s="257">
        <v>1.27E8</v>
      </c>
      <c r="I975" s="184">
        <v>0.0</v>
      </c>
      <c r="J975" s="184" t="s">
        <v>111</v>
      </c>
      <c r="K975" s="184" t="s">
        <v>280</v>
      </c>
      <c r="L975" s="258">
        <f>Total_revenue-COGS</f>
        <v>6669000000</v>
      </c>
      <c r="M975" s="258">
        <f>Gross_profit-(SGAs+R_and_D+Other_operating_items)</f>
        <v>5736000000</v>
      </c>
      <c r="N975" s="259">
        <f>1-(COGS/Total_revenue)</f>
        <v>0.1462243466</v>
      </c>
      <c r="O975" s="259">
        <f>Operating_profit/Total_revenue</f>
        <v>0.1257674092</v>
      </c>
    </row>
    <row r="976">
      <c r="A976" s="184">
        <v>1002.0</v>
      </c>
      <c r="B976" s="184" t="s">
        <v>444</v>
      </c>
      <c r="C976" s="184" t="s">
        <v>13</v>
      </c>
      <c r="D976" s="256">
        <v>42369.0</v>
      </c>
      <c r="E976" s="257">
        <v>3.2735E10</v>
      </c>
      <c r="F976" s="257">
        <v>2.5683E10</v>
      </c>
      <c r="G976" s="257">
        <v>8.28E8</v>
      </c>
      <c r="H976" s="257">
        <v>1.02E8</v>
      </c>
      <c r="I976" s="184">
        <v>0.0</v>
      </c>
      <c r="J976" s="184" t="s">
        <v>111</v>
      </c>
      <c r="K976" s="184" t="s">
        <v>280</v>
      </c>
      <c r="L976" s="258">
        <f>Total_revenue-COGS</f>
        <v>7052000000</v>
      </c>
      <c r="M976" s="258">
        <f>Gross_profit-(SGAs+R_and_D+Other_operating_items)</f>
        <v>6122000000</v>
      </c>
      <c r="N976" s="259">
        <f>1-(COGS/Total_revenue)</f>
        <v>0.2154269131</v>
      </c>
      <c r="O976" s="259">
        <f>Operating_profit/Total_revenue</f>
        <v>0.1870169543</v>
      </c>
    </row>
    <row r="977">
      <c r="A977" s="184">
        <v>1003.0</v>
      </c>
      <c r="B977" s="184" t="s">
        <v>445</v>
      </c>
      <c r="C977" s="184" t="s">
        <v>10</v>
      </c>
      <c r="D977" s="256">
        <v>41307.0</v>
      </c>
      <c r="E977" s="257">
        <v>2.7686E10</v>
      </c>
      <c r="F977" s="257">
        <v>1.6538E10</v>
      </c>
      <c r="G977" s="257">
        <v>8.482E9</v>
      </c>
      <c r="H977" s="184">
        <v>0.0</v>
      </c>
      <c r="I977" s="184">
        <v>0.0</v>
      </c>
      <c r="J977" s="184" t="s">
        <v>90</v>
      </c>
      <c r="K977" s="184" t="s">
        <v>412</v>
      </c>
      <c r="L977" s="258">
        <f>Total_revenue-COGS</f>
        <v>11148000000</v>
      </c>
      <c r="M977" s="258">
        <f>Gross_profit-(SGAs+R_and_D+Other_operating_items)</f>
        <v>2666000000</v>
      </c>
      <c r="N977" s="259">
        <f>1-(COGS/Total_revenue)</f>
        <v>0.4026583833</v>
      </c>
      <c r="O977" s="259">
        <f>Operating_profit/Total_revenue</f>
        <v>0.09629415589</v>
      </c>
    </row>
    <row r="978">
      <c r="A978" s="184">
        <v>1004.0</v>
      </c>
      <c r="B978" s="184" t="s">
        <v>445</v>
      </c>
      <c r="C978" s="184" t="s">
        <v>11</v>
      </c>
      <c r="D978" s="256">
        <v>41671.0</v>
      </c>
      <c r="E978" s="257">
        <v>2.7931E10</v>
      </c>
      <c r="F978" s="257">
        <v>1.6725E10</v>
      </c>
      <c r="G978" s="257">
        <v>8.44E9</v>
      </c>
      <c r="H978" s="184">
        <v>0.0</v>
      </c>
      <c r="I978" s="184">
        <v>0.0</v>
      </c>
      <c r="J978" s="184" t="s">
        <v>90</v>
      </c>
      <c r="K978" s="184" t="s">
        <v>412</v>
      </c>
      <c r="L978" s="258">
        <f>Total_revenue-COGS</f>
        <v>11206000000</v>
      </c>
      <c r="M978" s="258">
        <f>Gross_profit-(SGAs+R_and_D+Other_operating_items)</f>
        <v>2766000000</v>
      </c>
      <c r="N978" s="259">
        <f>1-(COGS/Total_revenue)</f>
        <v>0.4012029644</v>
      </c>
      <c r="O978" s="259">
        <f>Operating_profit/Total_revenue</f>
        <v>0.09902975189</v>
      </c>
    </row>
    <row r="979">
      <c r="A979" s="184">
        <v>1005.0</v>
      </c>
      <c r="B979" s="184" t="s">
        <v>445</v>
      </c>
      <c r="C979" s="184" t="s">
        <v>12</v>
      </c>
      <c r="D979" s="256">
        <v>42035.0</v>
      </c>
      <c r="E979" s="257">
        <v>2.8105E10</v>
      </c>
      <c r="F979" s="257">
        <v>1.6863E10</v>
      </c>
      <c r="G979" s="257">
        <v>8.355E9</v>
      </c>
      <c r="H979" s="184">
        <v>0.0</v>
      </c>
      <c r="I979" s="184">
        <v>0.0</v>
      </c>
      <c r="J979" s="184" t="s">
        <v>90</v>
      </c>
      <c r="K979" s="184" t="s">
        <v>412</v>
      </c>
      <c r="L979" s="258">
        <f>Total_revenue-COGS</f>
        <v>11242000000</v>
      </c>
      <c r="M979" s="258">
        <f>Gross_profit-(SGAs+R_and_D+Other_operating_items)</f>
        <v>2887000000</v>
      </c>
      <c r="N979" s="259">
        <f>1-(COGS/Total_revenue)</f>
        <v>0.4</v>
      </c>
      <c r="O979" s="259">
        <f>Operating_profit/Total_revenue</f>
        <v>0.1027219356</v>
      </c>
    </row>
    <row r="980">
      <c r="A980" s="184">
        <v>1006.0</v>
      </c>
      <c r="B980" s="184" t="s">
        <v>445</v>
      </c>
      <c r="C980" s="184" t="s">
        <v>13</v>
      </c>
      <c r="D980" s="256">
        <v>42399.0</v>
      </c>
      <c r="E980" s="257">
        <v>2.7079E10</v>
      </c>
      <c r="F980" s="257">
        <v>1.6496E10</v>
      </c>
      <c r="G980" s="257">
        <v>8.256E9</v>
      </c>
      <c r="H980" s="184">
        <v>0.0</v>
      </c>
      <c r="I980" s="184">
        <v>0.0</v>
      </c>
      <c r="J980" s="184" t="s">
        <v>90</v>
      </c>
      <c r="K980" s="184" t="s">
        <v>412</v>
      </c>
      <c r="L980" s="258">
        <f>Total_revenue-COGS</f>
        <v>10583000000</v>
      </c>
      <c r="M980" s="258">
        <f>Gross_profit-(SGAs+R_and_D+Other_operating_items)</f>
        <v>2327000000</v>
      </c>
      <c r="N980" s="259">
        <f>1-(COGS/Total_revenue)</f>
        <v>0.3908194542</v>
      </c>
      <c r="O980" s="259">
        <f>Operating_profit/Total_revenue</f>
        <v>0.0859337494</v>
      </c>
    </row>
    <row r="981">
      <c r="A981" s="184">
        <v>1007.0</v>
      </c>
      <c r="B981" s="184" t="s">
        <v>446</v>
      </c>
      <c r="C981" s="184" t="s">
        <v>10</v>
      </c>
      <c r="D981" s="256">
        <v>41639.0</v>
      </c>
      <c r="E981" s="257">
        <v>8.312E9</v>
      </c>
      <c r="F981" s="184">
        <v>0.0</v>
      </c>
      <c r="G981" s="257">
        <v>3.456E9</v>
      </c>
      <c r="H981" s="184">
        <v>0.0</v>
      </c>
      <c r="I981" s="257">
        <v>2.58E8</v>
      </c>
      <c r="J981" s="184" t="s">
        <v>108</v>
      </c>
      <c r="K981" s="184" t="s">
        <v>101</v>
      </c>
      <c r="L981" s="258">
        <f>Total_revenue-COGS</f>
        <v>8312000000</v>
      </c>
      <c r="M981" s="258">
        <f>Gross_profit-(SGAs+R_and_D+Other_operating_items)</f>
        <v>4598000000</v>
      </c>
      <c r="N981" s="259">
        <f>1-(COGS/Total_revenue)</f>
        <v>1</v>
      </c>
      <c r="O981" s="259">
        <f>Operating_profit/Total_revenue</f>
        <v>0.5531761309</v>
      </c>
    </row>
    <row r="982">
      <c r="A982" s="184">
        <v>1008.0</v>
      </c>
      <c r="B982" s="184" t="s">
        <v>446</v>
      </c>
      <c r="C982" s="184" t="s">
        <v>11</v>
      </c>
      <c r="D982" s="256">
        <v>42004.0</v>
      </c>
      <c r="E982" s="257">
        <v>9.441E9</v>
      </c>
      <c r="F982" s="184">
        <v>0.0</v>
      </c>
      <c r="G982" s="257">
        <v>4.014E9</v>
      </c>
      <c r="H982" s="184">
        <v>0.0</v>
      </c>
      <c r="I982" s="257">
        <v>3.21E8</v>
      </c>
      <c r="J982" s="184" t="s">
        <v>108</v>
      </c>
      <c r="K982" s="184" t="s">
        <v>101</v>
      </c>
      <c r="L982" s="258">
        <f>Total_revenue-COGS</f>
        <v>9441000000</v>
      </c>
      <c r="M982" s="258">
        <f>Gross_profit-(SGAs+R_and_D+Other_operating_items)</f>
        <v>5106000000</v>
      </c>
      <c r="N982" s="259">
        <f>1-(COGS/Total_revenue)</f>
        <v>1</v>
      </c>
      <c r="O982" s="259">
        <f>Operating_profit/Total_revenue</f>
        <v>0.5408325389</v>
      </c>
    </row>
    <row r="983">
      <c r="A983" s="184">
        <v>1009.0</v>
      </c>
      <c r="B983" s="184" t="s">
        <v>446</v>
      </c>
      <c r="C983" s="184" t="s">
        <v>12</v>
      </c>
      <c r="D983" s="256">
        <v>42369.0</v>
      </c>
      <c r="E983" s="257">
        <v>9.667E9</v>
      </c>
      <c r="F983" s="184">
        <v>0.0</v>
      </c>
      <c r="G983" s="257">
        <v>4.162E9</v>
      </c>
      <c r="H983" s="184">
        <v>0.0</v>
      </c>
      <c r="I983" s="257">
        <v>3.66E8</v>
      </c>
      <c r="J983" s="184" t="s">
        <v>108</v>
      </c>
      <c r="K983" s="184" t="s">
        <v>101</v>
      </c>
      <c r="L983" s="258">
        <f>Total_revenue-COGS</f>
        <v>9667000000</v>
      </c>
      <c r="M983" s="258">
        <f>Gross_profit-(SGAs+R_and_D+Other_operating_items)</f>
        <v>5139000000</v>
      </c>
      <c r="N983" s="259">
        <f>1-(COGS/Total_revenue)</f>
        <v>1</v>
      </c>
      <c r="O983" s="259">
        <f>Operating_profit/Total_revenue</f>
        <v>0.5316023585</v>
      </c>
    </row>
    <row r="984">
      <c r="A984" s="184">
        <v>1010.0</v>
      </c>
      <c r="B984" s="184" t="s">
        <v>446</v>
      </c>
      <c r="C984" s="184" t="s">
        <v>13</v>
      </c>
      <c r="D984" s="256">
        <v>42735.0</v>
      </c>
      <c r="E984" s="257">
        <v>1.0776E10</v>
      </c>
      <c r="F984" s="184">
        <v>0.0</v>
      </c>
      <c r="G984" s="257">
        <v>4.525E9</v>
      </c>
      <c r="H984" s="184">
        <v>0.0</v>
      </c>
      <c r="I984" s="257">
        <v>3.73E8</v>
      </c>
      <c r="J984" s="184" t="s">
        <v>108</v>
      </c>
      <c r="K984" s="184" t="s">
        <v>101</v>
      </c>
      <c r="L984" s="258">
        <f>Total_revenue-COGS</f>
        <v>10776000000</v>
      </c>
      <c r="M984" s="258">
        <f>Gross_profit-(SGAs+R_and_D+Other_operating_items)</f>
        <v>5878000000</v>
      </c>
      <c r="N984" s="259">
        <f>1-(COGS/Total_revenue)</f>
        <v>1</v>
      </c>
      <c r="O984" s="259">
        <f>Operating_profit/Total_revenue</f>
        <v>0.545471418</v>
      </c>
    </row>
    <row r="985">
      <c r="A985" s="184">
        <v>1011.0</v>
      </c>
      <c r="B985" s="184" t="s">
        <v>447</v>
      </c>
      <c r="C985" s="184" t="s">
        <v>10</v>
      </c>
      <c r="D985" s="256">
        <v>41274.0</v>
      </c>
      <c r="E985" s="257">
        <v>4.75888E8</v>
      </c>
      <c r="F985" s="257">
        <v>1.17275E8</v>
      </c>
      <c r="G985" s="257">
        <v>4.7115E7</v>
      </c>
      <c r="H985" s="184">
        <v>0.0</v>
      </c>
      <c r="I985" s="257">
        <v>1.21211E8</v>
      </c>
      <c r="J985" s="184" t="s">
        <v>114</v>
      </c>
      <c r="K985" s="184" t="s">
        <v>320</v>
      </c>
      <c r="L985" s="258">
        <f>Total_revenue-COGS</f>
        <v>358613000</v>
      </c>
      <c r="M985" s="258">
        <f>Gross_profit-(SGAs+R_and_D+Other_operating_items)</f>
        <v>190287000</v>
      </c>
      <c r="N985" s="259">
        <f>1-(COGS/Total_revenue)</f>
        <v>0.7535659651</v>
      </c>
      <c r="O985" s="259">
        <f>Operating_profit/Total_revenue</f>
        <v>0.399856689</v>
      </c>
    </row>
    <row r="986">
      <c r="A986" s="184">
        <v>1012.0</v>
      </c>
      <c r="B986" s="184" t="s">
        <v>447</v>
      </c>
      <c r="C986" s="184" t="s">
        <v>11</v>
      </c>
      <c r="D986" s="256">
        <v>41639.0</v>
      </c>
      <c r="E986" s="257">
        <v>6.3549E8</v>
      </c>
      <c r="F986" s="257">
        <v>1.7205E8</v>
      </c>
      <c r="G986" s="257">
        <v>4.372E7</v>
      </c>
      <c r="H986" s="184">
        <v>0.0</v>
      </c>
      <c r="I986" s="257">
        <v>1.86979E8</v>
      </c>
      <c r="J986" s="184" t="s">
        <v>114</v>
      </c>
      <c r="K986" s="184" t="s">
        <v>320</v>
      </c>
      <c r="L986" s="258">
        <f>Total_revenue-COGS</f>
        <v>463440000</v>
      </c>
      <c r="M986" s="258">
        <f>Gross_profit-(SGAs+R_and_D+Other_operating_items)</f>
        <v>232741000</v>
      </c>
      <c r="N986" s="259">
        <f>1-(COGS/Total_revenue)</f>
        <v>0.7292640325</v>
      </c>
      <c r="O986" s="259">
        <f>Operating_profit/Total_revenue</f>
        <v>0.3662386505</v>
      </c>
    </row>
    <row r="987">
      <c r="A987" s="184">
        <v>1013.0</v>
      </c>
      <c r="B987" s="184" t="s">
        <v>447</v>
      </c>
      <c r="C987" s="184" t="s">
        <v>12</v>
      </c>
      <c r="D987" s="256">
        <v>42004.0</v>
      </c>
      <c r="E987" s="257">
        <v>9.92332E8</v>
      </c>
      <c r="F987" s="257">
        <v>2.75379E8</v>
      </c>
      <c r="G987" s="257">
        <v>5.7664E7</v>
      </c>
      <c r="H987" s="184">
        <v>0.0</v>
      </c>
      <c r="I987" s="257">
        <v>3.01812E8</v>
      </c>
      <c r="J987" s="184" t="s">
        <v>114</v>
      </c>
      <c r="K987" s="184" t="s">
        <v>320</v>
      </c>
      <c r="L987" s="258">
        <f>Total_revenue-COGS</f>
        <v>716953000</v>
      </c>
      <c r="M987" s="258">
        <f>Gross_profit-(SGAs+R_and_D+Other_operating_items)</f>
        <v>357477000</v>
      </c>
      <c r="N987" s="259">
        <f>1-(COGS/Total_revenue)</f>
        <v>0.7224930769</v>
      </c>
      <c r="O987" s="259">
        <f>Operating_profit/Total_revenue</f>
        <v>0.3602393151</v>
      </c>
    </row>
    <row r="988">
      <c r="A988" s="184">
        <v>1014.0</v>
      </c>
      <c r="B988" s="184" t="s">
        <v>447</v>
      </c>
      <c r="C988" s="184" t="s">
        <v>13</v>
      </c>
      <c r="D988" s="256">
        <v>42369.0</v>
      </c>
      <c r="E988" s="257">
        <v>1.042779E9</v>
      </c>
      <c r="F988" s="257">
        <v>2.80901E8</v>
      </c>
      <c r="G988" s="257">
        <v>5.3992E7</v>
      </c>
      <c r="H988" s="184">
        <v>0.0</v>
      </c>
      <c r="I988" s="257">
        <v>2.9452E8</v>
      </c>
      <c r="J988" s="184" t="s">
        <v>114</v>
      </c>
      <c r="K988" s="184" t="s">
        <v>320</v>
      </c>
      <c r="L988" s="258">
        <f>Total_revenue-COGS</f>
        <v>761878000</v>
      </c>
      <c r="M988" s="258">
        <f>Gross_profit-(SGAs+R_and_D+Other_operating_items)</f>
        <v>413366000</v>
      </c>
      <c r="N988" s="259">
        <f>1-(COGS/Total_revenue)</f>
        <v>0.7306226919</v>
      </c>
      <c r="O988" s="259">
        <f>Operating_profit/Total_revenue</f>
        <v>0.3964080596</v>
      </c>
    </row>
    <row r="989">
      <c r="A989" s="184">
        <v>1015.0</v>
      </c>
      <c r="B989" s="184" t="s">
        <v>448</v>
      </c>
      <c r="C989" s="184" t="s">
        <v>10</v>
      </c>
      <c r="D989" s="256">
        <v>41274.0</v>
      </c>
      <c r="E989" s="257">
        <v>7.97517E8</v>
      </c>
      <c r="F989" s="257">
        <v>3.37533E8</v>
      </c>
      <c r="G989" s="257">
        <v>2.0412E7</v>
      </c>
      <c r="H989" s="184">
        <v>0.0</v>
      </c>
      <c r="I989" s="257">
        <v>2.77621E8</v>
      </c>
      <c r="J989" s="184" t="s">
        <v>114</v>
      </c>
      <c r="K989" s="184" t="s">
        <v>348</v>
      </c>
      <c r="L989" s="258">
        <f>Total_revenue-COGS</f>
        <v>459984000</v>
      </c>
      <c r="M989" s="258">
        <f>Gross_profit-(SGAs+R_and_D+Other_operating_items)</f>
        <v>161951000</v>
      </c>
      <c r="N989" s="259">
        <f>1-(COGS/Total_revenue)</f>
        <v>0.5767701504</v>
      </c>
      <c r="O989" s="259">
        <f>Operating_profit/Total_revenue</f>
        <v>0.2030690255</v>
      </c>
    </row>
    <row r="990">
      <c r="A990" s="184">
        <v>1016.0</v>
      </c>
      <c r="B990" s="184" t="s">
        <v>448</v>
      </c>
      <c r="C990" s="184" t="s">
        <v>11</v>
      </c>
      <c r="D990" s="256">
        <v>41639.0</v>
      </c>
      <c r="E990" s="257">
        <v>1.029475E9</v>
      </c>
      <c r="F990" s="257">
        <v>4.23256E8</v>
      </c>
      <c r="G990" s="257">
        <v>2.7772E7</v>
      </c>
      <c r="H990" s="184">
        <v>0.0</v>
      </c>
      <c r="I990" s="257">
        <v>3.57165E8</v>
      </c>
      <c r="J990" s="184" t="s">
        <v>114</v>
      </c>
      <c r="K990" s="184" t="s">
        <v>348</v>
      </c>
      <c r="L990" s="258">
        <f>Total_revenue-COGS</f>
        <v>606219000</v>
      </c>
      <c r="M990" s="258">
        <f>Gross_profit-(SGAs+R_and_D+Other_operating_items)</f>
        <v>221282000</v>
      </c>
      <c r="N990" s="259">
        <f>1-(COGS/Total_revenue)</f>
        <v>0.5888622842</v>
      </c>
      <c r="O990" s="259">
        <f>Operating_profit/Total_revenue</f>
        <v>0.2149464533</v>
      </c>
    </row>
    <row r="991">
      <c r="A991" s="184">
        <v>1017.0</v>
      </c>
      <c r="B991" s="184" t="s">
        <v>448</v>
      </c>
      <c r="C991" s="184" t="s">
        <v>12</v>
      </c>
      <c r="D991" s="256">
        <v>42004.0</v>
      </c>
      <c r="E991" s="257">
        <v>1.105247E9</v>
      </c>
      <c r="F991" s="257">
        <v>4.41929E8</v>
      </c>
      <c r="G991" s="257">
        <v>2.9412E7</v>
      </c>
      <c r="H991" s="184">
        <v>0.0</v>
      </c>
      <c r="I991" s="257">
        <v>3.78716E8</v>
      </c>
      <c r="J991" s="184" t="s">
        <v>114</v>
      </c>
      <c r="K991" s="184" t="s">
        <v>348</v>
      </c>
      <c r="L991" s="258">
        <f>Total_revenue-COGS</f>
        <v>663318000</v>
      </c>
      <c r="M991" s="258">
        <f>Gross_profit-(SGAs+R_and_D+Other_operating_items)</f>
        <v>255190000</v>
      </c>
      <c r="N991" s="259">
        <f>1-(COGS/Total_revenue)</f>
        <v>0.6001536308</v>
      </c>
      <c r="O991" s="259">
        <f>Operating_profit/Total_revenue</f>
        <v>0.2308895659</v>
      </c>
    </row>
    <row r="992">
      <c r="A992" s="184">
        <v>1018.0</v>
      </c>
      <c r="B992" s="184" t="s">
        <v>448</v>
      </c>
      <c r="C992" s="184" t="s">
        <v>13</v>
      </c>
      <c r="D992" s="256">
        <v>42369.0</v>
      </c>
      <c r="E992" s="257">
        <v>1.288149E9</v>
      </c>
      <c r="F992" s="257">
        <v>4.97359E8</v>
      </c>
      <c r="G992" s="257">
        <v>2.987E7</v>
      </c>
      <c r="H992" s="184">
        <v>0.0</v>
      </c>
      <c r="I992" s="257">
        <v>4.64472E8</v>
      </c>
      <c r="J992" s="184" t="s">
        <v>114</v>
      </c>
      <c r="K992" s="184" t="s">
        <v>348</v>
      </c>
      <c r="L992" s="258">
        <f>Total_revenue-COGS</f>
        <v>790790000</v>
      </c>
      <c r="M992" s="258">
        <f>Gross_profit-(SGAs+R_and_D+Other_operating_items)</f>
        <v>296448000</v>
      </c>
      <c r="N992" s="259">
        <f>1-(COGS/Total_revenue)</f>
        <v>0.6138963738</v>
      </c>
      <c r="O992" s="259">
        <f>Operating_profit/Total_revenue</f>
        <v>0.2301348679</v>
      </c>
    </row>
    <row r="993">
      <c r="A993" s="184">
        <v>1019.0</v>
      </c>
      <c r="B993" s="184" t="s">
        <v>449</v>
      </c>
      <c r="C993" s="184" t="s">
        <v>10</v>
      </c>
      <c r="D993" s="256">
        <v>41274.0</v>
      </c>
      <c r="E993" s="257">
        <v>1.1814E10</v>
      </c>
      <c r="F993" s="257">
        <v>1.019E10</v>
      </c>
      <c r="G993" s="257">
        <v>5.82E8</v>
      </c>
      <c r="H993" s="184">
        <v>0.0</v>
      </c>
      <c r="I993" s="257">
        <v>1.02E8</v>
      </c>
      <c r="J993" s="184" t="s">
        <v>90</v>
      </c>
      <c r="K993" s="184" t="s">
        <v>227</v>
      </c>
      <c r="L993" s="258">
        <f>Total_revenue-COGS</f>
        <v>1624000000</v>
      </c>
      <c r="M993" s="258">
        <f>Gross_profit-(SGAs+R_and_D+Other_operating_items)</f>
        <v>940000000</v>
      </c>
      <c r="N993" s="259">
        <f>1-(COGS/Total_revenue)</f>
        <v>0.1374640257</v>
      </c>
      <c r="O993" s="259">
        <f>Operating_profit/Total_revenue</f>
        <v>0.07956661588</v>
      </c>
    </row>
    <row r="994">
      <c r="A994" s="184">
        <v>1020.0</v>
      </c>
      <c r="B994" s="184" t="s">
        <v>449</v>
      </c>
      <c r="C994" s="184" t="s">
        <v>11</v>
      </c>
      <c r="D994" s="256">
        <v>41639.0</v>
      </c>
      <c r="E994" s="257">
        <v>1.2784E10</v>
      </c>
      <c r="F994" s="257">
        <v>1.102E10</v>
      </c>
      <c r="G994" s="257">
        <v>6.49E8</v>
      </c>
      <c r="H994" s="184">
        <v>0.0</v>
      </c>
      <c r="I994" s="257">
        <v>1.27E8</v>
      </c>
      <c r="J994" s="184" t="s">
        <v>90</v>
      </c>
      <c r="K994" s="184" t="s">
        <v>227</v>
      </c>
      <c r="L994" s="258">
        <f>Total_revenue-COGS</f>
        <v>1764000000</v>
      </c>
      <c r="M994" s="258">
        <f>Gross_profit-(SGAs+R_and_D+Other_operating_items)</f>
        <v>988000000</v>
      </c>
      <c r="N994" s="259">
        <f>1-(COGS/Total_revenue)</f>
        <v>0.1379849812</v>
      </c>
      <c r="O994" s="259">
        <f>Operating_profit/Total_revenue</f>
        <v>0.07728410513</v>
      </c>
    </row>
    <row r="995">
      <c r="A995" s="184">
        <v>1021.0</v>
      </c>
      <c r="B995" s="184" t="s">
        <v>449</v>
      </c>
      <c r="C995" s="184" t="s">
        <v>12</v>
      </c>
      <c r="D995" s="256">
        <v>42004.0</v>
      </c>
      <c r="E995" s="257">
        <v>1.3796E10</v>
      </c>
      <c r="F995" s="257">
        <v>1.183E10</v>
      </c>
      <c r="G995" s="257">
        <v>6.59E8</v>
      </c>
      <c r="H995" s="184">
        <v>0.0</v>
      </c>
      <c r="I995" s="257">
        <v>1.48E8</v>
      </c>
      <c r="J995" s="184" t="s">
        <v>90</v>
      </c>
      <c r="K995" s="184" t="s">
        <v>227</v>
      </c>
      <c r="L995" s="258">
        <f>Total_revenue-COGS</f>
        <v>1966000000</v>
      </c>
      <c r="M995" s="258">
        <f>Gross_profit-(SGAs+R_and_D+Other_operating_items)</f>
        <v>1159000000</v>
      </c>
      <c r="N995" s="259">
        <f>1-(COGS/Total_revenue)</f>
        <v>0.1425050739</v>
      </c>
      <c r="O995" s="259">
        <f>Operating_profit/Total_revenue</f>
        <v>0.08400985793</v>
      </c>
    </row>
    <row r="996">
      <c r="A996" s="184">
        <v>1022.0</v>
      </c>
      <c r="B996" s="184" t="s">
        <v>449</v>
      </c>
      <c r="C996" s="184" t="s">
        <v>13</v>
      </c>
      <c r="D996" s="256">
        <v>42369.0</v>
      </c>
      <c r="E996" s="257">
        <v>1.4486E10</v>
      </c>
      <c r="F996" s="257">
        <v>1.2363E10</v>
      </c>
      <c r="G996" s="257">
        <v>6.34E8</v>
      </c>
      <c r="H996" s="184">
        <v>0.0</v>
      </c>
      <c r="I996" s="257">
        <v>1.39E8</v>
      </c>
      <c r="J996" s="184" t="s">
        <v>90</v>
      </c>
      <c r="K996" s="184" t="s">
        <v>227</v>
      </c>
      <c r="L996" s="258">
        <f>Total_revenue-COGS</f>
        <v>2123000000</v>
      </c>
      <c r="M996" s="258">
        <f>Gross_profit-(SGAs+R_and_D+Other_operating_items)</f>
        <v>1350000000</v>
      </c>
      <c r="N996" s="259">
        <f>1-(COGS/Total_revenue)</f>
        <v>0.1465552948</v>
      </c>
      <c r="O996" s="259">
        <f>Operating_profit/Total_revenue</f>
        <v>0.09319342814</v>
      </c>
    </row>
    <row r="997">
      <c r="A997" s="184">
        <v>1023.0</v>
      </c>
      <c r="B997" s="184" t="s">
        <v>450</v>
      </c>
      <c r="C997" s="184" t="s">
        <v>10</v>
      </c>
      <c r="D997" s="256">
        <v>41639.0</v>
      </c>
      <c r="E997" s="257">
        <v>6.761E9</v>
      </c>
      <c r="F997" s="257">
        <v>4.802E9</v>
      </c>
      <c r="G997" s="257">
        <v>1.347E9</v>
      </c>
      <c r="H997" s="184">
        <v>0.0</v>
      </c>
      <c r="I997" s="184">
        <v>0.0</v>
      </c>
      <c r="J997" s="184" t="s">
        <v>105</v>
      </c>
      <c r="K997" s="184" t="s">
        <v>165</v>
      </c>
      <c r="L997" s="258">
        <f>Total_revenue-COGS</f>
        <v>1959000000</v>
      </c>
      <c r="M997" s="258">
        <f>Gross_profit-(SGAs+R_and_D+Other_operating_items)</f>
        <v>612000000</v>
      </c>
      <c r="N997" s="259">
        <f>1-(COGS/Total_revenue)</f>
        <v>0.289750037</v>
      </c>
      <c r="O997" s="259">
        <f>Operating_profit/Total_revenue</f>
        <v>0.09051915397</v>
      </c>
    </row>
    <row r="998">
      <c r="A998" s="184">
        <v>1024.0</v>
      </c>
      <c r="B998" s="184" t="s">
        <v>450</v>
      </c>
      <c r="C998" s="184" t="s">
        <v>11</v>
      </c>
      <c r="D998" s="256">
        <v>42004.0</v>
      </c>
      <c r="E998" s="257">
        <v>7.006E9</v>
      </c>
      <c r="F998" s="257">
        <v>4.946E9</v>
      </c>
      <c r="G998" s="257">
        <v>1.338E9</v>
      </c>
      <c r="H998" s="184">
        <v>0.0</v>
      </c>
      <c r="I998" s="184">
        <v>0.0</v>
      </c>
      <c r="J998" s="184" t="s">
        <v>105</v>
      </c>
      <c r="K998" s="184" t="s">
        <v>165</v>
      </c>
      <c r="L998" s="258">
        <f>Total_revenue-COGS</f>
        <v>2060000000</v>
      </c>
      <c r="M998" s="258">
        <f>Gross_profit-(SGAs+R_and_D+Other_operating_items)</f>
        <v>722000000</v>
      </c>
      <c r="N998" s="259">
        <f>1-(COGS/Total_revenue)</f>
        <v>0.2940336854</v>
      </c>
      <c r="O998" s="259">
        <f>Operating_profit/Total_revenue</f>
        <v>0.1030545247</v>
      </c>
    </row>
    <row r="999">
      <c r="A999" s="184">
        <v>1025.0</v>
      </c>
      <c r="B999" s="184" t="s">
        <v>450</v>
      </c>
      <c r="C999" s="184" t="s">
        <v>12</v>
      </c>
      <c r="D999" s="256">
        <v>42369.0</v>
      </c>
      <c r="E999" s="257">
        <v>7.142E9</v>
      </c>
      <c r="F999" s="257">
        <v>4.889E9</v>
      </c>
      <c r="G999" s="257">
        <v>1.339E9</v>
      </c>
      <c r="H999" s="184">
        <v>0.0</v>
      </c>
      <c r="I999" s="184">
        <v>0.0</v>
      </c>
      <c r="J999" s="184" t="s">
        <v>105</v>
      </c>
      <c r="K999" s="184" t="s">
        <v>165</v>
      </c>
      <c r="L999" s="258">
        <f>Total_revenue-COGS</f>
        <v>2253000000</v>
      </c>
      <c r="M999" s="258">
        <f>Gross_profit-(SGAs+R_and_D+Other_operating_items)</f>
        <v>914000000</v>
      </c>
      <c r="N999" s="259">
        <f>1-(COGS/Total_revenue)</f>
        <v>0.3154578549</v>
      </c>
      <c r="O999" s="259">
        <f>Operating_profit/Total_revenue</f>
        <v>0.127975357</v>
      </c>
    </row>
    <row r="1000">
      <c r="A1000" s="184">
        <v>1026.0</v>
      </c>
      <c r="B1000" s="184" t="s">
        <v>450</v>
      </c>
      <c r="C1000" s="184" t="s">
        <v>13</v>
      </c>
      <c r="D1000" s="256">
        <v>42735.0</v>
      </c>
      <c r="E1000" s="257">
        <v>7.357E9</v>
      </c>
      <c r="F1000" s="257">
        <v>4.901E9</v>
      </c>
      <c r="G1000" s="257">
        <v>1.403E9</v>
      </c>
      <c r="H1000" s="184">
        <v>0.0</v>
      </c>
      <c r="I1000" s="184">
        <v>0.0</v>
      </c>
      <c r="J1000" s="184" t="s">
        <v>105</v>
      </c>
      <c r="K1000" s="184" t="s">
        <v>165</v>
      </c>
      <c r="L1000" s="258">
        <f>Total_revenue-COGS</f>
        <v>2456000000</v>
      </c>
      <c r="M1000" s="258">
        <f>Gross_profit-(SGAs+R_and_D+Other_operating_items)</f>
        <v>1053000000</v>
      </c>
      <c r="N1000" s="259">
        <f>1-(COGS/Total_revenue)</f>
        <v>0.3338317249</v>
      </c>
      <c r="O1000" s="259">
        <f>Operating_profit/Total_revenue</f>
        <v>0.1431289928</v>
      </c>
    </row>
    <row r="1001">
      <c r="A1001" s="184">
        <v>1027.0</v>
      </c>
      <c r="B1001" s="184" t="s">
        <v>451</v>
      </c>
      <c r="C1001" s="184" t="s">
        <v>10</v>
      </c>
      <c r="D1001" s="256">
        <v>41274.0</v>
      </c>
      <c r="E1001" s="257">
        <v>6.420881E9</v>
      </c>
      <c r="F1001" s="257">
        <v>3.011684E9</v>
      </c>
      <c r="G1001" s="257">
        <v>2.388182E9</v>
      </c>
      <c r="H1001" s="184">
        <v>0.0</v>
      </c>
      <c r="I1001" s="184">
        <v>0.0</v>
      </c>
      <c r="J1001" s="184" t="s">
        <v>90</v>
      </c>
      <c r="K1001" s="184" t="s">
        <v>110</v>
      </c>
      <c r="L1001" s="258">
        <f>Total_revenue-COGS</f>
        <v>3409197000</v>
      </c>
      <c r="M1001" s="258">
        <f>Gross_profit-(SGAs+R_and_D+Other_operating_items)</f>
        <v>1021015000</v>
      </c>
      <c r="N1001" s="259">
        <f>1-(COGS/Total_revenue)</f>
        <v>0.5309547086</v>
      </c>
      <c r="O1001" s="259">
        <f>Operating_profit/Total_revenue</f>
        <v>0.1590147832</v>
      </c>
    </row>
    <row r="1002">
      <c r="A1002" s="184">
        <v>1028.0</v>
      </c>
      <c r="B1002" s="184" t="s">
        <v>451</v>
      </c>
      <c r="C1002" s="184" t="s">
        <v>11</v>
      </c>
      <c r="D1002" s="256">
        <v>41639.0</v>
      </c>
      <c r="E1002" s="257">
        <v>6.484892E9</v>
      </c>
      <c r="F1002" s="257">
        <v>3.006009E9</v>
      </c>
      <c r="G1002" s="257">
        <v>2.31078E9</v>
      </c>
      <c r="H1002" s="184">
        <v>0.0</v>
      </c>
      <c r="I1002" s="184">
        <v>0.0</v>
      </c>
      <c r="J1002" s="184" t="s">
        <v>90</v>
      </c>
      <c r="K1002" s="184" t="s">
        <v>110</v>
      </c>
      <c r="L1002" s="258">
        <f>Total_revenue-COGS</f>
        <v>3478883000</v>
      </c>
      <c r="M1002" s="258">
        <f>Gross_profit-(SGAs+R_and_D+Other_operating_items)</f>
        <v>1168103000</v>
      </c>
      <c r="N1002" s="259">
        <f>1-(COGS/Total_revenue)</f>
        <v>0.5364596666</v>
      </c>
      <c r="O1002" s="259">
        <f>Operating_profit/Total_revenue</f>
        <v>0.180126824</v>
      </c>
    </row>
    <row r="1003">
      <c r="A1003" s="184">
        <v>1029.0</v>
      </c>
      <c r="B1003" s="184" t="s">
        <v>451</v>
      </c>
      <c r="C1003" s="184" t="s">
        <v>12</v>
      </c>
      <c r="D1003" s="256">
        <v>42004.0</v>
      </c>
      <c r="E1003" s="257">
        <v>6.023819E9</v>
      </c>
      <c r="F1003" s="257">
        <v>3.022797E9</v>
      </c>
      <c r="G1003" s="257">
        <v>2.347308E9</v>
      </c>
      <c r="H1003" s="184">
        <v>0.0</v>
      </c>
      <c r="I1003" s="184">
        <v>0.0</v>
      </c>
      <c r="J1003" s="184" t="s">
        <v>90</v>
      </c>
      <c r="K1003" s="184" t="s">
        <v>110</v>
      </c>
      <c r="L1003" s="258">
        <f>Total_revenue-COGS</f>
        <v>3001022000</v>
      </c>
      <c r="M1003" s="258">
        <f>Gross_profit-(SGAs+R_and_D+Other_operating_items)</f>
        <v>653714000</v>
      </c>
      <c r="N1003" s="259">
        <f>1-(COGS/Total_revenue)</f>
        <v>0.4981925918</v>
      </c>
      <c r="O1003" s="259">
        <f>Operating_profit/Total_revenue</f>
        <v>0.108521521</v>
      </c>
    </row>
    <row r="1004">
      <c r="A1004" s="184">
        <v>1030.0</v>
      </c>
      <c r="B1004" s="184" t="s">
        <v>451</v>
      </c>
      <c r="C1004" s="184" t="s">
        <v>13</v>
      </c>
      <c r="D1004" s="256">
        <v>42369.0</v>
      </c>
      <c r="E1004" s="257">
        <v>5.702613E9</v>
      </c>
      <c r="F1004" s="257">
        <v>2.896255E9</v>
      </c>
      <c r="G1004" s="257">
        <v>2.265436E9</v>
      </c>
      <c r="H1004" s="184">
        <v>0.0</v>
      </c>
      <c r="I1004" s="184">
        <v>0.0</v>
      </c>
      <c r="J1004" s="184" t="s">
        <v>90</v>
      </c>
      <c r="K1004" s="184" t="s">
        <v>110</v>
      </c>
      <c r="L1004" s="258">
        <f>Total_revenue-COGS</f>
        <v>2806358000</v>
      </c>
      <c r="M1004" s="258">
        <f>Gross_profit-(SGAs+R_and_D+Other_operating_items)</f>
        <v>540922000</v>
      </c>
      <c r="N1004" s="259">
        <f>1-(COGS/Total_revenue)</f>
        <v>0.4921179116</v>
      </c>
      <c r="O1004" s="259">
        <f>Operating_profit/Total_revenue</f>
        <v>0.09485511291</v>
      </c>
    </row>
    <row r="1005">
      <c r="A1005" s="184">
        <v>1031.0</v>
      </c>
      <c r="B1005" s="184" t="s">
        <v>452</v>
      </c>
      <c r="C1005" s="184" t="s">
        <v>10</v>
      </c>
      <c r="D1005" s="256">
        <v>41274.0</v>
      </c>
      <c r="E1005" s="257">
        <v>2.7567E10</v>
      </c>
      <c r="F1005" s="257">
        <v>1.67507E10</v>
      </c>
      <c r="G1005" s="257">
        <v>2.2117E9</v>
      </c>
      <c r="H1005" s="184">
        <v>0.0</v>
      </c>
      <c r="I1005" s="184">
        <v>0.0</v>
      </c>
      <c r="J1005" s="184" t="s">
        <v>90</v>
      </c>
      <c r="K1005" s="184" t="s">
        <v>247</v>
      </c>
      <c r="L1005" s="258">
        <f>Total_revenue-COGS</f>
        <v>10816300000</v>
      </c>
      <c r="M1005" s="258">
        <f>Gross_profit-(SGAs+R_and_D+Other_operating_items)</f>
        <v>8604600000</v>
      </c>
      <c r="N1005" s="259">
        <f>1-(COGS/Total_revenue)</f>
        <v>0.3923640585</v>
      </c>
      <c r="O1005" s="259">
        <f>Operating_profit/Total_revenue</f>
        <v>0.3121340733</v>
      </c>
    </row>
    <row r="1006">
      <c r="A1006" s="184">
        <v>1032.0</v>
      </c>
      <c r="B1006" s="184" t="s">
        <v>452</v>
      </c>
      <c r="C1006" s="184" t="s">
        <v>11</v>
      </c>
      <c r="D1006" s="256">
        <v>41639.0</v>
      </c>
      <c r="E1006" s="257">
        <v>2.81057E10</v>
      </c>
      <c r="F1006" s="257">
        <v>1.7203E10</v>
      </c>
      <c r="G1006" s="257">
        <v>2.1384E9</v>
      </c>
      <c r="H1006" s="184">
        <v>0.0</v>
      </c>
      <c r="I1006" s="184">
        <v>0.0</v>
      </c>
      <c r="J1006" s="184" t="s">
        <v>90</v>
      </c>
      <c r="K1006" s="184" t="s">
        <v>247</v>
      </c>
      <c r="L1006" s="258">
        <f>Total_revenue-COGS</f>
        <v>10902700000</v>
      </c>
      <c r="M1006" s="258">
        <f>Gross_profit-(SGAs+R_and_D+Other_operating_items)</f>
        <v>8764300000</v>
      </c>
      <c r="N1006" s="259">
        <f>1-(COGS/Total_revenue)</f>
        <v>0.3879177533</v>
      </c>
      <c r="O1006" s="259">
        <f>Operating_profit/Total_revenue</f>
        <v>0.3118335427</v>
      </c>
    </row>
    <row r="1007">
      <c r="A1007" s="184">
        <v>1033.0</v>
      </c>
      <c r="B1007" s="184" t="s">
        <v>452</v>
      </c>
      <c r="C1007" s="184" t="s">
        <v>12</v>
      </c>
      <c r="D1007" s="256">
        <v>42004.0</v>
      </c>
      <c r="E1007" s="257">
        <v>2.74413E10</v>
      </c>
      <c r="F1007" s="257">
        <v>1.69856E10</v>
      </c>
      <c r="G1007" s="257">
        <v>2.5065E9</v>
      </c>
      <c r="H1007" s="184">
        <v>0.0</v>
      </c>
      <c r="I1007" s="184">
        <v>0.0</v>
      </c>
      <c r="J1007" s="184" t="s">
        <v>90</v>
      </c>
      <c r="K1007" s="184" t="s">
        <v>247</v>
      </c>
      <c r="L1007" s="258">
        <f>Total_revenue-COGS</f>
        <v>10455700000</v>
      </c>
      <c r="M1007" s="258">
        <f>Gross_profit-(SGAs+R_and_D+Other_operating_items)</f>
        <v>7949200000</v>
      </c>
      <c r="N1007" s="259">
        <f>1-(COGS/Total_revenue)</f>
        <v>0.3810205785</v>
      </c>
      <c r="O1007" s="259">
        <f>Operating_profit/Total_revenue</f>
        <v>0.2896801536</v>
      </c>
    </row>
    <row r="1008">
      <c r="A1008" s="184">
        <v>1034.0</v>
      </c>
      <c r="B1008" s="184" t="s">
        <v>452</v>
      </c>
      <c r="C1008" s="184" t="s">
        <v>13</v>
      </c>
      <c r="D1008" s="256">
        <v>42369.0</v>
      </c>
      <c r="E1008" s="257">
        <v>2.5413E10</v>
      </c>
      <c r="F1008" s="257">
        <v>1.56238E10</v>
      </c>
      <c r="G1008" s="257">
        <v>2.6437E9</v>
      </c>
      <c r="H1008" s="184">
        <v>0.0</v>
      </c>
      <c r="I1008" s="184">
        <v>0.0</v>
      </c>
      <c r="J1008" s="184" t="s">
        <v>90</v>
      </c>
      <c r="K1008" s="184" t="s">
        <v>247</v>
      </c>
      <c r="L1008" s="258">
        <f>Total_revenue-COGS</f>
        <v>9789200000</v>
      </c>
      <c r="M1008" s="258">
        <f>Gross_profit-(SGAs+R_and_D+Other_operating_items)</f>
        <v>7145500000</v>
      </c>
      <c r="N1008" s="259">
        <f>1-(COGS/Total_revenue)</f>
        <v>0.3852044229</v>
      </c>
      <c r="O1008" s="259">
        <f>Operating_profit/Total_revenue</f>
        <v>0.2811749892</v>
      </c>
    </row>
    <row r="1009">
      <c r="A1009" s="184">
        <v>1035.0</v>
      </c>
      <c r="B1009" s="184" t="s">
        <v>453</v>
      </c>
      <c r="C1009" s="184" t="s">
        <v>10</v>
      </c>
      <c r="D1009" s="256">
        <v>41364.0</v>
      </c>
      <c r="E1009" s="257">
        <v>1.581623E9</v>
      </c>
      <c r="F1009" s="257">
        <v>7.43164E8</v>
      </c>
      <c r="G1009" s="257">
        <v>2.61471E8</v>
      </c>
      <c r="H1009" s="257">
        <v>2.54723E8</v>
      </c>
      <c r="I1009" s="257">
        <v>1.11537E8</v>
      </c>
      <c r="J1009" s="184" t="s">
        <v>108</v>
      </c>
      <c r="K1009" s="184" t="s">
        <v>143</v>
      </c>
      <c r="L1009" s="258">
        <f>Total_revenue-COGS</f>
        <v>838459000</v>
      </c>
      <c r="M1009" s="258">
        <f>Gross_profit-(SGAs+R_and_D+Other_operating_items)</f>
        <v>210728000</v>
      </c>
      <c r="N1009" s="259">
        <f>1-(COGS/Total_revenue)</f>
        <v>0.5301257</v>
      </c>
      <c r="O1009" s="259">
        <f>Operating_profit/Total_revenue</f>
        <v>0.1332352906</v>
      </c>
    </row>
    <row r="1010">
      <c r="A1010" s="184">
        <v>1036.0</v>
      </c>
      <c r="B1010" s="184" t="s">
        <v>453</v>
      </c>
      <c r="C1010" s="184" t="s">
        <v>11</v>
      </c>
      <c r="D1010" s="256">
        <v>41729.0</v>
      </c>
      <c r="E1010" s="257">
        <v>1.931217E9</v>
      </c>
      <c r="F1010" s="257">
        <v>8.02474E8</v>
      </c>
      <c r="G1010" s="257">
        <v>2.67278E8</v>
      </c>
      <c r="H1010" s="257">
        <v>3.05043E8</v>
      </c>
      <c r="I1010" s="257">
        <v>9.4534E7</v>
      </c>
      <c r="J1010" s="184" t="s">
        <v>108</v>
      </c>
      <c r="K1010" s="184" t="s">
        <v>143</v>
      </c>
      <c r="L1010" s="258">
        <f>Total_revenue-COGS</f>
        <v>1128743000</v>
      </c>
      <c r="M1010" s="258">
        <f>Gross_profit-(SGAs+R_and_D+Other_operating_items)</f>
        <v>461888000</v>
      </c>
      <c r="N1010" s="259">
        <f>1-(COGS/Total_revenue)</f>
        <v>0.5844723819</v>
      </c>
      <c r="O1010" s="259">
        <f>Operating_profit/Total_revenue</f>
        <v>0.2391693942</v>
      </c>
    </row>
    <row r="1011">
      <c r="A1011" s="184">
        <v>1037.0</v>
      </c>
      <c r="B1011" s="184" t="s">
        <v>453</v>
      </c>
      <c r="C1011" s="184" t="s">
        <v>12</v>
      </c>
      <c r="D1011" s="256">
        <v>42094.0</v>
      </c>
      <c r="E1011" s="257">
        <v>2.147036E9</v>
      </c>
      <c r="F1011" s="257">
        <v>9.17472E8</v>
      </c>
      <c r="G1011" s="257">
        <v>2.74815E8</v>
      </c>
      <c r="H1011" s="257">
        <v>3.49543E8</v>
      </c>
      <c r="I1011" s="257">
        <v>1.76746E8</v>
      </c>
      <c r="J1011" s="184" t="s">
        <v>108</v>
      </c>
      <c r="K1011" s="184" t="s">
        <v>143</v>
      </c>
      <c r="L1011" s="258">
        <f>Total_revenue-COGS</f>
        <v>1229564000</v>
      </c>
      <c r="M1011" s="258">
        <f>Gross_profit-(SGAs+R_and_D+Other_operating_items)</f>
        <v>428460000</v>
      </c>
      <c r="N1011" s="259">
        <f>1-(COGS/Total_revenue)</f>
        <v>0.5726797315</v>
      </c>
      <c r="O1011" s="259">
        <f>Operating_profit/Total_revenue</f>
        <v>0.1995588337</v>
      </c>
    </row>
    <row r="1012">
      <c r="A1012" s="184">
        <v>1038.0</v>
      </c>
      <c r="B1012" s="184" t="s">
        <v>453</v>
      </c>
      <c r="C1012" s="184" t="s">
        <v>13</v>
      </c>
      <c r="D1012" s="256">
        <v>42460.0</v>
      </c>
      <c r="E1012" s="257">
        <v>2.173334E9</v>
      </c>
      <c r="F1012" s="257">
        <v>9.6787E8</v>
      </c>
      <c r="G1012" s="257">
        <v>3.0167E8</v>
      </c>
      <c r="H1012" s="257">
        <v>3.72596E8</v>
      </c>
      <c r="I1012" s="257">
        <v>1.74896E8</v>
      </c>
      <c r="J1012" s="184" t="s">
        <v>108</v>
      </c>
      <c r="K1012" s="184" t="s">
        <v>143</v>
      </c>
      <c r="L1012" s="258">
        <f>Total_revenue-COGS</f>
        <v>1205464000</v>
      </c>
      <c r="M1012" s="258">
        <f>Gross_profit-(SGAs+R_and_D+Other_operating_items)</f>
        <v>356302000</v>
      </c>
      <c r="N1012" s="259">
        <f>1-(COGS/Total_revenue)</f>
        <v>0.5546611796</v>
      </c>
      <c r="O1012" s="259">
        <f>Operating_profit/Total_revenue</f>
        <v>0.1639425877</v>
      </c>
    </row>
    <row r="1013">
      <c r="A1013" s="184">
        <v>1039.0</v>
      </c>
      <c r="B1013" s="184" t="s">
        <v>454</v>
      </c>
      <c r="C1013" s="184" t="s">
        <v>10</v>
      </c>
      <c r="D1013" s="256">
        <v>41364.0</v>
      </c>
      <c r="E1013" s="257">
        <v>1.22196E11</v>
      </c>
      <c r="F1013" s="257">
        <v>1.15315E11</v>
      </c>
      <c r="G1013" s="257">
        <v>4.11E9</v>
      </c>
      <c r="H1013" s="257">
        <v>4.33E8</v>
      </c>
      <c r="I1013" s="184">
        <v>0.0</v>
      </c>
      <c r="J1013" s="184" t="s">
        <v>102</v>
      </c>
      <c r="K1013" s="184" t="s">
        <v>138</v>
      </c>
      <c r="L1013" s="258">
        <f>Total_revenue-COGS</f>
        <v>6881000000</v>
      </c>
      <c r="M1013" s="258">
        <f>Gross_profit-(SGAs+R_and_D+Other_operating_items)</f>
        <v>2338000000</v>
      </c>
      <c r="N1013" s="259">
        <f>1-(COGS/Total_revenue)</f>
        <v>0.05631117222</v>
      </c>
      <c r="O1013" s="259">
        <f>Operating_profit/Total_revenue</f>
        <v>0.01913319585</v>
      </c>
    </row>
    <row r="1014">
      <c r="A1014" s="184">
        <v>1040.0</v>
      </c>
      <c r="B1014" s="184" t="s">
        <v>454</v>
      </c>
      <c r="C1014" s="184" t="s">
        <v>11</v>
      </c>
      <c r="D1014" s="256">
        <v>41729.0</v>
      </c>
      <c r="E1014" s="257">
        <v>1.37392E11</v>
      </c>
      <c r="F1014" s="257">
        <v>1.2904E11</v>
      </c>
      <c r="G1014" s="257">
        <v>5.388E9</v>
      </c>
      <c r="H1014" s="257">
        <v>4.57E8</v>
      </c>
      <c r="I1014" s="184">
        <v>0.0</v>
      </c>
      <c r="J1014" s="184" t="s">
        <v>102</v>
      </c>
      <c r="K1014" s="184" t="s">
        <v>138</v>
      </c>
      <c r="L1014" s="258">
        <f>Total_revenue-COGS</f>
        <v>8352000000</v>
      </c>
      <c r="M1014" s="258">
        <f>Gross_profit-(SGAs+R_and_D+Other_operating_items)</f>
        <v>2507000000</v>
      </c>
      <c r="N1014" s="259">
        <f>1-(COGS/Total_revenue)</f>
        <v>0.06078956562</v>
      </c>
      <c r="O1014" s="259">
        <f>Operating_profit/Total_revenue</f>
        <v>0.01824705951</v>
      </c>
    </row>
    <row r="1015">
      <c r="A1015" s="184">
        <v>1041.0</v>
      </c>
      <c r="B1015" s="184" t="s">
        <v>454</v>
      </c>
      <c r="C1015" s="184" t="s">
        <v>12</v>
      </c>
      <c r="D1015" s="256">
        <v>42094.0</v>
      </c>
      <c r="E1015" s="257">
        <v>1.79045E11</v>
      </c>
      <c r="F1015" s="257">
        <v>1.67634E11</v>
      </c>
      <c r="G1015" s="257">
        <v>7.901E9</v>
      </c>
      <c r="H1015" s="257">
        <v>3.92E8</v>
      </c>
      <c r="I1015" s="184">
        <v>0.0</v>
      </c>
      <c r="J1015" s="184" t="s">
        <v>102</v>
      </c>
      <c r="K1015" s="184" t="s">
        <v>138</v>
      </c>
      <c r="L1015" s="258">
        <f>Total_revenue-COGS</f>
        <v>11411000000</v>
      </c>
      <c r="M1015" s="258">
        <f>Gross_profit-(SGAs+R_and_D+Other_operating_items)</f>
        <v>3118000000</v>
      </c>
      <c r="N1015" s="259">
        <f>1-(COGS/Total_revenue)</f>
        <v>0.06373258119</v>
      </c>
      <c r="O1015" s="259">
        <f>Operating_profit/Total_revenue</f>
        <v>0.01741461644</v>
      </c>
    </row>
    <row r="1016">
      <c r="A1016" s="184">
        <v>1042.0</v>
      </c>
      <c r="B1016" s="184" t="s">
        <v>454</v>
      </c>
      <c r="C1016" s="184" t="s">
        <v>13</v>
      </c>
      <c r="D1016" s="256">
        <v>42460.0</v>
      </c>
      <c r="E1016" s="257">
        <v>1.90884E11</v>
      </c>
      <c r="F1016" s="257">
        <v>1.79468E11</v>
      </c>
      <c r="G1016" s="257">
        <v>7.276E9</v>
      </c>
      <c r="H1016" s="257">
        <v>3.92E8</v>
      </c>
      <c r="I1016" s="184">
        <v>0.0</v>
      </c>
      <c r="J1016" s="184" t="s">
        <v>102</v>
      </c>
      <c r="K1016" s="184" t="s">
        <v>138</v>
      </c>
      <c r="L1016" s="258">
        <f>Total_revenue-COGS</f>
        <v>11416000000</v>
      </c>
      <c r="M1016" s="258">
        <f>Gross_profit-(SGAs+R_and_D+Other_operating_items)</f>
        <v>3748000000</v>
      </c>
      <c r="N1016" s="259">
        <f>1-(COGS/Total_revenue)</f>
        <v>0.05980595545</v>
      </c>
      <c r="O1016" s="259">
        <f>Operating_profit/Total_revenue</f>
        <v>0.01963496155</v>
      </c>
    </row>
    <row r="1017">
      <c r="A1017" s="184">
        <v>1043.0</v>
      </c>
      <c r="B1017" s="184" t="s">
        <v>455</v>
      </c>
      <c r="C1017" s="184" t="s">
        <v>10</v>
      </c>
      <c r="D1017" s="256">
        <v>41274.0</v>
      </c>
      <c r="E1017" s="257">
        <v>2.7303E9</v>
      </c>
      <c r="F1017" s="257">
        <v>7.95E8</v>
      </c>
      <c r="G1017" s="257">
        <v>7.522E8</v>
      </c>
      <c r="H1017" s="184">
        <v>0.0</v>
      </c>
      <c r="I1017" s="257">
        <v>9.35E7</v>
      </c>
      <c r="J1017" s="184" t="s">
        <v>99</v>
      </c>
      <c r="K1017" s="184" t="s">
        <v>456</v>
      </c>
      <c r="L1017" s="258">
        <f>Total_revenue-COGS</f>
        <v>1935300000</v>
      </c>
      <c r="M1017" s="258">
        <f>Gross_profit-(SGAs+R_and_D+Other_operating_items)</f>
        <v>1089600000</v>
      </c>
      <c r="N1017" s="259">
        <f>1-(COGS/Total_revenue)</f>
        <v>0.7088232062</v>
      </c>
      <c r="O1017" s="259">
        <f>Operating_profit/Total_revenue</f>
        <v>0.3990770245</v>
      </c>
    </row>
    <row r="1018">
      <c r="A1018" s="184">
        <v>1044.0</v>
      </c>
      <c r="B1018" s="184" t="s">
        <v>455</v>
      </c>
      <c r="C1018" s="184" t="s">
        <v>11</v>
      </c>
      <c r="D1018" s="256">
        <v>41639.0</v>
      </c>
      <c r="E1018" s="257">
        <v>2.9725E9</v>
      </c>
      <c r="F1018" s="257">
        <v>8.224E8</v>
      </c>
      <c r="G1018" s="257">
        <v>8.221E8</v>
      </c>
      <c r="H1018" s="184">
        <v>0.0</v>
      </c>
      <c r="I1018" s="257">
        <v>9.34E7</v>
      </c>
      <c r="J1018" s="184" t="s">
        <v>99</v>
      </c>
      <c r="K1018" s="184" t="s">
        <v>456</v>
      </c>
      <c r="L1018" s="258">
        <f>Total_revenue-COGS</f>
        <v>2150100000</v>
      </c>
      <c r="M1018" s="258">
        <f>Gross_profit-(SGAs+R_and_D+Other_operating_items)</f>
        <v>1234600000</v>
      </c>
      <c r="N1018" s="259">
        <f>1-(COGS/Total_revenue)</f>
        <v>0.7233305299</v>
      </c>
      <c r="O1018" s="259">
        <f>Operating_profit/Total_revenue</f>
        <v>0.4153406224</v>
      </c>
    </row>
    <row r="1019">
      <c r="A1019" s="184">
        <v>1045.0</v>
      </c>
      <c r="B1019" s="184" t="s">
        <v>455</v>
      </c>
      <c r="C1019" s="184" t="s">
        <v>12</v>
      </c>
      <c r="D1019" s="256">
        <v>42004.0</v>
      </c>
      <c r="E1019" s="257">
        <v>3.3343E9</v>
      </c>
      <c r="F1019" s="257">
        <v>9.303E8</v>
      </c>
      <c r="G1019" s="257">
        <v>8.693E8</v>
      </c>
      <c r="H1019" s="184">
        <v>0.0</v>
      </c>
      <c r="I1019" s="257">
        <v>9.56E7</v>
      </c>
      <c r="J1019" s="184" t="s">
        <v>99</v>
      </c>
      <c r="K1019" s="184" t="s">
        <v>456</v>
      </c>
      <c r="L1019" s="258">
        <f>Total_revenue-COGS</f>
        <v>2404000000</v>
      </c>
      <c r="M1019" s="258">
        <f>Gross_profit-(SGAs+R_and_D+Other_operating_items)</f>
        <v>1439100000</v>
      </c>
      <c r="N1019" s="259">
        <f>1-(COGS/Total_revenue)</f>
        <v>0.7209909126</v>
      </c>
      <c r="O1019" s="259">
        <f>Operating_profit/Total_revenue</f>
        <v>0.4316048346</v>
      </c>
    </row>
    <row r="1020">
      <c r="A1020" s="184">
        <v>1046.0</v>
      </c>
      <c r="B1020" s="184" t="s">
        <v>455</v>
      </c>
      <c r="C1020" s="184" t="s">
        <v>13</v>
      </c>
      <c r="D1020" s="256">
        <v>42369.0</v>
      </c>
      <c r="E1020" s="257">
        <v>3.4845E9</v>
      </c>
      <c r="F1020" s="257">
        <v>9.763E8</v>
      </c>
      <c r="G1020" s="257">
        <v>9.213E8</v>
      </c>
      <c r="H1020" s="184">
        <v>0.0</v>
      </c>
      <c r="I1020" s="257">
        <v>1.135E8</v>
      </c>
      <c r="J1020" s="184" t="s">
        <v>99</v>
      </c>
      <c r="K1020" s="184" t="s">
        <v>456</v>
      </c>
      <c r="L1020" s="258">
        <f>Total_revenue-COGS</f>
        <v>2508200000</v>
      </c>
      <c r="M1020" s="258">
        <f>Gross_profit-(SGAs+R_and_D+Other_operating_items)</f>
        <v>1473400000</v>
      </c>
      <c r="N1020" s="259">
        <f>1-(COGS/Total_revenue)</f>
        <v>0.7198163295</v>
      </c>
      <c r="O1020" s="259">
        <f>Operating_profit/Total_revenue</f>
        <v>0.4228440235</v>
      </c>
    </row>
    <row r="1021">
      <c r="A1021" s="184">
        <v>1047.0</v>
      </c>
      <c r="B1021" s="184" t="s">
        <v>457</v>
      </c>
      <c r="C1021" s="184" t="s">
        <v>10</v>
      </c>
      <c r="D1021" s="256">
        <v>41274.0</v>
      </c>
      <c r="E1021" s="257">
        <v>3.5015E10</v>
      </c>
      <c r="F1021" s="257">
        <v>2.1939E10</v>
      </c>
      <c r="G1021" s="257">
        <v>9.176E9</v>
      </c>
      <c r="H1021" s="184">
        <v>0.0</v>
      </c>
      <c r="I1021" s="257">
        <v>2.17E8</v>
      </c>
      <c r="J1021" s="184" t="s">
        <v>93</v>
      </c>
      <c r="K1021" s="184" t="s">
        <v>218</v>
      </c>
      <c r="L1021" s="258">
        <f>Total_revenue-COGS</f>
        <v>13076000000</v>
      </c>
      <c r="M1021" s="258">
        <f>Gross_profit-(SGAs+R_and_D+Other_operating_items)</f>
        <v>3683000000</v>
      </c>
      <c r="N1021" s="259">
        <f>1-(COGS/Total_revenue)</f>
        <v>0.3734399543</v>
      </c>
      <c r="O1021" s="259">
        <f>Operating_profit/Total_revenue</f>
        <v>0.1051834928</v>
      </c>
    </row>
    <row r="1022">
      <c r="A1022" s="184">
        <v>1048.0</v>
      </c>
      <c r="B1022" s="184" t="s">
        <v>457</v>
      </c>
      <c r="C1022" s="184" t="s">
        <v>11</v>
      </c>
      <c r="D1022" s="256">
        <v>41639.0</v>
      </c>
      <c r="E1022" s="257">
        <v>3.5299E10</v>
      </c>
      <c r="F1022" s="257">
        <v>2.2189E10</v>
      </c>
      <c r="G1022" s="257">
        <v>8.679E9</v>
      </c>
      <c r="H1022" s="184">
        <v>0.0</v>
      </c>
      <c r="I1022" s="257">
        <v>2.17E8</v>
      </c>
      <c r="J1022" s="184" t="s">
        <v>93</v>
      </c>
      <c r="K1022" s="184" t="s">
        <v>218</v>
      </c>
      <c r="L1022" s="258">
        <f>Total_revenue-COGS</f>
        <v>13110000000</v>
      </c>
      <c r="M1022" s="258">
        <f>Gross_profit-(SGAs+R_and_D+Other_operating_items)</f>
        <v>4214000000</v>
      </c>
      <c r="N1022" s="259">
        <f>1-(COGS/Total_revenue)</f>
        <v>0.3713986232</v>
      </c>
      <c r="O1022" s="259">
        <f>Operating_profit/Total_revenue</f>
        <v>0.1193801524</v>
      </c>
    </row>
    <row r="1023">
      <c r="A1023" s="184">
        <v>1049.0</v>
      </c>
      <c r="B1023" s="184" t="s">
        <v>457</v>
      </c>
      <c r="C1023" s="184" t="s">
        <v>12</v>
      </c>
      <c r="D1023" s="256">
        <v>42004.0</v>
      </c>
      <c r="E1023" s="257">
        <v>3.4244E10</v>
      </c>
      <c r="F1023" s="257">
        <v>2.1647E10</v>
      </c>
      <c r="G1023" s="257">
        <v>8.457E9</v>
      </c>
      <c r="H1023" s="184">
        <v>0.0</v>
      </c>
      <c r="I1023" s="257">
        <v>2.06E8</v>
      </c>
      <c r="J1023" s="184" t="s">
        <v>93</v>
      </c>
      <c r="K1023" s="184" t="s">
        <v>218</v>
      </c>
      <c r="L1023" s="258">
        <f>Total_revenue-COGS</f>
        <v>12597000000</v>
      </c>
      <c r="M1023" s="258">
        <f>Gross_profit-(SGAs+R_and_D+Other_operating_items)</f>
        <v>3934000000</v>
      </c>
      <c r="N1023" s="259">
        <f>1-(COGS/Total_revenue)</f>
        <v>0.3678600631</v>
      </c>
      <c r="O1023" s="259">
        <f>Operating_profit/Total_revenue</f>
        <v>0.1148814391</v>
      </c>
    </row>
    <row r="1024">
      <c r="A1024" s="184">
        <v>1050.0</v>
      </c>
      <c r="B1024" s="184" t="s">
        <v>457</v>
      </c>
      <c r="C1024" s="184" t="s">
        <v>13</v>
      </c>
      <c r="D1024" s="256">
        <v>42369.0</v>
      </c>
      <c r="E1024" s="257">
        <v>2.9636E10</v>
      </c>
      <c r="F1024" s="257">
        <v>1.8124E10</v>
      </c>
      <c r="G1024" s="257">
        <v>7.577E9</v>
      </c>
      <c r="H1024" s="184">
        <v>0.0</v>
      </c>
      <c r="I1024" s="257">
        <v>1.81E8</v>
      </c>
      <c r="J1024" s="184" t="s">
        <v>93</v>
      </c>
      <c r="K1024" s="184" t="s">
        <v>218</v>
      </c>
      <c r="L1024" s="258">
        <f>Total_revenue-COGS</f>
        <v>11512000000</v>
      </c>
      <c r="M1024" s="258">
        <f>Gross_profit-(SGAs+R_and_D+Other_operating_items)</f>
        <v>3754000000</v>
      </c>
      <c r="N1024" s="259">
        <f>1-(COGS/Total_revenue)</f>
        <v>0.388446484</v>
      </c>
      <c r="O1024" s="259">
        <f>Operating_profit/Total_revenue</f>
        <v>0.1266702659</v>
      </c>
    </row>
    <row r="1025">
      <c r="A1025" s="184">
        <v>1051.0</v>
      </c>
      <c r="B1025" s="184" t="s">
        <v>458</v>
      </c>
      <c r="C1025" s="184" t="s">
        <v>10</v>
      </c>
      <c r="D1025" s="256">
        <v>41274.0</v>
      </c>
      <c r="E1025" s="257">
        <v>6.815E10</v>
      </c>
      <c r="F1025" s="257">
        <v>3.7987E10</v>
      </c>
      <c r="G1025" s="257">
        <v>9.098E9</v>
      </c>
      <c r="H1025" s="184">
        <v>0.0</v>
      </c>
      <c r="I1025" s="257">
        <v>1.7755E10</v>
      </c>
      <c r="J1025" s="184" t="s">
        <v>99</v>
      </c>
      <c r="K1025" s="184" t="s">
        <v>113</v>
      </c>
      <c r="L1025" s="258">
        <f>Total_revenue-COGS</f>
        <v>30163000000</v>
      </c>
      <c r="M1025" s="258">
        <f>Gross_profit-(SGAs+R_and_D+Other_operating_items)</f>
        <v>3310000000</v>
      </c>
      <c r="N1025" s="259">
        <f>1-(COGS/Total_revenue)</f>
        <v>0.442597212</v>
      </c>
      <c r="O1025" s="259">
        <f>Operating_profit/Total_revenue</f>
        <v>0.04856933236</v>
      </c>
    </row>
    <row r="1026">
      <c r="A1026" s="184">
        <v>1052.0</v>
      </c>
      <c r="B1026" s="184" t="s">
        <v>458</v>
      </c>
      <c r="C1026" s="184" t="s">
        <v>11</v>
      </c>
      <c r="D1026" s="256">
        <v>41639.0</v>
      </c>
      <c r="E1026" s="257">
        <v>6.8199E10</v>
      </c>
      <c r="F1026" s="257">
        <v>3.8107E10</v>
      </c>
      <c r="G1026" s="257">
        <v>9.438E9</v>
      </c>
      <c r="H1026" s="184">
        <v>0.0</v>
      </c>
      <c r="I1026" s="257">
        <v>1.6602E10</v>
      </c>
      <c r="J1026" s="184" t="s">
        <v>99</v>
      </c>
      <c r="K1026" s="184" t="s">
        <v>113</v>
      </c>
      <c r="L1026" s="258">
        <f>Total_revenue-COGS</f>
        <v>30092000000</v>
      </c>
      <c r="M1026" s="258">
        <f>Gross_profit-(SGAs+R_and_D+Other_operating_items)</f>
        <v>4052000000</v>
      </c>
      <c r="N1026" s="259">
        <f>1-(COGS/Total_revenue)</f>
        <v>0.4412381413</v>
      </c>
      <c r="O1026" s="259">
        <f>Operating_profit/Total_revenue</f>
        <v>0.05941436091</v>
      </c>
    </row>
    <row r="1027">
      <c r="A1027" s="184">
        <v>1053.0</v>
      </c>
      <c r="B1027" s="184" t="s">
        <v>458</v>
      </c>
      <c r="C1027" s="184" t="s">
        <v>12</v>
      </c>
      <c r="D1027" s="256">
        <v>42004.0</v>
      </c>
      <c r="E1027" s="257">
        <v>7.3316E10</v>
      </c>
      <c r="F1027" s="257">
        <v>3.9102E10</v>
      </c>
      <c r="G1027" s="257">
        <v>8.319E9</v>
      </c>
      <c r="H1027" s="184">
        <v>0.0</v>
      </c>
      <c r="I1027" s="257">
        <v>1.7091E10</v>
      </c>
      <c r="J1027" s="184" t="s">
        <v>99</v>
      </c>
      <c r="K1027" s="184" t="s">
        <v>113</v>
      </c>
      <c r="L1027" s="258">
        <f>Total_revenue-COGS</f>
        <v>34214000000</v>
      </c>
      <c r="M1027" s="258">
        <f>Gross_profit-(SGAs+R_and_D+Other_operating_items)</f>
        <v>8804000000</v>
      </c>
      <c r="N1027" s="259">
        <f>1-(COGS/Total_revenue)</f>
        <v>0.4666648481</v>
      </c>
      <c r="O1027" s="259">
        <f>Operating_profit/Total_revenue</f>
        <v>0.1200829287</v>
      </c>
    </row>
    <row r="1028">
      <c r="A1028" s="184">
        <v>1054.0</v>
      </c>
      <c r="B1028" s="184" t="s">
        <v>458</v>
      </c>
      <c r="C1028" s="184" t="s">
        <v>13</v>
      </c>
      <c r="D1028" s="256">
        <v>42369.0</v>
      </c>
      <c r="E1028" s="257">
        <v>6.9951E10</v>
      </c>
      <c r="F1028" s="257">
        <v>3.8714E10</v>
      </c>
      <c r="G1028" s="257">
        <v>6.998E9</v>
      </c>
      <c r="H1028" s="184">
        <v>0.0</v>
      </c>
      <c r="I1028" s="257">
        <v>1.6769E10</v>
      </c>
      <c r="J1028" s="184" t="s">
        <v>99</v>
      </c>
      <c r="K1028" s="184" t="s">
        <v>113</v>
      </c>
      <c r="L1028" s="258">
        <f>Total_revenue-COGS</f>
        <v>31237000000</v>
      </c>
      <c r="M1028" s="258">
        <f>Gross_profit-(SGAs+R_and_D+Other_operating_items)</f>
        <v>7470000000</v>
      </c>
      <c r="N1028" s="259">
        <f>1-(COGS/Total_revenue)</f>
        <v>0.446555446</v>
      </c>
      <c r="O1028" s="259">
        <f>Operating_profit/Total_revenue</f>
        <v>0.106789038</v>
      </c>
    </row>
    <row r="1029">
      <c r="A1029" s="184">
        <v>1055.0</v>
      </c>
      <c r="B1029" s="184" t="s">
        <v>459</v>
      </c>
      <c r="C1029" s="184" t="s">
        <v>10</v>
      </c>
      <c r="D1029" s="256">
        <v>41274.0</v>
      </c>
      <c r="E1029" s="257">
        <v>5.78798E9</v>
      </c>
      <c r="F1029" s="257">
        <v>4.297922E9</v>
      </c>
      <c r="G1029" s="257">
        <v>1.11055E9</v>
      </c>
      <c r="H1029" s="184">
        <v>0.0</v>
      </c>
      <c r="I1029" s="184">
        <v>0.0</v>
      </c>
      <c r="J1029" s="184" t="s">
        <v>90</v>
      </c>
      <c r="K1029" s="184" t="s">
        <v>460</v>
      </c>
      <c r="L1029" s="258">
        <f>Total_revenue-COGS</f>
        <v>1490058000</v>
      </c>
      <c r="M1029" s="258">
        <f>Gross_profit-(SGAs+R_and_D+Other_operating_items)</f>
        <v>379508000</v>
      </c>
      <c r="N1029" s="259">
        <f>1-(COGS/Total_revenue)</f>
        <v>0.2574400741</v>
      </c>
      <c r="O1029" s="259">
        <f>Operating_profit/Total_revenue</f>
        <v>0.06556829844</v>
      </c>
    </row>
    <row r="1030">
      <c r="A1030" s="184">
        <v>1056.0</v>
      </c>
      <c r="B1030" s="184" t="s">
        <v>459</v>
      </c>
      <c r="C1030" s="184" t="s">
        <v>11</v>
      </c>
      <c r="D1030" s="256">
        <v>41639.0</v>
      </c>
      <c r="E1030" s="257">
        <v>7.348754E9</v>
      </c>
      <c r="F1030" s="257">
        <v>5.427945E9</v>
      </c>
      <c r="G1030" s="257">
        <v>1.373878E9</v>
      </c>
      <c r="H1030" s="184">
        <v>0.0</v>
      </c>
      <c r="I1030" s="184">
        <v>0.0</v>
      </c>
      <c r="J1030" s="184" t="s">
        <v>90</v>
      </c>
      <c r="K1030" s="184" t="s">
        <v>460</v>
      </c>
      <c r="L1030" s="258">
        <f>Total_revenue-COGS</f>
        <v>1920809000</v>
      </c>
      <c r="M1030" s="258">
        <f>Gross_profit-(SGAs+R_and_D+Other_operating_items)</f>
        <v>546931000</v>
      </c>
      <c r="N1030" s="259">
        <f>1-(COGS/Total_revenue)</f>
        <v>0.2613788678</v>
      </c>
      <c r="O1030" s="259">
        <f>Operating_profit/Total_revenue</f>
        <v>0.07442499776</v>
      </c>
    </row>
    <row r="1031">
      <c r="A1031" s="184">
        <v>1057.0</v>
      </c>
      <c r="B1031" s="184" t="s">
        <v>459</v>
      </c>
      <c r="C1031" s="184" t="s">
        <v>12</v>
      </c>
      <c r="D1031" s="256">
        <v>42004.0</v>
      </c>
      <c r="E1031" s="257">
        <v>7.803446E9</v>
      </c>
      <c r="F1031" s="257">
        <v>5.649254E9</v>
      </c>
      <c r="G1031" s="257">
        <v>1.381396E9</v>
      </c>
      <c r="H1031" s="184">
        <v>0.0</v>
      </c>
      <c r="I1031" s="184">
        <v>0.0</v>
      </c>
      <c r="J1031" s="184" t="s">
        <v>90</v>
      </c>
      <c r="K1031" s="184" t="s">
        <v>460</v>
      </c>
      <c r="L1031" s="258">
        <f>Total_revenue-COGS</f>
        <v>2154192000</v>
      </c>
      <c r="M1031" s="258">
        <f>Gross_profit-(SGAs+R_and_D+Other_operating_items)</f>
        <v>772796000</v>
      </c>
      <c r="N1031" s="259">
        <f>1-(COGS/Total_revenue)</f>
        <v>0.2760565012</v>
      </c>
      <c r="O1031" s="259">
        <f>Operating_profit/Total_revenue</f>
        <v>0.09903265814</v>
      </c>
    </row>
    <row r="1032">
      <c r="A1032" s="184">
        <v>1058.0</v>
      </c>
      <c r="B1032" s="184" t="s">
        <v>459</v>
      </c>
      <c r="C1032" s="184" t="s">
        <v>13</v>
      </c>
      <c r="D1032" s="256">
        <v>42369.0</v>
      </c>
      <c r="E1032" s="257">
        <v>8.071563E9</v>
      </c>
      <c r="F1032" s="257">
        <v>5.660877E9</v>
      </c>
      <c r="G1032" s="257">
        <v>1.57312E9</v>
      </c>
      <c r="H1032" s="184">
        <v>0.0</v>
      </c>
      <c r="I1032" s="184">
        <v>0.0</v>
      </c>
      <c r="J1032" s="184" t="s">
        <v>90</v>
      </c>
      <c r="K1032" s="184" t="s">
        <v>460</v>
      </c>
      <c r="L1032" s="258">
        <f>Total_revenue-COGS</f>
        <v>2410686000</v>
      </c>
      <c r="M1032" s="258">
        <f>Gross_profit-(SGAs+R_and_D+Other_operating_items)</f>
        <v>837566000</v>
      </c>
      <c r="N1032" s="259">
        <f>1-(COGS/Total_revenue)</f>
        <v>0.2986640877</v>
      </c>
      <c r="O1032" s="259">
        <f>Operating_profit/Total_revenue</f>
        <v>0.1037675107</v>
      </c>
    </row>
    <row r="1033">
      <c r="A1033" s="184">
        <v>1059.0</v>
      </c>
      <c r="B1033" s="184" t="s">
        <v>461</v>
      </c>
      <c r="C1033" s="184" t="s">
        <v>10</v>
      </c>
      <c r="D1033" s="256">
        <v>41274.0</v>
      </c>
      <c r="E1033" s="257">
        <v>3.9013E9</v>
      </c>
      <c r="F1033" s="257">
        <v>1.5038E9</v>
      </c>
      <c r="G1033" s="257">
        <v>1.4573E9</v>
      </c>
      <c r="H1033" s="257">
        <v>1.001E8</v>
      </c>
      <c r="I1033" s="184">
        <v>0.0</v>
      </c>
      <c r="J1033" s="184" t="s">
        <v>93</v>
      </c>
      <c r="K1033" s="184" t="s">
        <v>218</v>
      </c>
      <c r="L1033" s="258">
        <f>Total_revenue-COGS</f>
        <v>2397500000</v>
      </c>
      <c r="M1033" s="258">
        <f>Gross_profit-(SGAs+R_and_D+Other_operating_items)</f>
        <v>840100000</v>
      </c>
      <c r="N1033" s="259">
        <f>1-(COGS/Total_revenue)</f>
        <v>0.6145387435</v>
      </c>
      <c r="O1033" s="259">
        <f>Operating_profit/Total_revenue</f>
        <v>0.2153384769</v>
      </c>
    </row>
    <row r="1034">
      <c r="A1034" s="184">
        <v>1060.0</v>
      </c>
      <c r="B1034" s="184" t="s">
        <v>461</v>
      </c>
      <c r="C1034" s="184" t="s">
        <v>11</v>
      </c>
      <c r="D1034" s="256">
        <v>41639.0</v>
      </c>
      <c r="E1034" s="257">
        <v>4.2007E9</v>
      </c>
      <c r="F1034" s="257">
        <v>1.5285E9</v>
      </c>
      <c r="G1034" s="257">
        <v>1.5486E9</v>
      </c>
      <c r="H1034" s="257">
        <v>1.002E8</v>
      </c>
      <c r="I1034" s="184">
        <v>0.0</v>
      </c>
      <c r="J1034" s="184" t="s">
        <v>93</v>
      </c>
      <c r="K1034" s="184" t="s">
        <v>218</v>
      </c>
      <c r="L1034" s="258">
        <f>Total_revenue-COGS</f>
        <v>2672200000</v>
      </c>
      <c r="M1034" s="258">
        <f>Gross_profit-(SGAs+R_and_D+Other_operating_items)</f>
        <v>1023400000</v>
      </c>
      <c r="N1034" s="259">
        <f>1-(COGS/Total_revenue)</f>
        <v>0.6361320732</v>
      </c>
      <c r="O1034" s="259">
        <f>Operating_profit/Total_revenue</f>
        <v>0.2436260623</v>
      </c>
    </row>
    <row r="1035">
      <c r="A1035" s="184">
        <v>1061.0</v>
      </c>
      <c r="B1035" s="184" t="s">
        <v>461</v>
      </c>
      <c r="C1035" s="184" t="s">
        <v>12</v>
      </c>
      <c r="D1035" s="256">
        <v>42004.0</v>
      </c>
      <c r="E1035" s="257">
        <v>4.4093E9</v>
      </c>
      <c r="F1035" s="257">
        <v>1.7006E9</v>
      </c>
      <c r="G1035" s="257">
        <v>1.6176E9</v>
      </c>
      <c r="H1035" s="257">
        <v>1.151E8</v>
      </c>
      <c r="I1035" s="184">
        <v>0.0</v>
      </c>
      <c r="J1035" s="184" t="s">
        <v>93</v>
      </c>
      <c r="K1035" s="184" t="s">
        <v>218</v>
      </c>
      <c r="L1035" s="258">
        <f>Total_revenue-COGS</f>
        <v>2708700000</v>
      </c>
      <c r="M1035" s="258">
        <f>Gross_profit-(SGAs+R_and_D+Other_operating_items)</f>
        <v>976000000</v>
      </c>
      <c r="N1035" s="259">
        <f>1-(COGS/Total_revenue)</f>
        <v>0.6143151974</v>
      </c>
      <c r="O1035" s="259">
        <f>Operating_profit/Total_revenue</f>
        <v>0.2213503277</v>
      </c>
    </row>
    <row r="1036">
      <c r="A1036" s="184">
        <v>1062.0</v>
      </c>
      <c r="B1036" s="184" t="s">
        <v>461</v>
      </c>
      <c r="C1036" s="184" t="s">
        <v>13</v>
      </c>
      <c r="D1036" s="256">
        <v>42369.0</v>
      </c>
      <c r="E1036" s="257">
        <v>4.0713E9</v>
      </c>
      <c r="F1036" s="257">
        <v>1.4553E9</v>
      </c>
      <c r="G1036" s="257">
        <v>1.5324E9</v>
      </c>
      <c r="H1036" s="257">
        <v>1.084E8</v>
      </c>
      <c r="I1036" s="184">
        <v>0.0</v>
      </c>
      <c r="J1036" s="184" t="s">
        <v>93</v>
      </c>
      <c r="K1036" s="184" t="s">
        <v>218</v>
      </c>
      <c r="L1036" s="258">
        <f>Total_revenue-COGS</f>
        <v>2616000000</v>
      </c>
      <c r="M1036" s="258">
        <f>Gross_profit-(SGAs+R_and_D+Other_operating_items)</f>
        <v>975200000</v>
      </c>
      <c r="N1036" s="259">
        <f>1-(COGS/Total_revenue)</f>
        <v>0.6425466067</v>
      </c>
      <c r="O1036" s="259">
        <f>Operating_profit/Total_revenue</f>
        <v>0.2395303711</v>
      </c>
    </row>
    <row r="1037">
      <c r="A1037" s="184">
        <v>1063.0</v>
      </c>
      <c r="B1037" s="184" t="s">
        <v>462</v>
      </c>
      <c r="C1037" s="184" t="s">
        <v>10</v>
      </c>
      <c r="D1037" s="256">
        <v>41608.0</v>
      </c>
      <c r="E1037" s="257">
        <v>4.1234E9</v>
      </c>
      <c r="F1037" s="257">
        <v>2.4576E9</v>
      </c>
      <c r="G1037" s="257">
        <v>1.0903E9</v>
      </c>
      <c r="H1037" s="184">
        <v>0.0</v>
      </c>
      <c r="I1037" s="184">
        <v>0.0</v>
      </c>
      <c r="J1037" s="184" t="s">
        <v>93</v>
      </c>
      <c r="K1037" s="184" t="s">
        <v>218</v>
      </c>
      <c r="L1037" s="258">
        <f>Total_revenue-COGS</f>
        <v>1665800000</v>
      </c>
      <c r="M1037" s="258">
        <f>Gross_profit-(SGAs+R_and_D+Other_operating_items)</f>
        <v>575500000</v>
      </c>
      <c r="N1037" s="259">
        <f>1-(COGS/Total_revenue)</f>
        <v>0.403987001</v>
      </c>
      <c r="O1037" s="259">
        <f>Operating_profit/Total_revenue</f>
        <v>0.1395692875</v>
      </c>
    </row>
    <row r="1038">
      <c r="A1038" s="184">
        <v>1064.0</v>
      </c>
      <c r="B1038" s="184" t="s">
        <v>462</v>
      </c>
      <c r="C1038" s="184" t="s">
        <v>11</v>
      </c>
      <c r="D1038" s="256">
        <v>41973.0</v>
      </c>
      <c r="E1038" s="257">
        <v>4.2432E9</v>
      </c>
      <c r="F1038" s="257">
        <v>2.513E9</v>
      </c>
      <c r="G1038" s="257">
        <v>1.122E9</v>
      </c>
      <c r="H1038" s="184">
        <v>0.0</v>
      </c>
      <c r="I1038" s="184">
        <v>0.0</v>
      </c>
      <c r="J1038" s="184" t="s">
        <v>93</v>
      </c>
      <c r="K1038" s="184" t="s">
        <v>218</v>
      </c>
      <c r="L1038" s="258">
        <f>Total_revenue-COGS</f>
        <v>1730200000</v>
      </c>
      <c r="M1038" s="258">
        <f>Gross_profit-(SGAs+R_and_D+Other_operating_items)</f>
        <v>608200000</v>
      </c>
      <c r="N1038" s="259">
        <f>1-(COGS/Total_revenue)</f>
        <v>0.4077582956</v>
      </c>
      <c r="O1038" s="259">
        <f>Operating_profit/Total_revenue</f>
        <v>0.1433352187</v>
      </c>
    </row>
    <row r="1039">
      <c r="A1039" s="184">
        <v>1065.0</v>
      </c>
      <c r="B1039" s="184" t="s">
        <v>462</v>
      </c>
      <c r="C1039" s="184" t="s">
        <v>12</v>
      </c>
      <c r="D1039" s="256">
        <v>42338.0</v>
      </c>
      <c r="E1039" s="257">
        <v>4.2963E9</v>
      </c>
      <c r="F1039" s="257">
        <v>2.559E9</v>
      </c>
      <c r="G1039" s="257">
        <v>1.1274E9</v>
      </c>
      <c r="H1039" s="184">
        <v>0.0</v>
      </c>
      <c r="I1039" s="184">
        <v>0.0</v>
      </c>
      <c r="J1039" s="184" t="s">
        <v>93</v>
      </c>
      <c r="K1039" s="184" t="s">
        <v>218</v>
      </c>
      <c r="L1039" s="258">
        <f>Total_revenue-COGS</f>
        <v>1737300000</v>
      </c>
      <c r="M1039" s="258">
        <f>Gross_profit-(SGAs+R_and_D+Other_operating_items)</f>
        <v>609900000</v>
      </c>
      <c r="N1039" s="259">
        <f>1-(COGS/Total_revenue)</f>
        <v>0.4043712031</v>
      </c>
      <c r="O1039" s="259">
        <f>Operating_profit/Total_revenue</f>
        <v>0.1419593604</v>
      </c>
    </row>
    <row r="1040">
      <c r="A1040" s="184">
        <v>1066.0</v>
      </c>
      <c r="B1040" s="184" t="s">
        <v>462</v>
      </c>
      <c r="C1040" s="184" t="s">
        <v>13</v>
      </c>
      <c r="D1040" s="256">
        <v>42704.0</v>
      </c>
      <c r="E1040" s="257">
        <v>4.4115E9</v>
      </c>
      <c r="F1040" s="257">
        <v>2.5798E9</v>
      </c>
      <c r="G1040" s="257">
        <v>1.175E9</v>
      </c>
      <c r="H1040" s="184">
        <v>0.0</v>
      </c>
      <c r="I1040" s="184">
        <v>0.0</v>
      </c>
      <c r="J1040" s="184" t="s">
        <v>93</v>
      </c>
      <c r="K1040" s="184" t="s">
        <v>218</v>
      </c>
      <c r="L1040" s="258">
        <f>Total_revenue-COGS</f>
        <v>1831700000</v>
      </c>
      <c r="M1040" s="258">
        <f>Gross_profit-(SGAs+R_and_D+Other_operating_items)</f>
        <v>656700000</v>
      </c>
      <c r="N1040" s="259">
        <f>1-(COGS/Total_revenue)</f>
        <v>0.4152102459</v>
      </c>
      <c r="O1040" s="259">
        <f>Operating_profit/Total_revenue</f>
        <v>0.1488609317</v>
      </c>
    </row>
    <row r="1041">
      <c r="A1041" s="184">
        <v>1067.0</v>
      </c>
      <c r="B1041" s="184" t="s">
        <v>463</v>
      </c>
      <c r="C1041" s="184" t="s">
        <v>10</v>
      </c>
      <c r="D1041" s="256">
        <v>41274.0</v>
      </c>
      <c r="E1041" s="257">
        <v>2.031901E9</v>
      </c>
      <c r="F1041" s="257">
        <v>1.704767E9</v>
      </c>
      <c r="G1041" s="257">
        <v>1.35824E8</v>
      </c>
      <c r="H1041" s="184">
        <v>0.0</v>
      </c>
      <c r="I1041" s="184">
        <v>0.0</v>
      </c>
      <c r="J1041" s="184" t="s">
        <v>111</v>
      </c>
      <c r="K1041" s="184" t="s">
        <v>464</v>
      </c>
      <c r="L1041" s="258">
        <f>Total_revenue-COGS</f>
        <v>327134000</v>
      </c>
      <c r="M1041" s="258">
        <f>Gross_profit-(SGAs+R_and_D+Other_operating_items)</f>
        <v>191310000</v>
      </c>
      <c r="N1041" s="259">
        <f>1-(COGS/Total_revenue)</f>
        <v>0.1609989857</v>
      </c>
      <c r="O1041" s="259">
        <f>Operating_profit/Total_revenue</f>
        <v>0.09415320924</v>
      </c>
    </row>
    <row r="1042">
      <c r="A1042" s="184">
        <v>1068.0</v>
      </c>
      <c r="B1042" s="184" t="s">
        <v>463</v>
      </c>
      <c r="C1042" s="184" t="s">
        <v>11</v>
      </c>
      <c r="D1042" s="256">
        <v>41639.0</v>
      </c>
      <c r="E1042" s="257">
        <v>2.155551E9</v>
      </c>
      <c r="F1042" s="257">
        <v>1.791594E9</v>
      </c>
      <c r="G1042" s="257">
        <v>1.45298E8</v>
      </c>
      <c r="H1042" s="184">
        <v>0.0</v>
      </c>
      <c r="I1042" s="184">
        <v>0.0</v>
      </c>
      <c r="J1042" s="184" t="s">
        <v>111</v>
      </c>
      <c r="K1042" s="184" t="s">
        <v>464</v>
      </c>
      <c r="L1042" s="258">
        <f>Total_revenue-COGS</f>
        <v>363957000</v>
      </c>
      <c r="M1042" s="258">
        <f>Gross_profit-(SGAs+R_and_D+Other_operating_items)</f>
        <v>218659000</v>
      </c>
      <c r="N1042" s="259">
        <f>1-(COGS/Total_revenue)</f>
        <v>0.1688463878</v>
      </c>
      <c r="O1042" s="259">
        <f>Operating_profit/Total_revenue</f>
        <v>0.1014399567</v>
      </c>
    </row>
    <row r="1043">
      <c r="A1043" s="184">
        <v>1069.0</v>
      </c>
      <c r="B1043" s="184" t="s">
        <v>463</v>
      </c>
      <c r="C1043" s="184" t="s">
        <v>12</v>
      </c>
      <c r="D1043" s="256">
        <v>42004.0</v>
      </c>
      <c r="E1043" s="257">
        <v>2.957951E9</v>
      </c>
      <c r="F1043" s="257">
        <v>2.435591E9</v>
      </c>
      <c r="G1043" s="257">
        <v>1.64596E8</v>
      </c>
      <c r="H1043" s="184">
        <v>0.0</v>
      </c>
      <c r="I1043" s="184">
        <v>0.0</v>
      </c>
      <c r="J1043" s="184" t="s">
        <v>111</v>
      </c>
      <c r="K1043" s="184" t="s">
        <v>464</v>
      </c>
      <c r="L1043" s="258">
        <f>Total_revenue-COGS</f>
        <v>522360000</v>
      </c>
      <c r="M1043" s="258">
        <f>Gross_profit-(SGAs+R_and_D+Other_operating_items)</f>
        <v>357764000</v>
      </c>
      <c r="N1043" s="259">
        <f>1-(COGS/Total_revenue)</f>
        <v>0.1765952174</v>
      </c>
      <c r="O1043" s="259">
        <f>Operating_profit/Total_revenue</f>
        <v>0.1209499414</v>
      </c>
    </row>
    <row r="1044">
      <c r="A1044" s="184">
        <v>1070.0</v>
      </c>
      <c r="B1044" s="184" t="s">
        <v>463</v>
      </c>
      <c r="C1044" s="184" t="s">
        <v>13</v>
      </c>
      <c r="D1044" s="256">
        <v>42369.0</v>
      </c>
      <c r="E1044" s="257">
        <v>3.53957E9</v>
      </c>
      <c r="F1044" s="257">
        <v>2.817803E9</v>
      </c>
      <c r="G1044" s="257">
        <v>2.33887E8</v>
      </c>
      <c r="H1044" s="184">
        <v>0.0</v>
      </c>
      <c r="I1044" s="184">
        <v>0.0</v>
      </c>
      <c r="J1044" s="184" t="s">
        <v>111</v>
      </c>
      <c r="K1044" s="184" t="s">
        <v>464</v>
      </c>
      <c r="L1044" s="258">
        <f>Total_revenue-COGS</f>
        <v>721767000</v>
      </c>
      <c r="M1044" s="258">
        <f>Gross_profit-(SGAs+R_and_D+Other_operating_items)</f>
        <v>487880000</v>
      </c>
      <c r="N1044" s="259">
        <f>1-(COGS/Total_revenue)</f>
        <v>0.2039137522</v>
      </c>
      <c r="O1044" s="259">
        <f>Operating_profit/Total_revenue</f>
        <v>0.1378359518</v>
      </c>
    </row>
    <row r="1045">
      <c r="A1045" s="184">
        <v>1071.0</v>
      </c>
      <c r="B1045" s="184" t="s">
        <v>465</v>
      </c>
      <c r="C1045" s="184" t="s">
        <v>10</v>
      </c>
      <c r="D1045" s="256">
        <v>41274.0</v>
      </c>
      <c r="E1045" s="257">
        <v>1.1924E10</v>
      </c>
      <c r="F1045" s="184">
        <v>0.0</v>
      </c>
      <c r="G1045" s="257">
        <v>7.134E9</v>
      </c>
      <c r="H1045" s="184">
        <v>0.0</v>
      </c>
      <c r="I1045" s="257">
        <v>2.961E9</v>
      </c>
      <c r="J1045" s="184" t="s">
        <v>99</v>
      </c>
      <c r="K1045" s="184" t="s">
        <v>89</v>
      </c>
      <c r="L1045" s="258">
        <f>Total_revenue-COGS</f>
        <v>11924000000</v>
      </c>
      <c r="M1045" s="258">
        <f>Gross_profit-(SGAs+R_and_D+Other_operating_items)</f>
        <v>1829000000</v>
      </c>
      <c r="N1045" s="259">
        <f>1-(COGS/Total_revenue)</f>
        <v>1</v>
      </c>
      <c r="O1045" s="259">
        <f>Operating_profit/Total_revenue</f>
        <v>0.1533881248</v>
      </c>
    </row>
    <row r="1046">
      <c r="A1046" s="184">
        <v>1072.0</v>
      </c>
      <c r="B1046" s="184" t="s">
        <v>465</v>
      </c>
      <c r="C1046" s="184" t="s">
        <v>11</v>
      </c>
      <c r="D1046" s="256">
        <v>41639.0</v>
      </c>
      <c r="E1046" s="257">
        <v>1.2261E10</v>
      </c>
      <c r="F1046" s="184">
        <v>0.0</v>
      </c>
      <c r="G1046" s="257">
        <v>7.226E9</v>
      </c>
      <c r="H1046" s="184">
        <v>0.0</v>
      </c>
      <c r="I1046" s="257">
        <v>2.958E9</v>
      </c>
      <c r="J1046" s="184" t="s">
        <v>99</v>
      </c>
      <c r="K1046" s="184" t="s">
        <v>89</v>
      </c>
      <c r="L1046" s="258">
        <f>Total_revenue-COGS</f>
        <v>12261000000</v>
      </c>
      <c r="M1046" s="258">
        <f>Gross_profit-(SGAs+R_and_D+Other_operating_items)</f>
        <v>2077000000</v>
      </c>
      <c r="N1046" s="259">
        <f>1-(COGS/Total_revenue)</f>
        <v>1</v>
      </c>
      <c r="O1046" s="259">
        <f>Operating_profit/Total_revenue</f>
        <v>0.1693989071</v>
      </c>
    </row>
    <row r="1047">
      <c r="A1047" s="184">
        <v>1073.0</v>
      </c>
      <c r="B1047" s="184" t="s">
        <v>465</v>
      </c>
      <c r="C1047" s="184" t="s">
        <v>12</v>
      </c>
      <c r="D1047" s="256">
        <v>42004.0</v>
      </c>
      <c r="E1047" s="257">
        <v>1.2951E10</v>
      </c>
      <c r="F1047" s="184">
        <v>0.0</v>
      </c>
      <c r="G1047" s="257">
        <v>7.515E9</v>
      </c>
      <c r="H1047" s="184">
        <v>0.0</v>
      </c>
      <c r="I1047" s="257">
        <v>3.135E9</v>
      </c>
      <c r="J1047" s="184" t="s">
        <v>99</v>
      </c>
      <c r="K1047" s="184" t="s">
        <v>89</v>
      </c>
      <c r="L1047" s="258">
        <f>Total_revenue-COGS</f>
        <v>12951000000</v>
      </c>
      <c r="M1047" s="258">
        <f>Gross_profit-(SGAs+R_and_D+Other_operating_items)</f>
        <v>2301000000</v>
      </c>
      <c r="N1047" s="259">
        <f>1-(COGS/Total_revenue)</f>
        <v>1</v>
      </c>
      <c r="O1047" s="259">
        <f>Operating_profit/Total_revenue</f>
        <v>0.177669678</v>
      </c>
    </row>
    <row r="1048">
      <c r="A1048" s="184">
        <v>1074.0</v>
      </c>
      <c r="B1048" s="184" t="s">
        <v>465</v>
      </c>
      <c r="C1048" s="184" t="s">
        <v>13</v>
      </c>
      <c r="D1048" s="256">
        <v>42369.0</v>
      </c>
      <c r="E1048" s="257">
        <v>1.2893E10</v>
      </c>
      <c r="F1048" s="184">
        <v>0.0</v>
      </c>
      <c r="G1048" s="257">
        <v>7.334E9</v>
      </c>
      <c r="H1048" s="184">
        <v>0.0</v>
      </c>
      <c r="I1048" s="257">
        <v>3.14E9</v>
      </c>
      <c r="J1048" s="184" t="s">
        <v>99</v>
      </c>
      <c r="K1048" s="184" t="s">
        <v>89</v>
      </c>
      <c r="L1048" s="258">
        <f>Total_revenue-COGS</f>
        <v>12893000000</v>
      </c>
      <c r="M1048" s="258">
        <f>Gross_profit-(SGAs+R_and_D+Other_operating_items)</f>
        <v>2419000000</v>
      </c>
      <c r="N1048" s="259">
        <f>1-(COGS/Total_revenue)</f>
        <v>1</v>
      </c>
      <c r="O1048" s="259">
        <f>Operating_profit/Total_revenue</f>
        <v>0.1876211898</v>
      </c>
    </row>
    <row r="1049">
      <c r="A1049" s="184">
        <v>1075.0</v>
      </c>
      <c r="B1049" s="184" t="s">
        <v>466</v>
      </c>
      <c r="C1049" s="184" t="s">
        <v>10</v>
      </c>
      <c r="D1049" s="256">
        <v>41639.0</v>
      </c>
      <c r="E1049" s="257">
        <v>3.0871E10</v>
      </c>
      <c r="F1049" s="257">
        <v>1.6106E10</v>
      </c>
      <c r="G1049" s="257">
        <v>6.384E9</v>
      </c>
      <c r="H1049" s="257">
        <v>1.715E9</v>
      </c>
      <c r="I1049" s="184">
        <v>0.0</v>
      </c>
      <c r="J1049" s="184" t="s">
        <v>105</v>
      </c>
      <c r="K1049" s="184" t="s">
        <v>256</v>
      </c>
      <c r="L1049" s="258">
        <f>Total_revenue-COGS</f>
        <v>14765000000</v>
      </c>
      <c r="M1049" s="258">
        <f>Gross_profit-(SGAs+R_and_D+Other_operating_items)</f>
        <v>6666000000</v>
      </c>
      <c r="N1049" s="259">
        <f>1-(COGS/Total_revenue)</f>
        <v>0.478280587</v>
      </c>
      <c r="O1049" s="259">
        <f>Operating_profit/Total_revenue</f>
        <v>0.2159308088</v>
      </c>
    </row>
    <row r="1050">
      <c r="A1050" s="184">
        <v>1076.0</v>
      </c>
      <c r="B1050" s="184" t="s">
        <v>466</v>
      </c>
      <c r="C1050" s="184" t="s">
        <v>11</v>
      </c>
      <c r="D1050" s="256">
        <v>42004.0</v>
      </c>
      <c r="E1050" s="257">
        <v>3.1821E10</v>
      </c>
      <c r="F1050" s="257">
        <v>1.6447E10</v>
      </c>
      <c r="G1050" s="257">
        <v>6.469E9</v>
      </c>
      <c r="H1050" s="257">
        <v>1.77E9</v>
      </c>
      <c r="I1050" s="184">
        <v>0.0</v>
      </c>
      <c r="J1050" s="184" t="s">
        <v>105</v>
      </c>
      <c r="K1050" s="184" t="s">
        <v>256</v>
      </c>
      <c r="L1050" s="258">
        <f>Total_revenue-COGS</f>
        <v>15374000000</v>
      </c>
      <c r="M1050" s="258">
        <f>Gross_profit-(SGAs+R_and_D+Other_operating_items)</f>
        <v>7135000000</v>
      </c>
      <c r="N1050" s="259">
        <f>1-(COGS/Total_revenue)</f>
        <v>0.4831400647</v>
      </c>
      <c r="O1050" s="259">
        <f>Operating_profit/Total_revenue</f>
        <v>0.2242229974</v>
      </c>
    </row>
    <row r="1051">
      <c r="A1051" s="184">
        <v>1077.0</v>
      </c>
      <c r="B1051" s="184" t="s">
        <v>466</v>
      </c>
      <c r="C1051" s="184" t="s">
        <v>12</v>
      </c>
      <c r="D1051" s="256">
        <v>42369.0</v>
      </c>
      <c r="E1051" s="257">
        <v>3.0274E10</v>
      </c>
      <c r="F1051" s="257">
        <v>1.5383E10</v>
      </c>
      <c r="G1051" s="257">
        <v>6.182E9</v>
      </c>
      <c r="H1051" s="257">
        <v>1.763E9</v>
      </c>
      <c r="I1051" s="184">
        <v>0.0</v>
      </c>
      <c r="J1051" s="184" t="s">
        <v>105</v>
      </c>
      <c r="K1051" s="184" t="s">
        <v>256</v>
      </c>
      <c r="L1051" s="258">
        <f>Total_revenue-COGS</f>
        <v>14891000000</v>
      </c>
      <c r="M1051" s="258">
        <f>Gross_profit-(SGAs+R_and_D+Other_operating_items)</f>
        <v>6946000000</v>
      </c>
      <c r="N1051" s="259">
        <f>1-(COGS/Total_revenue)</f>
        <v>0.4918742155</v>
      </c>
      <c r="O1051" s="259">
        <f>Operating_profit/Total_revenue</f>
        <v>0.2294378014</v>
      </c>
    </row>
    <row r="1052">
      <c r="A1052" s="184">
        <v>1078.0</v>
      </c>
      <c r="B1052" s="184" t="s">
        <v>466</v>
      </c>
      <c r="C1052" s="184" t="s">
        <v>13</v>
      </c>
      <c r="D1052" s="256">
        <v>42735.0</v>
      </c>
      <c r="E1052" s="257">
        <v>3.0109E10</v>
      </c>
      <c r="F1052" s="257">
        <v>1.504E10</v>
      </c>
      <c r="G1052" s="257">
        <v>6.111E9</v>
      </c>
      <c r="H1052" s="257">
        <v>1.735E9</v>
      </c>
      <c r="I1052" s="184">
        <v>0.0</v>
      </c>
      <c r="J1052" s="184" t="s">
        <v>105</v>
      </c>
      <c r="K1052" s="184" t="s">
        <v>256</v>
      </c>
      <c r="L1052" s="258">
        <f>Total_revenue-COGS</f>
        <v>15069000000</v>
      </c>
      <c r="M1052" s="258">
        <f>Gross_profit-(SGAs+R_and_D+Other_operating_items)</f>
        <v>7223000000</v>
      </c>
      <c r="N1052" s="259">
        <f>1-(COGS/Total_revenue)</f>
        <v>0.5004815836</v>
      </c>
      <c r="O1052" s="259">
        <f>Operating_profit/Total_revenue</f>
        <v>0.239895048</v>
      </c>
    </row>
    <row r="1053">
      <c r="A1053" s="184">
        <v>1079.0</v>
      </c>
      <c r="B1053" s="184" t="s">
        <v>467</v>
      </c>
      <c r="C1053" s="184" t="s">
        <v>10</v>
      </c>
      <c r="D1053" s="256">
        <v>41274.0</v>
      </c>
      <c r="E1053" s="257">
        <v>2.060702E9</v>
      </c>
      <c r="F1053" s="257">
        <v>9.95046E8</v>
      </c>
      <c r="G1053" s="184">
        <v>0.0</v>
      </c>
      <c r="H1053" s="184">
        <v>0.0</v>
      </c>
      <c r="I1053" s="184">
        <v>0.0</v>
      </c>
      <c r="J1053" s="184" t="s">
        <v>93</v>
      </c>
      <c r="K1053" s="184" t="s">
        <v>301</v>
      </c>
      <c r="L1053" s="258">
        <f>Total_revenue-COGS</f>
        <v>1065656000</v>
      </c>
      <c r="M1053" s="258">
        <f>Gross_profit-(SGAs+R_and_D+Other_operating_items)</f>
        <v>1065656000</v>
      </c>
      <c r="N1053" s="259">
        <f>1-(COGS/Total_revenue)</f>
        <v>0.5171325112</v>
      </c>
      <c r="O1053" s="259">
        <f>Operating_profit/Total_revenue</f>
        <v>0.5171325112</v>
      </c>
    </row>
    <row r="1054">
      <c r="A1054" s="184">
        <v>1080.0</v>
      </c>
      <c r="B1054" s="184" t="s">
        <v>467</v>
      </c>
      <c r="C1054" s="184" t="s">
        <v>11</v>
      </c>
      <c r="D1054" s="256">
        <v>41639.0</v>
      </c>
      <c r="E1054" s="257">
        <v>2.246428E9</v>
      </c>
      <c r="F1054" s="257">
        <v>1.073497E9</v>
      </c>
      <c r="G1054" s="184">
        <v>0.0</v>
      </c>
      <c r="H1054" s="184">
        <v>0.0</v>
      </c>
      <c r="I1054" s="184">
        <v>0.0</v>
      </c>
      <c r="J1054" s="184" t="s">
        <v>93</v>
      </c>
      <c r="K1054" s="184" t="s">
        <v>301</v>
      </c>
      <c r="L1054" s="258">
        <f>Total_revenue-COGS</f>
        <v>1172931000</v>
      </c>
      <c r="M1054" s="258">
        <f>Gross_profit-(SGAs+R_and_D+Other_operating_items)</f>
        <v>1172931000</v>
      </c>
      <c r="N1054" s="259">
        <f>1-(COGS/Total_revenue)</f>
        <v>0.5221315796</v>
      </c>
      <c r="O1054" s="259">
        <f>Operating_profit/Total_revenue</f>
        <v>0.5221315796</v>
      </c>
    </row>
    <row r="1055">
      <c r="A1055" s="184">
        <v>1081.0</v>
      </c>
      <c r="B1055" s="184" t="s">
        <v>467</v>
      </c>
      <c r="C1055" s="184" t="s">
        <v>12</v>
      </c>
      <c r="D1055" s="256">
        <v>42004.0</v>
      </c>
      <c r="E1055" s="257">
        <v>2.464867E9</v>
      </c>
      <c r="F1055" s="257">
        <v>1.125057E9</v>
      </c>
      <c r="G1055" s="184">
        <v>0.0</v>
      </c>
      <c r="H1055" s="184">
        <v>0.0</v>
      </c>
      <c r="I1055" s="184">
        <v>0.0</v>
      </c>
      <c r="J1055" s="184" t="s">
        <v>93</v>
      </c>
      <c r="K1055" s="184" t="s">
        <v>301</v>
      </c>
      <c r="L1055" s="258">
        <f>Total_revenue-COGS</f>
        <v>1339810000</v>
      </c>
      <c r="M1055" s="258">
        <f>Gross_profit-(SGAs+R_and_D+Other_operating_items)</f>
        <v>1339810000</v>
      </c>
      <c r="N1055" s="259">
        <f>1-(COGS/Total_revenue)</f>
        <v>0.5435627967</v>
      </c>
      <c r="O1055" s="259">
        <f>Operating_profit/Total_revenue</f>
        <v>0.5435627967</v>
      </c>
    </row>
    <row r="1056">
      <c r="A1056" s="184">
        <v>1082.0</v>
      </c>
      <c r="B1056" s="184" t="s">
        <v>467</v>
      </c>
      <c r="C1056" s="184" t="s">
        <v>13</v>
      </c>
      <c r="D1056" s="256">
        <v>42369.0</v>
      </c>
      <c r="E1056" s="257">
        <v>2.722564E9</v>
      </c>
      <c r="F1056" s="257">
        <v>1.090263E9</v>
      </c>
      <c r="G1056" s="184">
        <v>0.0</v>
      </c>
      <c r="H1056" s="184">
        <v>0.0</v>
      </c>
      <c r="I1056" s="184">
        <v>0.0</v>
      </c>
      <c r="J1056" s="184" t="s">
        <v>93</v>
      </c>
      <c r="K1056" s="184" t="s">
        <v>301</v>
      </c>
      <c r="L1056" s="258">
        <f>Total_revenue-COGS</f>
        <v>1632301000</v>
      </c>
      <c r="M1056" s="258">
        <f>Gross_profit-(SGAs+R_and_D+Other_operating_items)</f>
        <v>1632301000</v>
      </c>
      <c r="N1056" s="259">
        <f>1-(COGS/Total_revenue)</f>
        <v>0.599545502</v>
      </c>
      <c r="O1056" s="259">
        <f>Operating_profit/Total_revenue</f>
        <v>0.599545502</v>
      </c>
    </row>
    <row r="1057">
      <c r="A1057" s="184">
        <v>1083.0</v>
      </c>
      <c r="B1057" s="184" t="s">
        <v>468</v>
      </c>
      <c r="C1057" s="184" t="s">
        <v>10</v>
      </c>
      <c r="D1057" s="256">
        <v>41274.0</v>
      </c>
      <c r="E1057" s="257">
        <v>2.4618E10</v>
      </c>
      <c r="F1057" s="257">
        <v>1.5055E10</v>
      </c>
      <c r="G1057" s="257">
        <v>2.249E9</v>
      </c>
      <c r="H1057" s="184">
        <v>0.0</v>
      </c>
      <c r="I1057" s="184">
        <v>0.0</v>
      </c>
      <c r="J1057" s="184" t="s">
        <v>93</v>
      </c>
      <c r="K1057" s="184" t="s">
        <v>469</v>
      </c>
      <c r="L1057" s="258">
        <f>Total_revenue-COGS</f>
        <v>9563000000</v>
      </c>
      <c r="M1057" s="258">
        <f>Gross_profit-(SGAs+R_and_D+Other_operating_items)</f>
        <v>7314000000</v>
      </c>
      <c r="N1057" s="259">
        <f>1-(COGS/Total_revenue)</f>
        <v>0.3884556016</v>
      </c>
      <c r="O1057" s="259">
        <f>Operating_profit/Total_revenue</f>
        <v>0.2970996832</v>
      </c>
    </row>
    <row r="1058">
      <c r="A1058" s="184">
        <v>1084.0</v>
      </c>
      <c r="B1058" s="184" t="s">
        <v>468</v>
      </c>
      <c r="C1058" s="184" t="s">
        <v>11</v>
      </c>
      <c r="D1058" s="256">
        <v>41639.0</v>
      </c>
      <c r="E1058" s="257">
        <v>2.4466E10</v>
      </c>
      <c r="F1058" s="257">
        <v>1.4009E10</v>
      </c>
      <c r="G1058" s="257">
        <v>2.362E9</v>
      </c>
      <c r="H1058" s="184">
        <v>0.0</v>
      </c>
      <c r="I1058" s="184">
        <v>0.0</v>
      </c>
      <c r="J1058" s="184" t="s">
        <v>93</v>
      </c>
      <c r="K1058" s="184" t="s">
        <v>469</v>
      </c>
      <c r="L1058" s="258">
        <f>Total_revenue-COGS</f>
        <v>10457000000</v>
      </c>
      <c r="M1058" s="258">
        <f>Gross_profit-(SGAs+R_and_D+Other_operating_items)</f>
        <v>8095000000</v>
      </c>
      <c r="N1058" s="259">
        <f>1-(COGS/Total_revenue)</f>
        <v>0.4274094662</v>
      </c>
      <c r="O1058" s="259">
        <f>Operating_profit/Total_revenue</f>
        <v>0.3308673261</v>
      </c>
    </row>
    <row r="1059">
      <c r="A1059" s="184">
        <v>1085.0</v>
      </c>
      <c r="B1059" s="184" t="s">
        <v>468</v>
      </c>
      <c r="C1059" s="184" t="s">
        <v>12</v>
      </c>
      <c r="D1059" s="256">
        <v>42004.0</v>
      </c>
      <c r="E1059" s="257">
        <v>2.4522E10</v>
      </c>
      <c r="F1059" s="257">
        <v>1.4362E10</v>
      </c>
      <c r="G1059" s="257">
        <v>2.541E9</v>
      </c>
      <c r="H1059" s="184">
        <v>0.0</v>
      </c>
      <c r="I1059" s="184">
        <v>0.0</v>
      </c>
      <c r="J1059" s="184" t="s">
        <v>93</v>
      </c>
      <c r="K1059" s="184" t="s">
        <v>469</v>
      </c>
      <c r="L1059" s="258">
        <f>Total_revenue-COGS</f>
        <v>10160000000</v>
      </c>
      <c r="M1059" s="258">
        <f>Gross_profit-(SGAs+R_and_D+Other_operating_items)</f>
        <v>7619000000</v>
      </c>
      <c r="N1059" s="259">
        <f>1-(COGS/Total_revenue)</f>
        <v>0.4143218335</v>
      </c>
      <c r="O1059" s="259">
        <f>Operating_profit/Total_revenue</f>
        <v>0.3107005954</v>
      </c>
    </row>
    <row r="1060">
      <c r="A1060" s="184">
        <v>1086.0</v>
      </c>
      <c r="B1060" s="184" t="s">
        <v>468</v>
      </c>
      <c r="C1060" s="184" t="s">
        <v>13</v>
      </c>
      <c r="D1060" s="256">
        <v>42369.0</v>
      </c>
      <c r="E1060" s="257">
        <v>2.5434E10</v>
      </c>
      <c r="F1060" s="257">
        <v>1.432E10</v>
      </c>
      <c r="G1060" s="257">
        <v>2.749E9</v>
      </c>
      <c r="H1060" s="184">
        <v>0.0</v>
      </c>
      <c r="I1060" s="184">
        <v>0.0</v>
      </c>
      <c r="J1060" s="184" t="s">
        <v>93</v>
      </c>
      <c r="K1060" s="184" t="s">
        <v>469</v>
      </c>
      <c r="L1060" s="258">
        <f>Total_revenue-COGS</f>
        <v>11114000000</v>
      </c>
      <c r="M1060" s="258">
        <f>Gross_profit-(SGAs+R_and_D+Other_operating_items)</f>
        <v>8365000000</v>
      </c>
      <c r="N1060" s="259">
        <f>1-(COGS/Total_revenue)</f>
        <v>0.4369741291</v>
      </c>
      <c r="O1060" s="259">
        <f>Operating_profit/Total_revenue</f>
        <v>0.3288904616</v>
      </c>
    </row>
    <row r="1061">
      <c r="A1061" s="184">
        <v>1087.0</v>
      </c>
      <c r="B1061" s="184" t="s">
        <v>470</v>
      </c>
      <c r="C1061" s="184" t="s">
        <v>10</v>
      </c>
      <c r="D1061" s="256">
        <v>41517.0</v>
      </c>
      <c r="E1061" s="257">
        <v>1.4861E10</v>
      </c>
      <c r="F1061" s="257">
        <v>7.208E9</v>
      </c>
      <c r="G1061" s="257">
        <v>2.55E9</v>
      </c>
      <c r="H1061" s="257">
        <v>1.533E9</v>
      </c>
      <c r="I1061" s="184">
        <v>0.0</v>
      </c>
      <c r="J1061" s="184" t="s">
        <v>111</v>
      </c>
      <c r="K1061" s="184" t="s">
        <v>232</v>
      </c>
      <c r="L1061" s="258">
        <f>Total_revenue-COGS</f>
        <v>7653000000</v>
      </c>
      <c r="M1061" s="258">
        <f>Gross_profit-(SGAs+R_and_D+Other_operating_items)</f>
        <v>3570000000</v>
      </c>
      <c r="N1061" s="259">
        <f>1-(COGS/Total_revenue)</f>
        <v>0.5149720746</v>
      </c>
      <c r="O1061" s="259">
        <f>Operating_profit/Total_revenue</f>
        <v>0.2402260951</v>
      </c>
    </row>
    <row r="1062">
      <c r="A1062" s="184">
        <v>1088.0</v>
      </c>
      <c r="B1062" s="184" t="s">
        <v>470</v>
      </c>
      <c r="C1062" s="184" t="s">
        <v>11</v>
      </c>
      <c r="D1062" s="256">
        <v>41882.0</v>
      </c>
      <c r="E1062" s="257">
        <v>1.5855E10</v>
      </c>
      <c r="F1062" s="257">
        <v>7.281E9</v>
      </c>
      <c r="G1062" s="257">
        <v>2.774E9</v>
      </c>
      <c r="H1062" s="257">
        <v>1.725E9</v>
      </c>
      <c r="I1062" s="184">
        <v>0.0</v>
      </c>
      <c r="J1062" s="184" t="s">
        <v>111</v>
      </c>
      <c r="K1062" s="184" t="s">
        <v>232</v>
      </c>
      <c r="L1062" s="258">
        <f>Total_revenue-COGS</f>
        <v>8574000000</v>
      </c>
      <c r="M1062" s="258">
        <f>Gross_profit-(SGAs+R_and_D+Other_operating_items)</f>
        <v>4075000000</v>
      </c>
      <c r="N1062" s="259">
        <f>1-(COGS/Total_revenue)</f>
        <v>0.5407757805</v>
      </c>
      <c r="O1062" s="259">
        <f>Operating_profit/Total_revenue</f>
        <v>0.257016714</v>
      </c>
    </row>
    <row r="1063">
      <c r="A1063" s="184">
        <v>1089.0</v>
      </c>
      <c r="B1063" s="184" t="s">
        <v>470</v>
      </c>
      <c r="C1063" s="184" t="s">
        <v>12</v>
      </c>
      <c r="D1063" s="256">
        <v>42247.0</v>
      </c>
      <c r="E1063" s="257">
        <v>1.5001E10</v>
      </c>
      <c r="F1063" s="257">
        <v>6.819E9</v>
      </c>
      <c r="G1063" s="257">
        <v>2.686E9</v>
      </c>
      <c r="H1063" s="257">
        <v>1.58E9</v>
      </c>
      <c r="I1063" s="184">
        <v>0.0</v>
      </c>
      <c r="J1063" s="184" t="s">
        <v>111</v>
      </c>
      <c r="K1063" s="184" t="s">
        <v>232</v>
      </c>
      <c r="L1063" s="258">
        <f>Total_revenue-COGS</f>
        <v>8182000000</v>
      </c>
      <c r="M1063" s="258">
        <f>Gross_profit-(SGAs+R_and_D+Other_operating_items)</f>
        <v>3916000000</v>
      </c>
      <c r="N1063" s="259">
        <f>1-(COGS/Total_revenue)</f>
        <v>0.5454303046</v>
      </c>
      <c r="O1063" s="259">
        <f>Operating_profit/Total_revenue</f>
        <v>0.2610492634</v>
      </c>
    </row>
    <row r="1064">
      <c r="A1064" s="184">
        <v>1090.0</v>
      </c>
      <c r="B1064" s="184" t="s">
        <v>470</v>
      </c>
      <c r="C1064" s="184" t="s">
        <v>13</v>
      </c>
      <c r="D1064" s="256">
        <v>42613.0</v>
      </c>
      <c r="E1064" s="257">
        <v>1.3502E10</v>
      </c>
      <c r="F1064" s="257">
        <v>6.485E9</v>
      </c>
      <c r="G1064" s="257">
        <v>2.833E9</v>
      </c>
      <c r="H1064" s="257">
        <v>1.512E9</v>
      </c>
      <c r="I1064" s="184">
        <v>0.0</v>
      </c>
      <c r="J1064" s="184" t="s">
        <v>111</v>
      </c>
      <c r="K1064" s="184" t="s">
        <v>232</v>
      </c>
      <c r="L1064" s="258">
        <f>Total_revenue-COGS</f>
        <v>7017000000</v>
      </c>
      <c r="M1064" s="258">
        <f>Gross_profit-(SGAs+R_and_D+Other_operating_items)</f>
        <v>2672000000</v>
      </c>
      <c r="N1064" s="259">
        <f>1-(COGS/Total_revenue)</f>
        <v>0.5197007851</v>
      </c>
      <c r="O1064" s="259">
        <f>Operating_profit/Total_revenue</f>
        <v>0.1978966079</v>
      </c>
    </row>
    <row r="1065">
      <c r="A1065" s="184">
        <v>1091.0</v>
      </c>
      <c r="B1065" s="184" t="s">
        <v>471</v>
      </c>
      <c r="C1065" s="184" t="s">
        <v>10</v>
      </c>
      <c r="D1065" s="256">
        <v>41425.0</v>
      </c>
      <c r="E1065" s="257">
        <v>9.9741E9</v>
      </c>
      <c r="F1065" s="257">
        <v>7.2139E9</v>
      </c>
      <c r="G1065" s="257">
        <v>5.506E8</v>
      </c>
      <c r="H1065" s="184">
        <v>0.0</v>
      </c>
      <c r="I1065" s="184">
        <v>0.0</v>
      </c>
      <c r="J1065" s="184" t="s">
        <v>111</v>
      </c>
      <c r="K1065" s="184" t="s">
        <v>232</v>
      </c>
      <c r="L1065" s="258">
        <f>Total_revenue-COGS</f>
        <v>2760200000</v>
      </c>
      <c r="M1065" s="258">
        <f>Gross_profit-(SGAs+R_and_D+Other_operating_items)</f>
        <v>2209600000</v>
      </c>
      <c r="N1065" s="259">
        <f>1-(COGS/Total_revenue)</f>
        <v>0.2767367482</v>
      </c>
      <c r="O1065" s="259">
        <f>Operating_profit/Total_revenue</f>
        <v>0.2215337725</v>
      </c>
    </row>
    <row r="1066">
      <c r="A1066" s="184">
        <v>1092.0</v>
      </c>
      <c r="B1066" s="184" t="s">
        <v>471</v>
      </c>
      <c r="C1066" s="184" t="s">
        <v>11</v>
      </c>
      <c r="D1066" s="256">
        <v>42004.0</v>
      </c>
      <c r="E1066" s="257">
        <v>9.0558E9</v>
      </c>
      <c r="F1066" s="257">
        <v>7.1292E9</v>
      </c>
      <c r="G1066" s="257">
        <v>5.058E8</v>
      </c>
      <c r="H1066" s="184">
        <v>0.0</v>
      </c>
      <c r="I1066" s="184">
        <v>0.0</v>
      </c>
      <c r="J1066" s="184" t="s">
        <v>111</v>
      </c>
      <c r="K1066" s="184" t="s">
        <v>232</v>
      </c>
      <c r="L1066" s="258">
        <f>Total_revenue-COGS</f>
        <v>1926600000</v>
      </c>
      <c r="M1066" s="258">
        <f>Gross_profit-(SGAs+R_and_D+Other_operating_items)</f>
        <v>1420800000</v>
      </c>
      <c r="N1066" s="259">
        <f>1-(COGS/Total_revenue)</f>
        <v>0.2127476314</v>
      </c>
      <c r="O1066" s="259">
        <f>Operating_profit/Total_revenue</f>
        <v>0.1568939243</v>
      </c>
    </row>
    <row r="1067">
      <c r="A1067" s="184">
        <v>1093.0</v>
      </c>
      <c r="B1067" s="184" t="s">
        <v>471</v>
      </c>
      <c r="C1067" s="184" t="s">
        <v>12</v>
      </c>
      <c r="D1067" s="256">
        <v>42369.0</v>
      </c>
      <c r="E1067" s="257">
        <v>8.8953E9</v>
      </c>
      <c r="F1067" s="257">
        <v>7.1774E9</v>
      </c>
      <c r="G1067" s="257">
        <v>4.391E8</v>
      </c>
      <c r="H1067" s="184">
        <v>0.0</v>
      </c>
      <c r="I1067" s="184">
        <v>0.0</v>
      </c>
      <c r="J1067" s="184" t="s">
        <v>111</v>
      </c>
      <c r="K1067" s="184" t="s">
        <v>232</v>
      </c>
      <c r="L1067" s="258">
        <f>Total_revenue-COGS</f>
        <v>1717900000</v>
      </c>
      <c r="M1067" s="258">
        <f>Gross_profit-(SGAs+R_and_D+Other_operating_items)</f>
        <v>1278800000</v>
      </c>
      <c r="N1067" s="259">
        <f>1-(COGS/Total_revenue)</f>
        <v>0.193124459</v>
      </c>
      <c r="O1067" s="259">
        <f>Operating_profit/Total_revenue</f>
        <v>0.1437613122</v>
      </c>
    </row>
    <row r="1068">
      <c r="A1068" s="184">
        <v>1094.0</v>
      </c>
      <c r="B1068" s="184" t="s">
        <v>471</v>
      </c>
      <c r="C1068" s="184" t="s">
        <v>13</v>
      </c>
      <c r="D1068" s="256">
        <v>42735.0</v>
      </c>
      <c r="E1068" s="257">
        <v>7.1628E9</v>
      </c>
      <c r="F1068" s="257">
        <v>6.3528E9</v>
      </c>
      <c r="G1068" s="257">
        <v>4.91E8</v>
      </c>
      <c r="H1068" s="184">
        <v>0.0</v>
      </c>
      <c r="I1068" s="184">
        <v>0.0</v>
      </c>
      <c r="J1068" s="184" t="s">
        <v>111</v>
      </c>
      <c r="K1068" s="184" t="s">
        <v>232</v>
      </c>
      <c r="L1068" s="258">
        <f>Total_revenue-COGS</f>
        <v>810000000</v>
      </c>
      <c r="M1068" s="258">
        <f>Gross_profit-(SGAs+R_and_D+Other_operating_items)</f>
        <v>319000000</v>
      </c>
      <c r="N1068" s="259">
        <f>1-(COGS/Total_revenue)</f>
        <v>0.1130842687</v>
      </c>
      <c r="O1068" s="259">
        <f>Operating_profit/Total_revenue</f>
        <v>0.04453565645</v>
      </c>
    </row>
    <row r="1069">
      <c r="A1069" s="184">
        <v>1095.0</v>
      </c>
      <c r="B1069" s="184" t="s">
        <v>472</v>
      </c>
      <c r="C1069" s="184" t="s">
        <v>10</v>
      </c>
      <c r="D1069" s="256">
        <v>41274.0</v>
      </c>
      <c r="E1069" s="257">
        <v>8.2243E10</v>
      </c>
      <c r="F1069" s="257">
        <v>6.8948E10</v>
      </c>
      <c r="G1069" s="257">
        <v>7.202E9</v>
      </c>
      <c r="H1069" s="184">
        <v>0.0</v>
      </c>
      <c r="I1069" s="257">
        <v>9.95E8</v>
      </c>
      <c r="J1069" s="184" t="s">
        <v>96</v>
      </c>
      <c r="K1069" s="184" t="s">
        <v>419</v>
      </c>
      <c r="L1069" s="258">
        <f>Total_revenue-COGS</f>
        <v>13295000000</v>
      </c>
      <c r="M1069" s="258">
        <f>Gross_profit-(SGAs+R_and_D+Other_operating_items)</f>
        <v>5098000000</v>
      </c>
      <c r="N1069" s="259">
        <f>1-(COGS/Total_revenue)</f>
        <v>0.1616550953</v>
      </c>
      <c r="O1069" s="259">
        <f>Operating_profit/Total_revenue</f>
        <v>0.06198703841</v>
      </c>
    </row>
    <row r="1070">
      <c r="A1070" s="184">
        <v>1096.0</v>
      </c>
      <c r="B1070" s="184" t="s">
        <v>472</v>
      </c>
      <c r="C1070" s="184" t="s">
        <v>11</v>
      </c>
      <c r="D1070" s="256">
        <v>41639.0</v>
      </c>
      <c r="E1070" s="257">
        <v>1.0016E11</v>
      </c>
      <c r="F1070" s="257">
        <v>8.7758E10</v>
      </c>
      <c r="G1070" s="257">
        <v>7.851E9</v>
      </c>
      <c r="H1070" s="184">
        <v>0.0</v>
      </c>
      <c r="I1070" s="257">
        <v>1.22E9</v>
      </c>
      <c r="J1070" s="184" t="s">
        <v>96</v>
      </c>
      <c r="K1070" s="184" t="s">
        <v>419</v>
      </c>
      <c r="L1070" s="258">
        <f>Total_revenue-COGS</f>
        <v>12402000000</v>
      </c>
      <c r="M1070" s="258">
        <f>Gross_profit-(SGAs+R_and_D+Other_operating_items)</f>
        <v>3331000000</v>
      </c>
      <c r="N1070" s="259">
        <f>1-(COGS/Total_revenue)</f>
        <v>0.123821885</v>
      </c>
      <c r="O1070" s="259">
        <f>Operating_profit/Total_revenue</f>
        <v>0.03325678914</v>
      </c>
    </row>
    <row r="1071">
      <c r="A1071" s="184">
        <v>1097.0</v>
      </c>
      <c r="B1071" s="184" t="s">
        <v>472</v>
      </c>
      <c r="C1071" s="184" t="s">
        <v>12</v>
      </c>
      <c r="D1071" s="256">
        <v>42004.0</v>
      </c>
      <c r="E1071" s="257">
        <v>9.7817E10</v>
      </c>
      <c r="F1071" s="257">
        <v>8.4275E10</v>
      </c>
      <c r="G1071" s="257">
        <v>8.45E9</v>
      </c>
      <c r="H1071" s="184">
        <v>0.0</v>
      </c>
      <c r="I1071" s="257">
        <v>1.326E9</v>
      </c>
      <c r="J1071" s="184" t="s">
        <v>96</v>
      </c>
      <c r="K1071" s="184" t="s">
        <v>419</v>
      </c>
      <c r="L1071" s="258">
        <f>Total_revenue-COGS</f>
        <v>13542000000</v>
      </c>
      <c r="M1071" s="258">
        <f>Gross_profit-(SGAs+R_and_D+Other_operating_items)</f>
        <v>3766000000</v>
      </c>
      <c r="N1071" s="259">
        <f>1-(COGS/Total_revenue)</f>
        <v>0.1384421931</v>
      </c>
      <c r="O1071" s="259">
        <f>Operating_profit/Total_revenue</f>
        <v>0.03850046515</v>
      </c>
    </row>
    <row r="1072">
      <c r="A1072" s="184">
        <v>1098.0</v>
      </c>
      <c r="B1072" s="184" t="s">
        <v>472</v>
      </c>
      <c r="C1072" s="184" t="s">
        <v>13</v>
      </c>
      <c r="D1072" s="256">
        <v>42369.0</v>
      </c>
      <c r="E1072" s="257">
        <v>7.2051E10</v>
      </c>
      <c r="F1072" s="257">
        <v>5.5891E10</v>
      </c>
      <c r="G1072" s="257">
        <v>1.0029E10</v>
      </c>
      <c r="H1072" s="184">
        <v>0.0</v>
      </c>
      <c r="I1072" s="257">
        <v>1.646E9</v>
      </c>
      <c r="J1072" s="184" t="s">
        <v>96</v>
      </c>
      <c r="K1072" s="184" t="s">
        <v>419</v>
      </c>
      <c r="L1072" s="258">
        <f>Total_revenue-COGS</f>
        <v>16160000000</v>
      </c>
      <c r="M1072" s="258">
        <f>Gross_profit-(SGAs+R_and_D+Other_operating_items)</f>
        <v>4485000000</v>
      </c>
      <c r="N1072" s="259">
        <f>1-(COGS/Total_revenue)</f>
        <v>0.2242855755</v>
      </c>
      <c r="O1072" s="259">
        <f>Operating_profit/Total_revenue</f>
        <v>0.06224757463</v>
      </c>
    </row>
    <row r="1073">
      <c r="A1073" s="184">
        <v>1099.0</v>
      </c>
      <c r="B1073" s="184" t="s">
        <v>473</v>
      </c>
      <c r="C1073" s="184" t="s">
        <v>10</v>
      </c>
      <c r="D1073" s="256">
        <v>41274.0</v>
      </c>
      <c r="E1073" s="257">
        <v>4.7267E10</v>
      </c>
      <c r="F1073" s="257">
        <v>1.6446E10</v>
      </c>
      <c r="G1073" s="257">
        <v>1.2776E10</v>
      </c>
      <c r="H1073" s="257">
        <v>8.168E9</v>
      </c>
      <c r="I1073" s="184">
        <v>0.0</v>
      </c>
      <c r="J1073" s="184" t="s">
        <v>102</v>
      </c>
      <c r="K1073" s="184" t="s">
        <v>136</v>
      </c>
      <c r="L1073" s="258">
        <f>Total_revenue-COGS</f>
        <v>30821000000</v>
      </c>
      <c r="M1073" s="258">
        <f>Gross_profit-(SGAs+R_and_D+Other_operating_items)</f>
        <v>9877000000</v>
      </c>
      <c r="N1073" s="259">
        <f>1-(COGS/Total_revenue)</f>
        <v>0.6520616921</v>
      </c>
      <c r="O1073" s="259">
        <f>Operating_profit/Total_revenue</f>
        <v>0.208961855</v>
      </c>
    </row>
    <row r="1074">
      <c r="A1074" s="184">
        <v>1100.0</v>
      </c>
      <c r="B1074" s="184" t="s">
        <v>473</v>
      </c>
      <c r="C1074" s="184" t="s">
        <v>11</v>
      </c>
      <c r="D1074" s="256">
        <v>41639.0</v>
      </c>
      <c r="E1074" s="257">
        <v>4.4033E10</v>
      </c>
      <c r="F1074" s="257">
        <v>1.6954E10</v>
      </c>
      <c r="G1074" s="257">
        <v>1.1911E10</v>
      </c>
      <c r="H1074" s="257">
        <v>7.503E9</v>
      </c>
      <c r="I1074" s="184">
        <v>0.0</v>
      </c>
      <c r="J1074" s="184" t="s">
        <v>102</v>
      </c>
      <c r="K1074" s="184" t="s">
        <v>136</v>
      </c>
      <c r="L1074" s="258">
        <f>Total_revenue-COGS</f>
        <v>27079000000</v>
      </c>
      <c r="M1074" s="258">
        <f>Gross_profit-(SGAs+R_and_D+Other_operating_items)</f>
        <v>7665000000</v>
      </c>
      <c r="N1074" s="259">
        <f>1-(COGS/Total_revenue)</f>
        <v>0.6149705902</v>
      </c>
      <c r="O1074" s="259">
        <f>Operating_profit/Total_revenue</f>
        <v>0.17407399</v>
      </c>
    </row>
    <row r="1075">
      <c r="A1075" s="184">
        <v>1101.0</v>
      </c>
      <c r="B1075" s="184" t="s">
        <v>473</v>
      </c>
      <c r="C1075" s="184" t="s">
        <v>12</v>
      </c>
      <c r="D1075" s="256">
        <v>42004.0</v>
      </c>
      <c r="E1075" s="257">
        <v>4.2237E10</v>
      </c>
      <c r="F1075" s="257">
        <v>1.6768E10</v>
      </c>
      <c r="G1075" s="257">
        <v>1.1606E10</v>
      </c>
      <c r="H1075" s="257">
        <v>7.18E9</v>
      </c>
      <c r="I1075" s="184">
        <v>0.0</v>
      </c>
      <c r="J1075" s="184" t="s">
        <v>102</v>
      </c>
      <c r="K1075" s="184" t="s">
        <v>136</v>
      </c>
      <c r="L1075" s="258">
        <f>Total_revenue-COGS</f>
        <v>25469000000</v>
      </c>
      <c r="M1075" s="258">
        <f>Gross_profit-(SGAs+R_and_D+Other_operating_items)</f>
        <v>6683000000</v>
      </c>
      <c r="N1075" s="259">
        <f>1-(COGS/Total_revenue)</f>
        <v>0.6030021072</v>
      </c>
      <c r="O1075" s="259">
        <f>Operating_profit/Total_revenue</f>
        <v>0.1582261998</v>
      </c>
    </row>
    <row r="1076">
      <c r="A1076" s="184">
        <v>1102.0</v>
      </c>
      <c r="B1076" s="184" t="s">
        <v>473</v>
      </c>
      <c r="C1076" s="184" t="s">
        <v>13</v>
      </c>
      <c r="D1076" s="256">
        <v>42369.0</v>
      </c>
      <c r="E1076" s="257">
        <v>3.9498E10</v>
      </c>
      <c r="F1076" s="257">
        <v>1.4934E10</v>
      </c>
      <c r="G1076" s="257">
        <v>1.0313E10</v>
      </c>
      <c r="H1076" s="257">
        <v>6.704E9</v>
      </c>
      <c r="I1076" s="184">
        <v>0.0</v>
      </c>
      <c r="J1076" s="184" t="s">
        <v>102</v>
      </c>
      <c r="K1076" s="184" t="s">
        <v>136</v>
      </c>
      <c r="L1076" s="258">
        <f>Total_revenue-COGS</f>
        <v>24564000000</v>
      </c>
      <c r="M1076" s="258">
        <f>Gross_profit-(SGAs+R_and_D+Other_operating_items)</f>
        <v>7547000000</v>
      </c>
      <c r="N1076" s="259">
        <f>1-(COGS/Total_revenue)</f>
        <v>0.6219049066</v>
      </c>
      <c r="O1076" s="259">
        <f>Operating_profit/Total_revenue</f>
        <v>0.1910729657</v>
      </c>
    </row>
    <row r="1077">
      <c r="A1077" s="184">
        <v>1103.0</v>
      </c>
      <c r="B1077" s="184" t="s">
        <v>474</v>
      </c>
      <c r="C1077" s="184" t="s">
        <v>10</v>
      </c>
      <c r="D1077" s="256">
        <v>41274.0</v>
      </c>
      <c r="E1077" s="257">
        <v>1.1966E10</v>
      </c>
      <c r="F1077" s="257">
        <v>2.079E9</v>
      </c>
      <c r="G1077" s="257">
        <v>4.017E9</v>
      </c>
      <c r="H1077" s="184">
        <v>0.0</v>
      </c>
      <c r="I1077" s="257">
        <v>2.008E9</v>
      </c>
      <c r="J1077" s="184" t="s">
        <v>96</v>
      </c>
      <c r="K1077" s="184" t="s">
        <v>180</v>
      </c>
      <c r="L1077" s="258">
        <f>Total_revenue-COGS</f>
        <v>9887000000</v>
      </c>
      <c r="M1077" s="258">
        <f>Gross_profit-(SGAs+R_and_D+Other_operating_items)</f>
        <v>3862000000</v>
      </c>
      <c r="N1077" s="259">
        <f>1-(COGS/Total_revenue)</f>
        <v>0.8262577302</v>
      </c>
      <c r="O1077" s="259">
        <f>Operating_profit/Total_revenue</f>
        <v>0.3227477854</v>
      </c>
    </row>
    <row r="1078">
      <c r="A1078" s="184">
        <v>1104.0</v>
      </c>
      <c r="B1078" s="184" t="s">
        <v>474</v>
      </c>
      <c r="C1078" s="184" t="s">
        <v>11</v>
      </c>
      <c r="D1078" s="256">
        <v>41639.0</v>
      </c>
      <c r="E1078" s="257">
        <v>1.1325E10</v>
      </c>
      <c r="F1078" s="257">
        <v>2.156E9</v>
      </c>
      <c r="G1078" s="257">
        <v>3.469E9</v>
      </c>
      <c r="H1078" s="184">
        <v>0.0</v>
      </c>
      <c r="I1078" s="257">
        <v>2.5E9</v>
      </c>
      <c r="J1078" s="184" t="s">
        <v>96</v>
      </c>
      <c r="K1078" s="184" t="s">
        <v>180</v>
      </c>
      <c r="L1078" s="258">
        <f>Total_revenue-COGS</f>
        <v>9169000000</v>
      </c>
      <c r="M1078" s="258">
        <f>Gross_profit-(SGAs+R_and_D+Other_operating_items)</f>
        <v>3200000000</v>
      </c>
      <c r="N1078" s="259">
        <f>1-(COGS/Total_revenue)</f>
        <v>0.8096247241</v>
      </c>
      <c r="O1078" s="259">
        <f>Operating_profit/Total_revenue</f>
        <v>0.2825607064</v>
      </c>
    </row>
    <row r="1079">
      <c r="A1079" s="184">
        <v>1105.0</v>
      </c>
      <c r="B1079" s="184" t="s">
        <v>474</v>
      </c>
      <c r="C1079" s="184" t="s">
        <v>12</v>
      </c>
      <c r="D1079" s="256">
        <v>42004.0</v>
      </c>
      <c r="E1079" s="257">
        <v>1.0846E10</v>
      </c>
      <c r="F1079" s="257">
        <v>2.246E9</v>
      </c>
      <c r="G1079" s="257">
        <v>3.627E9</v>
      </c>
      <c r="H1079" s="184">
        <v>0.0</v>
      </c>
      <c r="I1079" s="257">
        <v>2.861E9</v>
      </c>
      <c r="J1079" s="184" t="s">
        <v>96</v>
      </c>
      <c r="K1079" s="184" t="s">
        <v>180</v>
      </c>
      <c r="L1079" s="258">
        <f>Total_revenue-COGS</f>
        <v>8600000000</v>
      </c>
      <c r="M1079" s="258">
        <f>Gross_profit-(SGAs+R_and_D+Other_operating_items)</f>
        <v>2112000000</v>
      </c>
      <c r="N1079" s="259">
        <f>1-(COGS/Total_revenue)</f>
        <v>0.7929190485</v>
      </c>
      <c r="O1079" s="259">
        <f>Operating_profit/Total_revenue</f>
        <v>0.1947261663</v>
      </c>
    </row>
    <row r="1080">
      <c r="A1080" s="184">
        <v>1106.0</v>
      </c>
      <c r="B1080" s="184" t="s">
        <v>474</v>
      </c>
      <c r="C1080" s="184" t="s">
        <v>13</v>
      </c>
      <c r="D1080" s="256">
        <v>42369.0</v>
      </c>
      <c r="E1080" s="257">
        <v>5.522E9</v>
      </c>
      <c r="F1080" s="257">
        <v>1.694E9</v>
      </c>
      <c r="G1080" s="257">
        <v>1.831E9</v>
      </c>
      <c r="H1080" s="184">
        <v>0.0</v>
      </c>
      <c r="I1080" s="257">
        <v>2.957E9</v>
      </c>
      <c r="J1080" s="184" t="s">
        <v>96</v>
      </c>
      <c r="K1080" s="184" t="s">
        <v>180</v>
      </c>
      <c r="L1080" s="258">
        <f>Total_revenue-COGS</f>
        <v>3828000000</v>
      </c>
      <c r="M1080" s="258">
        <f>Gross_profit-(SGAs+R_and_D+Other_operating_items)</f>
        <v>-960000000</v>
      </c>
      <c r="N1080" s="259">
        <f>1-(COGS/Total_revenue)</f>
        <v>0.6932270916</v>
      </c>
      <c r="O1080" s="259">
        <f>Operating_profit/Total_revenue</f>
        <v>-0.1738500543</v>
      </c>
    </row>
    <row r="1081">
      <c r="A1081" s="184">
        <v>1107.0</v>
      </c>
      <c r="B1081" s="184" t="s">
        <v>475</v>
      </c>
      <c r="C1081" s="184" t="s">
        <v>10</v>
      </c>
      <c r="D1081" s="256">
        <v>41455.0</v>
      </c>
      <c r="E1081" s="257">
        <v>7.7849E10</v>
      </c>
      <c r="F1081" s="257">
        <v>2.0385E10</v>
      </c>
      <c r="G1081" s="257">
        <v>2.0289E10</v>
      </c>
      <c r="H1081" s="257">
        <v>1.0411E10</v>
      </c>
      <c r="I1081" s="184">
        <v>0.0</v>
      </c>
      <c r="J1081" s="184" t="s">
        <v>108</v>
      </c>
      <c r="K1081" s="184" t="s">
        <v>476</v>
      </c>
      <c r="L1081" s="258">
        <f>Total_revenue-COGS</f>
        <v>57464000000</v>
      </c>
      <c r="M1081" s="258">
        <f>Gross_profit-(SGAs+R_and_D+Other_operating_items)</f>
        <v>26764000000</v>
      </c>
      <c r="N1081" s="259">
        <f>1-(COGS/Total_revenue)</f>
        <v>0.7381469255</v>
      </c>
      <c r="O1081" s="259">
        <f>Operating_profit/Total_revenue</f>
        <v>0.3437937546</v>
      </c>
    </row>
    <row r="1082">
      <c r="A1082" s="184">
        <v>1108.0</v>
      </c>
      <c r="B1082" s="184" t="s">
        <v>475</v>
      </c>
      <c r="C1082" s="184" t="s">
        <v>11</v>
      </c>
      <c r="D1082" s="256">
        <v>41820.0</v>
      </c>
      <c r="E1082" s="257">
        <v>8.6833E10</v>
      </c>
      <c r="F1082" s="257">
        <v>2.7078E10</v>
      </c>
      <c r="G1082" s="257">
        <v>2.0488E10</v>
      </c>
      <c r="H1082" s="257">
        <v>1.1381E10</v>
      </c>
      <c r="I1082" s="184">
        <v>0.0</v>
      </c>
      <c r="J1082" s="184" t="s">
        <v>108</v>
      </c>
      <c r="K1082" s="184" t="s">
        <v>476</v>
      </c>
      <c r="L1082" s="258">
        <f>Total_revenue-COGS</f>
        <v>59755000000</v>
      </c>
      <c r="M1082" s="258">
        <f>Gross_profit-(SGAs+R_and_D+Other_operating_items)</f>
        <v>27886000000</v>
      </c>
      <c r="N1082" s="259">
        <f>1-(COGS/Total_revenue)</f>
        <v>0.6881600313</v>
      </c>
      <c r="O1082" s="259">
        <f>Operating_profit/Total_revenue</f>
        <v>0.3211451867</v>
      </c>
    </row>
    <row r="1083">
      <c r="A1083" s="184">
        <v>1109.0</v>
      </c>
      <c r="B1083" s="184" t="s">
        <v>475</v>
      </c>
      <c r="C1083" s="184" t="s">
        <v>12</v>
      </c>
      <c r="D1083" s="256">
        <v>42185.0</v>
      </c>
      <c r="E1083" s="257">
        <v>9.358E10</v>
      </c>
      <c r="F1083" s="257">
        <v>3.3038E10</v>
      </c>
      <c r="G1083" s="257">
        <v>2.0324E10</v>
      </c>
      <c r="H1083" s="257">
        <v>1.2046E10</v>
      </c>
      <c r="I1083" s="184">
        <v>0.0</v>
      </c>
      <c r="J1083" s="184" t="s">
        <v>108</v>
      </c>
      <c r="K1083" s="184" t="s">
        <v>476</v>
      </c>
      <c r="L1083" s="258">
        <f>Total_revenue-COGS</f>
        <v>60542000000</v>
      </c>
      <c r="M1083" s="258">
        <f>Gross_profit-(SGAs+R_and_D+Other_operating_items)</f>
        <v>28172000000</v>
      </c>
      <c r="N1083" s="259">
        <f>1-(COGS/Total_revenue)</f>
        <v>0.6469544775</v>
      </c>
      <c r="O1083" s="259">
        <f>Operating_profit/Total_revenue</f>
        <v>0.3010472323</v>
      </c>
    </row>
    <row r="1084">
      <c r="A1084" s="184">
        <v>1110.0</v>
      </c>
      <c r="B1084" s="184" t="s">
        <v>475</v>
      </c>
      <c r="C1084" s="184" t="s">
        <v>13</v>
      </c>
      <c r="D1084" s="256">
        <v>42551.0</v>
      </c>
      <c r="E1084" s="257">
        <v>8.532E10</v>
      </c>
      <c r="F1084" s="257">
        <v>3.278E10</v>
      </c>
      <c r="G1084" s="257">
        <v>1.926E10</v>
      </c>
      <c r="H1084" s="257">
        <v>1.1988E10</v>
      </c>
      <c r="I1084" s="184">
        <v>0.0</v>
      </c>
      <c r="J1084" s="184" t="s">
        <v>108</v>
      </c>
      <c r="K1084" s="184" t="s">
        <v>476</v>
      </c>
      <c r="L1084" s="258">
        <f>Total_revenue-COGS</f>
        <v>52540000000</v>
      </c>
      <c r="M1084" s="258">
        <f>Gross_profit-(SGAs+R_and_D+Other_operating_items)</f>
        <v>21292000000</v>
      </c>
      <c r="N1084" s="259">
        <f>1-(COGS/Total_revenue)</f>
        <v>0.6157993436</v>
      </c>
      <c r="O1084" s="259">
        <f>Operating_profit/Total_revenue</f>
        <v>0.2495546179</v>
      </c>
    </row>
    <row r="1085">
      <c r="A1085" s="184">
        <v>1111.0</v>
      </c>
      <c r="B1085" s="184" t="s">
        <v>477</v>
      </c>
      <c r="C1085" s="184" t="s">
        <v>10</v>
      </c>
      <c r="D1085" s="256">
        <v>41274.0</v>
      </c>
      <c r="E1085" s="257">
        <v>4.608955E9</v>
      </c>
      <c r="F1085" s="257">
        <v>1.16586E8</v>
      </c>
      <c r="G1085" s="257">
        <v>2.448629E9</v>
      </c>
      <c r="H1085" s="184">
        <v>0.0</v>
      </c>
      <c r="I1085" s="257">
        <v>2.64631E8</v>
      </c>
      <c r="J1085" s="184" t="s">
        <v>99</v>
      </c>
      <c r="K1085" s="184" t="s">
        <v>200</v>
      </c>
      <c r="L1085" s="258">
        <f>Total_revenue-COGS</f>
        <v>4492369000</v>
      </c>
      <c r="M1085" s="258">
        <f>Gross_profit-(SGAs+R_and_D+Other_operating_items)</f>
        <v>1779109000</v>
      </c>
      <c r="N1085" s="259">
        <f>1-(COGS/Total_revenue)</f>
        <v>0.9747044612</v>
      </c>
      <c r="O1085" s="259">
        <f>Operating_profit/Total_revenue</f>
        <v>0.3860113627</v>
      </c>
    </row>
    <row r="1086">
      <c r="A1086" s="184">
        <v>1112.0</v>
      </c>
      <c r="B1086" s="184" t="s">
        <v>477</v>
      </c>
      <c r="C1086" s="184" t="s">
        <v>11</v>
      </c>
      <c r="D1086" s="256">
        <v>41639.0</v>
      </c>
      <c r="E1086" s="257">
        <v>4.822539E9</v>
      </c>
      <c r="F1086" s="257">
        <v>8.3692E7</v>
      </c>
      <c r="G1086" s="257">
        <v>2.540954E9</v>
      </c>
      <c r="H1086" s="184">
        <v>0.0</v>
      </c>
      <c r="I1086" s="257">
        <v>2.31912E8</v>
      </c>
      <c r="J1086" s="184" t="s">
        <v>99</v>
      </c>
      <c r="K1086" s="184" t="s">
        <v>200</v>
      </c>
      <c r="L1086" s="258">
        <f>Total_revenue-COGS</f>
        <v>4738847000</v>
      </c>
      <c r="M1086" s="258">
        <f>Gross_profit-(SGAs+R_and_D+Other_operating_items)</f>
        <v>1965981000</v>
      </c>
      <c r="N1086" s="259">
        <f>1-(COGS/Total_revenue)</f>
        <v>0.9826456562</v>
      </c>
      <c r="O1086" s="259">
        <f>Operating_profit/Total_revenue</f>
        <v>0.4076651324</v>
      </c>
    </row>
    <row r="1087">
      <c r="A1087" s="184">
        <v>1113.0</v>
      </c>
      <c r="B1087" s="184" t="s">
        <v>477</v>
      </c>
      <c r="C1087" s="184" t="s">
        <v>12</v>
      </c>
      <c r="D1087" s="256">
        <v>42004.0</v>
      </c>
      <c r="E1087" s="257">
        <v>4.73615E9</v>
      </c>
      <c r="F1087" s="257">
        <v>6.3083E7</v>
      </c>
      <c r="G1087" s="257">
        <v>2.65565E9</v>
      </c>
      <c r="H1087" s="184">
        <v>0.0</v>
      </c>
      <c r="I1087" s="257">
        <v>1.57824E8</v>
      </c>
      <c r="J1087" s="184" t="s">
        <v>99</v>
      </c>
      <c r="K1087" s="184" t="s">
        <v>200</v>
      </c>
      <c r="L1087" s="258">
        <f>Total_revenue-COGS</f>
        <v>4673067000</v>
      </c>
      <c r="M1087" s="258">
        <f>Gross_profit-(SGAs+R_and_D+Other_operating_items)</f>
        <v>1859593000</v>
      </c>
      <c r="N1087" s="259">
        <f>1-(COGS/Total_revenue)</f>
        <v>0.9866805317</v>
      </c>
      <c r="O1087" s="259">
        <f>Operating_profit/Total_revenue</f>
        <v>0.3926381132</v>
      </c>
    </row>
    <row r="1088">
      <c r="A1088" s="184">
        <v>1114.0</v>
      </c>
      <c r="B1088" s="184" t="s">
        <v>477</v>
      </c>
      <c r="C1088" s="184" t="s">
        <v>13</v>
      </c>
      <c r="D1088" s="256">
        <v>42369.0</v>
      </c>
      <c r="E1088" s="257">
        <v>4.995881E9</v>
      </c>
      <c r="F1088" s="257">
        <v>7.3814E7</v>
      </c>
      <c r="G1088" s="257">
        <v>2.796508E9</v>
      </c>
      <c r="H1088" s="184">
        <v>0.0</v>
      </c>
      <c r="I1088" s="257">
        <v>1.96424E8</v>
      </c>
      <c r="J1088" s="184" t="s">
        <v>99</v>
      </c>
      <c r="K1088" s="184" t="s">
        <v>200</v>
      </c>
      <c r="L1088" s="258">
        <f>Total_revenue-COGS</f>
        <v>4922067000</v>
      </c>
      <c r="M1088" s="258">
        <f>Gross_profit-(SGAs+R_and_D+Other_operating_items)</f>
        <v>1929135000</v>
      </c>
      <c r="N1088" s="259">
        <f>1-(COGS/Total_revenue)</f>
        <v>0.9852250284</v>
      </c>
      <c r="O1088" s="259">
        <f>Operating_profit/Total_revenue</f>
        <v>0.3861451063</v>
      </c>
    </row>
    <row r="1089">
      <c r="A1089" s="184">
        <v>1115.0</v>
      </c>
      <c r="B1089" s="184" t="s">
        <v>478</v>
      </c>
      <c r="C1089" s="184" t="s">
        <v>10</v>
      </c>
      <c r="D1089" s="256">
        <v>41639.0</v>
      </c>
      <c r="E1089" s="257">
        <v>2.378972E9</v>
      </c>
      <c r="F1089" s="257">
        <v>1.097041E9</v>
      </c>
      <c r="G1089" s="257">
        <v>6.92693E8</v>
      </c>
      <c r="H1089" s="257">
        <v>1.16346E8</v>
      </c>
      <c r="I1089" s="257">
        <v>2.4539E7</v>
      </c>
      <c r="J1089" s="184" t="s">
        <v>102</v>
      </c>
      <c r="K1089" s="184" t="s">
        <v>116</v>
      </c>
      <c r="L1089" s="258">
        <f>Total_revenue-COGS</f>
        <v>1281931000</v>
      </c>
      <c r="M1089" s="258">
        <f>Gross_profit-(SGAs+R_and_D+Other_operating_items)</f>
        <v>448353000</v>
      </c>
      <c r="N1089" s="259">
        <f>1-(COGS/Total_revenue)</f>
        <v>0.5388592215</v>
      </c>
      <c r="O1089" s="259">
        <f>Operating_profit/Total_revenue</f>
        <v>0.1884650177</v>
      </c>
    </row>
    <row r="1090">
      <c r="A1090" s="184">
        <v>1116.0</v>
      </c>
      <c r="B1090" s="184" t="s">
        <v>478</v>
      </c>
      <c r="C1090" s="184" t="s">
        <v>11</v>
      </c>
      <c r="D1090" s="256">
        <v>42004.0</v>
      </c>
      <c r="E1090" s="257">
        <v>2.485983E9</v>
      </c>
      <c r="F1090" s="257">
        <v>1.127233E9</v>
      </c>
      <c r="G1090" s="257">
        <v>7.28582E8</v>
      </c>
      <c r="H1090" s="257">
        <v>1.23297E8</v>
      </c>
      <c r="I1090" s="257">
        <v>2.9185E7</v>
      </c>
      <c r="J1090" s="184" t="s">
        <v>102</v>
      </c>
      <c r="K1090" s="184" t="s">
        <v>116</v>
      </c>
      <c r="L1090" s="258">
        <f>Total_revenue-COGS</f>
        <v>1358750000</v>
      </c>
      <c r="M1090" s="258">
        <f>Gross_profit-(SGAs+R_and_D+Other_operating_items)</f>
        <v>477686000</v>
      </c>
      <c r="N1090" s="259">
        <f>1-(COGS/Total_revenue)</f>
        <v>0.5465644777</v>
      </c>
      <c r="O1090" s="259">
        <f>Operating_profit/Total_revenue</f>
        <v>0.1921517565</v>
      </c>
    </row>
    <row r="1091">
      <c r="A1091" s="184">
        <v>1117.0</v>
      </c>
      <c r="B1091" s="184" t="s">
        <v>478</v>
      </c>
      <c r="C1091" s="184" t="s">
        <v>12</v>
      </c>
      <c r="D1091" s="256">
        <v>42369.0</v>
      </c>
      <c r="E1091" s="257">
        <v>2.395447E9</v>
      </c>
      <c r="F1091" s="257">
        <v>1.043454E9</v>
      </c>
      <c r="G1091" s="257">
        <v>7.0081E8</v>
      </c>
      <c r="H1091" s="257">
        <v>1.19076E8</v>
      </c>
      <c r="I1091" s="257">
        <v>3.0951E7</v>
      </c>
      <c r="J1091" s="184" t="s">
        <v>102</v>
      </c>
      <c r="K1091" s="184" t="s">
        <v>116</v>
      </c>
      <c r="L1091" s="258">
        <f>Total_revenue-COGS</f>
        <v>1351993000</v>
      </c>
      <c r="M1091" s="258">
        <f>Gross_profit-(SGAs+R_and_D+Other_operating_items)</f>
        <v>501156000</v>
      </c>
      <c r="N1091" s="259">
        <f>1-(COGS/Total_revenue)</f>
        <v>0.5644011326</v>
      </c>
      <c r="O1091" s="259">
        <f>Operating_profit/Total_revenue</f>
        <v>0.2092118924</v>
      </c>
    </row>
    <row r="1092">
      <c r="A1092" s="184">
        <v>1118.0</v>
      </c>
      <c r="B1092" s="184" t="s">
        <v>478</v>
      </c>
      <c r="C1092" s="184" t="s">
        <v>13</v>
      </c>
      <c r="D1092" s="256">
        <v>42735.0</v>
      </c>
      <c r="E1092" s="257">
        <v>2.508257E9</v>
      </c>
      <c r="F1092" s="257">
        <v>1.07267E9</v>
      </c>
      <c r="G1092" s="257">
        <v>7.32622E8</v>
      </c>
      <c r="H1092" s="257">
        <v>1.19968E8</v>
      </c>
      <c r="I1092" s="257">
        <v>3.6052E7</v>
      </c>
      <c r="J1092" s="184" t="s">
        <v>102</v>
      </c>
      <c r="K1092" s="184" t="s">
        <v>116</v>
      </c>
      <c r="L1092" s="258">
        <f>Total_revenue-COGS</f>
        <v>1435587000</v>
      </c>
      <c r="M1092" s="258">
        <f>Gross_profit-(SGAs+R_and_D+Other_operating_items)</f>
        <v>546945000</v>
      </c>
      <c r="N1092" s="259">
        <f>1-(COGS/Total_revenue)</f>
        <v>0.5723444607</v>
      </c>
      <c r="O1092" s="259">
        <f>Operating_profit/Total_revenue</f>
        <v>0.2180577987</v>
      </c>
    </row>
    <row r="1093">
      <c r="A1093" s="184">
        <v>1119.0</v>
      </c>
      <c r="B1093" s="184" t="s">
        <v>479</v>
      </c>
      <c r="C1093" s="184" t="s">
        <v>10</v>
      </c>
      <c r="D1093" s="256">
        <v>41515.0</v>
      </c>
      <c r="E1093" s="257">
        <v>9.073E9</v>
      </c>
      <c r="F1093" s="257">
        <v>7.226E9</v>
      </c>
      <c r="G1093" s="257">
        <v>5.54E8</v>
      </c>
      <c r="H1093" s="257">
        <v>9.31E8</v>
      </c>
      <c r="I1093" s="184">
        <v>0.0</v>
      </c>
      <c r="J1093" s="184" t="s">
        <v>108</v>
      </c>
      <c r="K1093" s="184" t="s">
        <v>143</v>
      </c>
      <c r="L1093" s="258">
        <f>Total_revenue-COGS</f>
        <v>1847000000</v>
      </c>
      <c r="M1093" s="258">
        <f>Gross_profit-(SGAs+R_and_D+Other_operating_items)</f>
        <v>362000000</v>
      </c>
      <c r="N1093" s="259">
        <f>1-(COGS/Total_revenue)</f>
        <v>0.2035710349</v>
      </c>
      <c r="O1093" s="259">
        <f>Operating_profit/Total_revenue</f>
        <v>0.03989860024</v>
      </c>
    </row>
    <row r="1094">
      <c r="A1094" s="184">
        <v>1120.0</v>
      </c>
      <c r="B1094" s="184" t="s">
        <v>479</v>
      </c>
      <c r="C1094" s="184" t="s">
        <v>11</v>
      </c>
      <c r="D1094" s="256">
        <v>41879.0</v>
      </c>
      <c r="E1094" s="257">
        <v>1.6358E10</v>
      </c>
      <c r="F1094" s="257">
        <v>1.0921E10</v>
      </c>
      <c r="G1094" s="257">
        <v>9.39E8</v>
      </c>
      <c r="H1094" s="257">
        <v>1.371E9</v>
      </c>
      <c r="I1094" s="184">
        <v>0.0</v>
      </c>
      <c r="J1094" s="184" t="s">
        <v>108</v>
      </c>
      <c r="K1094" s="184" t="s">
        <v>143</v>
      </c>
      <c r="L1094" s="258">
        <f>Total_revenue-COGS</f>
        <v>5437000000</v>
      </c>
      <c r="M1094" s="258">
        <f>Gross_profit-(SGAs+R_and_D+Other_operating_items)</f>
        <v>3127000000</v>
      </c>
      <c r="N1094" s="259">
        <f>1-(COGS/Total_revenue)</f>
        <v>0.332375596</v>
      </c>
      <c r="O1094" s="259">
        <f>Operating_profit/Total_revenue</f>
        <v>0.1911602885</v>
      </c>
    </row>
    <row r="1095">
      <c r="A1095" s="184">
        <v>1121.0</v>
      </c>
      <c r="B1095" s="184" t="s">
        <v>479</v>
      </c>
      <c r="C1095" s="184" t="s">
        <v>12</v>
      </c>
      <c r="D1095" s="256">
        <v>42250.0</v>
      </c>
      <c r="E1095" s="257">
        <v>1.6192E10</v>
      </c>
      <c r="F1095" s="257">
        <v>1.0977E10</v>
      </c>
      <c r="G1095" s="257">
        <v>6.74E8</v>
      </c>
      <c r="H1095" s="257">
        <v>1.54E9</v>
      </c>
      <c r="I1095" s="184">
        <v>0.0</v>
      </c>
      <c r="J1095" s="184" t="s">
        <v>108</v>
      </c>
      <c r="K1095" s="184" t="s">
        <v>143</v>
      </c>
      <c r="L1095" s="258">
        <f>Total_revenue-COGS</f>
        <v>5215000000</v>
      </c>
      <c r="M1095" s="258">
        <f>Gross_profit-(SGAs+R_and_D+Other_operating_items)</f>
        <v>3001000000</v>
      </c>
      <c r="N1095" s="259">
        <f>1-(COGS/Total_revenue)</f>
        <v>0.3220726285</v>
      </c>
      <c r="O1095" s="259">
        <f>Operating_profit/Total_revenue</f>
        <v>0.1853384387</v>
      </c>
    </row>
    <row r="1096">
      <c r="A1096" s="184">
        <v>1122.0</v>
      </c>
      <c r="B1096" s="184" t="s">
        <v>479</v>
      </c>
      <c r="C1096" s="184" t="s">
        <v>13</v>
      </c>
      <c r="D1096" s="256">
        <v>42614.0</v>
      </c>
      <c r="E1096" s="257">
        <v>1.2399E10</v>
      </c>
      <c r="F1096" s="257">
        <v>9.894E9</v>
      </c>
      <c r="G1096" s="257">
        <v>6.53E8</v>
      </c>
      <c r="H1096" s="257">
        <v>1.617E9</v>
      </c>
      <c r="I1096" s="184">
        <v>0.0</v>
      </c>
      <c r="J1096" s="184" t="s">
        <v>108</v>
      </c>
      <c r="K1096" s="184" t="s">
        <v>143</v>
      </c>
      <c r="L1096" s="258">
        <f>Total_revenue-COGS</f>
        <v>2505000000</v>
      </c>
      <c r="M1096" s="258">
        <f>Gross_profit-(SGAs+R_and_D+Other_operating_items)</f>
        <v>235000000</v>
      </c>
      <c r="N1096" s="259">
        <f>1-(COGS/Total_revenue)</f>
        <v>0.202032422</v>
      </c>
      <c r="O1096" s="259">
        <f>Operating_profit/Total_revenue</f>
        <v>0.01895314138</v>
      </c>
    </row>
    <row r="1097">
      <c r="A1097" s="184">
        <v>1123.0</v>
      </c>
      <c r="B1097" s="184" t="s">
        <v>480</v>
      </c>
      <c r="C1097" s="184" t="s">
        <v>10</v>
      </c>
      <c r="D1097" s="256">
        <v>41274.0</v>
      </c>
      <c r="E1097" s="257">
        <v>4.608563E9</v>
      </c>
      <c r="F1097" s="257">
        <v>1.079136E9</v>
      </c>
      <c r="G1097" s="257">
        <v>2.85144E8</v>
      </c>
      <c r="H1097" s="184">
        <v>0.0</v>
      </c>
      <c r="I1097" s="257">
        <v>1.291456E9</v>
      </c>
      <c r="J1097" s="184" t="s">
        <v>96</v>
      </c>
      <c r="K1097" s="184" t="s">
        <v>92</v>
      </c>
      <c r="L1097" s="258">
        <f>Total_revenue-COGS</f>
        <v>3529427000</v>
      </c>
      <c r="M1097" s="258">
        <f>Gross_profit-(SGAs+R_and_D+Other_operating_items)</f>
        <v>1952827000</v>
      </c>
      <c r="N1097" s="259">
        <f>1-(COGS/Total_revenue)</f>
        <v>0.7658411093</v>
      </c>
      <c r="O1097" s="259">
        <f>Operating_profit/Total_revenue</f>
        <v>0.4237388097</v>
      </c>
    </row>
    <row r="1098">
      <c r="A1098" s="184">
        <v>1124.0</v>
      </c>
      <c r="B1098" s="184" t="s">
        <v>480</v>
      </c>
      <c r="C1098" s="184" t="s">
        <v>11</v>
      </c>
      <c r="D1098" s="256">
        <v>41639.0</v>
      </c>
      <c r="E1098" s="257">
        <v>5.312686E9</v>
      </c>
      <c r="F1098" s="257">
        <v>1.252812E9</v>
      </c>
      <c r="G1098" s="257">
        <v>4.66498E8</v>
      </c>
      <c r="H1098" s="184">
        <v>0.0</v>
      </c>
      <c r="I1098" s="257">
        <v>1.60239E9</v>
      </c>
      <c r="J1098" s="184" t="s">
        <v>96</v>
      </c>
      <c r="K1098" s="184" t="s">
        <v>92</v>
      </c>
      <c r="L1098" s="258">
        <f>Total_revenue-COGS</f>
        <v>4059874000</v>
      </c>
      <c r="M1098" s="258">
        <f>Gross_profit-(SGAs+R_and_D+Other_operating_items)</f>
        <v>1990986000</v>
      </c>
      <c r="N1098" s="259">
        <f>1-(COGS/Total_revenue)</f>
        <v>0.764184821</v>
      </c>
      <c r="O1098" s="259">
        <f>Operating_profit/Total_revenue</f>
        <v>0.3747607143</v>
      </c>
    </row>
    <row r="1099">
      <c r="A1099" s="184">
        <v>1125.0</v>
      </c>
      <c r="B1099" s="184" t="s">
        <v>480</v>
      </c>
      <c r="C1099" s="184" t="s">
        <v>12</v>
      </c>
      <c r="D1099" s="256">
        <v>42004.0</v>
      </c>
      <c r="E1099" s="257">
        <v>5.288933E9</v>
      </c>
      <c r="F1099" s="257">
        <v>1.089888E9</v>
      </c>
      <c r="G1099" s="257">
        <v>4.71219E8</v>
      </c>
      <c r="H1099" s="184">
        <v>0.0</v>
      </c>
      <c r="I1099" s="257">
        <v>1.957025E9</v>
      </c>
      <c r="J1099" s="184" t="s">
        <v>96</v>
      </c>
      <c r="K1099" s="184" t="s">
        <v>92</v>
      </c>
      <c r="L1099" s="258">
        <f>Total_revenue-COGS</f>
        <v>4199045000</v>
      </c>
      <c r="M1099" s="258">
        <f>Gross_profit-(SGAs+R_and_D+Other_operating_items)</f>
        <v>1770801000</v>
      </c>
      <c r="N1099" s="259">
        <f>1-(COGS/Total_revenue)</f>
        <v>0.7939304582</v>
      </c>
      <c r="O1099" s="259">
        <f>Operating_profit/Total_revenue</f>
        <v>0.3348125227</v>
      </c>
    </row>
    <row r="1100">
      <c r="A1100" s="184">
        <v>1126.0</v>
      </c>
      <c r="B1100" s="184" t="s">
        <v>480</v>
      </c>
      <c r="C1100" s="184" t="s">
        <v>13</v>
      </c>
      <c r="D1100" s="256">
        <v>42369.0</v>
      </c>
      <c r="E1100" s="257">
        <v>2.787116E9</v>
      </c>
      <c r="F1100" s="257">
        <v>8.32306E8</v>
      </c>
      <c r="G1100" s="257">
        <v>3.72457E8</v>
      </c>
      <c r="H1100" s="184">
        <v>0.0</v>
      </c>
      <c r="I1100" s="257">
        <v>1.668489E9</v>
      </c>
      <c r="J1100" s="184" t="s">
        <v>96</v>
      </c>
      <c r="K1100" s="184" t="s">
        <v>92</v>
      </c>
      <c r="L1100" s="258">
        <f>Total_revenue-COGS</f>
        <v>1954810000</v>
      </c>
      <c r="M1100" s="258">
        <f>Gross_profit-(SGAs+R_and_D+Other_operating_items)</f>
        <v>-86136000</v>
      </c>
      <c r="N1100" s="259">
        <f>1-(COGS/Total_revenue)</f>
        <v>0.7013737498</v>
      </c>
      <c r="O1100" s="259">
        <f>Operating_profit/Total_revenue</f>
        <v>-0.03090506459</v>
      </c>
    </row>
    <row r="1101">
      <c r="A1101" s="184">
        <v>1127.0</v>
      </c>
      <c r="B1101" s="184" t="s">
        <v>481</v>
      </c>
      <c r="C1101" s="184" t="s">
        <v>10</v>
      </c>
      <c r="D1101" s="256">
        <v>42004.0</v>
      </c>
      <c r="E1101" s="257">
        <v>7.7196E9</v>
      </c>
      <c r="F1101" s="257">
        <v>4.1916E9</v>
      </c>
      <c r="G1101" s="257">
        <v>1.5457E9</v>
      </c>
      <c r="H1101" s="257">
        <v>5.818E8</v>
      </c>
      <c r="I1101" s="184">
        <v>0.0</v>
      </c>
      <c r="J1101" s="184" t="s">
        <v>102</v>
      </c>
      <c r="K1101" s="184" t="s">
        <v>136</v>
      </c>
      <c r="L1101" s="258">
        <f>Total_revenue-COGS</f>
        <v>3528000000</v>
      </c>
      <c r="M1101" s="258">
        <f>Gross_profit-(SGAs+R_and_D+Other_operating_items)</f>
        <v>1400500000</v>
      </c>
      <c r="N1101" s="259">
        <f>1-(COGS/Total_revenue)</f>
        <v>0.4570184984</v>
      </c>
      <c r="O1101" s="259">
        <f>Operating_profit/Total_revenue</f>
        <v>0.1814213172</v>
      </c>
    </row>
    <row r="1102">
      <c r="A1102" s="184">
        <v>1128.0</v>
      </c>
      <c r="B1102" s="184" t="s">
        <v>481</v>
      </c>
      <c r="C1102" s="184" t="s">
        <v>11</v>
      </c>
      <c r="D1102" s="256">
        <v>42369.0</v>
      </c>
      <c r="E1102" s="257">
        <v>9.4293E9</v>
      </c>
      <c r="F1102" s="257">
        <v>5.2132E9</v>
      </c>
      <c r="G1102" s="257">
        <v>2.1807E9</v>
      </c>
      <c r="H1102" s="257">
        <v>6.719E8</v>
      </c>
      <c r="I1102" s="184">
        <v>0.0</v>
      </c>
      <c r="J1102" s="184" t="s">
        <v>102</v>
      </c>
      <c r="K1102" s="184" t="s">
        <v>136</v>
      </c>
      <c r="L1102" s="258">
        <f>Total_revenue-COGS</f>
        <v>4216100000</v>
      </c>
      <c r="M1102" s="258">
        <f>Gross_profit-(SGAs+R_and_D+Other_operating_items)</f>
        <v>1363500000</v>
      </c>
      <c r="N1102" s="259">
        <f>1-(COGS/Total_revenue)</f>
        <v>0.4471275704</v>
      </c>
      <c r="O1102" s="259">
        <f>Operating_profit/Total_revenue</f>
        <v>0.1446024625</v>
      </c>
    </row>
    <row r="1103">
      <c r="A1103" s="184">
        <v>1132.0</v>
      </c>
      <c r="B1103" s="184" t="s">
        <v>482</v>
      </c>
      <c r="C1103" s="184" t="s">
        <v>10</v>
      </c>
      <c r="D1103" s="256">
        <v>41639.0</v>
      </c>
      <c r="E1103" s="257">
        <v>5.015E9</v>
      </c>
      <c r="F1103" s="257">
        <v>8.44E8</v>
      </c>
      <c r="G1103" s="257">
        <v>4.46E8</v>
      </c>
      <c r="H1103" s="184">
        <v>0.0</v>
      </c>
      <c r="I1103" s="257">
        <v>1.568E9</v>
      </c>
      <c r="J1103" s="184" t="s">
        <v>96</v>
      </c>
      <c r="K1103" s="184" t="s">
        <v>180</v>
      </c>
      <c r="L1103" s="258">
        <f>Total_revenue-COGS</f>
        <v>4171000000</v>
      </c>
      <c r="M1103" s="258">
        <f>Gross_profit-(SGAs+R_and_D+Other_operating_items)</f>
        <v>2157000000</v>
      </c>
      <c r="N1103" s="259">
        <f>1-(COGS/Total_revenue)</f>
        <v>0.8317048853</v>
      </c>
      <c r="O1103" s="259">
        <f>Operating_profit/Total_revenue</f>
        <v>0.430109671</v>
      </c>
    </row>
    <row r="1104">
      <c r="A1104" s="184">
        <v>1133.0</v>
      </c>
      <c r="B1104" s="184" t="s">
        <v>482</v>
      </c>
      <c r="C1104" s="184" t="s">
        <v>11</v>
      </c>
      <c r="D1104" s="256">
        <v>42004.0</v>
      </c>
      <c r="E1104" s="257">
        <v>5.115E9</v>
      </c>
      <c r="F1104" s="257">
        <v>9.45E8</v>
      </c>
      <c r="G1104" s="257">
        <v>4.95E8</v>
      </c>
      <c r="H1104" s="184">
        <v>0.0</v>
      </c>
      <c r="I1104" s="257">
        <v>1.759E9</v>
      </c>
      <c r="J1104" s="184" t="s">
        <v>96</v>
      </c>
      <c r="K1104" s="184" t="s">
        <v>180</v>
      </c>
      <c r="L1104" s="258">
        <f>Total_revenue-COGS</f>
        <v>4170000000</v>
      </c>
      <c r="M1104" s="258">
        <f>Gross_profit-(SGAs+R_and_D+Other_operating_items)</f>
        <v>1916000000</v>
      </c>
      <c r="N1104" s="259">
        <f>1-(COGS/Total_revenue)</f>
        <v>0.8152492669</v>
      </c>
      <c r="O1104" s="259">
        <f>Operating_profit/Total_revenue</f>
        <v>0.3745845552</v>
      </c>
    </row>
    <row r="1105">
      <c r="A1105" s="184">
        <v>1134.0</v>
      </c>
      <c r="B1105" s="184" t="s">
        <v>482</v>
      </c>
      <c r="C1105" s="184" t="s">
        <v>12</v>
      </c>
      <c r="D1105" s="256">
        <v>42369.0</v>
      </c>
      <c r="E1105" s="257">
        <v>3.183E9</v>
      </c>
      <c r="F1105" s="257">
        <v>9.79E8</v>
      </c>
      <c r="G1105" s="257">
        <v>7.45E8</v>
      </c>
      <c r="H1105" s="184">
        <v>0.0</v>
      </c>
      <c r="I1105" s="257">
        <v>2.131E9</v>
      </c>
      <c r="J1105" s="184" t="s">
        <v>96</v>
      </c>
      <c r="K1105" s="184" t="s">
        <v>180</v>
      </c>
      <c r="L1105" s="258">
        <f>Total_revenue-COGS</f>
        <v>2204000000</v>
      </c>
      <c r="M1105" s="258">
        <f>Gross_profit-(SGAs+R_and_D+Other_operating_items)</f>
        <v>-672000000</v>
      </c>
      <c r="N1105" s="259">
        <f>1-(COGS/Total_revenue)</f>
        <v>0.6924285265</v>
      </c>
      <c r="O1105" s="259">
        <f>Operating_profit/Total_revenue</f>
        <v>-0.2111215834</v>
      </c>
    </row>
    <row r="1106">
      <c r="A1106" s="184">
        <v>1135.0</v>
      </c>
      <c r="B1106" s="184" t="s">
        <v>482</v>
      </c>
      <c r="C1106" s="184" t="s">
        <v>13</v>
      </c>
      <c r="D1106" s="256">
        <v>42735.0</v>
      </c>
      <c r="E1106" s="257">
        <v>3.491E9</v>
      </c>
      <c r="F1106" s="257">
        <v>1.083E9</v>
      </c>
      <c r="G1106" s="257">
        <v>2.33E8</v>
      </c>
      <c r="H1106" s="184">
        <v>0.0</v>
      </c>
      <c r="I1106" s="257">
        <v>2.454E9</v>
      </c>
      <c r="J1106" s="184" t="s">
        <v>96</v>
      </c>
      <c r="K1106" s="184" t="s">
        <v>180</v>
      </c>
      <c r="L1106" s="258">
        <f>Total_revenue-COGS</f>
        <v>2408000000</v>
      </c>
      <c r="M1106" s="258">
        <f>Gross_profit-(SGAs+R_and_D+Other_operating_items)</f>
        <v>-279000000</v>
      </c>
      <c r="N1106" s="259">
        <f>1-(COGS/Total_revenue)</f>
        <v>0.6897737038</v>
      </c>
      <c r="O1106" s="259">
        <f>Operating_profit/Total_revenue</f>
        <v>-0.07991979376</v>
      </c>
    </row>
    <row r="1107">
      <c r="A1107" s="184">
        <v>1136.0</v>
      </c>
      <c r="B1107" s="184" t="s">
        <v>483</v>
      </c>
      <c r="C1107" s="184" t="s">
        <v>10</v>
      </c>
      <c r="D1107" s="256">
        <v>41274.0</v>
      </c>
      <c r="E1107" s="257">
        <v>3.023E9</v>
      </c>
      <c r="F1107" s="257">
        <v>1.446E9</v>
      </c>
      <c r="G1107" s="257">
        <v>8.32E8</v>
      </c>
      <c r="H1107" s="184">
        <v>0.0</v>
      </c>
      <c r="I1107" s="257">
        <v>1.04E8</v>
      </c>
      <c r="J1107" s="184" t="s">
        <v>99</v>
      </c>
      <c r="K1107" s="184" t="s">
        <v>456</v>
      </c>
      <c r="L1107" s="258">
        <f>Total_revenue-COGS</f>
        <v>1577000000</v>
      </c>
      <c r="M1107" s="258">
        <f>Gross_profit-(SGAs+R_and_D+Other_operating_items)</f>
        <v>641000000</v>
      </c>
      <c r="N1107" s="259">
        <f>1-(COGS/Total_revenue)</f>
        <v>0.521667218</v>
      </c>
      <c r="O1107" s="259">
        <f>Operating_profit/Total_revenue</f>
        <v>0.2120410189</v>
      </c>
    </row>
    <row r="1108">
      <c r="A1108" s="184">
        <v>1137.0</v>
      </c>
      <c r="B1108" s="184" t="s">
        <v>483</v>
      </c>
      <c r="C1108" s="184" t="s">
        <v>11</v>
      </c>
      <c r="D1108" s="256">
        <v>41639.0</v>
      </c>
      <c r="E1108" s="257">
        <v>3.1E9</v>
      </c>
      <c r="F1108" s="257">
        <v>1.316E9</v>
      </c>
      <c r="G1108" s="257">
        <v>1.054E9</v>
      </c>
      <c r="H1108" s="184">
        <v>0.0</v>
      </c>
      <c r="I1108" s="257">
        <v>1.22E8</v>
      </c>
      <c r="J1108" s="184" t="s">
        <v>99</v>
      </c>
      <c r="K1108" s="184" t="s">
        <v>456</v>
      </c>
      <c r="L1108" s="258">
        <f>Total_revenue-COGS</f>
        <v>1784000000</v>
      </c>
      <c r="M1108" s="258">
        <f>Gross_profit-(SGAs+R_and_D+Other_operating_items)</f>
        <v>608000000</v>
      </c>
      <c r="N1108" s="259">
        <f>1-(COGS/Total_revenue)</f>
        <v>0.575483871</v>
      </c>
      <c r="O1108" s="259">
        <f>Operating_profit/Total_revenue</f>
        <v>0.1961290323</v>
      </c>
    </row>
    <row r="1109">
      <c r="A1109" s="184">
        <v>1138.0</v>
      </c>
      <c r="B1109" s="184" t="s">
        <v>483</v>
      </c>
      <c r="C1109" s="184" t="s">
        <v>12</v>
      </c>
      <c r="D1109" s="256">
        <v>42004.0</v>
      </c>
      <c r="E1109" s="257">
        <v>3.383E9</v>
      </c>
      <c r="F1109" s="257">
        <v>1.433E9</v>
      </c>
      <c r="G1109" s="257">
        <v>1.095E9</v>
      </c>
      <c r="H1109" s="184">
        <v>0.0</v>
      </c>
      <c r="I1109" s="257">
        <v>1.37E8</v>
      </c>
      <c r="J1109" s="184" t="s">
        <v>99</v>
      </c>
      <c r="K1109" s="184" t="s">
        <v>456</v>
      </c>
      <c r="L1109" s="258">
        <f>Total_revenue-COGS</f>
        <v>1950000000</v>
      </c>
      <c r="M1109" s="258">
        <f>Gross_profit-(SGAs+R_and_D+Other_operating_items)</f>
        <v>718000000</v>
      </c>
      <c r="N1109" s="259">
        <f>1-(COGS/Total_revenue)</f>
        <v>0.5764114691</v>
      </c>
      <c r="O1109" s="259">
        <f>Operating_profit/Total_revenue</f>
        <v>0.2122376589</v>
      </c>
    </row>
    <row r="1110">
      <c r="A1110" s="184">
        <v>1139.0</v>
      </c>
      <c r="B1110" s="184" t="s">
        <v>483</v>
      </c>
      <c r="C1110" s="184" t="s">
        <v>13</v>
      </c>
      <c r="D1110" s="256">
        <v>42369.0</v>
      </c>
      <c r="E1110" s="257">
        <v>3.292E9</v>
      </c>
      <c r="F1110" s="257">
        <v>1.313E9</v>
      </c>
      <c r="G1110" s="257">
        <v>1.05E9</v>
      </c>
      <c r="H1110" s="184">
        <v>0.0</v>
      </c>
      <c r="I1110" s="257">
        <v>1.38E8</v>
      </c>
      <c r="J1110" s="184" t="s">
        <v>99</v>
      </c>
      <c r="K1110" s="184" t="s">
        <v>456</v>
      </c>
      <c r="L1110" s="258">
        <f>Total_revenue-COGS</f>
        <v>1979000000</v>
      </c>
      <c r="M1110" s="258">
        <f>Gross_profit-(SGAs+R_and_D+Other_operating_items)</f>
        <v>791000000</v>
      </c>
      <c r="N1110" s="259">
        <f>1-(COGS/Total_revenue)</f>
        <v>0.6011543135</v>
      </c>
      <c r="O1110" s="259">
        <f>Operating_profit/Total_revenue</f>
        <v>0.2402794654</v>
      </c>
    </row>
    <row r="1111">
      <c r="A1111" s="184">
        <v>1140.0</v>
      </c>
      <c r="B1111" s="184" t="s">
        <v>484</v>
      </c>
      <c r="C1111" s="184" t="s">
        <v>10</v>
      </c>
      <c r="D1111" s="256">
        <v>41274.0</v>
      </c>
      <c r="E1111" s="257">
        <v>1.4256E10</v>
      </c>
      <c r="F1111" s="257">
        <v>8.276E9</v>
      </c>
      <c r="G1111" s="257">
        <v>1.186E9</v>
      </c>
      <c r="H1111" s="184">
        <v>0.0</v>
      </c>
      <c r="I1111" s="257">
        <v>1.518E9</v>
      </c>
      <c r="J1111" s="184" t="s">
        <v>120</v>
      </c>
      <c r="K1111" s="184" t="s">
        <v>149</v>
      </c>
      <c r="L1111" s="258">
        <f>Total_revenue-COGS</f>
        <v>5980000000</v>
      </c>
      <c r="M1111" s="258">
        <f>Gross_profit-(SGAs+R_and_D+Other_operating_items)</f>
        <v>3276000000</v>
      </c>
      <c r="N1111" s="259">
        <f>1-(COGS/Total_revenue)</f>
        <v>0.4194725028</v>
      </c>
      <c r="O1111" s="259">
        <f>Operating_profit/Total_revenue</f>
        <v>0.2297979798</v>
      </c>
    </row>
    <row r="1112">
      <c r="A1112" s="184">
        <v>1141.0</v>
      </c>
      <c r="B1112" s="184" t="s">
        <v>484</v>
      </c>
      <c r="C1112" s="184" t="s">
        <v>11</v>
      </c>
      <c r="D1112" s="256">
        <v>41639.0</v>
      </c>
      <c r="E1112" s="257">
        <v>1.5136E10</v>
      </c>
      <c r="F1112" s="257">
        <v>8.152E9</v>
      </c>
      <c r="G1112" s="257">
        <v>1.28E9</v>
      </c>
      <c r="H1112" s="184">
        <v>0.0</v>
      </c>
      <c r="I1112" s="257">
        <v>2.163E9</v>
      </c>
      <c r="J1112" s="184" t="s">
        <v>120</v>
      </c>
      <c r="K1112" s="184" t="s">
        <v>149</v>
      </c>
      <c r="L1112" s="258">
        <f>Total_revenue-COGS</f>
        <v>6984000000</v>
      </c>
      <c r="M1112" s="258">
        <f>Gross_profit-(SGAs+R_and_D+Other_operating_items)</f>
        <v>3541000000</v>
      </c>
      <c r="N1112" s="259">
        <f>1-(COGS/Total_revenue)</f>
        <v>0.4614164905</v>
      </c>
      <c r="O1112" s="259">
        <f>Operating_profit/Total_revenue</f>
        <v>0.2339455603</v>
      </c>
    </row>
    <row r="1113">
      <c r="A1113" s="184">
        <v>1142.0</v>
      </c>
      <c r="B1113" s="184" t="s">
        <v>484</v>
      </c>
      <c r="C1113" s="184" t="s">
        <v>12</v>
      </c>
      <c r="D1113" s="256">
        <v>42004.0</v>
      </c>
      <c r="E1113" s="257">
        <v>1.7021E10</v>
      </c>
      <c r="F1113" s="257">
        <v>8.751E9</v>
      </c>
      <c r="G1113" s="257">
        <v>1.324E9</v>
      </c>
      <c r="H1113" s="184">
        <v>0.0</v>
      </c>
      <c r="I1113" s="257">
        <v>2.551E9</v>
      </c>
      <c r="J1113" s="184" t="s">
        <v>120</v>
      </c>
      <c r="K1113" s="184" t="s">
        <v>149</v>
      </c>
      <c r="L1113" s="258">
        <f>Total_revenue-COGS</f>
        <v>8270000000</v>
      </c>
      <c r="M1113" s="258">
        <f>Gross_profit-(SGAs+R_and_D+Other_operating_items)</f>
        <v>4395000000</v>
      </c>
      <c r="N1113" s="259">
        <f>1-(COGS/Total_revenue)</f>
        <v>0.4858703954</v>
      </c>
      <c r="O1113" s="259">
        <f>Operating_profit/Total_revenue</f>
        <v>0.2582104459</v>
      </c>
    </row>
    <row r="1114">
      <c r="A1114" s="184">
        <v>1143.0</v>
      </c>
      <c r="B1114" s="184" t="s">
        <v>484</v>
      </c>
      <c r="C1114" s="184" t="s">
        <v>13</v>
      </c>
      <c r="D1114" s="256">
        <v>42369.0</v>
      </c>
      <c r="E1114" s="257">
        <v>1.7486E10</v>
      </c>
      <c r="F1114" s="257">
        <v>8.596E9</v>
      </c>
      <c r="G1114" s="257">
        <v>1.399E9</v>
      </c>
      <c r="H1114" s="184">
        <v>0.0</v>
      </c>
      <c r="I1114" s="257">
        <v>2.831E9</v>
      </c>
      <c r="J1114" s="184" t="s">
        <v>120</v>
      </c>
      <c r="K1114" s="184" t="s">
        <v>149</v>
      </c>
      <c r="L1114" s="258">
        <f>Total_revenue-COGS</f>
        <v>8890000000</v>
      </c>
      <c r="M1114" s="258">
        <f>Gross_profit-(SGAs+R_and_D+Other_operating_items)</f>
        <v>4660000000</v>
      </c>
      <c r="N1114" s="259">
        <f>1-(COGS/Total_revenue)</f>
        <v>0.5084067254</v>
      </c>
      <c r="O1114" s="259">
        <f>Operating_profit/Total_revenue</f>
        <v>0.2664989134</v>
      </c>
    </row>
    <row r="1115">
      <c r="A1115" s="184">
        <v>1144.0</v>
      </c>
      <c r="B1115" s="184" t="s">
        <v>485</v>
      </c>
      <c r="C1115" s="184" t="s">
        <v>10</v>
      </c>
      <c r="D1115" s="256">
        <v>41274.0</v>
      </c>
      <c r="E1115" s="257">
        <v>9.964E9</v>
      </c>
      <c r="F1115" s="257">
        <v>4.334E9</v>
      </c>
      <c r="G1115" s="257">
        <v>7.57E8</v>
      </c>
      <c r="H1115" s="257">
        <v>7.04E8</v>
      </c>
      <c r="I1115" s="257">
        <v>1.032E9</v>
      </c>
      <c r="J1115" s="184" t="s">
        <v>111</v>
      </c>
      <c r="K1115" s="184" t="s">
        <v>486</v>
      </c>
      <c r="L1115" s="258">
        <f>Total_revenue-COGS</f>
        <v>5630000000</v>
      </c>
      <c r="M1115" s="258">
        <f>Gross_profit-(SGAs+R_and_D+Other_operating_items)</f>
        <v>3137000000</v>
      </c>
      <c r="N1115" s="259">
        <f>1-(COGS/Total_revenue)</f>
        <v>0.5650341228</v>
      </c>
      <c r="O1115" s="259">
        <f>Operating_profit/Total_revenue</f>
        <v>0.3148334002</v>
      </c>
    </row>
    <row r="1116">
      <c r="A1116" s="184">
        <v>1145.0</v>
      </c>
      <c r="B1116" s="184" t="s">
        <v>485</v>
      </c>
      <c r="C1116" s="184" t="s">
        <v>11</v>
      </c>
      <c r="D1116" s="256">
        <v>41639.0</v>
      </c>
      <c r="E1116" s="257">
        <v>8.414E9</v>
      </c>
      <c r="F1116" s="257">
        <v>5.299E9</v>
      </c>
      <c r="G1116" s="257">
        <v>5.84E8</v>
      </c>
      <c r="H1116" s="257">
        <v>4.69E8</v>
      </c>
      <c r="I1116" s="257">
        <v>1.362E9</v>
      </c>
      <c r="J1116" s="184" t="s">
        <v>111</v>
      </c>
      <c r="K1116" s="184" t="s">
        <v>486</v>
      </c>
      <c r="L1116" s="258">
        <f>Total_revenue-COGS</f>
        <v>3115000000</v>
      </c>
      <c r="M1116" s="258">
        <f>Gross_profit-(SGAs+R_and_D+Other_operating_items)</f>
        <v>700000000</v>
      </c>
      <c r="N1116" s="259">
        <f>1-(COGS/Total_revenue)</f>
        <v>0.3702163062</v>
      </c>
      <c r="O1116" s="259">
        <f>Operating_profit/Total_revenue</f>
        <v>0.08319467554</v>
      </c>
    </row>
    <row r="1117">
      <c r="A1117" s="184">
        <v>1146.0</v>
      </c>
      <c r="B1117" s="184" t="s">
        <v>485</v>
      </c>
      <c r="C1117" s="184" t="s">
        <v>12</v>
      </c>
      <c r="D1117" s="256">
        <v>42004.0</v>
      </c>
      <c r="E1117" s="257">
        <v>7.292E9</v>
      </c>
      <c r="F1117" s="257">
        <v>4.457E9</v>
      </c>
      <c r="G1117" s="257">
        <v>5.45E8</v>
      </c>
      <c r="H1117" s="257">
        <v>3.25E8</v>
      </c>
      <c r="I1117" s="257">
        <v>1.229E9</v>
      </c>
      <c r="J1117" s="184" t="s">
        <v>111</v>
      </c>
      <c r="K1117" s="184" t="s">
        <v>486</v>
      </c>
      <c r="L1117" s="258">
        <f>Total_revenue-COGS</f>
        <v>2835000000</v>
      </c>
      <c r="M1117" s="258">
        <f>Gross_profit-(SGAs+R_and_D+Other_operating_items)</f>
        <v>736000000</v>
      </c>
      <c r="N1117" s="259">
        <f>1-(COGS/Total_revenue)</f>
        <v>0.3887822271</v>
      </c>
      <c r="O1117" s="259">
        <f>Operating_profit/Total_revenue</f>
        <v>0.1009325288</v>
      </c>
    </row>
    <row r="1118">
      <c r="A1118" s="184">
        <v>1147.0</v>
      </c>
      <c r="B1118" s="184" t="s">
        <v>485</v>
      </c>
      <c r="C1118" s="184" t="s">
        <v>13</v>
      </c>
      <c r="D1118" s="256">
        <v>42369.0</v>
      </c>
      <c r="E1118" s="257">
        <v>7.729E9</v>
      </c>
      <c r="F1118" s="257">
        <v>4.312E9</v>
      </c>
      <c r="G1118" s="257">
        <v>6.7E8</v>
      </c>
      <c r="H1118" s="257">
        <v>2.89E8</v>
      </c>
      <c r="I1118" s="257">
        <v>1.239E9</v>
      </c>
      <c r="J1118" s="184" t="s">
        <v>111</v>
      </c>
      <c r="K1118" s="184" t="s">
        <v>486</v>
      </c>
      <c r="L1118" s="258">
        <f>Total_revenue-COGS</f>
        <v>3417000000</v>
      </c>
      <c r="M1118" s="258">
        <f>Gross_profit-(SGAs+R_and_D+Other_operating_items)</f>
        <v>1219000000</v>
      </c>
      <c r="N1118" s="259">
        <f>1-(COGS/Total_revenue)</f>
        <v>0.4421011774</v>
      </c>
      <c r="O1118" s="259">
        <f>Operating_profit/Total_revenue</f>
        <v>0.1577176866</v>
      </c>
    </row>
    <row r="1119">
      <c r="A1119" s="184">
        <v>1148.0</v>
      </c>
      <c r="B1119" s="184" t="s">
        <v>487</v>
      </c>
      <c r="C1119" s="184" t="s">
        <v>10</v>
      </c>
      <c r="D1119" s="256">
        <v>41639.0</v>
      </c>
      <c r="E1119" s="257">
        <v>4.374562E9</v>
      </c>
      <c r="F1119" s="257">
        <v>3.117203E9</v>
      </c>
      <c r="G1119" s="257">
        <v>6.50243E8</v>
      </c>
      <c r="H1119" s="257">
        <v>3.78769E8</v>
      </c>
      <c r="I1119" s="184">
        <v>0.0</v>
      </c>
      <c r="J1119" s="184" t="s">
        <v>108</v>
      </c>
      <c r="K1119" s="184" t="s">
        <v>101</v>
      </c>
      <c r="L1119" s="258">
        <f>Total_revenue-COGS</f>
        <v>1257359000</v>
      </c>
      <c r="M1119" s="258">
        <f>Gross_profit-(SGAs+R_and_D+Other_operating_items)</f>
        <v>228347000</v>
      </c>
      <c r="N1119" s="259">
        <f>1-(COGS/Total_revenue)</f>
        <v>0.2874251182</v>
      </c>
      <c r="O1119" s="259">
        <f>Operating_profit/Total_revenue</f>
        <v>0.05219882585</v>
      </c>
    </row>
    <row r="1120">
      <c r="A1120" s="184">
        <v>1149.0</v>
      </c>
      <c r="B1120" s="184" t="s">
        <v>487</v>
      </c>
      <c r="C1120" s="184" t="s">
        <v>11</v>
      </c>
      <c r="D1120" s="256">
        <v>42004.0</v>
      </c>
      <c r="E1120" s="257">
        <v>5.504656E9</v>
      </c>
      <c r="F1120" s="257">
        <v>3.75276E9</v>
      </c>
      <c r="G1120" s="257">
        <v>8.76927E8</v>
      </c>
      <c r="H1120" s="257">
        <v>4.72321E8</v>
      </c>
      <c r="I1120" s="184">
        <v>0.0</v>
      </c>
      <c r="J1120" s="184" t="s">
        <v>108</v>
      </c>
      <c r="K1120" s="184" t="s">
        <v>101</v>
      </c>
      <c r="L1120" s="258">
        <f>Total_revenue-COGS</f>
        <v>1751896000</v>
      </c>
      <c r="M1120" s="258">
        <f>Gross_profit-(SGAs+R_and_D+Other_operating_items)</f>
        <v>402648000</v>
      </c>
      <c r="N1120" s="259">
        <f>1-(COGS/Total_revenue)</f>
        <v>0.3182571263</v>
      </c>
      <c r="O1120" s="259">
        <f>Operating_profit/Total_revenue</f>
        <v>0.07314680518</v>
      </c>
    </row>
    <row r="1121">
      <c r="A1121" s="184">
        <v>1150.0</v>
      </c>
      <c r="B1121" s="184" t="s">
        <v>487</v>
      </c>
      <c r="C1121" s="184" t="s">
        <v>12</v>
      </c>
      <c r="D1121" s="256">
        <v>42369.0</v>
      </c>
      <c r="E1121" s="257">
        <v>6.779511E9</v>
      </c>
      <c r="F1121" s="257">
        <v>4.591476E9</v>
      </c>
      <c r="G1121" s="257">
        <v>1.231421E9</v>
      </c>
      <c r="H1121" s="257">
        <v>6.50788E8</v>
      </c>
      <c r="I1121" s="184">
        <v>0.0</v>
      </c>
      <c r="J1121" s="184" t="s">
        <v>108</v>
      </c>
      <c r="K1121" s="184" t="s">
        <v>101</v>
      </c>
      <c r="L1121" s="258">
        <f>Total_revenue-COGS</f>
        <v>2188035000</v>
      </c>
      <c r="M1121" s="258">
        <f>Gross_profit-(SGAs+R_and_D+Other_operating_items)</f>
        <v>305826000</v>
      </c>
      <c r="N1121" s="259">
        <f>1-(COGS/Total_revenue)</f>
        <v>0.322742304</v>
      </c>
      <c r="O1121" s="259">
        <f>Operating_profit/Total_revenue</f>
        <v>0.04511033318</v>
      </c>
    </row>
    <row r="1122">
      <c r="A1122" s="184">
        <v>1151.0</v>
      </c>
      <c r="B1122" s="184" t="s">
        <v>487</v>
      </c>
      <c r="C1122" s="184" t="s">
        <v>13</v>
      </c>
      <c r="D1122" s="256">
        <v>42735.0</v>
      </c>
      <c r="E1122" s="257">
        <v>8.830669E9</v>
      </c>
      <c r="F1122" s="257">
        <v>6.029901E9</v>
      </c>
      <c r="G1122" s="257">
        <v>1.568877E9</v>
      </c>
      <c r="H1122" s="257">
        <v>8.52098E8</v>
      </c>
      <c r="I1122" s="184">
        <v>0.0</v>
      </c>
      <c r="J1122" s="184" t="s">
        <v>108</v>
      </c>
      <c r="K1122" s="184" t="s">
        <v>101</v>
      </c>
      <c r="L1122" s="258">
        <f>Total_revenue-COGS</f>
        <v>2800768000</v>
      </c>
      <c r="M1122" s="258">
        <f>Gross_profit-(SGAs+R_and_D+Other_operating_items)</f>
        <v>379793000</v>
      </c>
      <c r="N1122" s="259">
        <f>1-(COGS/Total_revenue)</f>
        <v>0.3171637392</v>
      </c>
      <c r="O1122" s="259">
        <f>Operating_profit/Total_revenue</f>
        <v>0.04300840627</v>
      </c>
    </row>
    <row r="1123">
      <c r="A1123" s="184">
        <v>1152.0</v>
      </c>
      <c r="B1123" s="184" t="s">
        <v>488</v>
      </c>
      <c r="C1123" s="184" t="s">
        <v>10</v>
      </c>
      <c r="D1123" s="256">
        <v>41274.0</v>
      </c>
      <c r="E1123" s="257">
        <v>1.562E9</v>
      </c>
      <c r="F1123" s="257">
        <v>4.13E8</v>
      </c>
      <c r="G1123" s="257">
        <v>3.11E8</v>
      </c>
      <c r="H1123" s="184">
        <v>0.0</v>
      </c>
      <c r="I1123" s="257">
        <v>7.04E8</v>
      </c>
      <c r="J1123" s="184" t="s">
        <v>96</v>
      </c>
      <c r="K1123" s="184" t="s">
        <v>180</v>
      </c>
      <c r="L1123" s="258">
        <f>Total_revenue-COGS</f>
        <v>1149000000</v>
      </c>
      <c r="M1123" s="258">
        <f>Gross_profit-(SGAs+R_and_D+Other_operating_items)</f>
        <v>134000000</v>
      </c>
      <c r="N1123" s="259">
        <f>1-(COGS/Total_revenue)</f>
        <v>0.7355953905</v>
      </c>
      <c r="O1123" s="259">
        <f>Operating_profit/Total_revenue</f>
        <v>0.08578745198</v>
      </c>
    </row>
    <row r="1124">
      <c r="A1124" s="184">
        <v>1153.0</v>
      </c>
      <c r="B1124" s="184" t="s">
        <v>488</v>
      </c>
      <c r="C1124" s="184" t="s">
        <v>11</v>
      </c>
      <c r="D1124" s="256">
        <v>41639.0</v>
      </c>
      <c r="E1124" s="257">
        <v>1.857E9</v>
      </c>
      <c r="F1124" s="257">
        <v>4.11E8</v>
      </c>
      <c r="G1124" s="257">
        <v>3.11E8</v>
      </c>
      <c r="H1124" s="184">
        <v>0.0</v>
      </c>
      <c r="I1124" s="257">
        <v>6.85E8</v>
      </c>
      <c r="J1124" s="184" t="s">
        <v>96</v>
      </c>
      <c r="K1124" s="184" t="s">
        <v>180</v>
      </c>
      <c r="L1124" s="258">
        <f>Total_revenue-COGS</f>
        <v>1446000000</v>
      </c>
      <c r="M1124" s="258">
        <f>Gross_profit-(SGAs+R_and_D+Other_operating_items)</f>
        <v>450000000</v>
      </c>
      <c r="N1124" s="259">
        <f>1-(COGS/Total_revenue)</f>
        <v>0.7786752827</v>
      </c>
      <c r="O1124" s="259">
        <f>Operating_profit/Total_revenue</f>
        <v>0.2423263328</v>
      </c>
    </row>
    <row r="1125">
      <c r="A1125" s="184">
        <v>1154.0</v>
      </c>
      <c r="B1125" s="184" t="s">
        <v>488</v>
      </c>
      <c r="C1125" s="184" t="s">
        <v>12</v>
      </c>
      <c r="D1125" s="256">
        <v>42004.0</v>
      </c>
      <c r="E1125" s="257">
        <v>2.288E9</v>
      </c>
      <c r="F1125" s="257">
        <v>4.85E8</v>
      </c>
      <c r="G1125" s="257">
        <v>3.58E8</v>
      </c>
      <c r="H1125" s="184">
        <v>0.0</v>
      </c>
      <c r="I1125" s="257">
        <v>8.7E8</v>
      </c>
      <c r="J1125" s="184" t="s">
        <v>96</v>
      </c>
      <c r="K1125" s="184" t="s">
        <v>180</v>
      </c>
      <c r="L1125" s="258">
        <f>Total_revenue-COGS</f>
        <v>1803000000</v>
      </c>
      <c r="M1125" s="258">
        <f>Gross_profit-(SGAs+R_and_D+Other_operating_items)</f>
        <v>575000000</v>
      </c>
      <c r="N1125" s="259">
        <f>1-(COGS/Total_revenue)</f>
        <v>0.7880244755</v>
      </c>
      <c r="O1125" s="259">
        <f>Operating_profit/Total_revenue</f>
        <v>0.2513111888</v>
      </c>
    </row>
    <row r="1126">
      <c r="A1126" s="184">
        <v>1155.0</v>
      </c>
      <c r="B1126" s="184" t="s">
        <v>488</v>
      </c>
      <c r="C1126" s="184" t="s">
        <v>13</v>
      </c>
      <c r="D1126" s="256">
        <v>42369.0</v>
      </c>
      <c r="E1126" s="257">
        <v>1.557E9</v>
      </c>
      <c r="F1126" s="257">
        <v>4.97E8</v>
      </c>
      <c r="G1126" s="257">
        <v>5.204E9</v>
      </c>
      <c r="H1126" s="184">
        <v>0.0</v>
      </c>
      <c r="I1126" s="257">
        <v>9.17E8</v>
      </c>
      <c r="J1126" s="184" t="s">
        <v>96</v>
      </c>
      <c r="K1126" s="184" t="s">
        <v>180</v>
      </c>
      <c r="L1126" s="258">
        <f>Total_revenue-COGS</f>
        <v>1060000000</v>
      </c>
      <c r="M1126" s="258">
        <f>Gross_profit-(SGAs+R_and_D+Other_operating_items)</f>
        <v>-5061000000</v>
      </c>
      <c r="N1126" s="259">
        <f>1-(COGS/Total_revenue)</f>
        <v>0.6807964033</v>
      </c>
      <c r="O1126" s="259">
        <f>Operating_profit/Total_revenue</f>
        <v>-3.250481696</v>
      </c>
    </row>
    <row r="1127">
      <c r="A1127" s="184">
        <v>1156.0</v>
      </c>
      <c r="B1127" s="184" t="s">
        <v>489</v>
      </c>
      <c r="C1127" s="184" t="s">
        <v>10</v>
      </c>
      <c r="D1127" s="256">
        <v>41425.0</v>
      </c>
      <c r="E1127" s="257">
        <v>2.5313E10</v>
      </c>
      <c r="F1127" s="257">
        <v>1.4279E10</v>
      </c>
      <c r="G1127" s="257">
        <v>7.796E9</v>
      </c>
      <c r="H1127" s="184">
        <v>0.0</v>
      </c>
      <c r="I1127" s="184">
        <v>0.0</v>
      </c>
      <c r="J1127" s="184" t="s">
        <v>90</v>
      </c>
      <c r="K1127" s="184" t="s">
        <v>112</v>
      </c>
      <c r="L1127" s="258">
        <f>Total_revenue-COGS</f>
        <v>11034000000</v>
      </c>
      <c r="M1127" s="258">
        <f>Gross_profit-(SGAs+R_and_D+Other_operating_items)</f>
        <v>3238000000</v>
      </c>
      <c r="N1127" s="259">
        <f>1-(COGS/Total_revenue)</f>
        <v>0.4359025007</v>
      </c>
      <c r="O1127" s="259">
        <f>Operating_profit/Total_revenue</f>
        <v>0.1279184609</v>
      </c>
    </row>
    <row r="1128">
      <c r="A1128" s="184">
        <v>1157.0</v>
      </c>
      <c r="B1128" s="184" t="s">
        <v>489</v>
      </c>
      <c r="C1128" s="184" t="s">
        <v>11</v>
      </c>
      <c r="D1128" s="256">
        <v>41790.0</v>
      </c>
      <c r="E1128" s="257">
        <v>2.7799E10</v>
      </c>
      <c r="F1128" s="257">
        <v>1.5353E10</v>
      </c>
      <c r="G1128" s="257">
        <v>8.766E9</v>
      </c>
      <c r="H1128" s="184">
        <v>0.0</v>
      </c>
      <c r="I1128" s="184">
        <v>0.0</v>
      </c>
      <c r="J1128" s="184" t="s">
        <v>90</v>
      </c>
      <c r="K1128" s="184" t="s">
        <v>112</v>
      </c>
      <c r="L1128" s="258">
        <f>Total_revenue-COGS</f>
        <v>12446000000</v>
      </c>
      <c r="M1128" s="258">
        <f>Gross_profit-(SGAs+R_and_D+Other_operating_items)</f>
        <v>3680000000</v>
      </c>
      <c r="N1128" s="259">
        <f>1-(COGS/Total_revenue)</f>
        <v>0.4477139465</v>
      </c>
      <c r="O1128" s="259">
        <f>Operating_profit/Total_revenue</f>
        <v>0.1323788625</v>
      </c>
    </row>
    <row r="1129">
      <c r="A1129" s="184">
        <v>1158.0</v>
      </c>
      <c r="B1129" s="184" t="s">
        <v>489</v>
      </c>
      <c r="C1129" s="184" t="s">
        <v>12</v>
      </c>
      <c r="D1129" s="256">
        <v>42155.0</v>
      </c>
      <c r="E1129" s="257">
        <v>3.0601E10</v>
      </c>
      <c r="F1129" s="257">
        <v>1.6534E10</v>
      </c>
      <c r="G1129" s="257">
        <v>9.892E9</v>
      </c>
      <c r="H1129" s="184">
        <v>0.0</v>
      </c>
      <c r="I1129" s="184">
        <v>0.0</v>
      </c>
      <c r="J1129" s="184" t="s">
        <v>90</v>
      </c>
      <c r="K1129" s="184" t="s">
        <v>112</v>
      </c>
      <c r="L1129" s="258">
        <f>Total_revenue-COGS</f>
        <v>14067000000</v>
      </c>
      <c r="M1129" s="258">
        <f>Gross_profit-(SGAs+R_and_D+Other_operating_items)</f>
        <v>4175000000</v>
      </c>
      <c r="N1129" s="259">
        <f>1-(COGS/Total_revenue)</f>
        <v>0.4596908598</v>
      </c>
      <c r="O1129" s="259">
        <f>Operating_profit/Total_revenue</f>
        <v>0.1364334499</v>
      </c>
    </row>
    <row r="1130">
      <c r="A1130" s="184">
        <v>1159.0</v>
      </c>
      <c r="B1130" s="184" t="s">
        <v>489</v>
      </c>
      <c r="C1130" s="184" t="s">
        <v>13</v>
      </c>
      <c r="D1130" s="256">
        <v>42521.0</v>
      </c>
      <c r="E1130" s="257">
        <v>3.2376E10</v>
      </c>
      <c r="F1130" s="257">
        <v>1.7405E10</v>
      </c>
      <c r="G1130" s="257">
        <v>1.0469E10</v>
      </c>
      <c r="H1130" s="184">
        <v>0.0</v>
      </c>
      <c r="I1130" s="184">
        <v>0.0</v>
      </c>
      <c r="J1130" s="184" t="s">
        <v>90</v>
      </c>
      <c r="K1130" s="184" t="s">
        <v>112</v>
      </c>
      <c r="L1130" s="258">
        <f>Total_revenue-COGS</f>
        <v>14971000000</v>
      </c>
      <c r="M1130" s="258">
        <f>Gross_profit-(SGAs+R_and_D+Other_operating_items)</f>
        <v>4502000000</v>
      </c>
      <c r="N1130" s="259">
        <f>1-(COGS/Total_revenue)</f>
        <v>0.4624104275</v>
      </c>
      <c r="O1130" s="259">
        <f>Operating_profit/Total_revenue</f>
        <v>0.13905362</v>
      </c>
    </row>
    <row r="1131">
      <c r="A1131" s="184">
        <v>1160.0</v>
      </c>
      <c r="B1131" s="184" t="s">
        <v>490</v>
      </c>
      <c r="C1131" s="184" t="s">
        <v>10</v>
      </c>
      <c r="D1131" s="256">
        <v>41639.0</v>
      </c>
      <c r="E1131" s="257">
        <v>5.703E9</v>
      </c>
      <c r="F1131" s="257">
        <v>2.398E9</v>
      </c>
      <c r="G1131" s="257">
        <v>1.815E9</v>
      </c>
      <c r="H1131" s="184">
        <v>0.0</v>
      </c>
      <c r="I1131" s="257">
        <v>5.1E8</v>
      </c>
      <c r="J1131" s="184" t="s">
        <v>105</v>
      </c>
      <c r="K1131" s="184" t="s">
        <v>298</v>
      </c>
      <c r="L1131" s="258">
        <f>Total_revenue-COGS</f>
        <v>3305000000</v>
      </c>
      <c r="M1131" s="258">
        <f>Gross_profit-(SGAs+R_and_D+Other_operating_items)</f>
        <v>980000000</v>
      </c>
      <c r="N1131" s="259">
        <f>1-(COGS/Total_revenue)</f>
        <v>0.5795195511</v>
      </c>
      <c r="O1131" s="259">
        <f>Operating_profit/Total_revenue</f>
        <v>0.1718393828</v>
      </c>
    </row>
    <row r="1132">
      <c r="A1132" s="184">
        <v>1161.0</v>
      </c>
      <c r="B1132" s="184" t="s">
        <v>490</v>
      </c>
      <c r="C1132" s="184" t="s">
        <v>11</v>
      </c>
      <c r="D1132" s="256">
        <v>42004.0</v>
      </c>
      <c r="E1132" s="257">
        <v>6.288E9</v>
      </c>
      <c r="F1132" s="257">
        <v>2.62E9</v>
      </c>
      <c r="G1132" s="257">
        <v>1.917E9</v>
      </c>
      <c r="H1132" s="184">
        <v>0.0</v>
      </c>
      <c r="I1132" s="257">
        <v>5.73E8</v>
      </c>
      <c r="J1132" s="184" t="s">
        <v>105</v>
      </c>
      <c r="K1132" s="184" t="s">
        <v>298</v>
      </c>
      <c r="L1132" s="258">
        <f>Total_revenue-COGS</f>
        <v>3668000000</v>
      </c>
      <c r="M1132" s="258">
        <f>Gross_profit-(SGAs+R_and_D+Other_operating_items)</f>
        <v>1178000000</v>
      </c>
      <c r="N1132" s="259">
        <f>1-(COGS/Total_revenue)</f>
        <v>0.5833333333</v>
      </c>
      <c r="O1132" s="259">
        <f>Operating_profit/Total_revenue</f>
        <v>0.1873409669</v>
      </c>
    </row>
    <row r="1133">
      <c r="A1133" s="184">
        <v>1162.0</v>
      </c>
      <c r="B1133" s="184" t="s">
        <v>490</v>
      </c>
      <c r="C1133" s="184" t="s">
        <v>12</v>
      </c>
      <c r="D1133" s="256">
        <v>42369.0</v>
      </c>
      <c r="E1133" s="257">
        <v>6.172E9</v>
      </c>
      <c r="F1133" s="257">
        <v>2.539E9</v>
      </c>
      <c r="G1133" s="257">
        <v>1.915E9</v>
      </c>
      <c r="H1133" s="184">
        <v>0.0</v>
      </c>
      <c r="I1133" s="257">
        <v>5.74E8</v>
      </c>
      <c r="J1133" s="184" t="s">
        <v>105</v>
      </c>
      <c r="K1133" s="184" t="s">
        <v>298</v>
      </c>
      <c r="L1133" s="258">
        <f>Total_revenue-COGS</f>
        <v>3633000000</v>
      </c>
      <c r="M1133" s="258">
        <f>Gross_profit-(SGAs+R_and_D+Other_operating_items)</f>
        <v>1144000000</v>
      </c>
      <c r="N1133" s="259">
        <f>1-(COGS/Total_revenue)</f>
        <v>0.5886260531</v>
      </c>
      <c r="O1133" s="259">
        <f>Operating_profit/Total_revenue</f>
        <v>0.185353208</v>
      </c>
    </row>
    <row r="1134">
      <c r="A1134" s="184">
        <v>1163.0</v>
      </c>
      <c r="B1134" s="184" t="s">
        <v>490</v>
      </c>
      <c r="C1134" s="184" t="s">
        <v>13</v>
      </c>
      <c r="D1134" s="256">
        <v>42735.0</v>
      </c>
      <c r="E1134" s="257">
        <v>6.309E9</v>
      </c>
      <c r="F1134" s="257">
        <v>2.607E9</v>
      </c>
      <c r="G1134" s="257">
        <v>1.851E9</v>
      </c>
      <c r="H1134" s="184">
        <v>0.0</v>
      </c>
      <c r="I1134" s="257">
        <v>6.03E8</v>
      </c>
      <c r="J1134" s="184" t="s">
        <v>105</v>
      </c>
      <c r="K1134" s="184" t="s">
        <v>298</v>
      </c>
      <c r="L1134" s="258">
        <f>Total_revenue-COGS</f>
        <v>3702000000</v>
      </c>
      <c r="M1134" s="258">
        <f>Gross_profit-(SGAs+R_and_D+Other_operating_items)</f>
        <v>1248000000</v>
      </c>
      <c r="N1134" s="259">
        <f>1-(COGS/Total_revenue)</f>
        <v>0.5867807893</v>
      </c>
      <c r="O1134" s="259">
        <f>Operating_profit/Total_revenue</f>
        <v>0.1978126486</v>
      </c>
    </row>
    <row r="1135">
      <c r="A1135" s="184">
        <v>1164.0</v>
      </c>
      <c r="B1135" s="184" t="s">
        <v>491</v>
      </c>
      <c r="C1135" s="184" t="s">
        <v>10</v>
      </c>
      <c r="D1135" s="256">
        <v>41274.0</v>
      </c>
      <c r="E1135" s="257">
        <v>1.7194E10</v>
      </c>
      <c r="F1135" s="257">
        <v>1.2151E10</v>
      </c>
      <c r="G1135" s="257">
        <v>1.654E9</v>
      </c>
      <c r="H1135" s="184">
        <v>0.0</v>
      </c>
      <c r="I1135" s="184">
        <v>0.0</v>
      </c>
      <c r="J1135" s="184" t="s">
        <v>96</v>
      </c>
      <c r="K1135" s="184" t="s">
        <v>209</v>
      </c>
      <c r="L1135" s="258">
        <f>Total_revenue-COGS</f>
        <v>5043000000</v>
      </c>
      <c r="M1135" s="258">
        <f>Gross_profit-(SGAs+R_and_D+Other_operating_items)</f>
        <v>3389000000</v>
      </c>
      <c r="N1135" s="259">
        <f>1-(COGS/Total_revenue)</f>
        <v>0.2932999884</v>
      </c>
      <c r="O1135" s="259">
        <f>Operating_profit/Total_revenue</f>
        <v>0.1971036408</v>
      </c>
    </row>
    <row r="1136">
      <c r="A1136" s="184">
        <v>1165.0</v>
      </c>
      <c r="B1136" s="184" t="s">
        <v>491</v>
      </c>
      <c r="C1136" s="184" t="s">
        <v>11</v>
      </c>
      <c r="D1136" s="256">
        <v>41639.0</v>
      </c>
      <c r="E1136" s="257">
        <v>1.9221E10</v>
      </c>
      <c r="F1136" s="257">
        <v>1.4117E10</v>
      </c>
      <c r="G1136" s="257">
        <v>1.905E9</v>
      </c>
      <c r="H1136" s="184">
        <v>0.0</v>
      </c>
      <c r="I1136" s="184">
        <v>0.0</v>
      </c>
      <c r="J1136" s="184" t="s">
        <v>96</v>
      </c>
      <c r="K1136" s="184" t="s">
        <v>209</v>
      </c>
      <c r="L1136" s="258">
        <f>Total_revenue-COGS</f>
        <v>5104000000</v>
      </c>
      <c r="M1136" s="258">
        <f>Gross_profit-(SGAs+R_and_D+Other_operating_items)</f>
        <v>3199000000</v>
      </c>
      <c r="N1136" s="259">
        <f>1-(COGS/Total_revenue)</f>
        <v>0.2655428958</v>
      </c>
      <c r="O1136" s="259">
        <f>Operating_profit/Total_revenue</f>
        <v>0.1664325477</v>
      </c>
    </row>
    <row r="1137">
      <c r="A1137" s="184">
        <v>1166.0</v>
      </c>
      <c r="B1137" s="184" t="s">
        <v>491</v>
      </c>
      <c r="C1137" s="184" t="s">
        <v>12</v>
      </c>
      <c r="D1137" s="256">
        <v>42004.0</v>
      </c>
      <c r="E1137" s="257">
        <v>2.144E10</v>
      </c>
      <c r="F1137" s="257">
        <v>1.5631E10</v>
      </c>
      <c r="G1137" s="257">
        <v>2.092E9</v>
      </c>
      <c r="H1137" s="184">
        <v>0.0</v>
      </c>
      <c r="I1137" s="184">
        <v>0.0</v>
      </c>
      <c r="J1137" s="184" t="s">
        <v>96</v>
      </c>
      <c r="K1137" s="184" t="s">
        <v>209</v>
      </c>
      <c r="L1137" s="258">
        <f>Total_revenue-COGS</f>
        <v>5809000000</v>
      </c>
      <c r="M1137" s="258">
        <f>Gross_profit-(SGAs+R_and_D+Other_operating_items)</f>
        <v>3717000000</v>
      </c>
      <c r="N1137" s="259">
        <f>1-(COGS/Total_revenue)</f>
        <v>0.2709421642</v>
      </c>
      <c r="O1137" s="259">
        <f>Operating_profit/Total_revenue</f>
        <v>0.1733675373</v>
      </c>
    </row>
    <row r="1138">
      <c r="A1138" s="184">
        <v>1167.0</v>
      </c>
      <c r="B1138" s="184" t="s">
        <v>491</v>
      </c>
      <c r="C1138" s="184" t="s">
        <v>13</v>
      </c>
      <c r="D1138" s="256">
        <v>42369.0</v>
      </c>
      <c r="E1138" s="257">
        <v>1.4757E10</v>
      </c>
      <c r="F1138" s="257">
        <v>1.1694E10</v>
      </c>
      <c r="G1138" s="257">
        <v>1.764E9</v>
      </c>
      <c r="H1138" s="184">
        <v>0.0</v>
      </c>
      <c r="I1138" s="184">
        <v>0.0</v>
      </c>
      <c r="J1138" s="184" t="s">
        <v>96</v>
      </c>
      <c r="K1138" s="184" t="s">
        <v>209</v>
      </c>
      <c r="L1138" s="258">
        <f>Total_revenue-COGS</f>
        <v>3063000000</v>
      </c>
      <c r="M1138" s="258">
        <f>Gross_profit-(SGAs+R_and_D+Other_operating_items)</f>
        <v>1299000000</v>
      </c>
      <c r="N1138" s="259">
        <f>1-(COGS/Total_revenue)</f>
        <v>0.2075625127</v>
      </c>
      <c r="O1138" s="259">
        <f>Operating_profit/Total_revenue</f>
        <v>0.08802602155</v>
      </c>
    </row>
    <row r="1139">
      <c r="A1139" s="184">
        <v>1168.0</v>
      </c>
      <c r="B1139" s="184" t="s">
        <v>492</v>
      </c>
      <c r="C1139" s="184" t="s">
        <v>10</v>
      </c>
      <c r="D1139" s="256">
        <v>41639.0</v>
      </c>
      <c r="E1139" s="257">
        <v>1.1245E10</v>
      </c>
      <c r="F1139" s="257">
        <v>4.07E9</v>
      </c>
      <c r="G1139" s="257">
        <v>3.002E9</v>
      </c>
      <c r="H1139" s="184">
        <v>0.0</v>
      </c>
      <c r="I1139" s="257">
        <v>9.16E8</v>
      </c>
      <c r="J1139" s="184" t="s">
        <v>105</v>
      </c>
      <c r="K1139" s="184" t="s">
        <v>268</v>
      </c>
      <c r="L1139" s="258">
        <f>Total_revenue-COGS</f>
        <v>7175000000</v>
      </c>
      <c r="M1139" s="258">
        <f>Gross_profit-(SGAs+R_and_D+Other_operating_items)</f>
        <v>3257000000</v>
      </c>
      <c r="N1139" s="259">
        <f>1-(COGS/Total_revenue)</f>
        <v>0.6380613606</v>
      </c>
      <c r="O1139" s="259">
        <f>Operating_profit/Total_revenue</f>
        <v>0.2896398399</v>
      </c>
    </row>
    <row r="1140">
      <c r="A1140" s="184">
        <v>1169.0</v>
      </c>
      <c r="B1140" s="184" t="s">
        <v>492</v>
      </c>
      <c r="C1140" s="184" t="s">
        <v>11</v>
      </c>
      <c r="D1140" s="256">
        <v>42004.0</v>
      </c>
      <c r="E1140" s="257">
        <v>1.1624E10</v>
      </c>
      <c r="F1140" s="257">
        <v>4.201E9</v>
      </c>
      <c r="G1140" s="257">
        <v>2.897E9</v>
      </c>
      <c r="H1140" s="184">
        <v>0.0</v>
      </c>
      <c r="I1140" s="257">
        <v>9.51E8</v>
      </c>
      <c r="J1140" s="184" t="s">
        <v>105</v>
      </c>
      <c r="K1140" s="184" t="s">
        <v>268</v>
      </c>
      <c r="L1140" s="258">
        <f>Total_revenue-COGS</f>
        <v>7423000000</v>
      </c>
      <c r="M1140" s="258">
        <f>Gross_profit-(SGAs+R_and_D+Other_operating_items)</f>
        <v>3575000000</v>
      </c>
      <c r="N1140" s="259">
        <f>1-(COGS/Total_revenue)</f>
        <v>0.6385925671</v>
      </c>
      <c r="O1140" s="259">
        <f>Operating_profit/Total_revenue</f>
        <v>0.3075533379</v>
      </c>
    </row>
    <row r="1141">
      <c r="A1141" s="184">
        <v>1170.0</v>
      </c>
      <c r="B1141" s="184" t="s">
        <v>492</v>
      </c>
      <c r="C1141" s="184" t="s">
        <v>12</v>
      </c>
      <c r="D1141" s="256">
        <v>42369.0</v>
      </c>
      <c r="E1141" s="257">
        <v>1.0511E10</v>
      </c>
      <c r="F1141" s="257">
        <v>3.662E9</v>
      </c>
      <c r="G1141" s="257">
        <v>2.911E9</v>
      </c>
      <c r="H1141" s="184">
        <v>0.0</v>
      </c>
      <c r="I1141" s="257">
        <v>1.054E9</v>
      </c>
      <c r="J1141" s="184" t="s">
        <v>105</v>
      </c>
      <c r="K1141" s="184" t="s">
        <v>268</v>
      </c>
      <c r="L1141" s="258">
        <f>Total_revenue-COGS</f>
        <v>6849000000</v>
      </c>
      <c r="M1141" s="258">
        <f>Gross_profit-(SGAs+R_and_D+Other_operating_items)</f>
        <v>2884000000</v>
      </c>
      <c r="N1141" s="259">
        <f>1-(COGS/Total_revenue)</f>
        <v>0.6516030825</v>
      </c>
      <c r="O1141" s="259">
        <f>Operating_profit/Total_revenue</f>
        <v>0.2743792218</v>
      </c>
    </row>
    <row r="1142">
      <c r="A1142" s="184">
        <v>1171.0</v>
      </c>
      <c r="B1142" s="184" t="s">
        <v>492</v>
      </c>
      <c r="C1142" s="184" t="s">
        <v>13</v>
      </c>
      <c r="D1142" s="256">
        <v>42735.0</v>
      </c>
      <c r="E1142" s="257">
        <v>9.888E9</v>
      </c>
      <c r="F1142" s="257">
        <v>3.045E9</v>
      </c>
      <c r="G1142" s="257">
        <v>2.743E9</v>
      </c>
      <c r="H1142" s="184">
        <v>0.0</v>
      </c>
      <c r="I1142" s="257">
        <v>1.026E9</v>
      </c>
      <c r="J1142" s="184" t="s">
        <v>105</v>
      </c>
      <c r="K1142" s="184" t="s">
        <v>268</v>
      </c>
      <c r="L1142" s="258">
        <f>Total_revenue-COGS</f>
        <v>6843000000</v>
      </c>
      <c r="M1142" s="258">
        <f>Gross_profit-(SGAs+R_and_D+Other_operating_items)</f>
        <v>3074000000</v>
      </c>
      <c r="N1142" s="259">
        <f>1-(COGS/Total_revenue)</f>
        <v>0.6920509709</v>
      </c>
      <c r="O1142" s="259">
        <f>Operating_profit/Total_revenue</f>
        <v>0.310881877</v>
      </c>
    </row>
    <row r="1143">
      <c r="A1143" s="184">
        <v>1172.0</v>
      </c>
      <c r="B1143" s="184" t="s">
        <v>493</v>
      </c>
      <c r="C1143" s="184" t="s">
        <v>10</v>
      </c>
      <c r="D1143" s="256">
        <v>41390.0</v>
      </c>
      <c r="E1143" s="257">
        <v>6.3324E9</v>
      </c>
      <c r="F1143" s="257">
        <v>2.5713E9</v>
      </c>
      <c r="G1143" s="257">
        <v>2.2474E9</v>
      </c>
      <c r="H1143" s="257">
        <v>9.042E8</v>
      </c>
      <c r="I1143" s="184">
        <v>0.0</v>
      </c>
      <c r="J1143" s="184" t="s">
        <v>108</v>
      </c>
      <c r="K1143" s="184" t="s">
        <v>101</v>
      </c>
      <c r="L1143" s="258">
        <f>Total_revenue-COGS</f>
        <v>3761100000</v>
      </c>
      <c r="M1143" s="258">
        <f>Gross_profit-(SGAs+R_and_D+Other_operating_items)</f>
        <v>609500000</v>
      </c>
      <c r="N1143" s="259">
        <f>1-(COGS/Total_revenue)</f>
        <v>0.5939454235</v>
      </c>
      <c r="O1143" s="259">
        <f>Operating_profit/Total_revenue</f>
        <v>0.09625102647</v>
      </c>
    </row>
    <row r="1144">
      <c r="A1144" s="184">
        <v>1173.0</v>
      </c>
      <c r="B1144" s="184" t="s">
        <v>493</v>
      </c>
      <c r="C1144" s="184" t="s">
        <v>11</v>
      </c>
      <c r="D1144" s="256">
        <v>41754.0</v>
      </c>
      <c r="E1144" s="257">
        <v>6.325E9</v>
      </c>
      <c r="F1144" s="257">
        <v>2.406E9</v>
      </c>
      <c r="G1144" s="257">
        <v>2.179E9</v>
      </c>
      <c r="H1144" s="257">
        <v>9.18E8</v>
      </c>
      <c r="I1144" s="184">
        <v>0.0</v>
      </c>
      <c r="J1144" s="184" t="s">
        <v>108</v>
      </c>
      <c r="K1144" s="184" t="s">
        <v>101</v>
      </c>
      <c r="L1144" s="258">
        <f>Total_revenue-COGS</f>
        <v>3919000000</v>
      </c>
      <c r="M1144" s="258">
        <f>Gross_profit-(SGAs+R_and_D+Other_operating_items)</f>
        <v>822000000</v>
      </c>
      <c r="N1144" s="259">
        <f>1-(COGS/Total_revenue)</f>
        <v>0.6196047431</v>
      </c>
      <c r="O1144" s="259">
        <f>Operating_profit/Total_revenue</f>
        <v>0.1299604743</v>
      </c>
    </row>
    <row r="1145">
      <c r="A1145" s="184">
        <v>1174.0</v>
      </c>
      <c r="B1145" s="184" t="s">
        <v>493</v>
      </c>
      <c r="C1145" s="184" t="s">
        <v>12</v>
      </c>
      <c r="D1145" s="256">
        <v>42118.0</v>
      </c>
      <c r="E1145" s="257">
        <v>6.123E9</v>
      </c>
      <c r="F1145" s="257">
        <v>2.29E9</v>
      </c>
      <c r="G1145" s="257">
        <v>2.197E9</v>
      </c>
      <c r="H1145" s="257">
        <v>9.2E8</v>
      </c>
      <c r="I1145" s="184">
        <v>0.0</v>
      </c>
      <c r="J1145" s="184" t="s">
        <v>108</v>
      </c>
      <c r="K1145" s="184" t="s">
        <v>101</v>
      </c>
      <c r="L1145" s="258">
        <f>Total_revenue-COGS</f>
        <v>3833000000</v>
      </c>
      <c r="M1145" s="258">
        <f>Gross_profit-(SGAs+R_and_D+Other_operating_items)</f>
        <v>716000000</v>
      </c>
      <c r="N1145" s="259">
        <f>1-(COGS/Total_revenue)</f>
        <v>0.6260003266</v>
      </c>
      <c r="O1145" s="259">
        <f>Operating_profit/Total_revenue</f>
        <v>0.1169361424</v>
      </c>
    </row>
    <row r="1146">
      <c r="A1146" s="184">
        <v>1175.0</v>
      </c>
      <c r="B1146" s="184" t="s">
        <v>493</v>
      </c>
      <c r="C1146" s="184" t="s">
        <v>13</v>
      </c>
      <c r="D1146" s="256">
        <v>42489.0</v>
      </c>
      <c r="E1146" s="257">
        <v>5.546E9</v>
      </c>
      <c r="F1146" s="257">
        <v>2.173E9</v>
      </c>
      <c r="G1146" s="257">
        <v>2.099E9</v>
      </c>
      <c r="H1146" s="257">
        <v>8.61E8</v>
      </c>
      <c r="I1146" s="184">
        <v>0.0</v>
      </c>
      <c r="J1146" s="184" t="s">
        <v>108</v>
      </c>
      <c r="K1146" s="184" t="s">
        <v>101</v>
      </c>
      <c r="L1146" s="258">
        <f>Total_revenue-COGS</f>
        <v>3373000000</v>
      </c>
      <c r="M1146" s="258">
        <f>Gross_profit-(SGAs+R_and_D+Other_operating_items)</f>
        <v>413000000</v>
      </c>
      <c r="N1146" s="259">
        <f>1-(COGS/Total_revenue)</f>
        <v>0.6081860801</v>
      </c>
      <c r="O1146" s="259">
        <f>Operating_profit/Total_revenue</f>
        <v>0.07446808511</v>
      </c>
    </row>
    <row r="1147">
      <c r="A1147" s="184">
        <v>1180.0</v>
      </c>
      <c r="B1147" s="184" t="s">
        <v>494</v>
      </c>
      <c r="C1147" s="184" t="s">
        <v>10</v>
      </c>
      <c r="D1147" s="256">
        <v>41274.0</v>
      </c>
      <c r="E1147" s="257">
        <v>1.9429273E10</v>
      </c>
      <c r="F1147" s="257">
        <v>1.7915735E10</v>
      </c>
      <c r="G1147" s="257">
        <v>4.549E8</v>
      </c>
      <c r="H1147" s="184">
        <v>0.0</v>
      </c>
      <c r="I1147" s="184">
        <v>0.0</v>
      </c>
      <c r="J1147" s="184" t="s">
        <v>111</v>
      </c>
      <c r="K1147" s="184" t="s">
        <v>495</v>
      </c>
      <c r="L1147" s="258">
        <f>Total_revenue-COGS</f>
        <v>1513538000</v>
      </c>
      <c r="M1147" s="258">
        <f>Gross_profit-(SGAs+R_and_D+Other_operating_items)</f>
        <v>1058638000</v>
      </c>
      <c r="N1147" s="259">
        <f>1-(COGS/Total_revenue)</f>
        <v>0.07789987819</v>
      </c>
      <c r="O1147" s="259">
        <f>Operating_profit/Total_revenue</f>
        <v>0.05448675306</v>
      </c>
    </row>
    <row r="1148">
      <c r="A1148" s="184">
        <v>1181.0</v>
      </c>
      <c r="B1148" s="184" t="s">
        <v>494</v>
      </c>
      <c r="C1148" s="184" t="s">
        <v>11</v>
      </c>
      <c r="D1148" s="256">
        <v>41639.0</v>
      </c>
      <c r="E1148" s="257">
        <v>1.9052046E10</v>
      </c>
      <c r="F1148" s="257">
        <v>1.7641421E10</v>
      </c>
      <c r="G1148" s="257">
        <v>4.67904E8</v>
      </c>
      <c r="H1148" s="184">
        <v>0.0</v>
      </c>
      <c r="I1148" s="184">
        <v>0.0</v>
      </c>
      <c r="J1148" s="184" t="s">
        <v>111</v>
      </c>
      <c r="K1148" s="184" t="s">
        <v>495</v>
      </c>
      <c r="L1148" s="258">
        <f>Total_revenue-COGS</f>
        <v>1410625000</v>
      </c>
      <c r="M1148" s="258">
        <f>Gross_profit-(SGAs+R_and_D+Other_operating_items)</f>
        <v>942721000</v>
      </c>
      <c r="N1148" s="259">
        <f>1-(COGS/Total_revenue)</f>
        <v>0.07404060435</v>
      </c>
      <c r="O1148" s="259">
        <f>Operating_profit/Total_revenue</f>
        <v>0.04948135229</v>
      </c>
    </row>
    <row r="1149">
      <c r="A1149" s="184">
        <v>1182.0</v>
      </c>
      <c r="B1149" s="184" t="s">
        <v>494</v>
      </c>
      <c r="C1149" s="184" t="s">
        <v>12</v>
      </c>
      <c r="D1149" s="256">
        <v>42004.0</v>
      </c>
      <c r="E1149" s="257">
        <v>2.1105141E10</v>
      </c>
      <c r="F1149" s="257">
        <v>1.9198615E10</v>
      </c>
      <c r="G1149" s="257">
        <v>5.20805E8</v>
      </c>
      <c r="H1149" s="184">
        <v>0.0</v>
      </c>
      <c r="I1149" s="184">
        <v>0.0</v>
      </c>
      <c r="J1149" s="184" t="s">
        <v>111</v>
      </c>
      <c r="K1149" s="184" t="s">
        <v>495</v>
      </c>
      <c r="L1149" s="258">
        <f>Total_revenue-COGS</f>
        <v>1906526000</v>
      </c>
      <c r="M1149" s="258">
        <f>Gross_profit-(SGAs+R_and_D+Other_operating_items)</f>
        <v>1385721000</v>
      </c>
      <c r="N1149" s="259">
        <f>1-(COGS/Total_revenue)</f>
        <v>0.09033467249</v>
      </c>
      <c r="O1149" s="259">
        <f>Operating_profit/Total_revenue</f>
        <v>0.06565798352</v>
      </c>
    </row>
    <row r="1150">
      <c r="A1150" s="184">
        <v>1183.0</v>
      </c>
      <c r="B1150" s="184" t="s">
        <v>494</v>
      </c>
      <c r="C1150" s="184" t="s">
        <v>13</v>
      </c>
      <c r="D1150" s="256">
        <v>42369.0</v>
      </c>
      <c r="E1150" s="257">
        <v>1.6439276E10</v>
      </c>
      <c r="F1150" s="257">
        <v>1.4858014E10</v>
      </c>
      <c r="G1150" s="257">
        <v>4.58989E8</v>
      </c>
      <c r="H1150" s="184">
        <v>0.0</v>
      </c>
      <c r="I1150" s="184">
        <v>0.0</v>
      </c>
      <c r="J1150" s="184" t="s">
        <v>111</v>
      </c>
      <c r="K1150" s="184" t="s">
        <v>495</v>
      </c>
      <c r="L1150" s="258">
        <f>Total_revenue-COGS</f>
        <v>1581262000</v>
      </c>
      <c r="M1150" s="258">
        <f>Gross_profit-(SGAs+R_and_D+Other_operating_items)</f>
        <v>1122273000</v>
      </c>
      <c r="N1150" s="259">
        <f>1-(COGS/Total_revenue)</f>
        <v>0.09618805597</v>
      </c>
      <c r="O1150" s="259">
        <f>Operating_profit/Total_revenue</f>
        <v>0.06826778746</v>
      </c>
    </row>
    <row r="1151">
      <c r="A1151" s="184">
        <v>1184.0</v>
      </c>
      <c r="B1151" s="184" t="s">
        <v>496</v>
      </c>
      <c r="C1151" s="184" t="s">
        <v>10</v>
      </c>
      <c r="D1151" s="256">
        <v>41301.0</v>
      </c>
      <c r="E1151" s="257">
        <v>4.280159E9</v>
      </c>
      <c r="F1151" s="257">
        <v>2.053816E9</v>
      </c>
      <c r="G1151" s="257">
        <v>4.30822E8</v>
      </c>
      <c r="H1151" s="257">
        <v>1.147282E9</v>
      </c>
      <c r="I1151" s="184">
        <v>0.0</v>
      </c>
      <c r="J1151" s="184" t="s">
        <v>108</v>
      </c>
      <c r="K1151" s="184" t="s">
        <v>143</v>
      </c>
      <c r="L1151" s="258">
        <f>Total_revenue-COGS</f>
        <v>2226343000</v>
      </c>
      <c r="M1151" s="258">
        <f>Gross_profit-(SGAs+R_and_D+Other_operating_items)</f>
        <v>648239000</v>
      </c>
      <c r="N1151" s="259">
        <f>1-(COGS/Total_revenue)</f>
        <v>0.5201542746</v>
      </c>
      <c r="O1151" s="259">
        <f>Operating_profit/Total_revenue</f>
        <v>0.1514520839</v>
      </c>
    </row>
    <row r="1152">
      <c r="A1152" s="184">
        <v>1185.0</v>
      </c>
      <c r="B1152" s="184" t="s">
        <v>496</v>
      </c>
      <c r="C1152" s="184" t="s">
        <v>11</v>
      </c>
      <c r="D1152" s="256">
        <v>41665.0</v>
      </c>
      <c r="E1152" s="257">
        <v>4.13E9</v>
      </c>
      <c r="F1152" s="257">
        <v>1.862E9</v>
      </c>
      <c r="G1152" s="257">
        <v>4.36E8</v>
      </c>
      <c r="H1152" s="257">
        <v>1.336E9</v>
      </c>
      <c r="I1152" s="184">
        <v>0.0</v>
      </c>
      <c r="J1152" s="184" t="s">
        <v>108</v>
      </c>
      <c r="K1152" s="184" t="s">
        <v>143</v>
      </c>
      <c r="L1152" s="258">
        <f>Total_revenue-COGS</f>
        <v>2268000000</v>
      </c>
      <c r="M1152" s="258">
        <f>Gross_profit-(SGAs+R_and_D+Other_operating_items)</f>
        <v>496000000</v>
      </c>
      <c r="N1152" s="259">
        <f>1-(COGS/Total_revenue)</f>
        <v>0.5491525424</v>
      </c>
      <c r="O1152" s="259">
        <f>Operating_profit/Total_revenue</f>
        <v>0.1200968523</v>
      </c>
    </row>
    <row r="1153">
      <c r="A1153" s="184">
        <v>1186.0</v>
      </c>
      <c r="B1153" s="184" t="s">
        <v>496</v>
      </c>
      <c r="C1153" s="184" t="s">
        <v>12</v>
      </c>
      <c r="D1153" s="256">
        <v>42029.0</v>
      </c>
      <c r="E1153" s="257">
        <v>4.682E9</v>
      </c>
      <c r="F1153" s="257">
        <v>2.083E9</v>
      </c>
      <c r="G1153" s="257">
        <v>4.8E8</v>
      </c>
      <c r="H1153" s="257">
        <v>1.36E9</v>
      </c>
      <c r="I1153" s="184">
        <v>0.0</v>
      </c>
      <c r="J1153" s="184" t="s">
        <v>108</v>
      </c>
      <c r="K1153" s="184" t="s">
        <v>143</v>
      </c>
      <c r="L1153" s="258">
        <f>Total_revenue-COGS</f>
        <v>2599000000</v>
      </c>
      <c r="M1153" s="258">
        <f>Gross_profit-(SGAs+R_and_D+Other_operating_items)</f>
        <v>759000000</v>
      </c>
      <c r="N1153" s="259">
        <f>1-(COGS/Total_revenue)</f>
        <v>0.5551046561</v>
      </c>
      <c r="O1153" s="259">
        <f>Operating_profit/Total_revenue</f>
        <v>0.1621102093</v>
      </c>
    </row>
    <row r="1154">
      <c r="A1154" s="184">
        <v>1187.0</v>
      </c>
      <c r="B1154" s="184" t="s">
        <v>496</v>
      </c>
      <c r="C1154" s="184" t="s">
        <v>13</v>
      </c>
      <c r="D1154" s="256">
        <v>42400.0</v>
      </c>
      <c r="E1154" s="257">
        <v>5.01E9</v>
      </c>
      <c r="F1154" s="257">
        <v>2.199E9</v>
      </c>
      <c r="G1154" s="257">
        <v>6.02E8</v>
      </c>
      <c r="H1154" s="257">
        <v>1.331E9</v>
      </c>
      <c r="I1154" s="184">
        <v>0.0</v>
      </c>
      <c r="J1154" s="184" t="s">
        <v>108</v>
      </c>
      <c r="K1154" s="184" t="s">
        <v>143</v>
      </c>
      <c r="L1154" s="258">
        <f>Total_revenue-COGS</f>
        <v>2811000000</v>
      </c>
      <c r="M1154" s="258">
        <f>Gross_profit-(SGAs+R_and_D+Other_operating_items)</f>
        <v>878000000</v>
      </c>
      <c r="N1154" s="259">
        <f>1-(COGS/Total_revenue)</f>
        <v>0.5610778443</v>
      </c>
      <c r="O1154" s="259">
        <f>Operating_profit/Total_revenue</f>
        <v>0.175249501</v>
      </c>
    </row>
    <row r="1155">
      <c r="A1155" s="184">
        <v>1188.0</v>
      </c>
      <c r="B1155" s="184" t="s">
        <v>497</v>
      </c>
      <c r="C1155" s="184" t="s">
        <v>10</v>
      </c>
      <c r="D1155" s="256">
        <v>41274.0</v>
      </c>
      <c r="E1155" s="257">
        <v>5.5085E9</v>
      </c>
      <c r="F1155" s="257">
        <v>3.4144E9</v>
      </c>
      <c r="G1155" s="257">
        <v>1.4035E9</v>
      </c>
      <c r="H1155" s="184">
        <v>0.0</v>
      </c>
      <c r="I1155" s="184">
        <v>0.0</v>
      </c>
      <c r="J1155" s="184" t="s">
        <v>90</v>
      </c>
      <c r="K1155" s="184" t="s">
        <v>498</v>
      </c>
      <c r="L1155" s="258">
        <f>Total_revenue-COGS</f>
        <v>2094100000</v>
      </c>
      <c r="M1155" s="258">
        <f>Gross_profit-(SGAs+R_and_D+Other_operating_items)</f>
        <v>690600000</v>
      </c>
      <c r="N1155" s="259">
        <f>1-(COGS/Total_revenue)</f>
        <v>0.3801579377</v>
      </c>
      <c r="O1155" s="259">
        <f>Operating_profit/Total_revenue</f>
        <v>0.1253698829</v>
      </c>
    </row>
    <row r="1156">
      <c r="A1156" s="184">
        <v>1189.0</v>
      </c>
      <c r="B1156" s="184" t="s">
        <v>497</v>
      </c>
      <c r="C1156" s="184" t="s">
        <v>11</v>
      </c>
      <c r="D1156" s="256">
        <v>41639.0</v>
      </c>
      <c r="E1156" s="257">
        <v>5.607E9</v>
      </c>
      <c r="F1156" s="257">
        <v>3.4821E9</v>
      </c>
      <c r="G1156" s="257">
        <v>1.3995E9</v>
      </c>
      <c r="H1156" s="184">
        <v>0.0</v>
      </c>
      <c r="I1156" s="184">
        <v>0.0</v>
      </c>
      <c r="J1156" s="184" t="s">
        <v>90</v>
      </c>
      <c r="K1156" s="184" t="s">
        <v>498</v>
      </c>
      <c r="L1156" s="258">
        <f>Total_revenue-COGS</f>
        <v>2124900000</v>
      </c>
      <c r="M1156" s="258">
        <f>Gross_profit-(SGAs+R_and_D+Other_operating_items)</f>
        <v>725400000</v>
      </c>
      <c r="N1156" s="259">
        <f>1-(COGS/Total_revenue)</f>
        <v>0.3789727127</v>
      </c>
      <c r="O1156" s="259">
        <f>Operating_profit/Total_revenue</f>
        <v>0.1293739968</v>
      </c>
    </row>
    <row r="1157">
      <c r="A1157" s="184">
        <v>1190.0</v>
      </c>
      <c r="B1157" s="184" t="s">
        <v>497</v>
      </c>
      <c r="C1157" s="184" t="s">
        <v>12</v>
      </c>
      <c r="D1157" s="256">
        <v>42004.0</v>
      </c>
      <c r="E1157" s="257">
        <v>5.727E9</v>
      </c>
      <c r="F1157" s="257">
        <v>3.5236E9</v>
      </c>
      <c r="G1157" s="257">
        <v>1.5459E9</v>
      </c>
      <c r="H1157" s="184">
        <v>0.0</v>
      </c>
      <c r="I1157" s="184">
        <v>0.0</v>
      </c>
      <c r="J1157" s="184" t="s">
        <v>90</v>
      </c>
      <c r="K1157" s="184" t="s">
        <v>498</v>
      </c>
      <c r="L1157" s="258">
        <f>Total_revenue-COGS</f>
        <v>2203400000</v>
      </c>
      <c r="M1157" s="258">
        <f>Gross_profit-(SGAs+R_and_D+Other_operating_items)</f>
        <v>657500000</v>
      </c>
      <c r="N1157" s="259">
        <f>1-(COGS/Total_revenue)</f>
        <v>0.3847389558</v>
      </c>
      <c r="O1157" s="259">
        <f>Operating_profit/Total_revenue</f>
        <v>0.1148070543</v>
      </c>
    </row>
    <row r="1158">
      <c r="A1158" s="184">
        <v>1191.0</v>
      </c>
      <c r="B1158" s="184" t="s">
        <v>497</v>
      </c>
      <c r="C1158" s="184" t="s">
        <v>13</v>
      </c>
      <c r="D1158" s="256">
        <v>42369.0</v>
      </c>
      <c r="E1158" s="257">
        <v>5.9157E9</v>
      </c>
      <c r="F1158" s="257">
        <v>3.6111E9</v>
      </c>
      <c r="G1158" s="257">
        <v>1.626E9</v>
      </c>
      <c r="H1158" s="184">
        <v>0.0</v>
      </c>
      <c r="I1158" s="184">
        <v>0.0</v>
      </c>
      <c r="J1158" s="184" t="s">
        <v>90</v>
      </c>
      <c r="K1158" s="184" t="s">
        <v>498</v>
      </c>
      <c r="L1158" s="258">
        <f>Total_revenue-COGS</f>
        <v>2304600000</v>
      </c>
      <c r="M1158" s="258">
        <f>Gross_profit-(SGAs+R_and_D+Other_operating_items)</f>
        <v>678600000</v>
      </c>
      <c r="N1158" s="259">
        <f>1-(COGS/Total_revenue)</f>
        <v>0.3895735078</v>
      </c>
      <c r="O1158" s="259">
        <f>Operating_profit/Total_revenue</f>
        <v>0.1147116994</v>
      </c>
    </row>
    <row r="1159">
      <c r="A1159" s="184">
        <v>1200.0</v>
      </c>
      <c r="B1159" s="184" t="s">
        <v>499</v>
      </c>
      <c r="C1159" s="184" t="s">
        <v>10</v>
      </c>
      <c r="D1159" s="256">
        <v>41274.0</v>
      </c>
      <c r="E1159" s="257">
        <v>4.84581E8</v>
      </c>
      <c r="F1159" s="257">
        <v>2.1306E7</v>
      </c>
      <c r="G1159" s="257">
        <v>3.8123E7</v>
      </c>
      <c r="H1159" s="184">
        <v>0.0</v>
      </c>
      <c r="I1159" s="257">
        <v>1.47515E8</v>
      </c>
      <c r="J1159" s="184" t="s">
        <v>114</v>
      </c>
      <c r="K1159" s="184" t="s">
        <v>348</v>
      </c>
      <c r="L1159" s="258">
        <f>Total_revenue-COGS</f>
        <v>463275000</v>
      </c>
      <c r="M1159" s="258">
        <f>Gross_profit-(SGAs+R_and_D+Other_operating_items)</f>
        <v>277637000</v>
      </c>
      <c r="N1159" s="259">
        <f>1-(COGS/Total_revenue)</f>
        <v>0.9560321185</v>
      </c>
      <c r="O1159" s="259">
        <f>Operating_profit/Total_revenue</f>
        <v>0.5729423977</v>
      </c>
    </row>
    <row r="1160">
      <c r="A1160" s="184">
        <v>1201.0</v>
      </c>
      <c r="B1160" s="184" t="s">
        <v>499</v>
      </c>
      <c r="C1160" s="184" t="s">
        <v>11</v>
      </c>
      <c r="D1160" s="256">
        <v>41639.0</v>
      </c>
      <c r="E1160" s="257">
        <v>7.80209E8</v>
      </c>
      <c r="F1160" s="257">
        <v>3.8851E7</v>
      </c>
      <c r="G1160" s="257">
        <v>5.6881E7</v>
      </c>
      <c r="H1160" s="184">
        <v>0.0</v>
      </c>
      <c r="I1160" s="257">
        <v>3.06769E8</v>
      </c>
      <c r="J1160" s="184" t="s">
        <v>114</v>
      </c>
      <c r="K1160" s="184" t="s">
        <v>348</v>
      </c>
      <c r="L1160" s="258">
        <f>Total_revenue-COGS</f>
        <v>741358000</v>
      </c>
      <c r="M1160" s="258">
        <f>Gross_profit-(SGAs+R_and_D+Other_operating_items)</f>
        <v>377708000</v>
      </c>
      <c r="N1160" s="259">
        <f>1-(COGS/Total_revenue)</f>
        <v>0.9502043683</v>
      </c>
      <c r="O1160" s="259">
        <f>Operating_profit/Total_revenue</f>
        <v>0.4841113086</v>
      </c>
    </row>
    <row r="1161">
      <c r="A1161" s="184">
        <v>1202.0</v>
      </c>
      <c r="B1161" s="184" t="s">
        <v>499</v>
      </c>
      <c r="C1161" s="184" t="s">
        <v>12</v>
      </c>
      <c r="D1161" s="256">
        <v>42004.0</v>
      </c>
      <c r="E1161" s="257">
        <v>9.33505E8</v>
      </c>
      <c r="F1161" s="257">
        <v>5.3871E7</v>
      </c>
      <c r="G1161" s="257">
        <v>5.1085E7</v>
      </c>
      <c r="H1161" s="184">
        <v>0.0</v>
      </c>
      <c r="I1161" s="257">
        <v>3.74661E8</v>
      </c>
      <c r="J1161" s="184" t="s">
        <v>114</v>
      </c>
      <c r="K1161" s="184" t="s">
        <v>348</v>
      </c>
      <c r="L1161" s="258">
        <f>Total_revenue-COGS</f>
        <v>879634000</v>
      </c>
      <c r="M1161" s="258">
        <f>Gross_profit-(SGAs+R_and_D+Other_operating_items)</f>
        <v>453888000</v>
      </c>
      <c r="N1161" s="259">
        <f>1-(COGS/Total_revenue)</f>
        <v>0.9422916856</v>
      </c>
      <c r="O1161" s="259">
        <f>Operating_profit/Total_revenue</f>
        <v>0.4862191418</v>
      </c>
    </row>
    <row r="1162">
      <c r="A1162" s="184">
        <v>1203.0</v>
      </c>
      <c r="B1162" s="184" t="s">
        <v>499</v>
      </c>
      <c r="C1162" s="184" t="s">
        <v>13</v>
      </c>
      <c r="D1162" s="256">
        <v>42369.0</v>
      </c>
      <c r="E1162" s="257">
        <v>1.023285E9</v>
      </c>
      <c r="F1162" s="257">
        <v>5.5352E7</v>
      </c>
      <c r="G1162" s="257">
        <v>4.9298E7</v>
      </c>
      <c r="H1162" s="184">
        <v>0.0</v>
      </c>
      <c r="I1162" s="257">
        <v>4.09215E8</v>
      </c>
      <c r="J1162" s="184" t="s">
        <v>114</v>
      </c>
      <c r="K1162" s="184" t="s">
        <v>348</v>
      </c>
      <c r="L1162" s="258">
        <f>Total_revenue-COGS</f>
        <v>967933000</v>
      </c>
      <c r="M1162" s="258">
        <f>Gross_profit-(SGAs+R_and_D+Other_operating_items)</f>
        <v>509420000</v>
      </c>
      <c r="N1162" s="259">
        <f>1-(COGS/Total_revenue)</f>
        <v>0.9459075429</v>
      </c>
      <c r="O1162" s="259">
        <f>Operating_profit/Total_revenue</f>
        <v>0.4978280733</v>
      </c>
    </row>
    <row r="1163">
      <c r="A1163" s="184">
        <v>1204.0</v>
      </c>
      <c r="B1163" s="184" t="s">
        <v>500</v>
      </c>
      <c r="C1163" s="184" t="s">
        <v>10</v>
      </c>
      <c r="D1163" s="256">
        <v>41274.0</v>
      </c>
      <c r="E1163" s="257">
        <v>1.0184121E10</v>
      </c>
      <c r="F1163" s="257">
        <v>8.540319E9</v>
      </c>
      <c r="G1163" s="257">
        <v>4.91725E8</v>
      </c>
      <c r="H1163" s="184">
        <v>0.0</v>
      </c>
      <c r="I1163" s="257">
        <v>2.05334E8</v>
      </c>
      <c r="J1163" s="184" t="s">
        <v>96</v>
      </c>
      <c r="K1163" s="184" t="s">
        <v>180</v>
      </c>
      <c r="L1163" s="258">
        <f>Total_revenue-COGS</f>
        <v>1643802000</v>
      </c>
      <c r="M1163" s="258">
        <f>Gross_profit-(SGAs+R_and_D+Other_operating_items)</f>
        <v>946743000</v>
      </c>
      <c r="N1163" s="259">
        <f>1-(COGS/Total_revenue)</f>
        <v>0.1614083336</v>
      </c>
      <c r="O1163" s="259">
        <f>Operating_profit/Total_revenue</f>
        <v>0.09296266217</v>
      </c>
    </row>
    <row r="1164">
      <c r="A1164" s="184">
        <v>1205.0</v>
      </c>
      <c r="B1164" s="184" t="s">
        <v>500</v>
      </c>
      <c r="C1164" s="184" t="s">
        <v>11</v>
      </c>
      <c r="D1164" s="256">
        <v>41639.0</v>
      </c>
      <c r="E1164" s="257">
        <v>1.1871879E10</v>
      </c>
      <c r="F1164" s="257">
        <v>1.0222213E10</v>
      </c>
      <c r="G1164" s="257">
        <v>5.41586E8</v>
      </c>
      <c r="H1164" s="184">
        <v>0.0</v>
      </c>
      <c r="I1164" s="257">
        <v>2.39343E8</v>
      </c>
      <c r="J1164" s="184" t="s">
        <v>96</v>
      </c>
      <c r="K1164" s="184" t="s">
        <v>180</v>
      </c>
      <c r="L1164" s="258">
        <f>Total_revenue-COGS</f>
        <v>1649666000</v>
      </c>
      <c r="M1164" s="258">
        <f>Gross_profit-(SGAs+R_and_D+Other_operating_items)</f>
        <v>868737000</v>
      </c>
      <c r="N1164" s="259">
        <f>1-(COGS/Total_revenue)</f>
        <v>0.1389557626</v>
      </c>
      <c r="O1164" s="259">
        <f>Operating_profit/Total_revenue</f>
        <v>0.0731760322</v>
      </c>
    </row>
    <row r="1165">
      <c r="A1165" s="184">
        <v>1206.0</v>
      </c>
      <c r="B1165" s="184" t="s">
        <v>500</v>
      </c>
      <c r="C1165" s="184" t="s">
        <v>12</v>
      </c>
      <c r="D1165" s="256">
        <v>42004.0</v>
      </c>
      <c r="E1165" s="257">
        <v>1.2195091E10</v>
      </c>
      <c r="F1165" s="257">
        <v>1.0088548E10</v>
      </c>
      <c r="G1165" s="257">
        <v>6.74887E8</v>
      </c>
      <c r="H1165" s="184">
        <v>0.0</v>
      </c>
      <c r="I1165" s="257">
        <v>2.94684E8</v>
      </c>
      <c r="J1165" s="184" t="s">
        <v>96</v>
      </c>
      <c r="K1165" s="184" t="s">
        <v>180</v>
      </c>
      <c r="L1165" s="258">
        <f>Total_revenue-COGS</f>
        <v>2106543000</v>
      </c>
      <c r="M1165" s="258">
        <f>Gross_profit-(SGAs+R_and_D+Other_operating_items)</f>
        <v>1136972000</v>
      </c>
      <c r="N1165" s="259">
        <f>1-(COGS/Total_revenue)</f>
        <v>0.1727369644</v>
      </c>
      <c r="O1165" s="259">
        <f>Operating_profit/Total_revenue</f>
        <v>0.09323194062</v>
      </c>
    </row>
    <row r="1166">
      <c r="A1166" s="184">
        <v>1207.0</v>
      </c>
      <c r="B1166" s="184" t="s">
        <v>500</v>
      </c>
      <c r="C1166" s="184" t="s">
        <v>13</v>
      </c>
      <c r="D1166" s="256">
        <v>42369.0</v>
      </c>
      <c r="E1166" s="257">
        <v>7.763206E9</v>
      </c>
      <c r="F1166" s="257">
        <v>5.641052E9</v>
      </c>
      <c r="G1166" s="257">
        <v>6.93331E8</v>
      </c>
      <c r="H1166" s="184">
        <v>0.0</v>
      </c>
      <c r="I1166" s="257">
        <v>3.5462E8</v>
      </c>
      <c r="J1166" s="184" t="s">
        <v>96</v>
      </c>
      <c r="K1166" s="184" t="s">
        <v>180</v>
      </c>
      <c r="L1166" s="258">
        <f>Total_revenue-COGS</f>
        <v>2122154000</v>
      </c>
      <c r="M1166" s="258">
        <f>Gross_profit-(SGAs+R_and_D+Other_operating_items)</f>
        <v>1074203000</v>
      </c>
      <c r="N1166" s="259">
        <f>1-(COGS/Total_revenue)</f>
        <v>0.2733605163</v>
      </c>
      <c r="O1166" s="259">
        <f>Operating_profit/Total_revenue</f>
        <v>0.1383710544</v>
      </c>
    </row>
    <row r="1167">
      <c r="A1167" s="184">
        <v>1209.0</v>
      </c>
      <c r="B1167" s="184" t="s">
        <v>501</v>
      </c>
      <c r="C1167" s="184" t="s">
        <v>10</v>
      </c>
      <c r="D1167" s="256">
        <v>42004.0</v>
      </c>
      <c r="E1167" s="257">
        <v>1.53178E10</v>
      </c>
      <c r="F1167" s="257">
        <v>1.26021E10</v>
      </c>
      <c r="G1167" s="257">
        <v>4.772E8</v>
      </c>
      <c r="H1167" s="184">
        <v>0.0</v>
      </c>
      <c r="I1167" s="257">
        <v>2.944E8</v>
      </c>
      <c r="J1167" s="184" t="s">
        <v>90</v>
      </c>
      <c r="K1167" s="184" t="s">
        <v>91</v>
      </c>
      <c r="L1167" s="258">
        <f>Total_revenue-COGS</f>
        <v>2715700000</v>
      </c>
      <c r="M1167" s="258">
        <f>Gross_profit-(SGAs+R_and_D+Other_operating_items)</f>
        <v>1944100000</v>
      </c>
      <c r="N1167" s="259">
        <f>1-(COGS/Total_revenue)</f>
        <v>0.1772904725</v>
      </c>
      <c r="O1167" s="259">
        <f>Operating_profit/Total_revenue</f>
        <v>0.1269177036</v>
      </c>
    </row>
    <row r="1168">
      <c r="A1168" s="184">
        <v>1210.0</v>
      </c>
      <c r="B1168" s="184" t="s">
        <v>501</v>
      </c>
      <c r="C1168" s="184" t="s">
        <v>11</v>
      </c>
      <c r="D1168" s="256">
        <v>42369.0</v>
      </c>
      <c r="E1168" s="257">
        <v>1.51344E10</v>
      </c>
      <c r="F1168" s="257">
        <v>1.24914E10</v>
      </c>
      <c r="G1168" s="257">
        <v>4.318E8</v>
      </c>
      <c r="H1168" s="184">
        <v>0.0</v>
      </c>
      <c r="I1168" s="257">
        <v>2.911E8</v>
      </c>
      <c r="J1168" s="184" t="s">
        <v>90</v>
      </c>
      <c r="K1168" s="184" t="s">
        <v>91</v>
      </c>
      <c r="L1168" s="258">
        <f>Total_revenue-COGS</f>
        <v>2643000000</v>
      </c>
      <c r="M1168" s="258">
        <f>Gross_profit-(SGAs+R_and_D+Other_operating_items)</f>
        <v>1920100000</v>
      </c>
      <c r="N1168" s="259">
        <f>1-(COGS/Total_revenue)</f>
        <v>0.174635268</v>
      </c>
      <c r="O1168" s="259">
        <f>Operating_profit/Total_revenue</f>
        <v>0.1268699123</v>
      </c>
    </row>
    <row r="1169">
      <c r="A1169" s="184">
        <v>1211.0</v>
      </c>
      <c r="B1169" s="184" t="s">
        <v>501</v>
      </c>
      <c r="C1169" s="184" t="s">
        <v>12</v>
      </c>
      <c r="D1169" s="256">
        <v>42735.0</v>
      </c>
      <c r="E1169" s="257">
        <v>1.54169E10</v>
      </c>
      <c r="F1169" s="257">
        <v>1.26712E10</v>
      </c>
      <c r="G1169" s="257">
        <v>4.439E8</v>
      </c>
      <c r="H1169" s="184">
        <v>0.0</v>
      </c>
      <c r="I1169" s="257">
        <v>2.929E8</v>
      </c>
      <c r="J1169" s="184" t="s">
        <v>90</v>
      </c>
      <c r="K1169" s="184" t="s">
        <v>91</v>
      </c>
      <c r="L1169" s="258">
        <f>Total_revenue-COGS</f>
        <v>2745700000</v>
      </c>
      <c r="M1169" s="258">
        <f>Gross_profit-(SGAs+R_and_D+Other_operating_items)</f>
        <v>2008900000</v>
      </c>
      <c r="N1169" s="259">
        <f>1-(COGS/Total_revenue)</f>
        <v>0.1780967639</v>
      </c>
      <c r="O1169" s="259">
        <f>Operating_profit/Total_revenue</f>
        <v>0.1303050548</v>
      </c>
    </row>
    <row r="1170">
      <c r="A1170" s="184">
        <v>1212.0</v>
      </c>
      <c r="B1170" s="184" t="s">
        <v>502</v>
      </c>
      <c r="C1170" s="184" t="s">
        <v>10</v>
      </c>
      <c r="D1170" s="256">
        <v>41274.0</v>
      </c>
      <c r="E1170" s="257">
        <v>6.182184E9</v>
      </c>
      <c r="F1170" s="257">
        <v>3.084766E9</v>
      </c>
      <c r="G1170" s="257">
        <v>2.120025E9</v>
      </c>
      <c r="H1170" s="184">
        <v>0.0</v>
      </c>
      <c r="I1170" s="184">
        <v>0.0</v>
      </c>
      <c r="J1170" s="184" t="s">
        <v>90</v>
      </c>
      <c r="K1170" s="184" t="s">
        <v>177</v>
      </c>
      <c r="L1170" s="258">
        <f>Total_revenue-COGS</f>
        <v>3097418000</v>
      </c>
      <c r="M1170" s="258">
        <f>Gross_profit-(SGAs+R_and_D+Other_operating_items)</f>
        <v>977393000</v>
      </c>
      <c r="N1170" s="259">
        <f>1-(COGS/Total_revenue)</f>
        <v>0.501023263</v>
      </c>
      <c r="O1170" s="259">
        <f>Operating_profit/Total_revenue</f>
        <v>0.1580983355</v>
      </c>
    </row>
    <row r="1171">
      <c r="A1171" s="184">
        <v>1213.0</v>
      </c>
      <c r="B1171" s="184" t="s">
        <v>502</v>
      </c>
      <c r="C1171" s="184" t="s">
        <v>11</v>
      </c>
      <c r="D1171" s="256">
        <v>41639.0</v>
      </c>
      <c r="E1171" s="257">
        <v>6.649237E9</v>
      </c>
      <c r="F1171" s="257">
        <v>3.280236E9</v>
      </c>
      <c r="G1171" s="257">
        <v>2.265516E9</v>
      </c>
      <c r="H1171" s="184">
        <v>0.0</v>
      </c>
      <c r="I1171" s="184">
        <v>0.0</v>
      </c>
      <c r="J1171" s="184" t="s">
        <v>90</v>
      </c>
      <c r="K1171" s="184" t="s">
        <v>177</v>
      </c>
      <c r="L1171" s="258">
        <f>Total_revenue-COGS</f>
        <v>3369001000</v>
      </c>
      <c r="M1171" s="258">
        <f>Gross_profit-(SGAs+R_and_D+Other_operating_items)</f>
        <v>1103485000</v>
      </c>
      <c r="N1171" s="259">
        <f>1-(COGS/Total_revenue)</f>
        <v>0.506674826</v>
      </c>
      <c r="O1171" s="259">
        <f>Operating_profit/Total_revenue</f>
        <v>0.1659566353</v>
      </c>
    </row>
    <row r="1172">
      <c r="A1172" s="184">
        <v>1214.0</v>
      </c>
      <c r="B1172" s="184" t="s">
        <v>502</v>
      </c>
      <c r="C1172" s="184" t="s">
        <v>12</v>
      </c>
      <c r="D1172" s="256">
        <v>42004.0</v>
      </c>
      <c r="E1172" s="257">
        <v>7.216081E9</v>
      </c>
      <c r="F1172" s="257">
        <v>3.50718E9</v>
      </c>
      <c r="G1172" s="257">
        <v>2.438527E9</v>
      </c>
      <c r="H1172" s="184">
        <v>0.0</v>
      </c>
      <c r="I1172" s="184">
        <v>0.0</v>
      </c>
      <c r="J1172" s="184" t="s">
        <v>90</v>
      </c>
      <c r="K1172" s="184" t="s">
        <v>177</v>
      </c>
      <c r="L1172" s="258">
        <f>Total_revenue-COGS</f>
        <v>3708901000</v>
      </c>
      <c r="M1172" s="258">
        <f>Gross_profit-(SGAs+R_and_D+Other_operating_items)</f>
        <v>1270374000</v>
      </c>
      <c r="N1172" s="259">
        <f>1-(COGS/Total_revenue)</f>
        <v>0.5139771851</v>
      </c>
      <c r="O1172" s="259">
        <f>Operating_profit/Total_revenue</f>
        <v>0.1760476358</v>
      </c>
    </row>
    <row r="1173">
      <c r="A1173" s="184">
        <v>1215.0</v>
      </c>
      <c r="B1173" s="184" t="s">
        <v>502</v>
      </c>
      <c r="C1173" s="184" t="s">
        <v>13</v>
      </c>
      <c r="D1173" s="256">
        <v>42369.0</v>
      </c>
      <c r="E1173" s="257">
        <v>7.966674E9</v>
      </c>
      <c r="F1173" s="257">
        <v>3.804031E9</v>
      </c>
      <c r="G1173" s="257">
        <v>2.648622E9</v>
      </c>
      <c r="H1173" s="184">
        <v>0.0</v>
      </c>
      <c r="I1173" s="184">
        <v>0.0</v>
      </c>
      <c r="J1173" s="184" t="s">
        <v>90</v>
      </c>
      <c r="K1173" s="184" t="s">
        <v>177</v>
      </c>
      <c r="L1173" s="258">
        <f>Total_revenue-COGS</f>
        <v>4162643000</v>
      </c>
      <c r="M1173" s="258">
        <f>Gross_profit-(SGAs+R_and_D+Other_operating_items)</f>
        <v>1514021000</v>
      </c>
      <c r="N1173" s="259">
        <f>1-(COGS/Total_revenue)</f>
        <v>0.5225070086</v>
      </c>
      <c r="O1173" s="259">
        <f>Operating_profit/Total_revenue</f>
        <v>0.1900443021</v>
      </c>
    </row>
    <row r="1174">
      <c r="A1174" s="184">
        <v>1216.0</v>
      </c>
      <c r="B1174" s="184" t="s">
        <v>503</v>
      </c>
      <c r="C1174" s="184" t="s">
        <v>10</v>
      </c>
      <c r="D1174" s="256">
        <v>41274.0</v>
      </c>
      <c r="E1174" s="257">
        <v>2.01E10</v>
      </c>
      <c r="F1174" s="257">
        <v>6.53E9</v>
      </c>
      <c r="G1174" s="257">
        <v>1.879E9</v>
      </c>
      <c r="H1174" s="184">
        <v>0.0</v>
      </c>
      <c r="I1174" s="257">
        <v>3.585E9</v>
      </c>
      <c r="J1174" s="184" t="s">
        <v>96</v>
      </c>
      <c r="K1174" s="184" t="s">
        <v>180</v>
      </c>
      <c r="L1174" s="258">
        <f>Total_revenue-COGS</f>
        <v>13570000000</v>
      </c>
      <c r="M1174" s="258">
        <f>Gross_profit-(SGAs+R_and_D+Other_operating_items)</f>
        <v>8106000000</v>
      </c>
      <c r="N1174" s="259">
        <f>1-(COGS/Total_revenue)</f>
        <v>0.6751243781</v>
      </c>
      <c r="O1174" s="259">
        <f>Operating_profit/Total_revenue</f>
        <v>0.4032835821</v>
      </c>
    </row>
    <row r="1175">
      <c r="A1175" s="184">
        <v>1217.0</v>
      </c>
      <c r="B1175" s="184" t="s">
        <v>503</v>
      </c>
      <c r="C1175" s="184" t="s">
        <v>11</v>
      </c>
      <c r="D1175" s="256">
        <v>41639.0</v>
      </c>
      <c r="E1175" s="257">
        <v>2.017E10</v>
      </c>
      <c r="F1175" s="257">
        <v>6.497E9</v>
      </c>
      <c r="G1175" s="257">
        <v>2.108E9</v>
      </c>
      <c r="H1175" s="184">
        <v>0.0</v>
      </c>
      <c r="I1175" s="257">
        <v>4.203E9</v>
      </c>
      <c r="J1175" s="184" t="s">
        <v>96</v>
      </c>
      <c r="K1175" s="184" t="s">
        <v>180</v>
      </c>
      <c r="L1175" s="258">
        <f>Total_revenue-COGS</f>
        <v>13673000000</v>
      </c>
      <c r="M1175" s="258">
        <f>Gross_profit-(SGAs+R_and_D+Other_operating_items)</f>
        <v>7362000000</v>
      </c>
      <c r="N1175" s="259">
        <f>1-(COGS/Total_revenue)</f>
        <v>0.6778879524</v>
      </c>
      <c r="O1175" s="259">
        <f>Operating_profit/Total_revenue</f>
        <v>0.3649975211</v>
      </c>
    </row>
    <row r="1176">
      <c r="A1176" s="184">
        <v>1218.0</v>
      </c>
      <c r="B1176" s="184" t="s">
        <v>503</v>
      </c>
      <c r="C1176" s="184" t="s">
        <v>12</v>
      </c>
      <c r="D1176" s="256">
        <v>42004.0</v>
      </c>
      <c r="E1176" s="257">
        <v>1.9312E10</v>
      </c>
      <c r="F1176" s="257">
        <v>6.803E9</v>
      </c>
      <c r="G1176" s="257">
        <v>2.053E9</v>
      </c>
      <c r="H1176" s="184">
        <v>0.0</v>
      </c>
      <c r="I1176" s="257">
        <v>4.261E9</v>
      </c>
      <c r="J1176" s="184" t="s">
        <v>96</v>
      </c>
      <c r="K1176" s="184" t="s">
        <v>180</v>
      </c>
      <c r="L1176" s="258">
        <f>Total_revenue-COGS</f>
        <v>12509000000</v>
      </c>
      <c r="M1176" s="258">
        <f>Gross_profit-(SGAs+R_and_D+Other_operating_items)</f>
        <v>6195000000</v>
      </c>
      <c r="N1176" s="259">
        <f>1-(COGS/Total_revenue)</f>
        <v>0.6477319801</v>
      </c>
      <c r="O1176" s="259">
        <f>Operating_profit/Total_revenue</f>
        <v>0.3207850041</v>
      </c>
    </row>
    <row r="1177">
      <c r="A1177" s="184">
        <v>1219.0</v>
      </c>
      <c r="B1177" s="184" t="s">
        <v>503</v>
      </c>
      <c r="C1177" s="184" t="s">
        <v>13</v>
      </c>
      <c r="D1177" s="256">
        <v>42369.0</v>
      </c>
      <c r="E1177" s="257">
        <v>1.248E10</v>
      </c>
      <c r="F1177" s="257">
        <v>5.804E9</v>
      </c>
      <c r="G1177" s="257">
        <v>1.613E9</v>
      </c>
      <c r="H1177" s="184">
        <v>0.0</v>
      </c>
      <c r="I1177" s="257">
        <v>4.544E9</v>
      </c>
      <c r="J1177" s="184" t="s">
        <v>96</v>
      </c>
      <c r="K1177" s="184" t="s">
        <v>180</v>
      </c>
      <c r="L1177" s="258">
        <f>Total_revenue-COGS</f>
        <v>6676000000</v>
      </c>
      <c r="M1177" s="258">
        <f>Gross_profit-(SGAs+R_and_D+Other_operating_items)</f>
        <v>519000000</v>
      </c>
      <c r="N1177" s="259">
        <f>1-(COGS/Total_revenue)</f>
        <v>0.5349358974</v>
      </c>
      <c r="O1177" s="259">
        <f>Operating_profit/Total_revenue</f>
        <v>0.04158653846</v>
      </c>
    </row>
    <row r="1178">
      <c r="A1178" s="184">
        <v>1224.0</v>
      </c>
      <c r="B1178" s="184" t="s">
        <v>504</v>
      </c>
      <c r="C1178" s="184" t="s">
        <v>10</v>
      </c>
      <c r="D1178" s="256">
        <v>41274.0</v>
      </c>
      <c r="E1178" s="257">
        <v>1.3553E9</v>
      </c>
      <c r="F1178" s="257">
        <v>9.08E7</v>
      </c>
      <c r="G1178" s="257">
        <v>8.038E8</v>
      </c>
      <c r="H1178" s="184">
        <v>0.0</v>
      </c>
      <c r="I1178" s="257">
        <v>7.6E7</v>
      </c>
      <c r="J1178" s="184" t="s">
        <v>99</v>
      </c>
      <c r="K1178" s="184" t="s">
        <v>505</v>
      </c>
      <c r="L1178" s="258">
        <f>Total_revenue-COGS</f>
        <v>1264500000</v>
      </c>
      <c r="M1178" s="258">
        <f>Gross_profit-(SGAs+R_and_D+Other_operating_items)</f>
        <v>384700000</v>
      </c>
      <c r="N1178" s="259">
        <f>1-(COGS/Total_revenue)</f>
        <v>0.933003763</v>
      </c>
      <c r="O1178" s="259">
        <f>Operating_profit/Total_revenue</f>
        <v>0.2838485944</v>
      </c>
    </row>
    <row r="1179">
      <c r="A1179" s="184">
        <v>1225.0</v>
      </c>
      <c r="B1179" s="184" t="s">
        <v>504</v>
      </c>
      <c r="C1179" s="184" t="s">
        <v>11</v>
      </c>
      <c r="D1179" s="256">
        <v>41639.0</v>
      </c>
      <c r="E1179" s="257">
        <v>1.3461E9</v>
      </c>
      <c r="F1179" s="257">
        <v>8.11E7</v>
      </c>
      <c r="G1179" s="257">
        <v>8.128E8</v>
      </c>
      <c r="H1179" s="184">
        <v>0.0</v>
      </c>
      <c r="I1179" s="257">
        <v>6.99E7</v>
      </c>
      <c r="J1179" s="184" t="s">
        <v>99</v>
      </c>
      <c r="K1179" s="184" t="s">
        <v>505</v>
      </c>
      <c r="L1179" s="258">
        <f>Total_revenue-COGS</f>
        <v>1265000000</v>
      </c>
      <c r="M1179" s="258">
        <f>Gross_profit-(SGAs+R_and_D+Other_operating_items)</f>
        <v>382300000</v>
      </c>
      <c r="N1179" s="259">
        <f>1-(COGS/Total_revenue)</f>
        <v>0.9397518758</v>
      </c>
      <c r="O1179" s="259">
        <f>Operating_profit/Total_revenue</f>
        <v>0.2840056459</v>
      </c>
    </row>
    <row r="1180">
      <c r="A1180" s="184">
        <v>1226.0</v>
      </c>
      <c r="B1180" s="184" t="s">
        <v>504</v>
      </c>
      <c r="C1180" s="184" t="s">
        <v>12</v>
      </c>
      <c r="D1180" s="256">
        <v>42004.0</v>
      </c>
      <c r="E1180" s="257">
        <v>1.3814E9</v>
      </c>
      <c r="F1180" s="257">
        <v>8.09E7</v>
      </c>
      <c r="G1180" s="257">
        <v>8.167E8</v>
      </c>
      <c r="H1180" s="184">
        <v>0.0</v>
      </c>
      <c r="I1180" s="257">
        <v>6.54E7</v>
      </c>
      <c r="J1180" s="184" t="s">
        <v>99</v>
      </c>
      <c r="K1180" s="184" t="s">
        <v>505</v>
      </c>
      <c r="L1180" s="258">
        <f>Total_revenue-COGS</f>
        <v>1300500000</v>
      </c>
      <c r="M1180" s="258">
        <f>Gross_profit-(SGAs+R_and_D+Other_operating_items)</f>
        <v>418400000</v>
      </c>
      <c r="N1180" s="259">
        <f>1-(COGS/Total_revenue)</f>
        <v>0.9414362241</v>
      </c>
      <c r="O1180" s="259">
        <f>Operating_profit/Total_revenue</f>
        <v>0.3028811351</v>
      </c>
    </row>
    <row r="1181">
      <c r="A1181" s="184">
        <v>1227.0</v>
      </c>
      <c r="B1181" s="184" t="s">
        <v>504</v>
      </c>
      <c r="C1181" s="184" t="s">
        <v>13</v>
      </c>
      <c r="D1181" s="256">
        <v>42369.0</v>
      </c>
      <c r="E1181" s="257">
        <v>1.4213E9</v>
      </c>
      <c r="F1181" s="257">
        <v>9.55E7</v>
      </c>
      <c r="G1181" s="257">
        <v>8.367E8</v>
      </c>
      <c r="H1181" s="184">
        <v>0.0</v>
      </c>
      <c r="I1181" s="257">
        <v>5.73E7</v>
      </c>
      <c r="J1181" s="184" t="s">
        <v>99</v>
      </c>
      <c r="K1181" s="184" t="s">
        <v>505</v>
      </c>
      <c r="L1181" s="258">
        <f>Total_revenue-COGS</f>
        <v>1325800000</v>
      </c>
      <c r="M1181" s="258">
        <f>Gross_profit-(SGAs+R_and_D+Other_operating_items)</f>
        <v>431800000</v>
      </c>
      <c r="N1181" s="259">
        <f>1-(COGS/Total_revenue)</f>
        <v>0.9328079927</v>
      </c>
      <c r="O1181" s="259">
        <f>Operating_profit/Total_revenue</f>
        <v>0.3038063744</v>
      </c>
    </row>
    <row r="1182">
      <c r="A1182" s="184">
        <v>1228.0</v>
      </c>
      <c r="B1182" s="184" t="s">
        <v>506</v>
      </c>
      <c r="C1182" s="184" t="s">
        <v>10</v>
      </c>
      <c r="D1182" s="256">
        <v>41274.0</v>
      </c>
      <c r="E1182" s="257">
        <v>3.823713E9</v>
      </c>
      <c r="F1182" s="257">
        <v>1.582398E9</v>
      </c>
      <c r="G1182" s="257">
        <v>1.489735E9</v>
      </c>
      <c r="H1182" s="257">
        <v>1.1425E8</v>
      </c>
      <c r="I1182" s="184">
        <v>0.0</v>
      </c>
      <c r="J1182" s="184" t="s">
        <v>105</v>
      </c>
      <c r="K1182" s="184" t="s">
        <v>507</v>
      </c>
      <c r="L1182" s="258">
        <f>Total_revenue-COGS</f>
        <v>2241315000</v>
      </c>
      <c r="M1182" s="258">
        <f>Gross_profit-(SGAs+R_and_D+Other_operating_items)</f>
        <v>637330000</v>
      </c>
      <c r="N1182" s="259">
        <f>1-(COGS/Total_revenue)</f>
        <v>0.5861619321</v>
      </c>
      <c r="O1182" s="259">
        <f>Operating_profit/Total_revenue</f>
        <v>0.1666783046</v>
      </c>
    </row>
    <row r="1183">
      <c r="A1183" s="184">
        <v>1229.0</v>
      </c>
      <c r="B1183" s="184" t="s">
        <v>506</v>
      </c>
      <c r="C1183" s="184" t="s">
        <v>11</v>
      </c>
      <c r="D1183" s="256">
        <v>41639.0</v>
      </c>
      <c r="E1183" s="257">
        <v>3.791335E9</v>
      </c>
      <c r="F1183" s="257">
        <v>1.650622E9</v>
      </c>
      <c r="G1183" s="257">
        <v>1.420096E9</v>
      </c>
      <c r="H1183" s="257">
        <v>1.10412E8</v>
      </c>
      <c r="I1183" s="184">
        <v>0.0</v>
      </c>
      <c r="J1183" s="184" t="s">
        <v>105</v>
      </c>
      <c r="K1183" s="184" t="s">
        <v>507</v>
      </c>
      <c r="L1183" s="258">
        <f>Total_revenue-COGS</f>
        <v>2140713000</v>
      </c>
      <c r="M1183" s="258">
        <f>Gross_profit-(SGAs+R_and_D+Other_operating_items)</f>
        <v>610205000</v>
      </c>
      <c r="N1183" s="259">
        <f>1-(COGS/Total_revenue)</f>
        <v>0.5646330382</v>
      </c>
      <c r="O1183" s="259">
        <f>Operating_profit/Total_revenue</f>
        <v>0.1609472653</v>
      </c>
    </row>
    <row r="1184">
      <c r="A1184" s="184">
        <v>1230.0</v>
      </c>
      <c r="B1184" s="184" t="s">
        <v>506</v>
      </c>
      <c r="C1184" s="184" t="s">
        <v>12</v>
      </c>
      <c r="D1184" s="256">
        <v>42004.0</v>
      </c>
      <c r="E1184" s="257">
        <v>3.821504E9</v>
      </c>
      <c r="F1184" s="257">
        <v>1.680791E9</v>
      </c>
      <c r="G1184" s="257">
        <v>1.3784E9</v>
      </c>
      <c r="H1184" s="257">
        <v>1.09931E8</v>
      </c>
      <c r="I1184" s="184">
        <v>0.0</v>
      </c>
      <c r="J1184" s="184" t="s">
        <v>105</v>
      </c>
      <c r="K1184" s="184" t="s">
        <v>507</v>
      </c>
      <c r="L1184" s="258">
        <f>Total_revenue-COGS</f>
        <v>2140713000</v>
      </c>
      <c r="M1184" s="258">
        <f>Gross_profit-(SGAs+R_and_D+Other_operating_items)</f>
        <v>652382000</v>
      </c>
      <c r="N1184" s="259">
        <f>1-(COGS/Total_revenue)</f>
        <v>0.5601755225</v>
      </c>
      <c r="O1184" s="259">
        <f>Operating_profit/Total_revenue</f>
        <v>0.1707134155</v>
      </c>
    </row>
    <row r="1185">
      <c r="A1185" s="184">
        <v>1231.0</v>
      </c>
      <c r="B1185" s="184" t="s">
        <v>506</v>
      </c>
      <c r="C1185" s="184" t="s">
        <v>13</v>
      </c>
      <c r="D1185" s="256">
        <v>42369.0</v>
      </c>
      <c r="E1185" s="257">
        <v>3.57806E9</v>
      </c>
      <c r="F1185" s="257">
        <v>1.558591E9</v>
      </c>
      <c r="G1185" s="257">
        <v>1.279961E9</v>
      </c>
      <c r="H1185" s="257">
        <v>1.10156E8</v>
      </c>
      <c r="I1185" s="184">
        <v>0.0</v>
      </c>
      <c r="J1185" s="184" t="s">
        <v>105</v>
      </c>
      <c r="K1185" s="184" t="s">
        <v>507</v>
      </c>
      <c r="L1185" s="258">
        <f>Total_revenue-COGS</f>
        <v>2019469000</v>
      </c>
      <c r="M1185" s="258">
        <f>Gross_profit-(SGAs+R_and_D+Other_operating_items)</f>
        <v>629352000</v>
      </c>
      <c r="N1185" s="259">
        <f>1-(COGS/Total_revenue)</f>
        <v>0.5644033359</v>
      </c>
      <c r="O1185" s="259">
        <f>Operating_profit/Total_revenue</f>
        <v>0.1758919638</v>
      </c>
    </row>
    <row r="1186">
      <c r="A1186" s="184">
        <v>1232.0</v>
      </c>
      <c r="B1186" s="184" t="s">
        <v>508</v>
      </c>
      <c r="C1186" s="184" t="s">
        <v>10</v>
      </c>
      <c r="D1186" s="256">
        <v>41274.0</v>
      </c>
      <c r="E1186" s="257">
        <v>1.65968E10</v>
      </c>
      <c r="F1186" s="257">
        <v>1.39083E10</v>
      </c>
      <c r="G1186" s="257">
        <v>5.716E8</v>
      </c>
      <c r="H1186" s="257">
        <v>2.793E8</v>
      </c>
      <c r="I1186" s="257">
        <v>5.174E8</v>
      </c>
      <c r="J1186" s="184" t="s">
        <v>105</v>
      </c>
      <c r="K1186" s="184" t="s">
        <v>221</v>
      </c>
      <c r="L1186" s="258">
        <f>Total_revenue-COGS</f>
        <v>2688500000</v>
      </c>
      <c r="M1186" s="258">
        <f>Gross_profit-(SGAs+R_and_D+Other_operating_items)</f>
        <v>1320200000</v>
      </c>
      <c r="N1186" s="259">
        <f>1-(COGS/Total_revenue)</f>
        <v>0.1619890581</v>
      </c>
      <c r="O1186" s="259">
        <f>Operating_profit/Total_revenue</f>
        <v>0.07954545455</v>
      </c>
    </row>
    <row r="1187">
      <c r="A1187" s="184">
        <v>1233.0</v>
      </c>
      <c r="B1187" s="184" t="s">
        <v>508</v>
      </c>
      <c r="C1187" s="184" t="s">
        <v>11</v>
      </c>
      <c r="D1187" s="256">
        <v>41639.0</v>
      </c>
      <c r="E1187" s="257">
        <v>1.6661E10</v>
      </c>
      <c r="F1187" s="257">
        <v>1.39007E10</v>
      </c>
      <c r="G1187" s="257">
        <v>5.595E8</v>
      </c>
      <c r="H1187" s="257">
        <v>2.514E8</v>
      </c>
      <c r="I1187" s="257">
        <v>5.717E8</v>
      </c>
      <c r="J1187" s="184" t="s">
        <v>105</v>
      </c>
      <c r="K1187" s="184" t="s">
        <v>221</v>
      </c>
      <c r="L1187" s="258">
        <f>Total_revenue-COGS</f>
        <v>2760300000</v>
      </c>
      <c r="M1187" s="258">
        <f>Gross_profit-(SGAs+R_and_D+Other_operating_items)</f>
        <v>1377700000</v>
      </c>
      <c r="N1187" s="259">
        <f>1-(COGS/Total_revenue)</f>
        <v>0.1656743293</v>
      </c>
      <c r="O1187" s="259">
        <f>Operating_profit/Total_revenue</f>
        <v>0.08269011464</v>
      </c>
    </row>
    <row r="1188">
      <c r="A1188" s="184">
        <v>1234.0</v>
      </c>
      <c r="B1188" s="184" t="s">
        <v>508</v>
      </c>
      <c r="C1188" s="184" t="s">
        <v>12</v>
      </c>
      <c r="D1188" s="256">
        <v>42004.0</v>
      </c>
      <c r="E1188" s="257">
        <v>1.85344E10</v>
      </c>
      <c r="F1188" s="257">
        <v>1.54816E10</v>
      </c>
      <c r="G1188" s="257">
        <v>5.614E8</v>
      </c>
      <c r="H1188" s="257">
        <v>2.156E8</v>
      </c>
      <c r="I1188" s="257">
        <v>5.885E8</v>
      </c>
      <c r="J1188" s="184" t="s">
        <v>105</v>
      </c>
      <c r="K1188" s="184" t="s">
        <v>221</v>
      </c>
      <c r="L1188" s="258">
        <f>Total_revenue-COGS</f>
        <v>3052800000</v>
      </c>
      <c r="M1188" s="258">
        <f>Gross_profit-(SGAs+R_and_D+Other_operating_items)</f>
        <v>1687300000</v>
      </c>
      <c r="N1188" s="259">
        <f>1-(COGS/Total_revenue)</f>
        <v>0.1647099448</v>
      </c>
      <c r="O1188" s="259">
        <f>Operating_profit/Total_revenue</f>
        <v>0.09103612742</v>
      </c>
    </row>
    <row r="1189">
      <c r="A1189" s="184">
        <v>1235.0</v>
      </c>
      <c r="B1189" s="184" t="s">
        <v>508</v>
      </c>
      <c r="C1189" s="184" t="s">
        <v>13</v>
      </c>
      <c r="D1189" s="256">
        <v>42369.0</v>
      </c>
      <c r="E1189" s="257">
        <v>1.86713E10</v>
      </c>
      <c r="F1189" s="257">
        <v>1.52921E10</v>
      </c>
      <c r="G1189" s="257">
        <v>5.415E8</v>
      </c>
      <c r="H1189" s="257">
        <v>2.398E8</v>
      </c>
      <c r="I1189" s="257">
        <v>5.837E8</v>
      </c>
      <c r="J1189" s="184" t="s">
        <v>105</v>
      </c>
      <c r="K1189" s="184" t="s">
        <v>221</v>
      </c>
      <c r="L1189" s="258">
        <f>Total_revenue-COGS</f>
        <v>3379200000</v>
      </c>
      <c r="M1189" s="258">
        <f>Gross_profit-(SGAs+R_and_D+Other_operating_items)</f>
        <v>2014200000</v>
      </c>
      <c r="N1189" s="259">
        <f>1-(COGS/Total_revenue)</f>
        <v>0.1809836487</v>
      </c>
      <c r="O1189" s="259">
        <f>Operating_profit/Total_revenue</f>
        <v>0.1078767949</v>
      </c>
    </row>
    <row r="1190">
      <c r="A1190" s="184">
        <v>1236.0</v>
      </c>
      <c r="B1190" s="184" t="s">
        <v>509</v>
      </c>
      <c r="C1190" s="184" t="s">
        <v>10</v>
      </c>
      <c r="D1190" s="256">
        <v>41639.0</v>
      </c>
      <c r="E1190" s="257">
        <v>1.5598E10</v>
      </c>
      <c r="F1190" s="257">
        <v>1.1759E10</v>
      </c>
      <c r="G1190" s="184">
        <v>0.0</v>
      </c>
      <c r="H1190" s="184">
        <v>0.0</v>
      </c>
      <c r="I1190" s="257">
        <v>2.077E9</v>
      </c>
      <c r="J1190" s="184" t="s">
        <v>120</v>
      </c>
      <c r="K1190" s="184" t="s">
        <v>149</v>
      </c>
      <c r="L1190" s="258">
        <f>Total_revenue-COGS</f>
        <v>3839000000</v>
      </c>
      <c r="M1190" s="258">
        <f>Gross_profit-(SGAs+R_and_D+Other_operating_items)</f>
        <v>1762000000</v>
      </c>
      <c r="N1190" s="259">
        <f>1-(COGS/Total_revenue)</f>
        <v>0.2461212976</v>
      </c>
      <c r="O1190" s="259">
        <f>Operating_profit/Total_revenue</f>
        <v>0.1129632004</v>
      </c>
    </row>
    <row r="1191">
      <c r="A1191" s="184">
        <v>1237.0</v>
      </c>
      <c r="B1191" s="184" t="s">
        <v>509</v>
      </c>
      <c r="C1191" s="184" t="s">
        <v>11</v>
      </c>
      <c r="D1191" s="256">
        <v>42004.0</v>
      </c>
      <c r="E1191" s="257">
        <v>1.709E10</v>
      </c>
      <c r="F1191" s="257">
        <v>1.2207E10</v>
      </c>
      <c r="G1191" s="184">
        <v>0.0</v>
      </c>
      <c r="H1191" s="184">
        <v>0.0</v>
      </c>
      <c r="I1191" s="257">
        <v>2.433E9</v>
      </c>
      <c r="J1191" s="184" t="s">
        <v>120</v>
      </c>
      <c r="K1191" s="184" t="s">
        <v>149</v>
      </c>
      <c r="L1191" s="258">
        <f>Total_revenue-COGS</f>
        <v>4883000000</v>
      </c>
      <c r="M1191" s="258">
        <f>Gross_profit-(SGAs+R_and_D+Other_operating_items)</f>
        <v>2450000000</v>
      </c>
      <c r="N1191" s="259">
        <f>1-(COGS/Total_revenue)</f>
        <v>0.2857226448</v>
      </c>
      <c r="O1191" s="259">
        <f>Operating_profit/Total_revenue</f>
        <v>0.1433586893</v>
      </c>
    </row>
    <row r="1192">
      <c r="A1192" s="184">
        <v>1238.0</v>
      </c>
      <c r="B1192" s="184" t="s">
        <v>509</v>
      </c>
      <c r="C1192" s="184" t="s">
        <v>12</v>
      </c>
      <c r="D1192" s="256">
        <v>42369.0</v>
      </c>
      <c r="E1192" s="257">
        <v>1.6833E10</v>
      </c>
      <c r="F1192" s="257">
        <v>1.2713E10</v>
      </c>
      <c r="G1192" s="184">
        <v>0.0</v>
      </c>
      <c r="H1192" s="184">
        <v>0.0</v>
      </c>
      <c r="I1192" s="257">
        <v>2.612E9</v>
      </c>
      <c r="J1192" s="184" t="s">
        <v>120</v>
      </c>
      <c r="K1192" s="184" t="s">
        <v>149</v>
      </c>
      <c r="L1192" s="258">
        <f>Total_revenue-COGS</f>
        <v>4120000000</v>
      </c>
      <c r="M1192" s="258">
        <f>Gross_profit-(SGAs+R_and_D+Other_operating_items)</f>
        <v>1508000000</v>
      </c>
      <c r="N1192" s="259">
        <f>1-(COGS/Total_revenue)</f>
        <v>0.2447573219</v>
      </c>
      <c r="O1192" s="259">
        <f>Operating_profit/Total_revenue</f>
        <v>0.08958593239</v>
      </c>
    </row>
    <row r="1193">
      <c r="A1193" s="184">
        <v>1239.0</v>
      </c>
      <c r="B1193" s="184" t="s">
        <v>509</v>
      </c>
      <c r="C1193" s="184" t="s">
        <v>13</v>
      </c>
      <c r="D1193" s="256">
        <v>42735.0</v>
      </c>
      <c r="E1193" s="257">
        <v>1.7666E10</v>
      </c>
      <c r="F1193" s="257">
        <v>1.2734E10</v>
      </c>
      <c r="G1193" s="184">
        <v>0.0</v>
      </c>
      <c r="H1193" s="184">
        <v>0.0</v>
      </c>
      <c r="I1193" s="257">
        <v>2.755E9</v>
      </c>
      <c r="J1193" s="184" t="s">
        <v>120</v>
      </c>
      <c r="K1193" s="184" t="s">
        <v>149</v>
      </c>
      <c r="L1193" s="258">
        <f>Total_revenue-COGS</f>
        <v>4932000000</v>
      </c>
      <c r="M1193" s="258">
        <f>Gross_profit-(SGAs+R_and_D+Other_operating_items)</f>
        <v>2177000000</v>
      </c>
      <c r="N1193" s="259">
        <f>1-(COGS/Total_revenue)</f>
        <v>0.2791803464</v>
      </c>
      <c r="O1193" s="259">
        <f>Operating_profit/Total_revenue</f>
        <v>0.1232310653</v>
      </c>
    </row>
    <row r="1194">
      <c r="A1194" s="184">
        <v>1240.0</v>
      </c>
      <c r="B1194" s="184" t="s">
        <v>78</v>
      </c>
      <c r="C1194" s="184" t="s">
        <v>10</v>
      </c>
      <c r="D1194" s="256">
        <v>41274.0</v>
      </c>
      <c r="E1194" s="257">
        <v>5.260956E9</v>
      </c>
      <c r="F1194" s="257">
        <v>1.177275E9</v>
      </c>
      <c r="G1194" s="257">
        <v>2.188747E9</v>
      </c>
      <c r="H1194" s="184">
        <v>0.0</v>
      </c>
      <c r="I1194" s="257">
        <v>6.5141E7</v>
      </c>
      <c r="J1194" s="184" t="s">
        <v>90</v>
      </c>
      <c r="K1194" s="184" t="s">
        <v>98</v>
      </c>
      <c r="L1194" s="258">
        <f>Total_revenue-COGS</f>
        <v>4083681000</v>
      </c>
      <c r="M1194" s="258">
        <f>Gross_profit-(SGAs+R_and_D+Other_operating_items)</f>
        <v>1829793000</v>
      </c>
      <c r="N1194" s="259">
        <f>1-(COGS/Total_revenue)</f>
        <v>0.7762241311</v>
      </c>
      <c r="O1194" s="259">
        <f>Operating_profit/Total_revenue</f>
        <v>0.3478061782</v>
      </c>
    </row>
    <row r="1195">
      <c r="A1195" s="184">
        <v>1241.0</v>
      </c>
      <c r="B1195" s="184" t="s">
        <v>78</v>
      </c>
      <c r="C1195" s="184" t="s">
        <v>11</v>
      </c>
      <c r="D1195" s="256">
        <v>41639.0</v>
      </c>
      <c r="E1195" s="257">
        <v>6.793306E9</v>
      </c>
      <c r="F1195" s="257">
        <v>1.07742E9</v>
      </c>
      <c r="G1195" s="257">
        <v>3.185497E9</v>
      </c>
      <c r="H1195" s="184">
        <v>0.0</v>
      </c>
      <c r="I1195" s="257">
        <v>1.17975E8</v>
      </c>
      <c r="J1195" s="184" t="s">
        <v>90</v>
      </c>
      <c r="K1195" s="184" t="s">
        <v>98</v>
      </c>
      <c r="L1195" s="258">
        <f>Total_revenue-COGS</f>
        <v>5715886000</v>
      </c>
      <c r="M1195" s="258">
        <f>Gross_profit-(SGAs+R_and_D+Other_operating_items)</f>
        <v>2412414000</v>
      </c>
      <c r="N1195" s="259">
        <f>1-(COGS/Total_revenue)</f>
        <v>0.8413997544</v>
      </c>
      <c r="O1195" s="259">
        <f>Operating_profit/Total_revenue</f>
        <v>0.3551163454</v>
      </c>
    </row>
    <row r="1196">
      <c r="A1196" s="184">
        <v>1242.0</v>
      </c>
      <c r="B1196" s="184" t="s">
        <v>78</v>
      </c>
      <c r="C1196" s="184" t="s">
        <v>12</v>
      </c>
      <c r="D1196" s="256">
        <v>42004.0</v>
      </c>
      <c r="E1196" s="257">
        <v>8.441971E9</v>
      </c>
      <c r="F1196" s="257">
        <v>8.57841E8</v>
      </c>
      <c r="G1196" s="257">
        <v>4.302998E9</v>
      </c>
      <c r="H1196" s="184">
        <v>0.0</v>
      </c>
      <c r="I1196" s="257">
        <v>2.0782E8</v>
      </c>
      <c r="J1196" s="184" t="s">
        <v>90</v>
      </c>
      <c r="K1196" s="184" t="s">
        <v>98</v>
      </c>
      <c r="L1196" s="258">
        <f>Total_revenue-COGS</f>
        <v>7584130000</v>
      </c>
      <c r="M1196" s="258">
        <f>Gross_profit-(SGAs+R_and_D+Other_operating_items)</f>
        <v>3073312000</v>
      </c>
      <c r="N1196" s="259">
        <f>1-(COGS/Total_revenue)</f>
        <v>0.8983838016</v>
      </c>
      <c r="O1196" s="259">
        <f>Operating_profit/Total_revenue</f>
        <v>0.3640514757</v>
      </c>
    </row>
    <row r="1197">
      <c r="A1197" s="184">
        <v>1243.0</v>
      </c>
      <c r="B1197" s="184" t="s">
        <v>78</v>
      </c>
      <c r="C1197" s="184" t="s">
        <v>13</v>
      </c>
      <c r="D1197" s="256">
        <v>42369.0</v>
      </c>
      <c r="E1197" s="257">
        <v>9.223987E9</v>
      </c>
      <c r="F1197" s="257">
        <v>6.3218E8</v>
      </c>
      <c r="G1197" s="257">
        <v>5.060406E9</v>
      </c>
      <c r="H1197" s="184">
        <v>0.0</v>
      </c>
      <c r="I1197" s="257">
        <v>2.72494E8</v>
      </c>
      <c r="J1197" s="184" t="s">
        <v>90</v>
      </c>
      <c r="K1197" s="184" t="s">
        <v>98</v>
      </c>
      <c r="L1197" s="258">
        <f>Total_revenue-COGS</f>
        <v>8591807000</v>
      </c>
      <c r="M1197" s="258">
        <f>Gross_profit-(SGAs+R_and_D+Other_operating_items)</f>
        <v>3258907000</v>
      </c>
      <c r="N1197" s="259">
        <f>1-(COGS/Total_revenue)</f>
        <v>0.9314634767</v>
      </c>
      <c r="O1197" s="259">
        <f>Operating_profit/Total_revenue</f>
        <v>0.3533078483</v>
      </c>
    </row>
    <row r="1198">
      <c r="A1198" s="184">
        <v>1244.0</v>
      </c>
      <c r="B1198" s="184" t="s">
        <v>510</v>
      </c>
      <c r="C1198" s="184" t="s">
        <v>10</v>
      </c>
      <c r="D1198" s="256">
        <v>41391.0</v>
      </c>
      <c r="E1198" s="257">
        <v>3.637212E9</v>
      </c>
      <c r="F1198" s="257">
        <v>2.446443E9</v>
      </c>
      <c r="G1198" s="184">
        <v>0.0</v>
      </c>
      <c r="H1198" s="184">
        <v>0.0</v>
      </c>
      <c r="I1198" s="184">
        <v>0.0</v>
      </c>
      <c r="J1198" s="184" t="s">
        <v>102</v>
      </c>
      <c r="K1198" s="184" t="s">
        <v>258</v>
      </c>
      <c r="L1198" s="258">
        <f>Total_revenue-COGS</f>
        <v>1190769000</v>
      </c>
      <c r="M1198" s="258">
        <f>Gross_profit-(SGAs+R_and_D+Other_operating_items)</f>
        <v>1190769000</v>
      </c>
      <c r="N1198" s="259">
        <f>1-(COGS/Total_revenue)</f>
        <v>0.3273850961</v>
      </c>
      <c r="O1198" s="259">
        <f>Operating_profit/Total_revenue</f>
        <v>0.3273850961</v>
      </c>
    </row>
    <row r="1199">
      <c r="A1199" s="184">
        <v>1245.0</v>
      </c>
      <c r="B1199" s="184" t="s">
        <v>510</v>
      </c>
      <c r="C1199" s="184" t="s">
        <v>11</v>
      </c>
      <c r="D1199" s="256">
        <v>41755.0</v>
      </c>
      <c r="E1199" s="257">
        <v>3.585141E9</v>
      </c>
      <c r="F1199" s="257">
        <v>2.566444E9</v>
      </c>
      <c r="G1199" s="184">
        <v>0.0</v>
      </c>
      <c r="H1199" s="184">
        <v>0.0</v>
      </c>
      <c r="I1199" s="184">
        <v>0.0</v>
      </c>
      <c r="J1199" s="184" t="s">
        <v>102</v>
      </c>
      <c r="K1199" s="184" t="s">
        <v>258</v>
      </c>
      <c r="L1199" s="258">
        <f>Total_revenue-COGS</f>
        <v>1018697000</v>
      </c>
      <c r="M1199" s="258">
        <f>Gross_profit-(SGAs+R_and_D+Other_operating_items)</f>
        <v>1018697000</v>
      </c>
      <c r="N1199" s="259">
        <f>1-(COGS/Total_revenue)</f>
        <v>0.284144194</v>
      </c>
      <c r="O1199" s="259">
        <f>Operating_profit/Total_revenue</f>
        <v>0.284144194</v>
      </c>
    </row>
    <row r="1200">
      <c r="A1200" s="184">
        <v>1246.0</v>
      </c>
      <c r="B1200" s="184" t="s">
        <v>510</v>
      </c>
      <c r="C1200" s="184" t="s">
        <v>12</v>
      </c>
      <c r="D1200" s="256">
        <v>42119.0</v>
      </c>
      <c r="E1200" s="257">
        <v>3.910865E9</v>
      </c>
      <c r="F1200" s="257">
        <v>2.850316E9</v>
      </c>
      <c r="G1200" s="184">
        <v>0.0</v>
      </c>
      <c r="H1200" s="184">
        <v>0.0</v>
      </c>
      <c r="I1200" s="184">
        <v>0.0</v>
      </c>
      <c r="J1200" s="184" t="s">
        <v>102</v>
      </c>
      <c r="K1200" s="184" t="s">
        <v>258</v>
      </c>
      <c r="L1200" s="258">
        <f>Total_revenue-COGS</f>
        <v>1060549000</v>
      </c>
      <c r="M1200" s="258">
        <f>Gross_profit-(SGAs+R_and_D+Other_operating_items)</f>
        <v>1060549000</v>
      </c>
      <c r="N1200" s="259">
        <f>1-(COGS/Total_revenue)</f>
        <v>0.2711801609</v>
      </c>
      <c r="O1200" s="259">
        <f>Operating_profit/Total_revenue</f>
        <v>0.2711801609</v>
      </c>
    </row>
    <row r="1201">
      <c r="A1201" s="184">
        <v>1247.0</v>
      </c>
      <c r="B1201" s="184" t="s">
        <v>510</v>
      </c>
      <c r="C1201" s="184" t="s">
        <v>13</v>
      </c>
      <c r="D1201" s="256">
        <v>42490.0</v>
      </c>
      <c r="E1201" s="257">
        <v>5.386703E9</v>
      </c>
      <c r="F1201" s="257">
        <v>4.063955E9</v>
      </c>
      <c r="G1201" s="184">
        <v>0.0</v>
      </c>
      <c r="H1201" s="184">
        <v>0.0</v>
      </c>
      <c r="I1201" s="184">
        <v>0.0</v>
      </c>
      <c r="J1201" s="184" t="s">
        <v>102</v>
      </c>
      <c r="K1201" s="184" t="s">
        <v>258</v>
      </c>
      <c r="L1201" s="258">
        <f>Total_revenue-COGS</f>
        <v>1322748000</v>
      </c>
      <c r="M1201" s="258">
        <f>Gross_profit-(SGAs+R_and_D+Other_operating_items)</f>
        <v>1322748000</v>
      </c>
      <c r="N1201" s="259">
        <f>1-(COGS/Total_revenue)</f>
        <v>0.2455579972</v>
      </c>
      <c r="O1201" s="259">
        <f>Operating_profit/Total_revenue</f>
        <v>0.2455579972</v>
      </c>
    </row>
    <row r="1202">
      <c r="A1202" s="184">
        <v>1248.0</v>
      </c>
      <c r="B1202" s="184" t="s">
        <v>511</v>
      </c>
      <c r="C1202" s="184" t="s">
        <v>10</v>
      </c>
      <c r="D1202" s="256">
        <v>41274.0</v>
      </c>
      <c r="E1202" s="257">
        <v>9.781E9</v>
      </c>
      <c r="F1202" s="257">
        <v>6.351E9</v>
      </c>
      <c r="G1202" s="257">
        <v>9.8E7</v>
      </c>
      <c r="H1202" s="184">
        <v>0.0</v>
      </c>
      <c r="I1202" s="257">
        <v>1.054E9</v>
      </c>
      <c r="J1202" s="184" t="s">
        <v>120</v>
      </c>
      <c r="K1202" s="184" t="s">
        <v>151</v>
      </c>
      <c r="L1202" s="258">
        <f>Total_revenue-COGS</f>
        <v>3430000000</v>
      </c>
      <c r="M1202" s="258">
        <f>Gross_profit-(SGAs+R_and_D+Other_operating_items)</f>
        <v>2278000000</v>
      </c>
      <c r="N1202" s="259">
        <f>1-(COGS/Total_revenue)</f>
        <v>0.3506798896</v>
      </c>
      <c r="O1202" s="259">
        <f>Operating_profit/Total_revenue</f>
        <v>0.2329005214</v>
      </c>
    </row>
    <row r="1203">
      <c r="A1203" s="184">
        <v>1249.0</v>
      </c>
      <c r="B1203" s="184" t="s">
        <v>511</v>
      </c>
      <c r="C1203" s="184" t="s">
        <v>11</v>
      </c>
      <c r="D1203" s="256">
        <v>41639.0</v>
      </c>
      <c r="E1203" s="257">
        <v>9.968E9</v>
      </c>
      <c r="F1203" s="257">
        <v>6.423E9</v>
      </c>
      <c r="G1203" s="257">
        <v>6.8E7</v>
      </c>
      <c r="H1203" s="184">
        <v>0.0</v>
      </c>
      <c r="I1203" s="257">
        <v>1.178E9</v>
      </c>
      <c r="J1203" s="184" t="s">
        <v>120</v>
      </c>
      <c r="K1203" s="184" t="s">
        <v>151</v>
      </c>
      <c r="L1203" s="258">
        <f>Total_revenue-COGS</f>
        <v>3545000000</v>
      </c>
      <c r="M1203" s="258">
        <f>Gross_profit-(SGAs+R_and_D+Other_operating_items)</f>
        <v>2299000000</v>
      </c>
      <c r="N1203" s="259">
        <f>1-(COGS/Total_revenue)</f>
        <v>0.3556380417</v>
      </c>
      <c r="O1203" s="259">
        <f>Operating_profit/Total_revenue</f>
        <v>0.2306380417</v>
      </c>
    </row>
    <row r="1204">
      <c r="A1204" s="184">
        <v>1250.0</v>
      </c>
      <c r="B1204" s="184" t="s">
        <v>511</v>
      </c>
      <c r="C1204" s="184" t="s">
        <v>12</v>
      </c>
      <c r="D1204" s="256">
        <v>42004.0</v>
      </c>
      <c r="E1204" s="257">
        <v>1.0886E10</v>
      </c>
      <c r="F1204" s="257">
        <v>7.036E9</v>
      </c>
      <c r="G1204" s="184">
        <v>0.0</v>
      </c>
      <c r="H1204" s="184">
        <v>0.0</v>
      </c>
      <c r="I1204" s="257">
        <v>1.227E9</v>
      </c>
      <c r="J1204" s="184" t="s">
        <v>120</v>
      </c>
      <c r="K1204" s="184" t="s">
        <v>151</v>
      </c>
      <c r="L1204" s="258">
        <f>Total_revenue-COGS</f>
        <v>3850000000</v>
      </c>
      <c r="M1204" s="258">
        <f>Gross_profit-(SGAs+R_and_D+Other_operating_items)</f>
        <v>2623000000</v>
      </c>
      <c r="N1204" s="259">
        <f>1-(COGS/Total_revenue)</f>
        <v>0.3536652581</v>
      </c>
      <c r="O1204" s="259">
        <f>Operating_profit/Total_revenue</f>
        <v>0.2409516811</v>
      </c>
    </row>
    <row r="1205">
      <c r="A1205" s="184">
        <v>1251.0</v>
      </c>
      <c r="B1205" s="184" t="s">
        <v>511</v>
      </c>
      <c r="C1205" s="184" t="s">
        <v>13</v>
      </c>
      <c r="D1205" s="256">
        <v>42369.0</v>
      </c>
      <c r="E1205" s="257">
        <v>1.0415E10</v>
      </c>
      <c r="F1205" s="257">
        <v>6.239E9</v>
      </c>
      <c r="G1205" s="184">
        <v>0.0</v>
      </c>
      <c r="H1205" s="184">
        <v>0.0</v>
      </c>
      <c r="I1205" s="257">
        <v>1.214E9</v>
      </c>
      <c r="J1205" s="184" t="s">
        <v>120</v>
      </c>
      <c r="K1205" s="184" t="s">
        <v>151</v>
      </c>
      <c r="L1205" s="258">
        <f>Total_revenue-COGS</f>
        <v>4176000000</v>
      </c>
      <c r="M1205" s="258">
        <f>Gross_profit-(SGAs+R_and_D+Other_operating_items)</f>
        <v>2962000000</v>
      </c>
      <c r="N1205" s="259">
        <f>1-(COGS/Total_revenue)</f>
        <v>0.4009601536</v>
      </c>
      <c r="O1205" s="259">
        <f>Operating_profit/Total_revenue</f>
        <v>0.2843975036</v>
      </c>
    </row>
    <row r="1206">
      <c r="A1206" s="184">
        <v>1252.0</v>
      </c>
      <c r="B1206" s="184" t="s">
        <v>512</v>
      </c>
      <c r="C1206" s="184" t="s">
        <v>10</v>
      </c>
      <c r="D1206" s="256">
        <v>41636.0</v>
      </c>
      <c r="E1206" s="257">
        <v>6.6415E10</v>
      </c>
      <c r="F1206" s="257">
        <v>3.1243E10</v>
      </c>
      <c r="G1206" s="257">
        <v>2.5357E10</v>
      </c>
      <c r="H1206" s="184">
        <v>0.0</v>
      </c>
      <c r="I1206" s="257">
        <v>1.1E8</v>
      </c>
      <c r="J1206" s="184" t="s">
        <v>93</v>
      </c>
      <c r="K1206" s="184" t="s">
        <v>301</v>
      </c>
      <c r="L1206" s="258">
        <f>Total_revenue-COGS</f>
        <v>35172000000</v>
      </c>
      <c r="M1206" s="258">
        <f>Gross_profit-(SGAs+R_and_D+Other_operating_items)</f>
        <v>9705000000</v>
      </c>
      <c r="N1206" s="259">
        <f>1-(COGS/Total_revenue)</f>
        <v>0.5295791613</v>
      </c>
      <c r="O1206" s="259">
        <f>Operating_profit/Total_revenue</f>
        <v>0.146126628</v>
      </c>
    </row>
    <row r="1207">
      <c r="A1207" s="184">
        <v>1253.0</v>
      </c>
      <c r="B1207" s="184" t="s">
        <v>512</v>
      </c>
      <c r="C1207" s="184" t="s">
        <v>11</v>
      </c>
      <c r="D1207" s="256">
        <v>42000.0</v>
      </c>
      <c r="E1207" s="257">
        <v>6.6683E10</v>
      </c>
      <c r="F1207" s="257">
        <v>3.1238E10</v>
      </c>
      <c r="G1207" s="257">
        <v>2.5772E10</v>
      </c>
      <c r="H1207" s="184">
        <v>0.0</v>
      </c>
      <c r="I1207" s="257">
        <v>9.2E7</v>
      </c>
      <c r="J1207" s="184" t="s">
        <v>93</v>
      </c>
      <c r="K1207" s="184" t="s">
        <v>301</v>
      </c>
      <c r="L1207" s="258">
        <f>Total_revenue-COGS</f>
        <v>35445000000</v>
      </c>
      <c r="M1207" s="258">
        <f>Gross_profit-(SGAs+R_and_D+Other_operating_items)</f>
        <v>9581000000</v>
      </c>
      <c r="N1207" s="259">
        <f>1-(COGS/Total_revenue)</f>
        <v>0.5315447715</v>
      </c>
      <c r="O1207" s="259">
        <f>Operating_profit/Total_revenue</f>
        <v>0.1436797984</v>
      </c>
    </row>
    <row r="1208">
      <c r="A1208" s="184">
        <v>1254.0</v>
      </c>
      <c r="B1208" s="184" t="s">
        <v>512</v>
      </c>
      <c r="C1208" s="184" t="s">
        <v>12</v>
      </c>
      <c r="D1208" s="256">
        <v>42364.0</v>
      </c>
      <c r="E1208" s="257">
        <v>6.3056E10</v>
      </c>
      <c r="F1208" s="257">
        <v>2.8731E10</v>
      </c>
      <c r="G1208" s="257">
        <v>2.4538E10</v>
      </c>
      <c r="H1208" s="184">
        <v>0.0</v>
      </c>
      <c r="I1208" s="257">
        <v>7.5E7</v>
      </c>
      <c r="J1208" s="184" t="s">
        <v>93</v>
      </c>
      <c r="K1208" s="184" t="s">
        <v>301</v>
      </c>
      <c r="L1208" s="258">
        <f>Total_revenue-COGS</f>
        <v>34325000000</v>
      </c>
      <c r="M1208" s="258">
        <f>Gross_profit-(SGAs+R_and_D+Other_operating_items)</f>
        <v>9712000000</v>
      </c>
      <c r="N1208" s="259">
        <f>1-(COGS/Total_revenue)</f>
        <v>0.5443573966</v>
      </c>
      <c r="O1208" s="259">
        <f>Operating_profit/Total_revenue</f>
        <v>0.1540218219</v>
      </c>
    </row>
    <row r="1209">
      <c r="A1209" s="184">
        <v>1255.0</v>
      </c>
      <c r="B1209" s="184" t="s">
        <v>512</v>
      </c>
      <c r="C1209" s="184" t="s">
        <v>13</v>
      </c>
      <c r="D1209" s="256">
        <v>42735.0</v>
      </c>
      <c r="E1209" s="257">
        <v>6.2799E10</v>
      </c>
      <c r="F1209" s="257">
        <v>2.8209E10</v>
      </c>
      <c r="G1209" s="257">
        <v>2.4735E10</v>
      </c>
      <c r="H1209" s="184">
        <v>0.0</v>
      </c>
      <c r="I1209" s="257">
        <v>7.0E7</v>
      </c>
      <c r="J1209" s="184" t="s">
        <v>93</v>
      </c>
      <c r="K1209" s="184" t="s">
        <v>301</v>
      </c>
      <c r="L1209" s="258">
        <f>Total_revenue-COGS</f>
        <v>34590000000</v>
      </c>
      <c r="M1209" s="258">
        <f>Gross_profit-(SGAs+R_and_D+Other_operating_items)</f>
        <v>9785000000</v>
      </c>
      <c r="N1209" s="259">
        <f>1-(COGS/Total_revenue)</f>
        <v>0.5508049491</v>
      </c>
      <c r="O1209" s="259">
        <f>Operating_profit/Total_revenue</f>
        <v>0.155814583</v>
      </c>
    </row>
    <row r="1210">
      <c r="A1210" s="184">
        <v>1256.0</v>
      </c>
      <c r="B1210" s="184" t="s">
        <v>513</v>
      </c>
      <c r="C1210" s="184" t="s">
        <v>10</v>
      </c>
      <c r="D1210" s="256">
        <v>41274.0</v>
      </c>
      <c r="E1210" s="257">
        <v>5.4657E10</v>
      </c>
      <c r="F1210" s="257">
        <v>9.821E9</v>
      </c>
      <c r="G1210" s="257">
        <v>1.5171E10</v>
      </c>
      <c r="H1210" s="257">
        <v>7.482E9</v>
      </c>
      <c r="I1210" s="257">
        <v>5.109E9</v>
      </c>
      <c r="J1210" s="184" t="s">
        <v>102</v>
      </c>
      <c r="K1210" s="184" t="s">
        <v>136</v>
      </c>
      <c r="L1210" s="258">
        <f>Total_revenue-COGS</f>
        <v>44836000000</v>
      </c>
      <c r="M1210" s="258">
        <f>Gross_profit-(SGAs+R_and_D+Other_operating_items)</f>
        <v>17074000000</v>
      </c>
      <c r="N1210" s="259">
        <f>1-(COGS/Total_revenue)</f>
        <v>0.8203157875</v>
      </c>
      <c r="O1210" s="259">
        <f>Operating_profit/Total_revenue</f>
        <v>0.312384507</v>
      </c>
    </row>
    <row r="1211">
      <c r="A1211" s="184">
        <v>1257.0</v>
      </c>
      <c r="B1211" s="184" t="s">
        <v>513</v>
      </c>
      <c r="C1211" s="184" t="s">
        <v>11</v>
      </c>
      <c r="D1211" s="256">
        <v>41639.0</v>
      </c>
      <c r="E1211" s="257">
        <v>5.1584E10</v>
      </c>
      <c r="F1211" s="257">
        <v>9.586E9</v>
      </c>
      <c r="G1211" s="257">
        <v>1.4355E10</v>
      </c>
      <c r="H1211" s="257">
        <v>6.678E9</v>
      </c>
      <c r="I1211" s="257">
        <v>4.599E9</v>
      </c>
      <c r="J1211" s="184" t="s">
        <v>102</v>
      </c>
      <c r="K1211" s="184" t="s">
        <v>136</v>
      </c>
      <c r="L1211" s="258">
        <f>Total_revenue-COGS</f>
        <v>41998000000</v>
      </c>
      <c r="M1211" s="258">
        <f>Gross_profit-(SGAs+R_and_D+Other_operating_items)</f>
        <v>16366000000</v>
      </c>
      <c r="N1211" s="259">
        <f>1-(COGS/Total_revenue)</f>
        <v>0.8141671836</v>
      </c>
      <c r="O1211" s="259">
        <f>Operating_profit/Total_revenue</f>
        <v>0.3172689206</v>
      </c>
    </row>
    <row r="1212">
      <c r="A1212" s="184">
        <v>1258.0</v>
      </c>
      <c r="B1212" s="184" t="s">
        <v>513</v>
      </c>
      <c r="C1212" s="184" t="s">
        <v>12</v>
      </c>
      <c r="D1212" s="256">
        <v>42004.0</v>
      </c>
      <c r="E1212" s="257">
        <v>4.9605E10</v>
      </c>
      <c r="F1212" s="257">
        <v>9.577E9</v>
      </c>
      <c r="G1212" s="257">
        <v>1.4097E10</v>
      </c>
      <c r="H1212" s="257">
        <v>8.393E9</v>
      </c>
      <c r="I1212" s="257">
        <v>4.039E9</v>
      </c>
      <c r="J1212" s="184" t="s">
        <v>102</v>
      </c>
      <c r="K1212" s="184" t="s">
        <v>136</v>
      </c>
      <c r="L1212" s="258">
        <f>Total_revenue-COGS</f>
        <v>40028000000</v>
      </c>
      <c r="M1212" s="258">
        <f>Gross_profit-(SGAs+R_and_D+Other_operating_items)</f>
        <v>13499000000</v>
      </c>
      <c r="N1212" s="259">
        <f>1-(COGS/Total_revenue)</f>
        <v>0.8069347848</v>
      </c>
      <c r="O1212" s="259">
        <f>Operating_profit/Total_revenue</f>
        <v>0.2721298256</v>
      </c>
    </row>
    <row r="1213">
      <c r="A1213" s="184">
        <v>1259.0</v>
      </c>
      <c r="B1213" s="184" t="s">
        <v>513</v>
      </c>
      <c r="C1213" s="184" t="s">
        <v>13</v>
      </c>
      <c r="D1213" s="256">
        <v>42369.0</v>
      </c>
      <c r="E1213" s="257">
        <v>4.8851E10</v>
      </c>
      <c r="F1213" s="257">
        <v>9.648E9</v>
      </c>
      <c r="G1213" s="257">
        <v>1.4809E10</v>
      </c>
      <c r="H1213" s="257">
        <v>7.69E9</v>
      </c>
      <c r="I1213" s="257">
        <v>3.728E9</v>
      </c>
      <c r="J1213" s="184" t="s">
        <v>102</v>
      </c>
      <c r="K1213" s="184" t="s">
        <v>136</v>
      </c>
      <c r="L1213" s="258">
        <f>Total_revenue-COGS</f>
        <v>39203000000</v>
      </c>
      <c r="M1213" s="258">
        <f>Gross_profit-(SGAs+R_and_D+Other_operating_items)</f>
        <v>12976000000</v>
      </c>
      <c r="N1213" s="259">
        <f>1-(COGS/Total_revenue)</f>
        <v>0.8025014841</v>
      </c>
      <c r="O1213" s="259">
        <f>Operating_profit/Total_revenue</f>
        <v>0.2656240404</v>
      </c>
    </row>
    <row r="1214">
      <c r="A1214" s="184">
        <v>1260.0</v>
      </c>
      <c r="B1214" s="184" t="s">
        <v>514</v>
      </c>
      <c r="C1214" s="184" t="s">
        <v>10</v>
      </c>
      <c r="D1214" s="256">
        <v>41639.0</v>
      </c>
      <c r="E1214" s="257">
        <v>9.2895E9</v>
      </c>
      <c r="F1214" s="257">
        <v>4.6836E9</v>
      </c>
      <c r="G1214" s="257">
        <v>1.89E8</v>
      </c>
      <c r="H1214" s="184">
        <v>0.0</v>
      </c>
      <c r="I1214" s="257">
        <v>3.2929E9</v>
      </c>
      <c r="J1214" s="184" t="s">
        <v>99</v>
      </c>
      <c r="K1214" s="184" t="s">
        <v>456</v>
      </c>
      <c r="L1214" s="258">
        <f>Total_revenue-COGS</f>
        <v>4605900000</v>
      </c>
      <c r="M1214" s="258">
        <f>Gross_profit-(SGAs+R_and_D+Other_operating_items)</f>
        <v>1124000000</v>
      </c>
      <c r="N1214" s="259">
        <f>1-(COGS/Total_revenue)</f>
        <v>0.4958178589</v>
      </c>
      <c r="O1214" s="259">
        <f>Operating_profit/Total_revenue</f>
        <v>0.1209968244</v>
      </c>
    </row>
    <row r="1215">
      <c r="A1215" s="184">
        <v>1261.0</v>
      </c>
      <c r="B1215" s="184" t="s">
        <v>514</v>
      </c>
      <c r="C1215" s="184" t="s">
        <v>11</v>
      </c>
      <c r="D1215" s="256">
        <v>42004.0</v>
      </c>
      <c r="E1215" s="257">
        <v>1.04776E10</v>
      </c>
      <c r="F1215" s="257">
        <v>5.231E9</v>
      </c>
      <c r="G1215" s="257">
        <v>1.774E8</v>
      </c>
      <c r="H1215" s="184">
        <v>0.0</v>
      </c>
      <c r="I1215" s="257">
        <v>3.5743E9</v>
      </c>
      <c r="J1215" s="184" t="s">
        <v>99</v>
      </c>
      <c r="K1215" s="184" t="s">
        <v>456</v>
      </c>
      <c r="L1215" s="258">
        <f>Total_revenue-COGS</f>
        <v>5246600000</v>
      </c>
      <c r="M1215" s="258">
        <f>Gross_profit-(SGAs+R_and_D+Other_operating_items)</f>
        <v>1494900000</v>
      </c>
      <c r="N1215" s="259">
        <f>1-(COGS/Total_revenue)</f>
        <v>0.5007444453</v>
      </c>
      <c r="O1215" s="259">
        <f>Operating_profit/Total_revenue</f>
        <v>0.1426758036</v>
      </c>
    </row>
    <row r="1216">
      <c r="A1216" s="184">
        <v>1262.0</v>
      </c>
      <c r="B1216" s="184" t="s">
        <v>514</v>
      </c>
      <c r="C1216" s="184" t="s">
        <v>12</v>
      </c>
      <c r="D1216" s="256">
        <v>42369.0</v>
      </c>
      <c r="E1216" s="257">
        <v>1.19644E10</v>
      </c>
      <c r="F1216" s="257">
        <v>6.6977E9</v>
      </c>
      <c r="G1216" s="257">
        <v>1.635E8</v>
      </c>
      <c r="H1216" s="184">
        <v>0.0</v>
      </c>
      <c r="I1216" s="257">
        <v>3.6724E9</v>
      </c>
      <c r="J1216" s="184" t="s">
        <v>99</v>
      </c>
      <c r="K1216" s="184" t="s">
        <v>456</v>
      </c>
      <c r="L1216" s="258">
        <f>Total_revenue-COGS</f>
        <v>5266700000</v>
      </c>
      <c r="M1216" s="258">
        <f>Gross_profit-(SGAs+R_and_D+Other_operating_items)</f>
        <v>1430800000</v>
      </c>
      <c r="N1216" s="259">
        <f>1-(COGS/Total_revenue)</f>
        <v>0.4401975862</v>
      </c>
      <c r="O1216" s="259">
        <f>Operating_profit/Total_revenue</f>
        <v>0.1195881114</v>
      </c>
    </row>
    <row r="1217">
      <c r="A1217" s="184">
        <v>1263.0</v>
      </c>
      <c r="B1217" s="184" t="s">
        <v>514</v>
      </c>
      <c r="C1217" s="184" t="s">
        <v>13</v>
      </c>
      <c r="D1217" s="256">
        <v>42735.0</v>
      </c>
      <c r="E1217" s="257">
        <v>1.23941E10</v>
      </c>
      <c r="F1217" s="257">
        <v>6.9132E9</v>
      </c>
      <c r="G1217" s="257">
        <v>1.566E8</v>
      </c>
      <c r="H1217" s="184">
        <v>0.0</v>
      </c>
      <c r="I1217" s="257">
        <v>3.7326E9</v>
      </c>
      <c r="J1217" s="184" t="s">
        <v>99</v>
      </c>
      <c r="K1217" s="184" t="s">
        <v>456</v>
      </c>
      <c r="L1217" s="258">
        <f>Total_revenue-COGS</f>
        <v>5480900000</v>
      </c>
      <c r="M1217" s="258">
        <f>Gross_profit-(SGAs+R_and_D+Other_operating_items)</f>
        <v>1591700000</v>
      </c>
      <c r="N1217" s="259">
        <f>1-(COGS/Total_revenue)</f>
        <v>0.4422184749</v>
      </c>
      <c r="O1217" s="259">
        <f>Operating_profit/Total_revenue</f>
        <v>0.1284240082</v>
      </c>
    </row>
    <row r="1218">
      <c r="A1218" s="184">
        <v>1264.0</v>
      </c>
      <c r="B1218" s="184" t="s">
        <v>515</v>
      </c>
      <c r="C1218" s="184" t="s">
        <v>10</v>
      </c>
      <c r="D1218" s="256">
        <v>41639.0</v>
      </c>
      <c r="E1218" s="257">
        <v>2.104745E9</v>
      </c>
      <c r="F1218" s="257">
        <v>1.55355E8</v>
      </c>
      <c r="G1218" s="257">
        <v>3.46393E8</v>
      </c>
      <c r="H1218" s="257">
        <v>8.59947E8</v>
      </c>
      <c r="I1218" s="184">
        <v>0.0</v>
      </c>
      <c r="J1218" s="184" t="s">
        <v>93</v>
      </c>
      <c r="K1218" s="184" t="s">
        <v>262</v>
      </c>
      <c r="L1218" s="258">
        <f>Total_revenue-COGS</f>
        <v>1949390000</v>
      </c>
      <c r="M1218" s="258">
        <f>Gross_profit-(SGAs+R_and_D+Other_operating_items)</f>
        <v>743050000</v>
      </c>
      <c r="N1218" s="259">
        <f>1-(COGS/Total_revenue)</f>
        <v>0.9261882081</v>
      </c>
      <c r="O1218" s="259">
        <f>Operating_profit/Total_revenue</f>
        <v>0.3530356409</v>
      </c>
    </row>
    <row r="1219">
      <c r="A1219" s="184">
        <v>1265.0</v>
      </c>
      <c r="B1219" s="184" t="s">
        <v>515</v>
      </c>
      <c r="C1219" s="184" t="s">
        <v>11</v>
      </c>
      <c r="D1219" s="256">
        <v>42004.0</v>
      </c>
      <c r="E1219" s="257">
        <v>2.819557E9</v>
      </c>
      <c r="F1219" s="257">
        <v>2.05018E8</v>
      </c>
      <c r="G1219" s="257">
        <v>5.19267E8</v>
      </c>
      <c r="H1219" s="257">
        <v>1.271353E9</v>
      </c>
      <c r="I1219" s="184">
        <v>0.0</v>
      </c>
      <c r="J1219" s="184" t="s">
        <v>93</v>
      </c>
      <c r="K1219" s="184" t="s">
        <v>262</v>
      </c>
      <c r="L1219" s="258">
        <f>Total_revenue-COGS</f>
        <v>2614539000</v>
      </c>
      <c r="M1219" s="258">
        <f>Gross_profit-(SGAs+R_and_D+Other_operating_items)</f>
        <v>823919000</v>
      </c>
      <c r="N1219" s="259">
        <f>1-(COGS/Total_revenue)</f>
        <v>0.9272871589</v>
      </c>
      <c r="O1219" s="259">
        <f>Operating_profit/Total_revenue</f>
        <v>0.292215763</v>
      </c>
    </row>
    <row r="1220">
      <c r="A1220" s="184">
        <v>1266.0</v>
      </c>
      <c r="B1220" s="184" t="s">
        <v>515</v>
      </c>
      <c r="C1220" s="184" t="s">
        <v>12</v>
      </c>
      <c r="D1220" s="256">
        <v>42369.0</v>
      </c>
      <c r="E1220" s="257">
        <v>4.103728E9</v>
      </c>
      <c r="F1220" s="257">
        <v>3.92709E8</v>
      </c>
      <c r="G1220" s="257">
        <v>8.38526E8</v>
      </c>
      <c r="H1220" s="257">
        <v>1.620577E9</v>
      </c>
      <c r="I1220" s="184">
        <v>0.0</v>
      </c>
      <c r="J1220" s="184" t="s">
        <v>93</v>
      </c>
      <c r="K1220" s="184" t="s">
        <v>262</v>
      </c>
      <c r="L1220" s="258">
        <f>Total_revenue-COGS</f>
        <v>3711019000</v>
      </c>
      <c r="M1220" s="258">
        <f>Gross_profit-(SGAs+R_and_D+Other_operating_items)</f>
        <v>1251916000</v>
      </c>
      <c r="N1220" s="259">
        <f>1-(COGS/Total_revenue)</f>
        <v>0.9043043301</v>
      </c>
      <c r="O1220" s="259">
        <f>Operating_profit/Total_revenue</f>
        <v>0.3050679772</v>
      </c>
    </row>
    <row r="1221">
      <c r="A1221" s="184">
        <v>1267.0</v>
      </c>
      <c r="B1221" s="184" t="s">
        <v>515</v>
      </c>
      <c r="C1221" s="184" t="s">
        <v>13</v>
      </c>
      <c r="D1221" s="256">
        <v>42735.0</v>
      </c>
      <c r="E1221" s="257">
        <v>4.860427E9</v>
      </c>
      <c r="F1221" s="257">
        <v>2.99694E8</v>
      </c>
      <c r="G1221" s="257">
        <v>1.177697E9</v>
      </c>
      <c r="H1221" s="257">
        <v>2.052295E9</v>
      </c>
      <c r="I1221" s="184">
        <v>0.0</v>
      </c>
      <c r="J1221" s="184" t="s">
        <v>93</v>
      </c>
      <c r="K1221" s="184" t="s">
        <v>262</v>
      </c>
      <c r="L1221" s="258">
        <f>Total_revenue-COGS</f>
        <v>4560733000</v>
      </c>
      <c r="M1221" s="258">
        <f>Gross_profit-(SGAs+R_and_D+Other_operating_items)</f>
        <v>1330741000</v>
      </c>
      <c r="N1221" s="259">
        <f>1-(COGS/Total_revenue)</f>
        <v>0.9383399854</v>
      </c>
      <c r="O1221" s="259">
        <f>Operating_profit/Total_revenue</f>
        <v>0.2737909653</v>
      </c>
    </row>
    <row r="1222">
      <c r="A1222" s="184">
        <v>1268.0</v>
      </c>
      <c r="B1222" s="184" t="s">
        <v>516</v>
      </c>
      <c r="C1222" s="184" t="s">
        <v>10</v>
      </c>
      <c r="D1222" s="256">
        <v>41274.0</v>
      </c>
      <c r="E1222" s="257">
        <v>1.70839E10</v>
      </c>
      <c r="F1222" s="257">
        <v>1.55909E10</v>
      </c>
      <c r="G1222" s="257">
        <v>1.54E7</v>
      </c>
      <c r="H1222" s="184">
        <v>0.0</v>
      </c>
      <c r="I1222" s="257">
        <v>3.61E7</v>
      </c>
      <c r="J1222" s="184" t="s">
        <v>99</v>
      </c>
      <c r="K1222" s="184" t="s">
        <v>154</v>
      </c>
      <c r="L1222" s="258">
        <f>Total_revenue-COGS</f>
        <v>1493000000</v>
      </c>
      <c r="M1222" s="258">
        <f>Gross_profit-(SGAs+R_and_D+Other_operating_items)</f>
        <v>1441500000</v>
      </c>
      <c r="N1222" s="259">
        <f>1-(COGS/Total_revenue)</f>
        <v>0.08739222309</v>
      </c>
      <c r="O1222" s="259">
        <f>Operating_profit/Total_revenue</f>
        <v>0.08437768894</v>
      </c>
    </row>
    <row r="1223">
      <c r="A1223" s="184">
        <v>1269.0</v>
      </c>
      <c r="B1223" s="184" t="s">
        <v>516</v>
      </c>
      <c r="C1223" s="184" t="s">
        <v>11</v>
      </c>
      <c r="D1223" s="256">
        <v>41639.0</v>
      </c>
      <c r="E1223" s="257">
        <v>1.81709E10</v>
      </c>
      <c r="F1223" s="257">
        <v>1.62751E10</v>
      </c>
      <c r="G1223" s="257">
        <v>1.88E7</v>
      </c>
      <c r="H1223" s="184">
        <v>0.0</v>
      </c>
      <c r="I1223" s="257">
        <v>3.88E7</v>
      </c>
      <c r="J1223" s="184" t="s">
        <v>99</v>
      </c>
      <c r="K1223" s="184" t="s">
        <v>154</v>
      </c>
      <c r="L1223" s="258">
        <f>Total_revenue-COGS</f>
        <v>1895800000</v>
      </c>
      <c r="M1223" s="258">
        <f>Gross_profit-(SGAs+R_and_D+Other_operating_items)</f>
        <v>1838200000</v>
      </c>
      <c r="N1223" s="259">
        <f>1-(COGS/Total_revenue)</f>
        <v>0.1043316512</v>
      </c>
      <c r="O1223" s="259">
        <f>Operating_profit/Total_revenue</f>
        <v>0.1011617476</v>
      </c>
    </row>
    <row r="1224">
      <c r="A1224" s="184">
        <v>1270.0</v>
      </c>
      <c r="B1224" s="184" t="s">
        <v>516</v>
      </c>
      <c r="C1224" s="184" t="s">
        <v>12</v>
      </c>
      <c r="D1224" s="256">
        <v>42004.0</v>
      </c>
      <c r="E1224" s="257">
        <v>1.93914E10</v>
      </c>
      <c r="F1224" s="257">
        <v>1.72973E10</v>
      </c>
      <c r="G1224" s="257">
        <v>1.89E7</v>
      </c>
      <c r="H1224" s="184">
        <v>0.0</v>
      </c>
      <c r="I1224" s="257">
        <v>5.09E7</v>
      </c>
      <c r="J1224" s="184" t="s">
        <v>99</v>
      </c>
      <c r="K1224" s="184" t="s">
        <v>154</v>
      </c>
      <c r="L1224" s="258">
        <f>Total_revenue-COGS</f>
        <v>2094100000</v>
      </c>
      <c r="M1224" s="258">
        <f>Gross_profit-(SGAs+R_and_D+Other_operating_items)</f>
        <v>2024300000</v>
      </c>
      <c r="N1224" s="259">
        <f>1-(COGS/Total_revenue)</f>
        <v>0.1079911713</v>
      </c>
      <c r="O1224" s="259">
        <f>Operating_profit/Total_revenue</f>
        <v>0.1043916375</v>
      </c>
    </row>
    <row r="1225">
      <c r="A1225" s="184">
        <v>1271.0</v>
      </c>
      <c r="B1225" s="184" t="s">
        <v>516</v>
      </c>
      <c r="C1225" s="184" t="s">
        <v>13</v>
      </c>
      <c r="D1225" s="256">
        <v>42369.0</v>
      </c>
      <c r="E1225" s="257">
        <v>2.08538E10</v>
      </c>
      <c r="F1225" s="257">
        <v>1.87059E10</v>
      </c>
      <c r="G1225" s="257">
        <v>2.28E7</v>
      </c>
      <c r="H1225" s="184">
        <v>0.0</v>
      </c>
      <c r="I1225" s="257">
        <v>7.75E7</v>
      </c>
      <c r="J1225" s="184" t="s">
        <v>99</v>
      </c>
      <c r="K1225" s="184" t="s">
        <v>154</v>
      </c>
      <c r="L1225" s="258">
        <f>Total_revenue-COGS</f>
        <v>2147900000</v>
      </c>
      <c r="M1225" s="258">
        <f>Gross_profit-(SGAs+R_and_D+Other_operating_items)</f>
        <v>2047600000</v>
      </c>
      <c r="N1225" s="259">
        <f>1-(COGS/Total_revenue)</f>
        <v>0.1029980148</v>
      </c>
      <c r="O1225" s="259">
        <f>Operating_profit/Total_revenue</f>
        <v>0.09818833978</v>
      </c>
    </row>
    <row r="1226">
      <c r="A1226" s="184">
        <v>1272.0</v>
      </c>
      <c r="B1226" s="184" t="s">
        <v>517</v>
      </c>
      <c r="C1226" s="184" t="s">
        <v>10</v>
      </c>
      <c r="D1226" s="256">
        <v>41455.0</v>
      </c>
      <c r="E1226" s="257">
        <v>1.3015704E10</v>
      </c>
      <c r="F1226" s="257">
        <v>1.0086675E10</v>
      </c>
      <c r="G1226" s="257">
        <v>1.554973E9</v>
      </c>
      <c r="H1226" s="184">
        <v>0.0</v>
      </c>
      <c r="I1226" s="184">
        <v>0.0</v>
      </c>
      <c r="J1226" s="184" t="s">
        <v>105</v>
      </c>
      <c r="K1226" s="184" t="s">
        <v>256</v>
      </c>
      <c r="L1226" s="258">
        <f>Total_revenue-COGS</f>
        <v>2929029000</v>
      </c>
      <c r="M1226" s="258">
        <f>Gross_profit-(SGAs+R_and_D+Other_operating_items)</f>
        <v>1374056000</v>
      </c>
      <c r="N1226" s="259">
        <f>1-(COGS/Total_revenue)</f>
        <v>0.2250380771</v>
      </c>
      <c r="O1226" s="259">
        <f>Operating_profit/Total_revenue</f>
        <v>0.1055690879</v>
      </c>
    </row>
    <row r="1227">
      <c r="A1227" s="184">
        <v>1273.0</v>
      </c>
      <c r="B1227" s="184" t="s">
        <v>517</v>
      </c>
      <c r="C1227" s="184" t="s">
        <v>11</v>
      </c>
      <c r="D1227" s="256">
        <v>41820.0</v>
      </c>
      <c r="E1227" s="257">
        <v>1.3215971E10</v>
      </c>
      <c r="F1227" s="257">
        <v>1.0188227E10</v>
      </c>
      <c r="G1227" s="257">
        <v>1.633992E9</v>
      </c>
      <c r="H1227" s="184">
        <v>0.0</v>
      </c>
      <c r="I1227" s="184">
        <v>0.0</v>
      </c>
      <c r="J1227" s="184" t="s">
        <v>105</v>
      </c>
      <c r="K1227" s="184" t="s">
        <v>256</v>
      </c>
      <c r="L1227" s="258">
        <f>Total_revenue-COGS</f>
        <v>3027744000</v>
      </c>
      <c r="M1227" s="258">
        <f>Gross_profit-(SGAs+R_and_D+Other_operating_items)</f>
        <v>1393752000</v>
      </c>
      <c r="N1227" s="259">
        <f>1-(COGS/Total_revenue)</f>
        <v>0.229097355</v>
      </c>
      <c r="O1227" s="259">
        <f>Operating_profit/Total_revenue</f>
        <v>0.1054596745</v>
      </c>
    </row>
    <row r="1228">
      <c r="A1228" s="184">
        <v>1274.0</v>
      </c>
      <c r="B1228" s="184" t="s">
        <v>517</v>
      </c>
      <c r="C1228" s="184" t="s">
        <v>12</v>
      </c>
      <c r="D1228" s="256">
        <v>42185.0</v>
      </c>
      <c r="E1228" s="257">
        <v>1.2711744E10</v>
      </c>
      <c r="F1228" s="257">
        <v>9.655245E9</v>
      </c>
      <c r="G1228" s="257">
        <v>1.544746E9</v>
      </c>
      <c r="H1228" s="184">
        <v>0.0</v>
      </c>
      <c r="I1228" s="184">
        <v>0.0</v>
      </c>
      <c r="J1228" s="184" t="s">
        <v>105</v>
      </c>
      <c r="K1228" s="184" t="s">
        <v>256</v>
      </c>
      <c r="L1228" s="258">
        <f>Total_revenue-COGS</f>
        <v>3056499000</v>
      </c>
      <c r="M1228" s="258">
        <f>Gross_profit-(SGAs+R_and_D+Other_operating_items)</f>
        <v>1511753000</v>
      </c>
      <c r="N1228" s="259">
        <f>1-(COGS/Total_revenue)</f>
        <v>0.2404468655</v>
      </c>
      <c r="O1228" s="259">
        <f>Operating_profit/Total_revenue</f>
        <v>0.1189256958</v>
      </c>
    </row>
    <row r="1229">
      <c r="A1229" s="184">
        <v>1275.0</v>
      </c>
      <c r="B1229" s="184" t="s">
        <v>517</v>
      </c>
      <c r="C1229" s="184" t="s">
        <v>13</v>
      </c>
      <c r="D1229" s="256">
        <v>42551.0</v>
      </c>
      <c r="E1229" s="257">
        <v>1.1360753E10</v>
      </c>
      <c r="F1229" s="257">
        <v>8.823384E9</v>
      </c>
      <c r="G1229" s="257">
        <v>1.35936E9</v>
      </c>
      <c r="H1229" s="184">
        <v>0.0</v>
      </c>
      <c r="I1229" s="184">
        <v>0.0</v>
      </c>
      <c r="J1229" s="184" t="s">
        <v>105</v>
      </c>
      <c r="K1229" s="184" t="s">
        <v>256</v>
      </c>
      <c r="L1229" s="258">
        <f>Total_revenue-COGS</f>
        <v>2537369000</v>
      </c>
      <c r="M1229" s="258">
        <f>Gross_profit-(SGAs+R_and_D+Other_operating_items)</f>
        <v>1178009000</v>
      </c>
      <c r="N1229" s="259">
        <f>1-(COGS/Total_revenue)</f>
        <v>0.2233451427</v>
      </c>
      <c r="O1229" s="259">
        <f>Operating_profit/Total_revenue</f>
        <v>0.1036911022</v>
      </c>
    </row>
    <row r="1230">
      <c r="A1230" s="184">
        <v>1276.0</v>
      </c>
      <c r="B1230" s="184" t="s">
        <v>518</v>
      </c>
      <c r="C1230" s="184" t="s">
        <v>10</v>
      </c>
      <c r="D1230" s="256">
        <v>41639.0</v>
      </c>
      <c r="E1230" s="257">
        <v>5.679595E9</v>
      </c>
      <c r="F1230" s="257">
        <v>4.507196E9</v>
      </c>
      <c r="G1230" s="257">
        <v>5.685E8</v>
      </c>
      <c r="H1230" s="184">
        <v>0.0</v>
      </c>
      <c r="I1230" s="184">
        <v>0.0</v>
      </c>
      <c r="J1230" s="184" t="s">
        <v>90</v>
      </c>
      <c r="K1230" s="184" t="s">
        <v>288</v>
      </c>
      <c r="L1230" s="258">
        <f>Total_revenue-COGS</f>
        <v>1172399000</v>
      </c>
      <c r="M1230" s="258">
        <f>Gross_profit-(SGAs+R_and_D+Other_operating_items)</f>
        <v>603899000</v>
      </c>
      <c r="N1230" s="259">
        <f>1-(COGS/Total_revenue)</f>
        <v>0.2064229932</v>
      </c>
      <c r="O1230" s="259">
        <f>Operating_profit/Total_revenue</f>
        <v>0.106327828</v>
      </c>
    </row>
    <row r="1231">
      <c r="A1231" s="184">
        <v>1277.0</v>
      </c>
      <c r="B1231" s="184" t="s">
        <v>518</v>
      </c>
      <c r="C1231" s="184" t="s">
        <v>11</v>
      </c>
      <c r="D1231" s="256">
        <v>42004.0</v>
      </c>
      <c r="E1231" s="257">
        <v>5.822363E9</v>
      </c>
      <c r="F1231" s="257">
        <v>4.244479E9</v>
      </c>
      <c r="G1231" s="257">
        <v>8.6139E8</v>
      </c>
      <c r="H1231" s="184">
        <v>0.0</v>
      </c>
      <c r="I1231" s="184">
        <v>0.0</v>
      </c>
      <c r="J1231" s="184" t="s">
        <v>90</v>
      </c>
      <c r="K1231" s="184" t="s">
        <v>288</v>
      </c>
      <c r="L1231" s="258">
        <f>Total_revenue-COGS</f>
        <v>1577884000</v>
      </c>
      <c r="M1231" s="258">
        <f>Gross_profit-(SGAs+R_and_D+Other_operating_items)</f>
        <v>716494000</v>
      </c>
      <c r="N1231" s="259">
        <f>1-(COGS/Total_revenue)</f>
        <v>0.271004058</v>
      </c>
      <c r="O1231" s="259">
        <f>Operating_profit/Total_revenue</f>
        <v>0.1230589711</v>
      </c>
    </row>
    <row r="1232">
      <c r="A1232" s="184">
        <v>1278.0</v>
      </c>
      <c r="B1232" s="184" t="s">
        <v>518</v>
      </c>
      <c r="C1232" s="184" t="s">
        <v>12</v>
      </c>
      <c r="D1232" s="256">
        <v>42369.0</v>
      </c>
      <c r="E1232" s="257">
        <v>5.981964E9</v>
      </c>
      <c r="F1232" s="257">
        <v>4.35385E9</v>
      </c>
      <c r="G1232" s="257">
        <v>7.94728E8</v>
      </c>
      <c r="H1232" s="184">
        <v>0.0</v>
      </c>
      <c r="I1232" s="184">
        <v>0.0</v>
      </c>
      <c r="J1232" s="184" t="s">
        <v>90</v>
      </c>
      <c r="K1232" s="184" t="s">
        <v>288</v>
      </c>
      <c r="L1232" s="258">
        <f>Total_revenue-COGS</f>
        <v>1628114000</v>
      </c>
      <c r="M1232" s="258">
        <f>Gross_profit-(SGAs+R_and_D+Other_operating_items)</f>
        <v>833386000</v>
      </c>
      <c r="N1232" s="259">
        <f>1-(COGS/Total_revenue)</f>
        <v>0.2721704778</v>
      </c>
      <c r="O1232" s="259">
        <f>Operating_profit/Total_revenue</f>
        <v>0.1393164519</v>
      </c>
    </row>
    <row r="1233">
      <c r="A1233" s="184">
        <v>1279.0</v>
      </c>
      <c r="B1233" s="184" t="s">
        <v>518</v>
      </c>
      <c r="C1233" s="184" t="s">
        <v>13</v>
      </c>
      <c r="D1233" s="256">
        <v>42735.0</v>
      </c>
      <c r="E1233" s="257">
        <v>7.668476E9</v>
      </c>
      <c r="F1233" s="257">
        <v>5.728662E9</v>
      </c>
      <c r="G1233" s="257">
        <v>9.5715E8</v>
      </c>
      <c r="H1233" s="184">
        <v>0.0</v>
      </c>
      <c r="I1233" s="184">
        <v>0.0</v>
      </c>
      <c r="J1233" s="184" t="s">
        <v>90</v>
      </c>
      <c r="K1233" s="184" t="s">
        <v>288</v>
      </c>
      <c r="L1233" s="258">
        <f>Total_revenue-COGS</f>
        <v>1939814000</v>
      </c>
      <c r="M1233" s="258">
        <f>Gross_profit-(SGAs+R_and_D+Other_operating_items)</f>
        <v>982664000</v>
      </c>
      <c r="N1233" s="259">
        <f>1-(COGS/Total_revenue)</f>
        <v>0.2529595189</v>
      </c>
      <c r="O1233" s="259">
        <f>Operating_profit/Total_revenue</f>
        <v>0.1281433234</v>
      </c>
    </row>
    <row r="1234">
      <c r="A1234" s="184">
        <v>1280.0</v>
      </c>
      <c r="B1234" s="184" t="s">
        <v>519</v>
      </c>
      <c r="C1234" s="184" t="s">
        <v>10</v>
      </c>
      <c r="D1234" s="256">
        <v>41273.0</v>
      </c>
      <c r="E1234" s="257">
        <v>2.105188E9</v>
      </c>
      <c r="F1234" s="257">
        <v>1.143659E9</v>
      </c>
      <c r="G1234" s="257">
        <v>6.2737E8</v>
      </c>
      <c r="H1234" s="257">
        <v>1.31835E8</v>
      </c>
      <c r="I1234" s="184">
        <v>0.0</v>
      </c>
      <c r="J1234" s="184" t="s">
        <v>102</v>
      </c>
      <c r="K1234" s="184" t="s">
        <v>140</v>
      </c>
      <c r="L1234" s="258">
        <f>Total_revenue-COGS</f>
        <v>961529000</v>
      </c>
      <c r="M1234" s="258">
        <f>Gross_profit-(SGAs+R_and_D+Other_operating_items)</f>
        <v>202324000</v>
      </c>
      <c r="N1234" s="259">
        <f>1-(COGS/Total_revenue)</f>
        <v>0.4567425807</v>
      </c>
      <c r="O1234" s="259">
        <f>Operating_profit/Total_revenue</f>
        <v>0.09610733103</v>
      </c>
    </row>
    <row r="1235">
      <c r="A1235" s="184">
        <v>1281.0</v>
      </c>
      <c r="B1235" s="184" t="s">
        <v>519</v>
      </c>
      <c r="C1235" s="184" t="s">
        <v>11</v>
      </c>
      <c r="D1235" s="256">
        <v>41637.0</v>
      </c>
      <c r="E1235" s="257">
        <v>2.157586E9</v>
      </c>
      <c r="F1235" s="257">
        <v>1.181444E9</v>
      </c>
      <c r="G1235" s="257">
        <v>5.81898E8</v>
      </c>
      <c r="H1235" s="257">
        <v>1.324E8</v>
      </c>
      <c r="I1235" s="184">
        <v>0.0</v>
      </c>
      <c r="J1235" s="184" t="s">
        <v>102</v>
      </c>
      <c r="K1235" s="184" t="s">
        <v>140</v>
      </c>
      <c r="L1235" s="258">
        <f>Total_revenue-COGS</f>
        <v>976142000</v>
      </c>
      <c r="M1235" s="258">
        <f>Gross_profit-(SGAs+R_and_D+Other_operating_items)</f>
        <v>261844000</v>
      </c>
      <c r="N1235" s="259">
        <f>1-(COGS/Total_revenue)</f>
        <v>0.4524232174</v>
      </c>
      <c r="O1235" s="259">
        <f>Operating_profit/Total_revenue</f>
        <v>0.1213597048</v>
      </c>
    </row>
    <row r="1236">
      <c r="A1236" s="184">
        <v>1282.0</v>
      </c>
      <c r="B1236" s="184" t="s">
        <v>519</v>
      </c>
      <c r="C1236" s="184" t="s">
        <v>12</v>
      </c>
      <c r="D1236" s="256">
        <v>42001.0</v>
      </c>
      <c r="E1236" s="257">
        <v>2.237219E9</v>
      </c>
      <c r="F1236" s="257">
        <v>1.232611E9</v>
      </c>
      <c r="G1236" s="257">
        <v>6.59335E8</v>
      </c>
      <c r="H1236" s="257">
        <v>1.21141E8</v>
      </c>
      <c r="I1236" s="184">
        <v>0.0</v>
      </c>
      <c r="J1236" s="184" t="s">
        <v>102</v>
      </c>
      <c r="K1236" s="184" t="s">
        <v>140</v>
      </c>
      <c r="L1236" s="258">
        <f>Total_revenue-COGS</f>
        <v>1004608000</v>
      </c>
      <c r="M1236" s="258">
        <f>Gross_profit-(SGAs+R_and_D+Other_operating_items)</f>
        <v>224132000</v>
      </c>
      <c r="N1236" s="259">
        <f>1-(COGS/Total_revenue)</f>
        <v>0.4490432094</v>
      </c>
      <c r="O1236" s="259">
        <f>Operating_profit/Total_revenue</f>
        <v>0.1001833079</v>
      </c>
    </row>
    <row r="1237">
      <c r="A1237" s="184">
        <v>1283.0</v>
      </c>
      <c r="B1237" s="184" t="s">
        <v>519</v>
      </c>
      <c r="C1237" s="184" t="s">
        <v>13</v>
      </c>
      <c r="D1237" s="256">
        <v>42372.0</v>
      </c>
      <c r="E1237" s="257">
        <v>2.262359E9</v>
      </c>
      <c r="F1237" s="257">
        <v>1.237859E9</v>
      </c>
      <c r="G1237" s="257">
        <v>5.98848E8</v>
      </c>
      <c r="H1237" s="257">
        <v>1.25928E8</v>
      </c>
      <c r="I1237" s="184">
        <v>0.0</v>
      </c>
      <c r="J1237" s="184" t="s">
        <v>102</v>
      </c>
      <c r="K1237" s="184" t="s">
        <v>140</v>
      </c>
      <c r="L1237" s="258">
        <f>Total_revenue-COGS</f>
        <v>1024500000</v>
      </c>
      <c r="M1237" s="258">
        <f>Gross_profit-(SGAs+R_and_D+Other_operating_items)</f>
        <v>299724000</v>
      </c>
      <c r="N1237" s="259">
        <f>1-(COGS/Total_revenue)</f>
        <v>0.4528459011</v>
      </c>
      <c r="O1237" s="259">
        <f>Operating_profit/Total_revenue</f>
        <v>0.1324829525</v>
      </c>
    </row>
    <row r="1238">
      <c r="A1238" s="184">
        <v>1284.0</v>
      </c>
      <c r="B1238" s="184" t="s">
        <v>520</v>
      </c>
      <c r="C1238" s="184" t="s">
        <v>10</v>
      </c>
      <c r="D1238" s="256">
        <v>41639.0</v>
      </c>
      <c r="E1238" s="257">
        <v>8.0029E10</v>
      </c>
      <c r="F1238" s="257">
        <v>5.9222E10</v>
      </c>
      <c r="G1238" s="257">
        <v>6.89E9</v>
      </c>
      <c r="H1238" s="184">
        <v>0.0</v>
      </c>
      <c r="I1238" s="257">
        <v>9.3E7</v>
      </c>
      <c r="J1238" s="184" t="s">
        <v>93</v>
      </c>
      <c r="K1238" s="184" t="s">
        <v>469</v>
      </c>
      <c r="L1238" s="258">
        <f>Total_revenue-COGS</f>
        <v>20807000000</v>
      </c>
      <c r="M1238" s="258">
        <f>Gross_profit-(SGAs+R_and_D+Other_operating_items)</f>
        <v>13824000000</v>
      </c>
      <c r="N1238" s="259">
        <f>1-(COGS/Total_revenue)</f>
        <v>0.2599932524</v>
      </c>
      <c r="O1238" s="259">
        <f>Operating_profit/Total_revenue</f>
        <v>0.1727373827</v>
      </c>
    </row>
    <row r="1239">
      <c r="A1239" s="184">
        <v>1285.0</v>
      </c>
      <c r="B1239" s="184" t="s">
        <v>520</v>
      </c>
      <c r="C1239" s="184" t="s">
        <v>11</v>
      </c>
      <c r="D1239" s="256">
        <v>42004.0</v>
      </c>
      <c r="E1239" s="257">
        <v>8.0106E10</v>
      </c>
      <c r="F1239" s="257">
        <v>6.0775E10</v>
      </c>
      <c r="G1239" s="257">
        <v>7.001E9</v>
      </c>
      <c r="H1239" s="184">
        <v>0.0</v>
      </c>
      <c r="I1239" s="257">
        <v>9.3E7</v>
      </c>
      <c r="J1239" s="184" t="s">
        <v>93</v>
      </c>
      <c r="K1239" s="184" t="s">
        <v>469</v>
      </c>
      <c r="L1239" s="258">
        <f>Total_revenue-COGS</f>
        <v>19331000000</v>
      </c>
      <c r="M1239" s="258">
        <f>Gross_profit-(SGAs+R_and_D+Other_operating_items)</f>
        <v>12237000000</v>
      </c>
      <c r="N1239" s="259">
        <f>1-(COGS/Total_revenue)</f>
        <v>0.241317754</v>
      </c>
      <c r="O1239" s="259">
        <f>Operating_profit/Total_revenue</f>
        <v>0.1527600929</v>
      </c>
    </row>
    <row r="1240">
      <c r="A1240" s="184">
        <v>1286.0</v>
      </c>
      <c r="B1240" s="184" t="s">
        <v>520</v>
      </c>
      <c r="C1240" s="184" t="s">
        <v>12</v>
      </c>
      <c r="D1240" s="256">
        <v>42369.0</v>
      </c>
      <c r="E1240" s="257">
        <v>7.3908E10</v>
      </c>
      <c r="F1240" s="257">
        <v>5.6479E10</v>
      </c>
      <c r="G1240" s="257">
        <v>6.656E9</v>
      </c>
      <c r="H1240" s="184">
        <v>0.0</v>
      </c>
      <c r="I1240" s="257">
        <v>8.2E7</v>
      </c>
      <c r="J1240" s="184" t="s">
        <v>93</v>
      </c>
      <c r="K1240" s="184" t="s">
        <v>469</v>
      </c>
      <c r="L1240" s="258">
        <f>Total_revenue-COGS</f>
        <v>17429000000</v>
      </c>
      <c r="M1240" s="258">
        <f>Gross_profit-(SGAs+R_and_D+Other_operating_items)</f>
        <v>10691000000</v>
      </c>
      <c r="N1240" s="259">
        <f>1-(COGS/Total_revenue)</f>
        <v>0.2358202089</v>
      </c>
      <c r="O1240" s="259">
        <f>Operating_profit/Total_revenue</f>
        <v>0.1446528116</v>
      </c>
    </row>
    <row r="1241">
      <c r="A1241" s="184">
        <v>1287.0</v>
      </c>
      <c r="B1241" s="184" t="s">
        <v>520</v>
      </c>
      <c r="C1241" s="184" t="s">
        <v>13</v>
      </c>
      <c r="D1241" s="256">
        <v>42735.0</v>
      </c>
      <c r="E1241" s="257">
        <v>7.4953E10</v>
      </c>
      <c r="F1241" s="257">
        <v>5.7659E10</v>
      </c>
      <c r="G1241" s="257">
        <v>6.405E9</v>
      </c>
      <c r="H1241" s="184">
        <v>0.0</v>
      </c>
      <c r="I1241" s="257">
        <v>7.4E7</v>
      </c>
      <c r="J1241" s="184" t="s">
        <v>93</v>
      </c>
      <c r="K1241" s="184" t="s">
        <v>469</v>
      </c>
      <c r="L1241" s="258">
        <f>Total_revenue-COGS</f>
        <v>17294000000</v>
      </c>
      <c r="M1241" s="258">
        <f>Gross_profit-(SGAs+R_and_D+Other_operating_items)</f>
        <v>10815000000</v>
      </c>
      <c r="N1241" s="259">
        <f>1-(COGS/Total_revenue)</f>
        <v>0.2307312583</v>
      </c>
      <c r="O1241" s="259">
        <f>Operating_profit/Total_revenue</f>
        <v>0.144290422</v>
      </c>
    </row>
    <row r="1242">
      <c r="A1242" s="184">
        <v>1288.0</v>
      </c>
      <c r="B1242" s="184" t="s">
        <v>521</v>
      </c>
      <c r="C1242" s="184" t="s">
        <v>10</v>
      </c>
      <c r="D1242" s="256">
        <v>41274.0</v>
      </c>
      <c r="E1242" s="257">
        <v>1.6606E10</v>
      </c>
      <c r="F1242" s="257">
        <v>3.86E8</v>
      </c>
      <c r="G1242" s="257">
        <v>1.0486E10</v>
      </c>
      <c r="H1242" s="184">
        <v>0.0</v>
      </c>
      <c r="I1242" s="257">
        <v>9.87E8</v>
      </c>
      <c r="J1242" s="184" t="s">
        <v>99</v>
      </c>
      <c r="K1242" s="184" t="s">
        <v>200</v>
      </c>
      <c r="L1242" s="258">
        <f>Total_revenue-COGS</f>
        <v>16220000000</v>
      </c>
      <c r="M1242" s="258">
        <f>Gross_profit-(SGAs+R_and_D+Other_operating_items)</f>
        <v>4747000000</v>
      </c>
      <c r="N1242" s="259">
        <f>1-(COGS/Total_revenue)</f>
        <v>0.9767553896</v>
      </c>
      <c r="O1242" s="259">
        <f>Operating_profit/Total_revenue</f>
        <v>0.2858605323</v>
      </c>
    </row>
    <row r="1243">
      <c r="A1243" s="184">
        <v>1289.0</v>
      </c>
      <c r="B1243" s="184" t="s">
        <v>521</v>
      </c>
      <c r="C1243" s="184" t="s">
        <v>11</v>
      </c>
      <c r="D1243" s="256">
        <v>41639.0</v>
      </c>
      <c r="E1243" s="257">
        <v>1.6872E10</v>
      </c>
      <c r="F1243" s="257">
        <v>3.44E8</v>
      </c>
      <c r="G1243" s="257">
        <v>9.681E9</v>
      </c>
      <c r="H1243" s="184">
        <v>0.0</v>
      </c>
      <c r="I1243" s="257">
        <v>6.43E8</v>
      </c>
      <c r="J1243" s="184" t="s">
        <v>99</v>
      </c>
      <c r="K1243" s="184" t="s">
        <v>200</v>
      </c>
      <c r="L1243" s="258">
        <f>Total_revenue-COGS</f>
        <v>16528000000</v>
      </c>
      <c r="M1243" s="258">
        <f>Gross_profit-(SGAs+R_and_D+Other_operating_items)</f>
        <v>6204000000</v>
      </c>
      <c r="N1243" s="259">
        <f>1-(COGS/Total_revenue)</f>
        <v>0.9796111901</v>
      </c>
      <c r="O1243" s="259">
        <f>Operating_profit/Total_revenue</f>
        <v>0.3677098151</v>
      </c>
    </row>
    <row r="1244">
      <c r="A1244" s="184">
        <v>1290.0</v>
      </c>
      <c r="B1244" s="184" t="s">
        <v>521</v>
      </c>
      <c r="C1244" s="184" t="s">
        <v>12</v>
      </c>
      <c r="D1244" s="256">
        <v>42004.0</v>
      </c>
      <c r="E1244" s="257">
        <v>1.6281E10</v>
      </c>
      <c r="F1244" s="257">
        <v>3.25E8</v>
      </c>
      <c r="G1244" s="257">
        <v>9.488E9</v>
      </c>
      <c r="H1244" s="184">
        <v>0.0</v>
      </c>
      <c r="I1244" s="257">
        <v>2.73E8</v>
      </c>
      <c r="J1244" s="184" t="s">
        <v>99</v>
      </c>
      <c r="K1244" s="184" t="s">
        <v>200</v>
      </c>
      <c r="L1244" s="258">
        <f>Total_revenue-COGS</f>
        <v>15956000000</v>
      </c>
      <c r="M1244" s="258">
        <f>Gross_profit-(SGAs+R_and_D+Other_operating_items)</f>
        <v>6195000000</v>
      </c>
      <c r="N1244" s="259">
        <f>1-(COGS/Total_revenue)</f>
        <v>0.9800380812</v>
      </c>
      <c r="O1244" s="259">
        <f>Operating_profit/Total_revenue</f>
        <v>0.380504883</v>
      </c>
    </row>
    <row r="1245">
      <c r="A1245" s="184">
        <v>1291.0</v>
      </c>
      <c r="B1245" s="184" t="s">
        <v>521</v>
      </c>
      <c r="C1245" s="184" t="s">
        <v>13</v>
      </c>
      <c r="D1245" s="256">
        <v>42369.0</v>
      </c>
      <c r="E1245" s="257">
        <v>1.627E10</v>
      </c>
      <c r="F1245" s="257">
        <v>4.03E8</v>
      </c>
      <c r="G1245" s="257">
        <v>9.463E9</v>
      </c>
      <c r="H1245" s="184">
        <v>0.0</v>
      </c>
      <c r="I1245" s="257">
        <v>2.55E8</v>
      </c>
      <c r="J1245" s="184" t="s">
        <v>99</v>
      </c>
      <c r="K1245" s="184" t="s">
        <v>200</v>
      </c>
      <c r="L1245" s="258">
        <f>Total_revenue-COGS</f>
        <v>15867000000</v>
      </c>
      <c r="M1245" s="258">
        <f>Gross_profit-(SGAs+R_and_D+Other_operating_items)</f>
        <v>6149000000</v>
      </c>
      <c r="N1245" s="259">
        <f>1-(COGS/Total_revenue)</f>
        <v>0.9752304856</v>
      </c>
      <c r="O1245" s="259">
        <f>Operating_profit/Total_revenue</f>
        <v>0.3779348494</v>
      </c>
    </row>
    <row r="1246">
      <c r="A1246" s="184">
        <v>1292.0</v>
      </c>
      <c r="B1246" s="184" t="s">
        <v>522</v>
      </c>
      <c r="C1246" s="184" t="s">
        <v>10</v>
      </c>
      <c r="D1246" s="256">
        <v>41274.0</v>
      </c>
      <c r="E1246" s="257">
        <v>4.3068E9</v>
      </c>
      <c r="F1246" s="257">
        <v>3.0409E9</v>
      </c>
      <c r="G1246" s="257">
        <v>1.1177E9</v>
      </c>
      <c r="H1246" s="257">
        <v>9.23E7</v>
      </c>
      <c r="I1246" s="184">
        <v>0.0</v>
      </c>
      <c r="J1246" s="184" t="s">
        <v>105</v>
      </c>
      <c r="K1246" s="184" t="s">
        <v>249</v>
      </c>
      <c r="L1246" s="258">
        <f>Total_revenue-COGS</f>
        <v>1265900000</v>
      </c>
      <c r="M1246" s="258">
        <f>Gross_profit-(SGAs+R_and_D+Other_operating_items)</f>
        <v>55900000</v>
      </c>
      <c r="N1246" s="259">
        <f>1-(COGS/Total_revenue)</f>
        <v>0.2939305285</v>
      </c>
      <c r="O1246" s="259">
        <f>Operating_profit/Total_revenue</f>
        <v>0.01297947432</v>
      </c>
    </row>
    <row r="1247">
      <c r="A1247" s="184">
        <v>1293.0</v>
      </c>
      <c r="B1247" s="184" t="s">
        <v>522</v>
      </c>
      <c r="C1247" s="184" t="s">
        <v>11</v>
      </c>
      <c r="D1247" s="256">
        <v>41639.0</v>
      </c>
      <c r="E1247" s="257">
        <v>6.9997E9</v>
      </c>
      <c r="F1247" s="257">
        <v>4.6296E9</v>
      </c>
      <c r="G1247" s="257">
        <v>1.4937E9</v>
      </c>
      <c r="H1247" s="257">
        <v>1.228E8</v>
      </c>
      <c r="I1247" s="184">
        <v>0.0</v>
      </c>
      <c r="J1247" s="184" t="s">
        <v>105</v>
      </c>
      <c r="K1247" s="184" t="s">
        <v>249</v>
      </c>
      <c r="L1247" s="258">
        <f>Total_revenue-COGS</f>
        <v>2370100000</v>
      </c>
      <c r="M1247" s="258">
        <f>Gross_profit-(SGAs+R_and_D+Other_operating_items)</f>
        <v>753600000</v>
      </c>
      <c r="N1247" s="259">
        <f>1-(COGS/Total_revenue)</f>
        <v>0.3386002257</v>
      </c>
      <c r="O1247" s="259">
        <f>Operating_profit/Total_revenue</f>
        <v>0.1076617569</v>
      </c>
    </row>
    <row r="1248">
      <c r="A1248" s="184">
        <v>1294.0</v>
      </c>
      <c r="B1248" s="184" t="s">
        <v>522</v>
      </c>
      <c r="C1248" s="184" t="s">
        <v>12</v>
      </c>
      <c r="D1248" s="256">
        <v>42004.0</v>
      </c>
      <c r="E1248" s="257">
        <v>7.039E9</v>
      </c>
      <c r="F1248" s="257">
        <v>4.576E9</v>
      </c>
      <c r="G1248" s="257">
        <v>1.4938E9</v>
      </c>
      <c r="H1248" s="257">
        <v>1.173E8</v>
      </c>
      <c r="I1248" s="184">
        <v>0.0</v>
      </c>
      <c r="J1248" s="184" t="s">
        <v>105</v>
      </c>
      <c r="K1248" s="184" t="s">
        <v>249</v>
      </c>
      <c r="L1248" s="258">
        <f>Total_revenue-COGS</f>
        <v>2463000000</v>
      </c>
      <c r="M1248" s="258">
        <f>Gross_profit-(SGAs+R_and_D+Other_operating_items)</f>
        <v>851900000</v>
      </c>
      <c r="N1248" s="259">
        <f>1-(COGS/Total_revenue)</f>
        <v>0.3499076573</v>
      </c>
      <c r="O1248" s="259">
        <f>Operating_profit/Total_revenue</f>
        <v>0.1210257139</v>
      </c>
    </row>
    <row r="1249">
      <c r="A1249" s="184">
        <v>1295.0</v>
      </c>
      <c r="B1249" s="184" t="s">
        <v>522</v>
      </c>
      <c r="C1249" s="184" t="s">
        <v>13</v>
      </c>
      <c r="D1249" s="256">
        <v>42369.0</v>
      </c>
      <c r="E1249" s="257">
        <v>6.449E9</v>
      </c>
      <c r="F1249" s="257">
        <v>4.2632E9</v>
      </c>
      <c r="G1249" s="257">
        <v>1.3343E9</v>
      </c>
      <c r="H1249" s="257">
        <v>1.196E8</v>
      </c>
      <c r="I1249" s="184">
        <v>0.0</v>
      </c>
      <c r="J1249" s="184" t="s">
        <v>105</v>
      </c>
      <c r="K1249" s="184" t="s">
        <v>249</v>
      </c>
      <c r="L1249" s="258">
        <f>Total_revenue-COGS</f>
        <v>2185800000</v>
      </c>
      <c r="M1249" s="258">
        <f>Gross_profit-(SGAs+R_and_D+Other_operating_items)</f>
        <v>731900000</v>
      </c>
      <c r="N1249" s="259">
        <f>1-(COGS/Total_revenue)</f>
        <v>0.3389362692</v>
      </c>
      <c r="O1249" s="259">
        <f>Operating_profit/Total_revenue</f>
        <v>0.1134904636</v>
      </c>
    </row>
    <row r="1250">
      <c r="A1250" s="184">
        <v>1296.0</v>
      </c>
      <c r="B1250" s="184" t="s">
        <v>523</v>
      </c>
      <c r="C1250" s="184" t="s">
        <v>10</v>
      </c>
      <c r="D1250" s="256">
        <v>41274.0</v>
      </c>
      <c r="E1250" s="257">
        <v>3.301804E9</v>
      </c>
      <c r="F1250" s="257">
        <v>1.879559E9</v>
      </c>
      <c r="G1250" s="257">
        <v>1.66154E8</v>
      </c>
      <c r="H1250" s="184">
        <v>0.0</v>
      </c>
      <c r="I1250" s="257">
        <v>4.04336E8</v>
      </c>
      <c r="J1250" s="184" t="s">
        <v>120</v>
      </c>
      <c r="K1250" s="184" t="s">
        <v>149</v>
      </c>
      <c r="L1250" s="258">
        <f>Total_revenue-COGS</f>
        <v>1422245000</v>
      </c>
      <c r="M1250" s="258">
        <f>Gross_profit-(SGAs+R_and_D+Other_operating_items)</f>
        <v>851755000</v>
      </c>
      <c r="N1250" s="259">
        <f>1-(COGS/Total_revenue)</f>
        <v>0.4307478578</v>
      </c>
      <c r="O1250" s="259">
        <f>Operating_profit/Total_revenue</f>
        <v>0.257966554</v>
      </c>
    </row>
    <row r="1251">
      <c r="A1251" s="184">
        <v>1297.0</v>
      </c>
      <c r="B1251" s="184" t="s">
        <v>523</v>
      </c>
      <c r="C1251" s="184" t="s">
        <v>11</v>
      </c>
      <c r="D1251" s="256">
        <v>41639.0</v>
      </c>
      <c r="E1251" s="257">
        <v>3.454628E9</v>
      </c>
      <c r="F1251" s="257">
        <v>2.020436E9</v>
      </c>
      <c r="G1251" s="257">
        <v>1.72161E8</v>
      </c>
      <c r="H1251" s="184">
        <v>0.0</v>
      </c>
      <c r="I1251" s="257">
        <v>4.15708E8</v>
      </c>
      <c r="J1251" s="184" t="s">
        <v>120</v>
      </c>
      <c r="K1251" s="184" t="s">
        <v>149</v>
      </c>
      <c r="L1251" s="258">
        <f>Total_revenue-COGS</f>
        <v>1434192000</v>
      </c>
      <c r="M1251" s="258">
        <f>Gross_profit-(SGAs+R_and_D+Other_operating_items)</f>
        <v>846323000</v>
      </c>
      <c r="N1251" s="259">
        <f>1-(COGS/Total_revenue)</f>
        <v>0.4151509222</v>
      </c>
      <c r="O1251" s="259">
        <f>Operating_profit/Total_revenue</f>
        <v>0.2449823831</v>
      </c>
    </row>
    <row r="1252">
      <c r="A1252" s="184">
        <v>1298.0</v>
      </c>
      <c r="B1252" s="184" t="s">
        <v>523</v>
      </c>
      <c r="C1252" s="184" t="s">
        <v>12</v>
      </c>
      <c r="D1252" s="256">
        <v>42004.0</v>
      </c>
      <c r="E1252" s="257">
        <v>3.491632E9</v>
      </c>
      <c r="F1252" s="257">
        <v>2.087854E9</v>
      </c>
      <c r="G1252" s="257">
        <v>1.75178E8</v>
      </c>
      <c r="H1252" s="184">
        <v>0.0</v>
      </c>
      <c r="I1252" s="257">
        <v>4.17358E8</v>
      </c>
      <c r="J1252" s="184" t="s">
        <v>120</v>
      </c>
      <c r="K1252" s="184" t="s">
        <v>149</v>
      </c>
      <c r="L1252" s="258">
        <f>Total_revenue-COGS</f>
        <v>1403778000</v>
      </c>
      <c r="M1252" s="258">
        <f>Gross_profit-(SGAs+R_and_D+Other_operating_items)</f>
        <v>811242000</v>
      </c>
      <c r="N1252" s="259">
        <f>1-(COGS/Total_revenue)</f>
        <v>0.4020406503</v>
      </c>
      <c r="O1252" s="259">
        <f>Operating_profit/Total_revenue</f>
        <v>0.2323389177</v>
      </c>
    </row>
    <row r="1253">
      <c r="A1253" s="184">
        <v>1299.0</v>
      </c>
      <c r="B1253" s="184" t="s">
        <v>523</v>
      </c>
      <c r="C1253" s="184" t="s">
        <v>13</v>
      </c>
      <c r="D1253" s="256">
        <v>42369.0</v>
      </c>
      <c r="E1253" s="257">
        <v>3.495443E9</v>
      </c>
      <c r="F1253" s="257">
        <v>1.969675E9</v>
      </c>
      <c r="G1253" s="257">
        <v>1.76744E8</v>
      </c>
      <c r="H1253" s="184">
        <v>0.0</v>
      </c>
      <c r="I1253" s="257">
        <v>4.94422E8</v>
      </c>
      <c r="J1253" s="184" t="s">
        <v>120</v>
      </c>
      <c r="K1253" s="184" t="s">
        <v>149</v>
      </c>
      <c r="L1253" s="258">
        <f>Total_revenue-COGS</f>
        <v>1525768000</v>
      </c>
      <c r="M1253" s="258">
        <f>Gross_profit-(SGAs+R_and_D+Other_operating_items)</f>
        <v>854602000</v>
      </c>
      <c r="N1253" s="259">
        <f>1-(COGS/Total_revenue)</f>
        <v>0.4365020399</v>
      </c>
      <c r="O1253" s="259">
        <f>Operating_profit/Total_revenue</f>
        <v>0.2444903264</v>
      </c>
    </row>
    <row r="1254">
      <c r="A1254" s="184">
        <v>1300.0</v>
      </c>
      <c r="B1254" s="184" t="s">
        <v>524</v>
      </c>
      <c r="C1254" s="184" t="s">
        <v>10</v>
      </c>
      <c r="D1254" s="256">
        <v>41639.0</v>
      </c>
      <c r="E1254" s="257">
        <v>1.4265E10</v>
      </c>
      <c r="F1254" s="257">
        <v>8.314E9</v>
      </c>
      <c r="G1254" s="257">
        <v>3.486E9</v>
      </c>
      <c r="H1254" s="257">
        <v>4.63E8</v>
      </c>
      <c r="I1254" s="257">
        <v>4.52E8</v>
      </c>
      <c r="J1254" s="184" t="s">
        <v>111</v>
      </c>
      <c r="K1254" s="184" t="s">
        <v>280</v>
      </c>
      <c r="L1254" s="258">
        <f>Total_revenue-COGS</f>
        <v>5951000000</v>
      </c>
      <c r="M1254" s="258">
        <f>Gross_profit-(SGAs+R_and_D+Other_operating_items)</f>
        <v>1550000000</v>
      </c>
      <c r="N1254" s="259">
        <f>1-(COGS/Total_revenue)</f>
        <v>0.4171749036</v>
      </c>
      <c r="O1254" s="259">
        <f>Operating_profit/Total_revenue</f>
        <v>0.1086575535</v>
      </c>
    </row>
    <row r="1255">
      <c r="A1255" s="184">
        <v>1301.0</v>
      </c>
      <c r="B1255" s="184" t="s">
        <v>524</v>
      </c>
      <c r="C1255" s="184" t="s">
        <v>11</v>
      </c>
      <c r="D1255" s="256">
        <v>42004.0</v>
      </c>
      <c r="E1255" s="257">
        <v>1.4791E10</v>
      </c>
      <c r="F1255" s="257">
        <v>8.348E9</v>
      </c>
      <c r="G1255" s="257">
        <v>4.013E9</v>
      </c>
      <c r="H1255" s="257">
        <v>4.83E8</v>
      </c>
      <c r="I1255" s="257">
        <v>4.5E8</v>
      </c>
      <c r="J1255" s="184" t="s">
        <v>111</v>
      </c>
      <c r="K1255" s="184" t="s">
        <v>280</v>
      </c>
      <c r="L1255" s="258">
        <f>Total_revenue-COGS</f>
        <v>6443000000</v>
      </c>
      <c r="M1255" s="258">
        <f>Gross_profit-(SGAs+R_and_D+Other_operating_items)</f>
        <v>1497000000</v>
      </c>
      <c r="N1255" s="259">
        <f>1-(COGS/Total_revenue)</f>
        <v>0.4356027314</v>
      </c>
      <c r="O1255" s="259">
        <f>Operating_profit/Total_revenue</f>
        <v>0.1012101954</v>
      </c>
    </row>
    <row r="1256">
      <c r="A1256" s="184">
        <v>1302.0</v>
      </c>
      <c r="B1256" s="184" t="s">
        <v>524</v>
      </c>
      <c r="C1256" s="184" t="s">
        <v>12</v>
      </c>
      <c r="D1256" s="256">
        <v>42369.0</v>
      </c>
      <c r="E1256" s="257">
        <v>1.4766E10</v>
      </c>
      <c r="F1256" s="257">
        <v>8.206E9</v>
      </c>
      <c r="G1256" s="257">
        <v>3.624E9</v>
      </c>
      <c r="H1256" s="257">
        <v>4.76E8</v>
      </c>
      <c r="I1256" s="257">
        <v>4.71E8</v>
      </c>
      <c r="J1256" s="184" t="s">
        <v>111</v>
      </c>
      <c r="K1256" s="184" t="s">
        <v>280</v>
      </c>
      <c r="L1256" s="258">
        <f>Total_revenue-COGS</f>
        <v>6560000000</v>
      </c>
      <c r="M1256" s="258">
        <f>Gross_profit-(SGAs+R_and_D+Other_operating_items)</f>
        <v>1989000000</v>
      </c>
      <c r="N1256" s="259">
        <f>1-(COGS/Total_revenue)</f>
        <v>0.4442638494</v>
      </c>
      <c r="O1256" s="259">
        <f>Operating_profit/Total_revenue</f>
        <v>0.1347013409</v>
      </c>
    </row>
    <row r="1257">
      <c r="A1257" s="184">
        <v>1303.0</v>
      </c>
      <c r="B1257" s="184" t="s">
        <v>524</v>
      </c>
      <c r="C1257" s="184" t="s">
        <v>13</v>
      </c>
      <c r="D1257" s="256">
        <v>42735.0</v>
      </c>
      <c r="E1257" s="257">
        <v>1.4751E10</v>
      </c>
      <c r="F1257" s="257">
        <v>8.063E9</v>
      </c>
      <c r="G1257" s="257">
        <v>4.63E9</v>
      </c>
      <c r="H1257" s="257">
        <v>4.66E8</v>
      </c>
      <c r="I1257" s="257">
        <v>4.62E8</v>
      </c>
      <c r="J1257" s="184" t="s">
        <v>111</v>
      </c>
      <c r="K1257" s="184" t="s">
        <v>280</v>
      </c>
      <c r="L1257" s="258">
        <f>Total_revenue-COGS</f>
        <v>6688000000</v>
      </c>
      <c r="M1257" s="258">
        <f>Gross_profit-(SGAs+R_and_D+Other_operating_items)</f>
        <v>1130000000</v>
      </c>
      <c r="N1257" s="259">
        <f>1-(COGS/Total_revenue)</f>
        <v>0.4533929903</v>
      </c>
      <c r="O1257" s="259">
        <f>Operating_profit/Total_revenue</f>
        <v>0.07660497593</v>
      </c>
    </row>
    <row r="1258">
      <c r="A1258" s="184">
        <v>1304.0</v>
      </c>
      <c r="B1258" s="184" t="s">
        <v>525</v>
      </c>
      <c r="C1258" s="184" t="s">
        <v>10</v>
      </c>
      <c r="D1258" s="256">
        <v>41274.0</v>
      </c>
      <c r="E1258" s="257">
        <v>1.2132E10</v>
      </c>
      <c r="F1258" s="257">
        <v>4.876E9</v>
      </c>
      <c r="G1258" s="257">
        <v>3.143E9</v>
      </c>
      <c r="H1258" s="184">
        <v>0.0</v>
      </c>
      <c r="I1258" s="257">
        <v>1.087E9</v>
      </c>
      <c r="J1258" s="184" t="s">
        <v>120</v>
      </c>
      <c r="K1258" s="184" t="s">
        <v>151</v>
      </c>
      <c r="L1258" s="258">
        <f>Total_revenue-COGS</f>
        <v>7256000000</v>
      </c>
      <c r="M1258" s="258">
        <f>Gross_profit-(SGAs+R_and_D+Other_operating_items)</f>
        <v>3026000000</v>
      </c>
      <c r="N1258" s="259">
        <f>1-(COGS/Total_revenue)</f>
        <v>0.5980877019</v>
      </c>
      <c r="O1258" s="259">
        <f>Operating_profit/Total_revenue</f>
        <v>0.2494230135</v>
      </c>
    </row>
    <row r="1259">
      <c r="A1259" s="184">
        <v>1305.0</v>
      </c>
      <c r="B1259" s="184" t="s">
        <v>525</v>
      </c>
      <c r="C1259" s="184" t="s">
        <v>11</v>
      </c>
      <c r="D1259" s="256">
        <v>41639.0</v>
      </c>
      <c r="E1259" s="257">
        <v>7.263E9</v>
      </c>
      <c r="F1259" s="257">
        <v>1.751E9</v>
      </c>
      <c r="G1259" s="257">
        <v>2.108E9</v>
      </c>
      <c r="H1259" s="184">
        <v>0.0</v>
      </c>
      <c r="I1259" s="257">
        <v>8.43E8</v>
      </c>
      <c r="J1259" s="184" t="s">
        <v>120</v>
      </c>
      <c r="K1259" s="184" t="s">
        <v>151</v>
      </c>
      <c r="L1259" s="258">
        <f>Total_revenue-COGS</f>
        <v>5512000000</v>
      </c>
      <c r="M1259" s="258">
        <f>Gross_profit-(SGAs+R_and_D+Other_operating_items)</f>
        <v>2561000000</v>
      </c>
      <c r="N1259" s="259">
        <f>1-(COGS/Total_revenue)</f>
        <v>0.7589150489</v>
      </c>
      <c r="O1259" s="259">
        <f>Operating_profit/Total_revenue</f>
        <v>0.3526091147</v>
      </c>
    </row>
    <row r="1260">
      <c r="A1260" s="184">
        <v>1306.0</v>
      </c>
      <c r="B1260" s="184" t="s">
        <v>525</v>
      </c>
      <c r="C1260" s="184" t="s">
        <v>12</v>
      </c>
      <c r="D1260" s="256">
        <v>42004.0</v>
      </c>
      <c r="E1260" s="257">
        <v>7.852E9</v>
      </c>
      <c r="F1260" s="257">
        <v>1.889E9</v>
      </c>
      <c r="G1260" s="257">
        <v>2.173E9</v>
      </c>
      <c r="H1260" s="184">
        <v>0.0</v>
      </c>
      <c r="I1260" s="257">
        <v>9.23E8</v>
      </c>
      <c r="J1260" s="184" t="s">
        <v>120</v>
      </c>
      <c r="K1260" s="184" t="s">
        <v>151</v>
      </c>
      <c r="L1260" s="258">
        <f>Total_revenue-COGS</f>
        <v>5963000000</v>
      </c>
      <c r="M1260" s="258">
        <f>Gross_profit-(SGAs+R_and_D+Other_operating_items)</f>
        <v>2867000000</v>
      </c>
      <c r="N1260" s="259">
        <f>1-(COGS/Total_revenue)</f>
        <v>0.7594243505</v>
      </c>
      <c r="O1260" s="259">
        <f>Operating_profit/Total_revenue</f>
        <v>0.3651299032</v>
      </c>
    </row>
    <row r="1261">
      <c r="A1261" s="184">
        <v>1307.0</v>
      </c>
      <c r="B1261" s="184" t="s">
        <v>525</v>
      </c>
      <c r="C1261" s="184" t="s">
        <v>13</v>
      </c>
      <c r="D1261" s="256">
        <v>42369.0</v>
      </c>
      <c r="E1261" s="257">
        <v>7.669E9</v>
      </c>
      <c r="F1261" s="257">
        <v>1.718E9</v>
      </c>
      <c r="G1261" s="257">
        <v>2.237E9</v>
      </c>
      <c r="H1261" s="184">
        <v>0.0</v>
      </c>
      <c r="I1261" s="257">
        <v>8.83E8</v>
      </c>
      <c r="J1261" s="184" t="s">
        <v>120</v>
      </c>
      <c r="K1261" s="184" t="s">
        <v>151</v>
      </c>
      <c r="L1261" s="258">
        <f>Total_revenue-COGS</f>
        <v>5951000000</v>
      </c>
      <c r="M1261" s="258">
        <f>Gross_profit-(SGAs+R_and_D+Other_operating_items)</f>
        <v>2831000000</v>
      </c>
      <c r="N1261" s="259">
        <f>1-(COGS/Total_revenue)</f>
        <v>0.7759812231</v>
      </c>
      <c r="O1261" s="259">
        <f>Operating_profit/Total_revenue</f>
        <v>0.36914852</v>
      </c>
    </row>
    <row r="1262">
      <c r="A1262" s="184">
        <v>1308.0</v>
      </c>
      <c r="B1262" s="184" t="s">
        <v>526</v>
      </c>
      <c r="C1262" s="184" t="s">
        <v>10</v>
      </c>
      <c r="D1262" s="256">
        <v>41274.0</v>
      </c>
      <c r="E1262" s="257">
        <v>8.4847E10</v>
      </c>
      <c r="F1262" s="257">
        <v>6.6635E10</v>
      </c>
      <c r="G1262" s="257">
        <v>1.7504E10</v>
      </c>
      <c r="H1262" s="184">
        <v>0.0</v>
      </c>
      <c r="I1262" s="184">
        <v>0.0</v>
      </c>
      <c r="J1262" s="184" t="s">
        <v>99</v>
      </c>
      <c r="K1262" s="184" t="s">
        <v>456</v>
      </c>
      <c r="L1262" s="258">
        <f>Total_revenue-COGS</f>
        <v>18212000000</v>
      </c>
      <c r="M1262" s="258">
        <f>Gross_profit-(SGAs+R_and_D+Other_operating_items)</f>
        <v>708000000</v>
      </c>
      <c r="N1262" s="259">
        <f>1-(COGS/Total_revenue)</f>
        <v>0.2146451849</v>
      </c>
      <c r="O1262" s="259">
        <f>Operating_profit/Total_revenue</f>
        <v>0.008344431742</v>
      </c>
    </row>
    <row r="1263">
      <c r="A1263" s="184">
        <v>1309.0</v>
      </c>
      <c r="B1263" s="184" t="s">
        <v>526</v>
      </c>
      <c r="C1263" s="184" t="s">
        <v>11</v>
      </c>
      <c r="D1263" s="256">
        <v>41639.0</v>
      </c>
      <c r="E1263" s="257">
        <v>4.1461E10</v>
      </c>
      <c r="F1263" s="257">
        <v>2.6973E10</v>
      </c>
      <c r="G1263" s="257">
        <v>1.6172E10</v>
      </c>
      <c r="H1263" s="184">
        <v>0.0</v>
      </c>
      <c r="I1263" s="184">
        <v>0.0</v>
      </c>
      <c r="J1263" s="184" t="s">
        <v>99</v>
      </c>
      <c r="K1263" s="184" t="s">
        <v>456</v>
      </c>
      <c r="L1263" s="258">
        <f>Total_revenue-COGS</f>
        <v>14488000000</v>
      </c>
      <c r="M1263" s="258">
        <f>Gross_profit-(SGAs+R_and_D+Other_operating_items)</f>
        <v>-1684000000</v>
      </c>
      <c r="N1263" s="259">
        <f>1-(COGS/Total_revenue)</f>
        <v>0.3494368201</v>
      </c>
      <c r="O1263" s="259">
        <f>Operating_profit/Total_revenue</f>
        <v>-0.04061648296</v>
      </c>
    </row>
    <row r="1264">
      <c r="A1264" s="184">
        <v>1310.0</v>
      </c>
      <c r="B1264" s="184" t="s">
        <v>526</v>
      </c>
      <c r="C1264" s="184" t="s">
        <v>12</v>
      </c>
      <c r="D1264" s="256">
        <v>42004.0</v>
      </c>
      <c r="E1264" s="257">
        <v>5.4105E10</v>
      </c>
      <c r="F1264" s="257">
        <v>3.356E10</v>
      </c>
      <c r="G1264" s="257">
        <v>1.8786E10</v>
      </c>
      <c r="H1264" s="184">
        <v>0.0</v>
      </c>
      <c r="I1264" s="184">
        <v>0.0</v>
      </c>
      <c r="J1264" s="184" t="s">
        <v>99</v>
      </c>
      <c r="K1264" s="184" t="s">
        <v>456</v>
      </c>
      <c r="L1264" s="258">
        <f>Total_revenue-COGS</f>
        <v>20545000000</v>
      </c>
      <c r="M1264" s="258">
        <f>Gross_profit-(SGAs+R_and_D+Other_operating_items)</f>
        <v>1759000000</v>
      </c>
      <c r="N1264" s="259">
        <f>1-(COGS/Total_revenue)</f>
        <v>0.3797246096</v>
      </c>
      <c r="O1264" s="259">
        <f>Operating_profit/Total_revenue</f>
        <v>0.03251085852</v>
      </c>
    </row>
    <row r="1265">
      <c r="A1265" s="184">
        <v>1311.0</v>
      </c>
      <c r="B1265" s="184" t="s">
        <v>526</v>
      </c>
      <c r="C1265" s="184" t="s">
        <v>13</v>
      </c>
      <c r="D1265" s="256">
        <v>42369.0</v>
      </c>
      <c r="E1265" s="257">
        <v>5.7119E10</v>
      </c>
      <c r="F1265" s="257">
        <v>3.2747E10</v>
      </c>
      <c r="G1265" s="257">
        <v>1.6603E10</v>
      </c>
      <c r="H1265" s="184">
        <v>0.0</v>
      </c>
      <c r="I1265" s="184">
        <v>0.0</v>
      </c>
      <c r="J1265" s="184" t="s">
        <v>99</v>
      </c>
      <c r="K1265" s="184" t="s">
        <v>456</v>
      </c>
      <c r="L1265" s="258">
        <f>Total_revenue-COGS</f>
        <v>24372000000</v>
      </c>
      <c r="M1265" s="258">
        <f>Gross_profit-(SGAs+R_and_D+Other_operating_items)</f>
        <v>7769000000</v>
      </c>
      <c r="N1265" s="259">
        <f>1-(COGS/Total_revenue)</f>
        <v>0.4266881423</v>
      </c>
      <c r="O1265" s="259">
        <f>Operating_profit/Total_revenue</f>
        <v>0.136014286</v>
      </c>
    </row>
    <row r="1266">
      <c r="A1266" s="184">
        <v>1312.0</v>
      </c>
      <c r="B1266" s="184" t="s">
        <v>527</v>
      </c>
      <c r="C1266" s="184" t="s">
        <v>10</v>
      </c>
      <c r="D1266" s="256">
        <v>41274.0</v>
      </c>
      <c r="E1266" s="257">
        <v>1.7929E11</v>
      </c>
      <c r="F1266" s="257">
        <v>1.58446E11</v>
      </c>
      <c r="G1266" s="257">
        <v>1.5443E10</v>
      </c>
      <c r="H1266" s="184">
        <v>0.0</v>
      </c>
      <c r="I1266" s="257">
        <v>9.31E8</v>
      </c>
      <c r="J1266" s="184" t="s">
        <v>96</v>
      </c>
      <c r="K1266" s="184" t="s">
        <v>419</v>
      </c>
      <c r="L1266" s="258">
        <f>Total_revenue-COGS</f>
        <v>20844000000</v>
      </c>
      <c r="M1266" s="258">
        <f>Gross_profit-(SGAs+R_and_D+Other_operating_items)</f>
        <v>4470000000</v>
      </c>
      <c r="N1266" s="259">
        <f>1-(COGS/Total_revenue)</f>
        <v>0.1162585755</v>
      </c>
      <c r="O1266" s="259">
        <f>Operating_profit/Total_revenue</f>
        <v>0.02493167494</v>
      </c>
    </row>
    <row r="1267">
      <c r="A1267" s="184">
        <v>1313.0</v>
      </c>
      <c r="B1267" s="184" t="s">
        <v>527</v>
      </c>
      <c r="C1267" s="184" t="s">
        <v>11</v>
      </c>
      <c r="D1267" s="256">
        <v>41639.0</v>
      </c>
      <c r="E1267" s="257">
        <v>1.71596E11</v>
      </c>
      <c r="F1267" s="257">
        <v>1.52451E11</v>
      </c>
      <c r="G1267" s="257">
        <v>1.5597E10</v>
      </c>
      <c r="H1267" s="184">
        <v>0.0</v>
      </c>
      <c r="I1267" s="257">
        <v>9.71E8</v>
      </c>
      <c r="J1267" s="184" t="s">
        <v>96</v>
      </c>
      <c r="K1267" s="184" t="s">
        <v>419</v>
      </c>
      <c r="L1267" s="258">
        <f>Total_revenue-COGS</f>
        <v>19145000000</v>
      </c>
      <c r="M1267" s="258">
        <f>Gross_profit-(SGAs+R_and_D+Other_operating_items)</f>
        <v>2577000000</v>
      </c>
      <c r="N1267" s="259">
        <f>1-(COGS/Total_revenue)</f>
        <v>0.1115701998</v>
      </c>
      <c r="O1267" s="259">
        <f>Operating_profit/Total_revenue</f>
        <v>0.01501783258</v>
      </c>
    </row>
    <row r="1268">
      <c r="A1268" s="184">
        <v>1314.0</v>
      </c>
      <c r="B1268" s="184" t="s">
        <v>527</v>
      </c>
      <c r="C1268" s="184" t="s">
        <v>12</v>
      </c>
      <c r="D1268" s="256">
        <v>42004.0</v>
      </c>
      <c r="E1268" s="257">
        <v>1.61212E11</v>
      </c>
      <c r="F1268" s="257">
        <v>1.40183E11</v>
      </c>
      <c r="G1268" s="257">
        <v>1.6703E10</v>
      </c>
      <c r="H1268" s="184">
        <v>0.0</v>
      </c>
      <c r="I1268" s="257">
        <v>1.019E9</v>
      </c>
      <c r="J1268" s="184" t="s">
        <v>96</v>
      </c>
      <c r="K1268" s="184" t="s">
        <v>419</v>
      </c>
      <c r="L1268" s="258">
        <f>Total_revenue-COGS</f>
        <v>21029000000</v>
      </c>
      <c r="M1268" s="258">
        <f>Gross_profit-(SGAs+R_and_D+Other_operating_items)</f>
        <v>3307000000</v>
      </c>
      <c r="N1268" s="259">
        <f>1-(COGS/Total_revenue)</f>
        <v>0.1304431432</v>
      </c>
      <c r="O1268" s="259">
        <f>Operating_profit/Total_revenue</f>
        <v>0.02051336129</v>
      </c>
    </row>
    <row r="1269">
      <c r="A1269" s="184">
        <v>1315.0</v>
      </c>
      <c r="B1269" s="184" t="s">
        <v>527</v>
      </c>
      <c r="C1269" s="184" t="s">
        <v>13</v>
      </c>
      <c r="D1269" s="256">
        <v>42369.0</v>
      </c>
      <c r="E1269" s="257">
        <v>9.8975E10</v>
      </c>
      <c r="F1269" s="257">
        <v>7.7693E10</v>
      </c>
      <c r="G1269" s="257">
        <v>1.5747E10</v>
      </c>
      <c r="H1269" s="184">
        <v>0.0</v>
      </c>
      <c r="I1269" s="257">
        <v>1.099E9</v>
      </c>
      <c r="J1269" s="184" t="s">
        <v>96</v>
      </c>
      <c r="K1269" s="184" t="s">
        <v>419</v>
      </c>
      <c r="L1269" s="258">
        <f>Total_revenue-COGS</f>
        <v>21282000000</v>
      </c>
      <c r="M1269" s="258">
        <f>Gross_profit-(SGAs+R_and_D+Other_operating_items)</f>
        <v>4436000000</v>
      </c>
      <c r="N1269" s="259">
        <f>1-(COGS/Total_revenue)</f>
        <v>0.215023996</v>
      </c>
      <c r="O1269" s="259">
        <f>Operating_profit/Total_revenue</f>
        <v>0.04481939884</v>
      </c>
    </row>
    <row r="1270">
      <c r="A1270" s="184">
        <v>1316.0</v>
      </c>
      <c r="B1270" s="184" t="s">
        <v>528</v>
      </c>
      <c r="C1270" s="184" t="s">
        <v>10</v>
      </c>
      <c r="D1270" s="256">
        <v>41308.0</v>
      </c>
      <c r="E1270" s="257">
        <v>6.043E9</v>
      </c>
      <c r="F1270" s="257">
        <v>2.7938E9</v>
      </c>
      <c r="G1270" s="257">
        <v>2.5943E9</v>
      </c>
      <c r="H1270" s="184">
        <v>0.0</v>
      </c>
      <c r="I1270" s="184">
        <v>0.0</v>
      </c>
      <c r="J1270" s="184" t="s">
        <v>90</v>
      </c>
      <c r="K1270" s="184" t="s">
        <v>112</v>
      </c>
      <c r="L1270" s="258">
        <f>Total_revenue-COGS</f>
        <v>3249200000</v>
      </c>
      <c r="M1270" s="258">
        <f>Gross_profit-(SGAs+R_and_D+Other_operating_items)</f>
        <v>654900000</v>
      </c>
      <c r="N1270" s="259">
        <f>1-(COGS/Total_revenue)</f>
        <v>0.5376799603</v>
      </c>
      <c r="O1270" s="259">
        <f>Operating_profit/Total_revenue</f>
        <v>0.1083733245</v>
      </c>
    </row>
    <row r="1271">
      <c r="A1271" s="184">
        <v>1317.0</v>
      </c>
      <c r="B1271" s="184" t="s">
        <v>528</v>
      </c>
      <c r="C1271" s="184" t="s">
        <v>11</v>
      </c>
      <c r="D1271" s="256">
        <v>41672.0</v>
      </c>
      <c r="E1271" s="257">
        <v>8.1864E9</v>
      </c>
      <c r="F1271" s="257">
        <v>3.9671E9</v>
      </c>
      <c r="G1271" s="257">
        <v>3.6735E9</v>
      </c>
      <c r="H1271" s="184">
        <v>0.0</v>
      </c>
      <c r="I1271" s="184">
        <v>0.0</v>
      </c>
      <c r="J1271" s="184" t="s">
        <v>90</v>
      </c>
      <c r="K1271" s="184" t="s">
        <v>112</v>
      </c>
      <c r="L1271" s="258">
        <f>Total_revenue-COGS</f>
        <v>4219300000</v>
      </c>
      <c r="M1271" s="258">
        <f>Gross_profit-(SGAs+R_and_D+Other_operating_items)</f>
        <v>545800000</v>
      </c>
      <c r="N1271" s="259">
        <f>1-(COGS/Total_revenue)</f>
        <v>0.5154035962</v>
      </c>
      <c r="O1271" s="259">
        <f>Operating_profit/Total_revenue</f>
        <v>0.06667155282</v>
      </c>
    </row>
    <row r="1272">
      <c r="A1272" s="184">
        <v>1318.0</v>
      </c>
      <c r="B1272" s="184" t="s">
        <v>528</v>
      </c>
      <c r="C1272" s="184" t="s">
        <v>12</v>
      </c>
      <c r="D1272" s="256">
        <v>42036.0</v>
      </c>
      <c r="E1272" s="257">
        <v>8.2412E9</v>
      </c>
      <c r="F1272" s="257">
        <v>3.9145E9</v>
      </c>
      <c r="G1272" s="257">
        <v>3.7136E9</v>
      </c>
      <c r="H1272" s="184">
        <v>0.0</v>
      </c>
      <c r="I1272" s="184">
        <v>0.0</v>
      </c>
      <c r="J1272" s="184" t="s">
        <v>90</v>
      </c>
      <c r="K1272" s="184" t="s">
        <v>112</v>
      </c>
      <c r="L1272" s="258">
        <f>Total_revenue-COGS</f>
        <v>4326700000</v>
      </c>
      <c r="M1272" s="258">
        <f>Gross_profit-(SGAs+R_and_D+Other_operating_items)</f>
        <v>613100000</v>
      </c>
      <c r="N1272" s="259">
        <f>1-(COGS/Total_revenue)</f>
        <v>0.5250084939</v>
      </c>
      <c r="O1272" s="259">
        <f>Operating_profit/Total_revenue</f>
        <v>0.07439450565</v>
      </c>
    </row>
    <row r="1273">
      <c r="A1273" s="184">
        <v>1319.0</v>
      </c>
      <c r="B1273" s="184" t="s">
        <v>528</v>
      </c>
      <c r="C1273" s="184" t="s">
        <v>13</v>
      </c>
      <c r="D1273" s="256">
        <v>42400.0</v>
      </c>
      <c r="E1273" s="257">
        <v>8.0203E9</v>
      </c>
      <c r="F1273" s="257">
        <v>3.8587E9</v>
      </c>
      <c r="G1273" s="257">
        <v>3.4177E9</v>
      </c>
      <c r="H1273" s="184">
        <v>0.0</v>
      </c>
      <c r="I1273" s="184">
        <v>0.0</v>
      </c>
      <c r="J1273" s="184" t="s">
        <v>90</v>
      </c>
      <c r="K1273" s="184" t="s">
        <v>112</v>
      </c>
      <c r="L1273" s="258">
        <f>Total_revenue-COGS</f>
        <v>4161600000</v>
      </c>
      <c r="M1273" s="258">
        <f>Gross_profit-(SGAs+R_and_D+Other_operating_items)</f>
        <v>743900000</v>
      </c>
      <c r="N1273" s="259">
        <f>1-(COGS/Total_revenue)</f>
        <v>0.5188833335</v>
      </c>
      <c r="O1273" s="259">
        <f>Operating_profit/Total_revenue</f>
        <v>0.09275214144</v>
      </c>
    </row>
    <row r="1274">
      <c r="A1274" s="184">
        <v>1320.0</v>
      </c>
      <c r="B1274" s="184" t="s">
        <v>529</v>
      </c>
      <c r="C1274" s="184" t="s">
        <v>10</v>
      </c>
      <c r="D1274" s="256">
        <v>41274.0</v>
      </c>
      <c r="E1274" s="257">
        <v>5.920269E9</v>
      </c>
      <c r="F1274" s="257">
        <v>4.982562E9</v>
      </c>
      <c r="G1274" s="257">
        <v>4.34894E8</v>
      </c>
      <c r="H1274" s="184">
        <v>0.0</v>
      </c>
      <c r="I1274" s="257">
        <v>3.7691E7</v>
      </c>
      <c r="J1274" s="184" t="s">
        <v>105</v>
      </c>
      <c r="K1274" s="184" t="s">
        <v>256</v>
      </c>
      <c r="L1274" s="258">
        <f>Total_revenue-COGS</f>
        <v>937707000</v>
      </c>
      <c r="M1274" s="258">
        <f>Gross_profit-(SGAs+R_and_D+Other_operating_items)</f>
        <v>465122000</v>
      </c>
      <c r="N1274" s="259">
        <f>1-(COGS/Total_revenue)</f>
        <v>0.1583892556</v>
      </c>
      <c r="O1274" s="259">
        <f>Operating_profit/Total_revenue</f>
        <v>0.07856433551</v>
      </c>
    </row>
    <row r="1275">
      <c r="A1275" s="184">
        <v>1321.0</v>
      </c>
      <c r="B1275" s="184" t="s">
        <v>529</v>
      </c>
      <c r="C1275" s="184" t="s">
        <v>11</v>
      </c>
      <c r="D1275" s="256">
        <v>41639.0</v>
      </c>
      <c r="E1275" s="257">
        <v>6.411577E9</v>
      </c>
      <c r="F1275" s="257">
        <v>5.424644E9</v>
      </c>
      <c r="G1275" s="257">
        <v>4.85069E8</v>
      </c>
      <c r="H1275" s="184">
        <v>0.0</v>
      </c>
      <c r="I1275" s="257">
        <v>2.5865E7</v>
      </c>
      <c r="J1275" s="184" t="s">
        <v>105</v>
      </c>
      <c r="K1275" s="184" t="s">
        <v>256</v>
      </c>
      <c r="L1275" s="258">
        <f>Total_revenue-COGS</f>
        <v>986933000</v>
      </c>
      <c r="M1275" s="258">
        <f>Gross_profit-(SGAs+R_and_D+Other_operating_items)</f>
        <v>475999000</v>
      </c>
      <c r="N1275" s="259">
        <f>1-(COGS/Total_revenue)</f>
        <v>0.1539298366</v>
      </c>
      <c r="O1275" s="259">
        <f>Operating_profit/Total_revenue</f>
        <v>0.07424054956</v>
      </c>
    </row>
    <row r="1276">
      <c r="A1276" s="184">
        <v>1322.0</v>
      </c>
      <c r="B1276" s="184" t="s">
        <v>529</v>
      </c>
      <c r="C1276" s="184" t="s">
        <v>12</v>
      </c>
      <c r="D1276" s="256">
        <v>42004.0</v>
      </c>
      <c r="E1276" s="257">
        <v>7.747229E9</v>
      </c>
      <c r="F1276" s="257">
        <v>6.578435E9</v>
      </c>
      <c r="G1276" s="257">
        <v>7.05477E8</v>
      </c>
      <c r="H1276" s="184">
        <v>0.0</v>
      </c>
      <c r="I1276" s="257">
        <v>3.4257E7</v>
      </c>
      <c r="J1276" s="184" t="s">
        <v>105</v>
      </c>
      <c r="K1276" s="184" t="s">
        <v>256</v>
      </c>
      <c r="L1276" s="258">
        <f>Total_revenue-COGS</f>
        <v>1168794000</v>
      </c>
      <c r="M1276" s="258">
        <f>Gross_profit-(SGAs+R_and_D+Other_operating_items)</f>
        <v>429060000</v>
      </c>
      <c r="N1276" s="259">
        <f>1-(COGS/Total_revenue)</f>
        <v>0.150866071</v>
      </c>
      <c r="O1276" s="259">
        <f>Operating_profit/Total_revenue</f>
        <v>0.05538238253</v>
      </c>
    </row>
    <row r="1277">
      <c r="A1277" s="184">
        <v>1323.0</v>
      </c>
      <c r="B1277" s="184" t="s">
        <v>529</v>
      </c>
      <c r="C1277" s="184" t="s">
        <v>13</v>
      </c>
      <c r="D1277" s="256">
        <v>42369.0</v>
      </c>
      <c r="E1277" s="257">
        <v>7.572436E9</v>
      </c>
      <c r="F1277" s="257">
        <v>6.648771E9</v>
      </c>
      <c r="G1277" s="257">
        <v>5.92863E8</v>
      </c>
      <c r="H1277" s="184">
        <v>0.0</v>
      </c>
      <c r="I1277" s="257">
        <v>3.4848E7</v>
      </c>
      <c r="J1277" s="184" t="s">
        <v>105</v>
      </c>
      <c r="K1277" s="184" t="s">
        <v>256</v>
      </c>
      <c r="L1277" s="258">
        <f>Total_revenue-COGS</f>
        <v>923665000</v>
      </c>
      <c r="M1277" s="258">
        <f>Gross_profit-(SGAs+R_and_D+Other_operating_items)</f>
        <v>295954000</v>
      </c>
      <c r="N1277" s="259">
        <f>1-(COGS/Total_revenue)</f>
        <v>0.1219772607</v>
      </c>
      <c r="O1277" s="259">
        <f>Operating_profit/Total_revenue</f>
        <v>0.03908306389</v>
      </c>
    </row>
    <row r="1278">
      <c r="A1278" s="184">
        <v>1324.0</v>
      </c>
      <c r="B1278" s="184" t="s">
        <v>530</v>
      </c>
      <c r="C1278" s="184" t="s">
        <v>10</v>
      </c>
      <c r="D1278" s="256">
        <v>41274.0</v>
      </c>
      <c r="E1278" s="257">
        <v>1.1224E10</v>
      </c>
      <c r="F1278" s="257">
        <v>6.396E9</v>
      </c>
      <c r="G1278" s="257">
        <v>1.227E9</v>
      </c>
      <c r="H1278" s="257">
        <v>9.8E7</v>
      </c>
      <c r="I1278" s="257">
        <v>1.001E9</v>
      </c>
      <c r="J1278" s="184" t="s">
        <v>111</v>
      </c>
      <c r="K1278" s="184" t="s">
        <v>183</v>
      </c>
      <c r="L1278" s="258">
        <f>Total_revenue-COGS</f>
        <v>4828000000</v>
      </c>
      <c r="M1278" s="258">
        <f>Gross_profit-(SGAs+R_and_D+Other_operating_items)</f>
        <v>2502000000</v>
      </c>
      <c r="N1278" s="259">
        <f>1-(COGS/Total_revenue)</f>
        <v>0.4301496793</v>
      </c>
      <c r="O1278" s="259">
        <f>Operating_profit/Total_revenue</f>
        <v>0.2229151818</v>
      </c>
    </row>
    <row r="1279">
      <c r="A1279" s="184">
        <v>1325.0</v>
      </c>
      <c r="B1279" s="184" t="s">
        <v>530</v>
      </c>
      <c r="C1279" s="184" t="s">
        <v>11</v>
      </c>
      <c r="D1279" s="256">
        <v>41639.0</v>
      </c>
      <c r="E1279" s="257">
        <v>1.1925E10</v>
      </c>
      <c r="F1279" s="257">
        <v>6.744E9</v>
      </c>
      <c r="G1279" s="257">
        <v>1.349E9</v>
      </c>
      <c r="H1279" s="257">
        <v>9.8E7</v>
      </c>
      <c r="I1279" s="257">
        <v>1.109E9</v>
      </c>
      <c r="J1279" s="184" t="s">
        <v>111</v>
      </c>
      <c r="K1279" s="184" t="s">
        <v>183</v>
      </c>
      <c r="L1279" s="258">
        <f>Total_revenue-COGS</f>
        <v>5181000000</v>
      </c>
      <c r="M1279" s="258">
        <f>Gross_profit-(SGAs+R_and_D+Other_operating_items)</f>
        <v>2625000000</v>
      </c>
      <c r="N1279" s="259">
        <f>1-(COGS/Total_revenue)</f>
        <v>0.4344654088</v>
      </c>
      <c r="O1279" s="259">
        <f>Operating_profit/Total_revenue</f>
        <v>0.2201257862</v>
      </c>
    </row>
    <row r="1280">
      <c r="A1280" s="184">
        <v>1326.0</v>
      </c>
      <c r="B1280" s="184" t="s">
        <v>530</v>
      </c>
      <c r="C1280" s="184" t="s">
        <v>12</v>
      </c>
      <c r="D1280" s="256">
        <v>42004.0</v>
      </c>
      <c r="E1280" s="257">
        <v>1.2273E10</v>
      </c>
      <c r="F1280" s="257">
        <v>6.962E9</v>
      </c>
      <c r="G1280" s="257">
        <v>1.437E9</v>
      </c>
      <c r="H1280" s="257">
        <v>9.6E7</v>
      </c>
      <c r="I1280" s="257">
        <v>1.17E9</v>
      </c>
      <c r="J1280" s="184" t="s">
        <v>111</v>
      </c>
      <c r="K1280" s="184" t="s">
        <v>183</v>
      </c>
      <c r="L1280" s="258">
        <f>Total_revenue-COGS</f>
        <v>5311000000</v>
      </c>
      <c r="M1280" s="258">
        <f>Gross_profit-(SGAs+R_and_D+Other_operating_items)</f>
        <v>2608000000</v>
      </c>
      <c r="N1280" s="259">
        <f>1-(COGS/Total_revenue)</f>
        <v>0.4327385317</v>
      </c>
      <c r="O1280" s="259">
        <f>Operating_profit/Total_revenue</f>
        <v>0.2124989815</v>
      </c>
    </row>
    <row r="1281">
      <c r="A1281" s="184">
        <v>1327.0</v>
      </c>
      <c r="B1281" s="184" t="s">
        <v>530</v>
      </c>
      <c r="C1281" s="184" t="s">
        <v>13</v>
      </c>
      <c r="D1281" s="256">
        <v>42369.0</v>
      </c>
      <c r="E1281" s="257">
        <v>1.0776E10</v>
      </c>
      <c r="F1281" s="257">
        <v>5.96E9</v>
      </c>
      <c r="G1281" s="257">
        <v>1.296E9</v>
      </c>
      <c r="H1281" s="257">
        <v>9.3E7</v>
      </c>
      <c r="I1281" s="257">
        <v>1.106E9</v>
      </c>
      <c r="J1281" s="184" t="s">
        <v>111</v>
      </c>
      <c r="K1281" s="184" t="s">
        <v>183</v>
      </c>
      <c r="L1281" s="258">
        <f>Total_revenue-COGS</f>
        <v>4816000000</v>
      </c>
      <c r="M1281" s="258">
        <f>Gross_profit-(SGAs+R_and_D+Other_operating_items)</f>
        <v>2321000000</v>
      </c>
      <c r="N1281" s="259">
        <f>1-(COGS/Total_revenue)</f>
        <v>0.4469190794</v>
      </c>
      <c r="O1281" s="259">
        <f>Operating_profit/Total_revenue</f>
        <v>0.2153860431</v>
      </c>
    </row>
    <row r="1282">
      <c r="A1282" s="184">
        <v>1331.0</v>
      </c>
      <c r="B1282" s="184" t="s">
        <v>531</v>
      </c>
      <c r="C1282" s="184" t="s">
        <v>10</v>
      </c>
      <c r="D1282" s="256">
        <v>41546.0</v>
      </c>
      <c r="E1282" s="257">
        <v>2.4866E10</v>
      </c>
      <c r="F1282" s="257">
        <v>9.82E9</v>
      </c>
      <c r="G1282" s="257">
        <v>2.849E9</v>
      </c>
      <c r="H1282" s="257">
        <v>4.967E9</v>
      </c>
      <c r="I1282" s="184">
        <v>0.0</v>
      </c>
      <c r="J1282" s="184" t="s">
        <v>108</v>
      </c>
      <c r="K1282" s="184" t="s">
        <v>143</v>
      </c>
      <c r="L1282" s="258">
        <f>Total_revenue-COGS</f>
        <v>15046000000</v>
      </c>
      <c r="M1282" s="258">
        <f>Gross_profit-(SGAs+R_and_D+Other_operating_items)</f>
        <v>7230000000</v>
      </c>
      <c r="N1282" s="259">
        <f>1-(COGS/Total_revenue)</f>
        <v>0.6050832462</v>
      </c>
      <c r="O1282" s="259">
        <f>Operating_profit/Total_revenue</f>
        <v>0.2907584654</v>
      </c>
    </row>
    <row r="1283">
      <c r="A1283" s="184">
        <v>1332.0</v>
      </c>
      <c r="B1283" s="184" t="s">
        <v>531</v>
      </c>
      <c r="C1283" s="184" t="s">
        <v>11</v>
      </c>
      <c r="D1283" s="256">
        <v>41910.0</v>
      </c>
      <c r="E1283" s="257">
        <v>2.6487E10</v>
      </c>
      <c r="F1283" s="257">
        <v>1.0686E10</v>
      </c>
      <c r="G1283" s="257">
        <v>2.774E9</v>
      </c>
      <c r="H1283" s="257">
        <v>5.477E9</v>
      </c>
      <c r="I1283" s="184">
        <v>0.0</v>
      </c>
      <c r="J1283" s="184" t="s">
        <v>108</v>
      </c>
      <c r="K1283" s="184" t="s">
        <v>143</v>
      </c>
      <c r="L1283" s="258">
        <f>Total_revenue-COGS</f>
        <v>15801000000</v>
      </c>
      <c r="M1283" s="258">
        <f>Gross_profit-(SGAs+R_and_D+Other_operating_items)</f>
        <v>7550000000</v>
      </c>
      <c r="N1283" s="259">
        <f>1-(COGS/Total_revenue)</f>
        <v>0.5965568014</v>
      </c>
      <c r="O1283" s="259">
        <f>Operating_profit/Total_revenue</f>
        <v>0.285045494</v>
      </c>
    </row>
    <row r="1284">
      <c r="A1284" s="184">
        <v>1333.0</v>
      </c>
      <c r="B1284" s="184" t="s">
        <v>531</v>
      </c>
      <c r="C1284" s="184" t="s">
        <v>12</v>
      </c>
      <c r="D1284" s="256">
        <v>42274.0</v>
      </c>
      <c r="E1284" s="257">
        <v>2.5281E10</v>
      </c>
      <c r="F1284" s="257">
        <v>1.0378E10</v>
      </c>
      <c r="G1284" s="257">
        <v>3.637E9</v>
      </c>
      <c r="H1284" s="257">
        <v>5.49E9</v>
      </c>
      <c r="I1284" s="184">
        <v>0.0</v>
      </c>
      <c r="J1284" s="184" t="s">
        <v>108</v>
      </c>
      <c r="K1284" s="184" t="s">
        <v>143</v>
      </c>
      <c r="L1284" s="258">
        <f>Total_revenue-COGS</f>
        <v>14903000000</v>
      </c>
      <c r="M1284" s="258">
        <f>Gross_profit-(SGAs+R_and_D+Other_operating_items)</f>
        <v>5776000000</v>
      </c>
      <c r="N1284" s="259">
        <f>1-(COGS/Total_revenue)</f>
        <v>0.5894940865</v>
      </c>
      <c r="O1284" s="259">
        <f>Operating_profit/Total_revenue</f>
        <v>0.228471975</v>
      </c>
    </row>
    <row r="1285">
      <c r="A1285" s="184">
        <v>1334.0</v>
      </c>
      <c r="B1285" s="184" t="s">
        <v>531</v>
      </c>
      <c r="C1285" s="184" t="s">
        <v>13</v>
      </c>
      <c r="D1285" s="256">
        <v>42638.0</v>
      </c>
      <c r="E1285" s="257">
        <v>2.3554E10</v>
      </c>
      <c r="F1285" s="257">
        <v>9.749E9</v>
      </c>
      <c r="G1285" s="257">
        <v>2.159E9</v>
      </c>
      <c r="H1285" s="257">
        <v>5.151E9</v>
      </c>
      <c r="I1285" s="184">
        <v>0.0</v>
      </c>
      <c r="J1285" s="184" t="s">
        <v>108</v>
      </c>
      <c r="K1285" s="184" t="s">
        <v>143</v>
      </c>
      <c r="L1285" s="258">
        <f>Total_revenue-COGS</f>
        <v>13805000000</v>
      </c>
      <c r="M1285" s="258">
        <f>Gross_profit-(SGAs+R_and_D+Other_operating_items)</f>
        <v>6495000000</v>
      </c>
      <c r="N1285" s="259">
        <f>1-(COGS/Total_revenue)</f>
        <v>0.5861000255</v>
      </c>
      <c r="O1285" s="259">
        <f>Operating_profit/Total_revenue</f>
        <v>0.2757493419</v>
      </c>
    </row>
    <row r="1286">
      <c r="A1286" s="184">
        <v>1335.0</v>
      </c>
      <c r="B1286" s="184" t="s">
        <v>532</v>
      </c>
      <c r="C1286" s="184" t="s">
        <v>10</v>
      </c>
      <c r="D1286" s="256">
        <v>41727.0</v>
      </c>
      <c r="E1286" s="257">
        <v>1.148231E9</v>
      </c>
      <c r="F1286" s="257">
        <v>7.43304E8</v>
      </c>
      <c r="G1286" s="257">
        <v>1.80317E8</v>
      </c>
      <c r="H1286" s="257">
        <v>1.97269E8</v>
      </c>
      <c r="I1286" s="184">
        <v>0.0</v>
      </c>
      <c r="J1286" s="184" t="s">
        <v>108</v>
      </c>
      <c r="K1286" s="184" t="s">
        <v>143</v>
      </c>
      <c r="L1286" s="258">
        <f>Total_revenue-COGS</f>
        <v>404927000</v>
      </c>
      <c r="M1286" s="258">
        <f>Gross_profit-(SGAs+R_and_D+Other_operating_items)</f>
        <v>27341000</v>
      </c>
      <c r="N1286" s="259">
        <f>1-(COGS/Total_revenue)</f>
        <v>0.3526529069</v>
      </c>
      <c r="O1286" s="259">
        <f>Operating_profit/Total_revenue</f>
        <v>0.02381141077</v>
      </c>
    </row>
    <row r="1287">
      <c r="A1287" s="184">
        <v>1336.0</v>
      </c>
      <c r="B1287" s="184" t="s">
        <v>532</v>
      </c>
      <c r="C1287" s="184" t="s">
        <v>11</v>
      </c>
      <c r="D1287" s="256">
        <v>42091.0</v>
      </c>
      <c r="E1287" s="257">
        <v>1.710966E9</v>
      </c>
      <c r="F1287" s="257">
        <v>1.021658E9</v>
      </c>
      <c r="G1287" s="257">
        <v>3.09348E8</v>
      </c>
      <c r="H1287" s="257">
        <v>2.57494E8</v>
      </c>
      <c r="I1287" s="184">
        <v>0.0</v>
      </c>
      <c r="J1287" s="184" t="s">
        <v>108</v>
      </c>
      <c r="K1287" s="184" t="s">
        <v>143</v>
      </c>
      <c r="L1287" s="258">
        <f>Total_revenue-COGS</f>
        <v>689308000</v>
      </c>
      <c r="M1287" s="258">
        <f>Gross_profit-(SGAs+R_and_D+Other_operating_items)</f>
        <v>122466000</v>
      </c>
      <c r="N1287" s="259">
        <f>1-(COGS/Total_revenue)</f>
        <v>0.4028765037</v>
      </c>
      <c r="O1287" s="259">
        <f>Operating_profit/Total_revenue</f>
        <v>0.07157710907</v>
      </c>
    </row>
    <row r="1288">
      <c r="A1288" s="184">
        <v>1337.0</v>
      </c>
      <c r="B1288" s="184" t="s">
        <v>532</v>
      </c>
      <c r="C1288" s="184" t="s">
        <v>12</v>
      </c>
      <c r="D1288" s="256">
        <v>42462.0</v>
      </c>
      <c r="E1288" s="257">
        <v>2.610726E9</v>
      </c>
      <c r="F1288" s="257">
        <v>1.561173E9</v>
      </c>
      <c r="G1288" s="257">
        <v>5.88822E8</v>
      </c>
      <c r="H1288" s="257">
        <v>4.48763E8</v>
      </c>
      <c r="I1288" s="184">
        <v>0.0</v>
      </c>
      <c r="J1288" s="184" t="s">
        <v>108</v>
      </c>
      <c r="K1288" s="184" t="s">
        <v>143</v>
      </c>
      <c r="L1288" s="258">
        <f>Total_revenue-COGS</f>
        <v>1049553000</v>
      </c>
      <c r="M1288" s="258">
        <f>Gross_profit-(SGAs+R_and_D+Other_operating_items)</f>
        <v>11968000</v>
      </c>
      <c r="N1288" s="259">
        <f>1-(COGS/Total_revenue)</f>
        <v>0.4020157611</v>
      </c>
      <c r="O1288" s="259">
        <f>Operating_profit/Total_revenue</f>
        <v>0.004584165477</v>
      </c>
    </row>
    <row r="1289">
      <c r="A1289" s="184">
        <v>1338.0</v>
      </c>
      <c r="B1289" s="184" t="s">
        <v>533</v>
      </c>
      <c r="C1289" s="184" t="s">
        <v>10</v>
      </c>
      <c r="D1289" s="256">
        <v>41639.0</v>
      </c>
      <c r="E1289" s="257">
        <v>6.419285E9</v>
      </c>
      <c r="F1289" s="257">
        <v>5.099484E9</v>
      </c>
      <c r="G1289" s="257">
        <v>9.2234E8</v>
      </c>
      <c r="H1289" s="184">
        <v>0.0</v>
      </c>
      <c r="I1289" s="184">
        <v>0.0</v>
      </c>
      <c r="J1289" s="184" t="s">
        <v>105</v>
      </c>
      <c r="K1289" s="184" t="s">
        <v>256</v>
      </c>
      <c r="L1289" s="258">
        <f>Total_revenue-COGS</f>
        <v>1319801000</v>
      </c>
      <c r="M1289" s="258">
        <f>Gross_profit-(SGAs+R_and_D+Other_operating_items)</f>
        <v>397461000</v>
      </c>
      <c r="N1289" s="259">
        <f>1-(COGS/Total_revenue)</f>
        <v>0.2055993775</v>
      </c>
      <c r="O1289" s="259">
        <f>Operating_profit/Total_revenue</f>
        <v>0.06191670879</v>
      </c>
    </row>
    <row r="1290">
      <c r="A1290" s="184">
        <v>1339.0</v>
      </c>
      <c r="B1290" s="184" t="s">
        <v>533</v>
      </c>
      <c r="C1290" s="184" t="s">
        <v>11</v>
      </c>
      <c r="D1290" s="256">
        <v>42004.0</v>
      </c>
      <c r="E1290" s="257">
        <v>6.638774E9</v>
      </c>
      <c r="F1290" s="257">
        <v>5.25304E9</v>
      </c>
      <c r="G1290" s="257">
        <v>1.030014E9</v>
      </c>
      <c r="H1290" s="184">
        <v>0.0</v>
      </c>
      <c r="I1290" s="184">
        <v>0.0</v>
      </c>
      <c r="J1290" s="184" t="s">
        <v>105</v>
      </c>
      <c r="K1290" s="184" t="s">
        <v>256</v>
      </c>
      <c r="L1290" s="258">
        <f>Total_revenue-COGS</f>
        <v>1385734000</v>
      </c>
      <c r="M1290" s="258">
        <f>Gross_profit-(SGAs+R_and_D+Other_operating_items)</f>
        <v>355720000</v>
      </c>
      <c r="N1290" s="259">
        <f>1-(COGS/Total_revenue)</f>
        <v>0.2087334198</v>
      </c>
      <c r="O1290" s="259">
        <f>Operating_profit/Total_revenue</f>
        <v>0.05358218249</v>
      </c>
    </row>
    <row r="1291">
      <c r="A1291" s="184">
        <v>1340.0</v>
      </c>
      <c r="B1291" s="184" t="s">
        <v>533</v>
      </c>
      <c r="C1291" s="184" t="s">
        <v>12</v>
      </c>
      <c r="D1291" s="256">
        <v>42369.0</v>
      </c>
      <c r="E1291" s="257">
        <v>6.571893E9</v>
      </c>
      <c r="F1291" s="257">
        <v>5.086449E9</v>
      </c>
      <c r="G1291" s="257">
        <v>9.61579E8</v>
      </c>
      <c r="H1291" s="184">
        <v>0.0</v>
      </c>
      <c r="I1291" s="184">
        <v>0.0</v>
      </c>
      <c r="J1291" s="184" t="s">
        <v>105</v>
      </c>
      <c r="K1291" s="184" t="s">
        <v>256</v>
      </c>
      <c r="L1291" s="258">
        <f>Total_revenue-COGS</f>
        <v>1485444000</v>
      </c>
      <c r="M1291" s="258">
        <f>Gross_profit-(SGAs+R_and_D+Other_operating_items)</f>
        <v>523865000</v>
      </c>
      <c r="N1291" s="259">
        <f>1-(COGS/Total_revenue)</f>
        <v>0.2260298517</v>
      </c>
      <c r="O1291" s="259">
        <f>Operating_profit/Total_revenue</f>
        <v>0.07971295333</v>
      </c>
    </row>
    <row r="1292">
      <c r="A1292" s="184">
        <v>1341.0</v>
      </c>
      <c r="B1292" s="184" t="s">
        <v>533</v>
      </c>
      <c r="C1292" s="184" t="s">
        <v>13</v>
      </c>
      <c r="D1292" s="256">
        <v>42735.0</v>
      </c>
      <c r="E1292" s="257">
        <v>6.786984E9</v>
      </c>
      <c r="F1292" s="257">
        <v>5.285568E9</v>
      </c>
      <c r="G1292" s="257">
        <v>9.56158E8</v>
      </c>
      <c r="H1292" s="184">
        <v>0.0</v>
      </c>
      <c r="I1292" s="184">
        <v>0.0</v>
      </c>
      <c r="J1292" s="184" t="s">
        <v>105</v>
      </c>
      <c r="K1292" s="184" t="s">
        <v>256</v>
      </c>
      <c r="L1292" s="258">
        <f>Total_revenue-COGS</f>
        <v>1501416000</v>
      </c>
      <c r="M1292" s="258">
        <f>Gross_profit-(SGAs+R_and_D+Other_operating_items)</f>
        <v>545258000</v>
      </c>
      <c r="N1292" s="259">
        <f>1-(COGS/Total_revenue)</f>
        <v>0.2212199115</v>
      </c>
      <c r="O1292" s="259">
        <f>Operating_profit/Total_revenue</f>
        <v>0.08033877787</v>
      </c>
    </row>
    <row r="1293">
      <c r="A1293" s="184">
        <v>1342.0</v>
      </c>
      <c r="B1293" s="184" t="s">
        <v>534</v>
      </c>
      <c r="C1293" s="184" t="s">
        <v>10</v>
      </c>
      <c r="D1293" s="256">
        <v>41274.0</v>
      </c>
      <c r="E1293" s="257">
        <v>7.688024E9</v>
      </c>
      <c r="F1293" s="257">
        <v>5.157434E9</v>
      </c>
      <c r="G1293" s="257">
        <v>1.011543E9</v>
      </c>
      <c r="H1293" s="184">
        <v>0.0</v>
      </c>
      <c r="I1293" s="257">
        <v>7.30493E8</v>
      </c>
      <c r="J1293" s="184" t="s">
        <v>90</v>
      </c>
      <c r="K1293" s="184" t="s">
        <v>227</v>
      </c>
      <c r="L1293" s="258">
        <f>Total_revenue-COGS</f>
        <v>2530590000</v>
      </c>
      <c r="M1293" s="258">
        <f>Gross_profit-(SGAs+R_and_D+Other_operating_items)</f>
        <v>788554000</v>
      </c>
      <c r="N1293" s="259">
        <f>1-(COGS/Total_revenue)</f>
        <v>0.3291600026</v>
      </c>
      <c r="O1293" s="259">
        <f>Operating_profit/Total_revenue</f>
        <v>0.1025691387</v>
      </c>
    </row>
    <row r="1294">
      <c r="A1294" s="184">
        <v>1343.0</v>
      </c>
      <c r="B1294" s="184" t="s">
        <v>534</v>
      </c>
      <c r="C1294" s="184" t="s">
        <v>11</v>
      </c>
      <c r="D1294" s="256">
        <v>41639.0</v>
      </c>
      <c r="E1294" s="257">
        <v>7.959894E9</v>
      </c>
      <c r="F1294" s="257">
        <v>5.30527E9</v>
      </c>
      <c r="G1294" s="257">
        <v>1.044819E9</v>
      </c>
      <c r="H1294" s="184">
        <v>0.0</v>
      </c>
      <c r="I1294" s="257">
        <v>7.54711E8</v>
      </c>
      <c r="J1294" s="184" t="s">
        <v>90</v>
      </c>
      <c r="K1294" s="184" t="s">
        <v>227</v>
      </c>
      <c r="L1294" s="258">
        <f>Total_revenue-COGS</f>
        <v>2654624000</v>
      </c>
      <c r="M1294" s="258">
        <f>Gross_profit-(SGAs+R_and_D+Other_operating_items)</f>
        <v>855094000</v>
      </c>
      <c r="N1294" s="259">
        <f>1-(COGS/Total_revenue)</f>
        <v>0.3334999185</v>
      </c>
      <c r="O1294" s="259">
        <f>Operating_profit/Total_revenue</f>
        <v>0.1074252999</v>
      </c>
    </row>
    <row r="1295">
      <c r="A1295" s="184">
        <v>1344.0</v>
      </c>
      <c r="B1295" s="184" t="s">
        <v>534</v>
      </c>
      <c r="C1295" s="184" t="s">
        <v>12</v>
      </c>
      <c r="D1295" s="256">
        <v>42004.0</v>
      </c>
      <c r="E1295" s="257">
        <v>8.073855E9</v>
      </c>
      <c r="F1295" s="257">
        <v>5.306281E9</v>
      </c>
      <c r="G1295" s="257">
        <v>1.048952E9</v>
      </c>
      <c r="H1295" s="184">
        <v>0.0</v>
      </c>
      <c r="I1295" s="257">
        <v>7.72445E8</v>
      </c>
      <c r="J1295" s="184" t="s">
        <v>90</v>
      </c>
      <c r="K1295" s="184" t="s">
        <v>227</v>
      </c>
      <c r="L1295" s="258">
        <f>Total_revenue-COGS</f>
        <v>2767574000</v>
      </c>
      <c r="M1295" s="258">
        <f>Gross_profit-(SGAs+R_and_D+Other_operating_items)</f>
        <v>946177000</v>
      </c>
      <c r="N1295" s="259">
        <f>1-(COGS/Total_revenue)</f>
        <v>0.3427822273</v>
      </c>
      <c r="O1295" s="259">
        <f>Operating_profit/Total_revenue</f>
        <v>0.1171902394</v>
      </c>
    </row>
    <row r="1296">
      <c r="A1296" s="184">
        <v>1345.0</v>
      </c>
      <c r="B1296" s="184" t="s">
        <v>534</v>
      </c>
      <c r="C1296" s="184" t="s">
        <v>13</v>
      </c>
      <c r="D1296" s="256">
        <v>42369.0</v>
      </c>
      <c r="E1296" s="257">
        <v>8.299074E9</v>
      </c>
      <c r="F1296" s="257">
        <v>5.099393E9</v>
      </c>
      <c r="G1296" s="257">
        <v>1.086504E9</v>
      </c>
      <c r="H1296" s="184">
        <v>0.0</v>
      </c>
      <c r="I1296" s="257">
        <v>8.27008E8</v>
      </c>
      <c r="J1296" s="184" t="s">
        <v>90</v>
      </c>
      <c r="K1296" s="184" t="s">
        <v>227</v>
      </c>
      <c r="L1296" s="258">
        <f>Total_revenue-COGS</f>
        <v>3199681000</v>
      </c>
      <c r="M1296" s="258">
        <f>Gross_profit-(SGAs+R_and_D+Other_operating_items)</f>
        <v>1286169000</v>
      </c>
      <c r="N1296" s="259">
        <f>1-(COGS/Total_revenue)</f>
        <v>0.385546749</v>
      </c>
      <c r="O1296" s="259">
        <f>Operating_profit/Total_revenue</f>
        <v>0.1549774107</v>
      </c>
    </row>
    <row r="1297">
      <c r="A1297" s="184">
        <v>1346.0</v>
      </c>
      <c r="B1297" s="184" t="s">
        <v>535</v>
      </c>
      <c r="C1297" s="184" t="s">
        <v>10</v>
      </c>
      <c r="D1297" s="256">
        <v>41639.0</v>
      </c>
      <c r="E1297" s="257">
        <v>2.104745E9</v>
      </c>
      <c r="F1297" s="257">
        <v>1.55355E8</v>
      </c>
      <c r="G1297" s="257">
        <v>3.46393E8</v>
      </c>
      <c r="H1297" s="257">
        <v>8.59947E8</v>
      </c>
      <c r="I1297" s="184">
        <v>0.0</v>
      </c>
      <c r="J1297" s="184" t="s">
        <v>102</v>
      </c>
      <c r="K1297" s="184" t="s">
        <v>167</v>
      </c>
      <c r="L1297" s="258">
        <f>Total_revenue-COGS</f>
        <v>1949390000</v>
      </c>
      <c r="M1297" s="258">
        <f>Gross_profit-(SGAs+R_and_D+Other_operating_items)</f>
        <v>743050000</v>
      </c>
      <c r="N1297" s="259">
        <f>1-(COGS/Total_revenue)</f>
        <v>0.9261882081</v>
      </c>
      <c r="O1297" s="259">
        <f>Operating_profit/Total_revenue</f>
        <v>0.3530356409</v>
      </c>
    </row>
    <row r="1298">
      <c r="A1298" s="184">
        <v>1347.0</v>
      </c>
      <c r="B1298" s="184" t="s">
        <v>535</v>
      </c>
      <c r="C1298" s="184" t="s">
        <v>11</v>
      </c>
      <c r="D1298" s="256">
        <v>42004.0</v>
      </c>
      <c r="E1298" s="257">
        <v>2.819557E9</v>
      </c>
      <c r="F1298" s="257">
        <v>2.05018E8</v>
      </c>
      <c r="G1298" s="257">
        <v>5.19267E8</v>
      </c>
      <c r="H1298" s="257">
        <v>1.271353E9</v>
      </c>
      <c r="I1298" s="184">
        <v>0.0</v>
      </c>
      <c r="J1298" s="184" t="s">
        <v>102</v>
      </c>
      <c r="K1298" s="184" t="s">
        <v>167</v>
      </c>
      <c r="L1298" s="258">
        <f>Total_revenue-COGS</f>
        <v>2614539000</v>
      </c>
      <c r="M1298" s="258">
        <f>Gross_profit-(SGAs+R_and_D+Other_operating_items)</f>
        <v>823919000</v>
      </c>
      <c r="N1298" s="259">
        <f>1-(COGS/Total_revenue)</f>
        <v>0.9272871589</v>
      </c>
      <c r="O1298" s="259">
        <f>Operating_profit/Total_revenue</f>
        <v>0.292215763</v>
      </c>
    </row>
    <row r="1299">
      <c r="A1299" s="184">
        <v>1348.0</v>
      </c>
      <c r="B1299" s="184" t="s">
        <v>535</v>
      </c>
      <c r="C1299" s="184" t="s">
        <v>12</v>
      </c>
      <c r="D1299" s="256">
        <v>42369.0</v>
      </c>
      <c r="E1299" s="257">
        <v>4.103728E9</v>
      </c>
      <c r="F1299" s="257">
        <v>3.92709E8</v>
      </c>
      <c r="G1299" s="257">
        <v>8.38526E8</v>
      </c>
      <c r="H1299" s="257">
        <v>1.620577E9</v>
      </c>
      <c r="I1299" s="184">
        <v>0.0</v>
      </c>
      <c r="J1299" s="184" t="s">
        <v>102</v>
      </c>
      <c r="K1299" s="184" t="s">
        <v>167</v>
      </c>
      <c r="L1299" s="258">
        <f>Total_revenue-COGS</f>
        <v>3711019000</v>
      </c>
      <c r="M1299" s="258">
        <f>Gross_profit-(SGAs+R_and_D+Other_operating_items)</f>
        <v>1251916000</v>
      </c>
      <c r="N1299" s="259">
        <f>1-(COGS/Total_revenue)</f>
        <v>0.9043043301</v>
      </c>
      <c r="O1299" s="259">
        <f>Operating_profit/Total_revenue</f>
        <v>0.3050679772</v>
      </c>
    </row>
    <row r="1300">
      <c r="A1300" s="184">
        <v>1349.0</v>
      </c>
      <c r="B1300" s="184" t="s">
        <v>535</v>
      </c>
      <c r="C1300" s="184" t="s">
        <v>13</v>
      </c>
      <c r="D1300" s="256">
        <v>42735.0</v>
      </c>
      <c r="E1300" s="257">
        <v>4.860427E9</v>
      </c>
      <c r="F1300" s="257">
        <v>2.99694E8</v>
      </c>
      <c r="G1300" s="257">
        <v>1.177697E9</v>
      </c>
      <c r="H1300" s="257">
        <v>2.052295E9</v>
      </c>
      <c r="I1300" s="184">
        <v>0.0</v>
      </c>
      <c r="J1300" s="184" t="s">
        <v>102</v>
      </c>
      <c r="K1300" s="184" t="s">
        <v>167</v>
      </c>
      <c r="L1300" s="258">
        <f>Total_revenue-COGS</f>
        <v>4560733000</v>
      </c>
      <c r="M1300" s="258">
        <f>Gross_profit-(SGAs+R_and_D+Other_operating_items)</f>
        <v>1330741000</v>
      </c>
      <c r="N1300" s="259">
        <f>1-(COGS/Total_revenue)</f>
        <v>0.9383399854</v>
      </c>
      <c r="O1300" s="259">
        <f>Operating_profit/Total_revenue</f>
        <v>0.2737909653</v>
      </c>
    </row>
    <row r="1301">
      <c r="A1301" s="184">
        <v>1350.0</v>
      </c>
      <c r="B1301" s="184" t="s">
        <v>536</v>
      </c>
      <c r="C1301" s="184" t="s">
        <v>10</v>
      </c>
      <c r="D1301" s="256">
        <v>41639.0</v>
      </c>
      <c r="E1301" s="257">
        <v>4.245895E9</v>
      </c>
      <c r="F1301" s="257">
        <v>2.522803E9</v>
      </c>
      <c r="G1301" s="257">
        <v>1.324815E9</v>
      </c>
      <c r="H1301" s="184">
        <v>0.0</v>
      </c>
      <c r="I1301" s="257">
        <v>1700000.0</v>
      </c>
      <c r="J1301" s="184" t="s">
        <v>105</v>
      </c>
      <c r="K1301" s="184" t="s">
        <v>537</v>
      </c>
      <c r="L1301" s="258">
        <f>Total_revenue-COGS</f>
        <v>1723092000</v>
      </c>
      <c r="M1301" s="258">
        <f>Gross_profit-(SGAs+R_and_D+Other_operating_items)</f>
        <v>396577000</v>
      </c>
      <c r="N1301" s="259">
        <f>1-(COGS/Total_revenue)</f>
        <v>0.4058253913</v>
      </c>
      <c r="O1301" s="259">
        <f>Operating_profit/Total_revenue</f>
        <v>0.09340245107</v>
      </c>
    </row>
    <row r="1302">
      <c r="A1302" s="184">
        <v>1351.0</v>
      </c>
      <c r="B1302" s="184" t="s">
        <v>536</v>
      </c>
      <c r="C1302" s="184" t="s">
        <v>11</v>
      </c>
      <c r="D1302" s="256">
        <v>42004.0</v>
      </c>
      <c r="E1302" s="257">
        <v>4.695014E9</v>
      </c>
      <c r="F1302" s="257">
        <v>2.772098E9</v>
      </c>
      <c r="G1302" s="257">
        <v>1.425734E9</v>
      </c>
      <c r="H1302" s="184">
        <v>0.0</v>
      </c>
      <c r="I1302" s="257">
        <v>557000.0</v>
      </c>
      <c r="J1302" s="184" t="s">
        <v>105</v>
      </c>
      <c r="K1302" s="184" t="s">
        <v>537</v>
      </c>
      <c r="L1302" s="258">
        <f>Total_revenue-COGS</f>
        <v>1922916000</v>
      </c>
      <c r="M1302" s="258">
        <f>Gross_profit-(SGAs+R_and_D+Other_operating_items)</f>
        <v>496625000</v>
      </c>
      <c r="N1302" s="259">
        <f>1-(COGS/Total_revenue)</f>
        <v>0.4095655519</v>
      </c>
      <c r="O1302" s="259">
        <f>Operating_profit/Total_revenue</f>
        <v>0.1057771074</v>
      </c>
    </row>
    <row r="1303">
      <c r="A1303" s="184">
        <v>1352.0</v>
      </c>
      <c r="B1303" s="184" t="s">
        <v>536</v>
      </c>
      <c r="C1303" s="184" t="s">
        <v>12</v>
      </c>
      <c r="D1303" s="256">
        <v>42369.0</v>
      </c>
      <c r="E1303" s="257">
        <v>5.094933E9</v>
      </c>
      <c r="F1303" s="257">
        <v>2.980462E9</v>
      </c>
      <c r="G1303" s="257">
        <v>1.533799E9</v>
      </c>
      <c r="H1303" s="184">
        <v>0.0</v>
      </c>
      <c r="I1303" s="257">
        <v>192000.0</v>
      </c>
      <c r="J1303" s="184" t="s">
        <v>105</v>
      </c>
      <c r="K1303" s="184" t="s">
        <v>537</v>
      </c>
      <c r="L1303" s="258">
        <f>Total_revenue-COGS</f>
        <v>2114471000</v>
      </c>
      <c r="M1303" s="258">
        <f>Gross_profit-(SGAs+R_and_D+Other_operating_items)</f>
        <v>580480000</v>
      </c>
      <c r="N1303" s="259">
        <f>1-(COGS/Total_revenue)</f>
        <v>0.415014486</v>
      </c>
      <c r="O1303" s="259">
        <f>Operating_profit/Total_revenue</f>
        <v>0.1139328034</v>
      </c>
    </row>
    <row r="1304">
      <c r="A1304" s="184">
        <v>1353.0</v>
      </c>
      <c r="B1304" s="184" t="s">
        <v>536</v>
      </c>
      <c r="C1304" s="184" t="s">
        <v>13</v>
      </c>
      <c r="D1304" s="256">
        <v>42735.0</v>
      </c>
      <c r="E1304" s="257">
        <v>5.250399E9</v>
      </c>
      <c r="F1304" s="257">
        <v>3.089723E9</v>
      </c>
      <c r="G1304" s="257">
        <v>1.606217E9</v>
      </c>
      <c r="H1304" s="184">
        <v>0.0</v>
      </c>
      <c r="I1304" s="257">
        <v>1237000.0</v>
      </c>
      <c r="J1304" s="184" t="s">
        <v>105</v>
      </c>
      <c r="K1304" s="184" t="s">
        <v>537</v>
      </c>
      <c r="L1304" s="258">
        <f>Total_revenue-COGS</f>
        <v>2160676000</v>
      </c>
      <c r="M1304" s="258">
        <f>Gross_profit-(SGAs+R_and_D+Other_operating_items)</f>
        <v>553222000</v>
      </c>
      <c r="N1304" s="259">
        <f>1-(COGS/Total_revenue)</f>
        <v>0.4115260574</v>
      </c>
      <c r="O1304" s="259">
        <f>Operating_profit/Total_revenue</f>
        <v>0.1053676111</v>
      </c>
    </row>
    <row r="1305">
      <c r="A1305" s="184">
        <v>1354.0</v>
      </c>
      <c r="B1305" s="184" t="s">
        <v>538</v>
      </c>
      <c r="C1305" s="184" t="s">
        <v>10</v>
      </c>
      <c r="D1305" s="256">
        <v>41333.0</v>
      </c>
      <c r="E1305" s="257">
        <v>1.328817E9</v>
      </c>
      <c r="F1305" s="257">
        <v>2.006E8</v>
      </c>
      <c r="G1305" s="257">
        <v>6.60887E8</v>
      </c>
      <c r="H1305" s="257">
        <v>2.6315E8</v>
      </c>
      <c r="I1305" s="184">
        <v>0.0</v>
      </c>
      <c r="J1305" s="184" t="s">
        <v>108</v>
      </c>
      <c r="K1305" s="184" t="s">
        <v>476</v>
      </c>
      <c r="L1305" s="258">
        <f>Total_revenue-COGS</f>
        <v>1128217000</v>
      </c>
      <c r="M1305" s="258">
        <f>Gross_profit-(SGAs+R_and_D+Other_operating_items)</f>
        <v>204180000</v>
      </c>
      <c r="N1305" s="259">
        <f>1-(COGS/Total_revenue)</f>
        <v>0.8490386562</v>
      </c>
      <c r="O1305" s="259">
        <f>Operating_profit/Total_revenue</f>
        <v>0.1536554695</v>
      </c>
    </row>
    <row r="1306">
      <c r="A1306" s="184">
        <v>1355.0</v>
      </c>
      <c r="B1306" s="184" t="s">
        <v>538</v>
      </c>
      <c r="C1306" s="184" t="s">
        <v>11</v>
      </c>
      <c r="D1306" s="256">
        <v>41698.0</v>
      </c>
      <c r="E1306" s="257">
        <v>1.534615E9</v>
      </c>
      <c r="F1306" s="257">
        <v>2.326E8</v>
      </c>
      <c r="G1306" s="257">
        <v>7.50292E8</v>
      </c>
      <c r="H1306" s="257">
        <v>3.17263E8</v>
      </c>
      <c r="I1306" s="184">
        <v>0.0</v>
      </c>
      <c r="J1306" s="184" t="s">
        <v>108</v>
      </c>
      <c r="K1306" s="184" t="s">
        <v>476</v>
      </c>
      <c r="L1306" s="258">
        <f>Total_revenue-COGS</f>
        <v>1302015000</v>
      </c>
      <c r="M1306" s="258">
        <f>Gross_profit-(SGAs+R_and_D+Other_operating_items)</f>
        <v>234460000</v>
      </c>
      <c r="N1306" s="259">
        <f>1-(COGS/Total_revenue)</f>
        <v>0.8484310397</v>
      </c>
      <c r="O1306" s="259">
        <f>Operating_profit/Total_revenue</f>
        <v>0.1527809907</v>
      </c>
    </row>
    <row r="1307">
      <c r="A1307" s="184">
        <v>1356.0</v>
      </c>
      <c r="B1307" s="184" t="s">
        <v>538</v>
      </c>
      <c r="C1307" s="184" t="s">
        <v>12</v>
      </c>
      <c r="D1307" s="256">
        <v>42063.0</v>
      </c>
      <c r="E1307" s="257">
        <v>1.789489E9</v>
      </c>
      <c r="F1307" s="257">
        <v>2.73199E8</v>
      </c>
      <c r="G1307" s="257">
        <v>8.9844E8</v>
      </c>
      <c r="H1307" s="257">
        <v>3.67856E8</v>
      </c>
      <c r="I1307" s="184">
        <v>0.0</v>
      </c>
      <c r="J1307" s="184" t="s">
        <v>108</v>
      </c>
      <c r="K1307" s="184" t="s">
        <v>476</v>
      </c>
      <c r="L1307" s="258">
        <f>Total_revenue-COGS</f>
        <v>1516290000</v>
      </c>
      <c r="M1307" s="258">
        <f>Gross_profit-(SGAs+R_and_D+Other_operating_items)</f>
        <v>249994000</v>
      </c>
      <c r="N1307" s="259">
        <f>1-(COGS/Total_revenue)</f>
        <v>0.8473312773</v>
      </c>
      <c r="O1307" s="259">
        <f>Operating_profit/Total_revenue</f>
        <v>0.1397013337</v>
      </c>
    </row>
    <row r="1308">
      <c r="A1308" s="184">
        <v>1357.0</v>
      </c>
      <c r="B1308" s="184" t="s">
        <v>538</v>
      </c>
      <c r="C1308" s="184" t="s">
        <v>13</v>
      </c>
      <c r="D1308" s="256">
        <v>42429.0</v>
      </c>
      <c r="E1308" s="257">
        <v>2.05223E9</v>
      </c>
      <c r="F1308" s="257">
        <v>3.09629E8</v>
      </c>
      <c r="G1308" s="257">
        <v>1.041231E9</v>
      </c>
      <c r="H1308" s="257">
        <v>4.13322E8</v>
      </c>
      <c r="I1308" s="184">
        <v>0.0</v>
      </c>
      <c r="J1308" s="184" t="s">
        <v>108</v>
      </c>
      <c r="K1308" s="184" t="s">
        <v>476</v>
      </c>
      <c r="L1308" s="258">
        <f>Total_revenue-COGS</f>
        <v>1742601000</v>
      </c>
      <c r="M1308" s="258">
        <f>Gross_profit-(SGAs+R_and_D+Other_operating_items)</f>
        <v>288048000</v>
      </c>
      <c r="N1308" s="259">
        <f>1-(COGS/Total_revenue)</f>
        <v>0.8491255853</v>
      </c>
      <c r="O1308" s="259">
        <f>Operating_profit/Total_revenue</f>
        <v>0.1403585368</v>
      </c>
    </row>
    <row r="1309">
      <c r="A1309" s="184">
        <v>1358.0</v>
      </c>
      <c r="B1309" s="184" t="s">
        <v>539</v>
      </c>
      <c r="C1309" s="184" t="s">
        <v>10</v>
      </c>
      <c r="D1309" s="256">
        <v>41363.0</v>
      </c>
      <c r="E1309" s="257">
        <v>6.945E9</v>
      </c>
      <c r="F1309" s="257">
        <v>2.789E9</v>
      </c>
      <c r="G1309" s="257">
        <v>2.971E9</v>
      </c>
      <c r="H1309" s="184">
        <v>0.0</v>
      </c>
      <c r="I1309" s="257">
        <v>2.7E7</v>
      </c>
      <c r="J1309" s="184" t="s">
        <v>90</v>
      </c>
      <c r="K1309" s="184" t="s">
        <v>112</v>
      </c>
      <c r="L1309" s="258">
        <f>Total_revenue-COGS</f>
        <v>4156000000</v>
      </c>
      <c r="M1309" s="258">
        <f>Gross_profit-(SGAs+R_and_D+Other_operating_items)</f>
        <v>1158000000</v>
      </c>
      <c r="N1309" s="259">
        <f>1-(COGS/Total_revenue)</f>
        <v>0.5984161267</v>
      </c>
      <c r="O1309" s="259">
        <f>Operating_profit/Total_revenue</f>
        <v>0.1667386609</v>
      </c>
    </row>
    <row r="1310">
      <c r="A1310" s="184">
        <v>1359.0</v>
      </c>
      <c r="B1310" s="184" t="s">
        <v>539</v>
      </c>
      <c r="C1310" s="184" t="s">
        <v>11</v>
      </c>
      <c r="D1310" s="256">
        <v>41727.0</v>
      </c>
      <c r="E1310" s="257">
        <v>7.45E9</v>
      </c>
      <c r="F1310" s="257">
        <v>3.14E9</v>
      </c>
      <c r="G1310" s="257">
        <v>3.142E9</v>
      </c>
      <c r="H1310" s="184">
        <v>0.0</v>
      </c>
      <c r="I1310" s="257">
        <v>3.5E7</v>
      </c>
      <c r="J1310" s="184" t="s">
        <v>90</v>
      </c>
      <c r="K1310" s="184" t="s">
        <v>112</v>
      </c>
      <c r="L1310" s="258">
        <f>Total_revenue-COGS</f>
        <v>4310000000</v>
      </c>
      <c r="M1310" s="258">
        <f>Gross_profit-(SGAs+R_and_D+Other_operating_items)</f>
        <v>1133000000</v>
      </c>
      <c r="N1310" s="259">
        <f>1-(COGS/Total_revenue)</f>
        <v>0.5785234899</v>
      </c>
      <c r="O1310" s="259">
        <f>Operating_profit/Total_revenue</f>
        <v>0.1520805369</v>
      </c>
    </row>
    <row r="1311">
      <c r="A1311" s="184">
        <v>1360.0</v>
      </c>
      <c r="B1311" s="184" t="s">
        <v>539</v>
      </c>
      <c r="C1311" s="184" t="s">
        <v>12</v>
      </c>
      <c r="D1311" s="256">
        <v>42091.0</v>
      </c>
      <c r="E1311" s="257">
        <v>7.62E9</v>
      </c>
      <c r="F1311" s="257">
        <v>3.242E9</v>
      </c>
      <c r="G1311" s="257">
        <v>3.301E9</v>
      </c>
      <c r="H1311" s="184">
        <v>0.0</v>
      </c>
      <c r="I1311" s="257">
        <v>2.5E7</v>
      </c>
      <c r="J1311" s="184" t="s">
        <v>90</v>
      </c>
      <c r="K1311" s="184" t="s">
        <v>112</v>
      </c>
      <c r="L1311" s="258">
        <f>Total_revenue-COGS</f>
        <v>4378000000</v>
      </c>
      <c r="M1311" s="258">
        <f>Gross_profit-(SGAs+R_and_D+Other_operating_items)</f>
        <v>1052000000</v>
      </c>
      <c r="N1311" s="259">
        <f>1-(COGS/Total_revenue)</f>
        <v>0.5745406824</v>
      </c>
      <c r="O1311" s="259">
        <f>Operating_profit/Total_revenue</f>
        <v>0.1380577428</v>
      </c>
    </row>
    <row r="1312">
      <c r="A1312" s="184">
        <v>1361.0</v>
      </c>
      <c r="B1312" s="184" t="s">
        <v>539</v>
      </c>
      <c r="C1312" s="184" t="s">
        <v>13</v>
      </c>
      <c r="D1312" s="256">
        <v>42462.0</v>
      </c>
      <c r="E1312" s="257">
        <v>7.405E9</v>
      </c>
      <c r="F1312" s="257">
        <v>3.218E9</v>
      </c>
      <c r="G1312" s="257">
        <v>3.389E9</v>
      </c>
      <c r="H1312" s="184">
        <v>0.0</v>
      </c>
      <c r="I1312" s="257">
        <v>2.4E7</v>
      </c>
      <c r="J1312" s="184" t="s">
        <v>90</v>
      </c>
      <c r="K1312" s="184" t="s">
        <v>112</v>
      </c>
      <c r="L1312" s="258">
        <f>Total_revenue-COGS</f>
        <v>4187000000</v>
      </c>
      <c r="M1312" s="258">
        <f>Gross_profit-(SGAs+R_and_D+Other_operating_items)</f>
        <v>774000000</v>
      </c>
      <c r="N1312" s="259">
        <f>1-(COGS/Total_revenue)</f>
        <v>0.5654287643</v>
      </c>
      <c r="O1312" s="259">
        <f>Operating_profit/Total_revenue</f>
        <v>0.1045239703</v>
      </c>
    </row>
    <row r="1313">
      <c r="A1313" s="184">
        <v>1362.0</v>
      </c>
      <c r="B1313" s="184" t="s">
        <v>540</v>
      </c>
      <c r="C1313" s="184" t="s">
        <v>10</v>
      </c>
      <c r="D1313" s="256">
        <v>41547.0</v>
      </c>
      <c r="E1313" s="257">
        <v>6.3519E9</v>
      </c>
      <c r="F1313" s="257">
        <v>3.7781E9</v>
      </c>
      <c r="G1313" s="257">
        <v>1.5377E9</v>
      </c>
      <c r="H1313" s="184">
        <v>0.0</v>
      </c>
      <c r="I1313" s="184">
        <v>0.0</v>
      </c>
      <c r="J1313" s="184" t="s">
        <v>105</v>
      </c>
      <c r="K1313" s="184" t="s">
        <v>256</v>
      </c>
      <c r="L1313" s="258">
        <f>Total_revenue-COGS</f>
        <v>2573800000</v>
      </c>
      <c r="M1313" s="258">
        <f>Gross_profit-(SGAs+R_and_D+Other_operating_items)</f>
        <v>1036100000</v>
      </c>
      <c r="N1313" s="259">
        <f>1-(COGS/Total_revenue)</f>
        <v>0.4052015932</v>
      </c>
      <c r="O1313" s="259">
        <f>Operating_profit/Total_revenue</f>
        <v>0.1631165478</v>
      </c>
    </row>
    <row r="1314">
      <c r="A1314" s="184">
        <v>1363.0</v>
      </c>
      <c r="B1314" s="184" t="s">
        <v>540</v>
      </c>
      <c r="C1314" s="184" t="s">
        <v>11</v>
      </c>
      <c r="D1314" s="256">
        <v>41912.0</v>
      </c>
      <c r="E1314" s="257">
        <v>6.6235E9</v>
      </c>
      <c r="F1314" s="257">
        <v>3.8696E9</v>
      </c>
      <c r="G1314" s="257">
        <v>1.5701E9</v>
      </c>
      <c r="H1314" s="184">
        <v>0.0</v>
      </c>
      <c r="I1314" s="184">
        <v>0.0</v>
      </c>
      <c r="J1314" s="184" t="s">
        <v>105</v>
      </c>
      <c r="K1314" s="184" t="s">
        <v>256</v>
      </c>
      <c r="L1314" s="258">
        <f>Total_revenue-COGS</f>
        <v>2753900000</v>
      </c>
      <c r="M1314" s="258">
        <f>Gross_profit-(SGAs+R_and_D+Other_operating_items)</f>
        <v>1183800000</v>
      </c>
      <c r="N1314" s="259">
        <f>1-(COGS/Total_revenue)</f>
        <v>0.4157771571</v>
      </c>
      <c r="O1314" s="259">
        <f>Operating_profit/Total_revenue</f>
        <v>0.178727259</v>
      </c>
    </row>
    <row r="1315">
      <c r="A1315" s="184">
        <v>1364.0</v>
      </c>
      <c r="B1315" s="184" t="s">
        <v>540</v>
      </c>
      <c r="C1315" s="184" t="s">
        <v>12</v>
      </c>
      <c r="D1315" s="256">
        <v>42277.0</v>
      </c>
      <c r="E1315" s="257">
        <v>6.3079E9</v>
      </c>
      <c r="F1315" s="257">
        <v>3.6048E9</v>
      </c>
      <c r="G1315" s="257">
        <v>1.5064E9</v>
      </c>
      <c r="H1315" s="184">
        <v>0.0</v>
      </c>
      <c r="I1315" s="184">
        <v>0.0</v>
      </c>
      <c r="J1315" s="184" t="s">
        <v>105</v>
      </c>
      <c r="K1315" s="184" t="s">
        <v>256</v>
      </c>
      <c r="L1315" s="258">
        <f>Total_revenue-COGS</f>
        <v>2703100000</v>
      </c>
      <c r="M1315" s="258">
        <f>Gross_profit-(SGAs+R_and_D+Other_operating_items)</f>
        <v>1196700000</v>
      </c>
      <c r="N1315" s="259">
        <f>1-(COGS/Total_revenue)</f>
        <v>0.4285261339</v>
      </c>
      <c r="O1315" s="259">
        <f>Operating_profit/Total_revenue</f>
        <v>0.189714485</v>
      </c>
    </row>
    <row r="1316">
      <c r="A1316" s="184">
        <v>1365.0</v>
      </c>
      <c r="B1316" s="184" t="s">
        <v>540</v>
      </c>
      <c r="C1316" s="184" t="s">
        <v>13</v>
      </c>
      <c r="D1316" s="256">
        <v>42643.0</v>
      </c>
      <c r="E1316" s="257">
        <v>5.8795E9</v>
      </c>
      <c r="F1316" s="257">
        <v>3.404E9</v>
      </c>
      <c r="G1316" s="257">
        <v>1.4674E9</v>
      </c>
      <c r="H1316" s="184">
        <v>0.0</v>
      </c>
      <c r="I1316" s="184">
        <v>0.0</v>
      </c>
      <c r="J1316" s="184" t="s">
        <v>105</v>
      </c>
      <c r="K1316" s="184" t="s">
        <v>256</v>
      </c>
      <c r="L1316" s="258">
        <f>Total_revenue-COGS</f>
        <v>2475500000</v>
      </c>
      <c r="M1316" s="258">
        <f>Gross_profit-(SGAs+R_and_D+Other_operating_items)</f>
        <v>1008100000</v>
      </c>
      <c r="N1316" s="259">
        <f>1-(COGS/Total_revenue)</f>
        <v>0.421039204</v>
      </c>
      <c r="O1316" s="259">
        <f>Operating_profit/Total_revenue</f>
        <v>0.1714601582</v>
      </c>
    </row>
    <row r="1317">
      <c r="A1317" s="184">
        <v>1366.0</v>
      </c>
      <c r="B1317" s="184" t="s">
        <v>541</v>
      </c>
      <c r="C1317" s="184" t="s">
        <v>10</v>
      </c>
      <c r="D1317" s="256">
        <v>41274.0</v>
      </c>
      <c r="E1317" s="257">
        <v>2.993489E9</v>
      </c>
      <c r="F1317" s="257">
        <v>1.321772E9</v>
      </c>
      <c r="G1317" s="257">
        <v>9.1413E8</v>
      </c>
      <c r="H1317" s="184">
        <v>0.0</v>
      </c>
      <c r="I1317" s="184">
        <v>0.0</v>
      </c>
      <c r="J1317" s="184" t="s">
        <v>105</v>
      </c>
      <c r="K1317" s="184" t="s">
        <v>256</v>
      </c>
      <c r="L1317" s="258">
        <f>Total_revenue-COGS</f>
        <v>1671717000</v>
      </c>
      <c r="M1317" s="258">
        <f>Gross_profit-(SGAs+R_and_D+Other_operating_items)</f>
        <v>757587000</v>
      </c>
      <c r="N1317" s="259">
        <f>1-(COGS/Total_revenue)</f>
        <v>0.5584510249</v>
      </c>
      <c r="O1317" s="259">
        <f>Operating_profit/Total_revenue</f>
        <v>0.2530782642</v>
      </c>
    </row>
    <row r="1318">
      <c r="A1318" s="184">
        <v>1367.0</v>
      </c>
      <c r="B1318" s="184" t="s">
        <v>541</v>
      </c>
      <c r="C1318" s="184" t="s">
        <v>11</v>
      </c>
      <c r="D1318" s="256">
        <v>41639.0</v>
      </c>
      <c r="E1318" s="257">
        <v>3.238128E9</v>
      </c>
      <c r="F1318" s="257">
        <v>1.3552E9</v>
      </c>
      <c r="G1318" s="257">
        <v>1.040567E9</v>
      </c>
      <c r="H1318" s="184">
        <v>0.0</v>
      </c>
      <c r="I1318" s="184">
        <v>0.0</v>
      </c>
      <c r="J1318" s="184" t="s">
        <v>105</v>
      </c>
      <c r="K1318" s="184" t="s">
        <v>256</v>
      </c>
      <c r="L1318" s="258">
        <f>Total_revenue-COGS</f>
        <v>1882928000</v>
      </c>
      <c r="M1318" s="258">
        <f>Gross_profit-(SGAs+R_and_D+Other_operating_items)</f>
        <v>842361000</v>
      </c>
      <c r="N1318" s="259">
        <f>1-(COGS/Total_revenue)</f>
        <v>0.5814865873</v>
      </c>
      <c r="O1318" s="259">
        <f>Operating_profit/Total_revenue</f>
        <v>0.2601382651</v>
      </c>
    </row>
    <row r="1319">
      <c r="A1319" s="184">
        <v>1368.0</v>
      </c>
      <c r="B1319" s="184" t="s">
        <v>541</v>
      </c>
      <c r="C1319" s="184" t="s">
        <v>12</v>
      </c>
      <c r="D1319" s="256">
        <v>42004.0</v>
      </c>
      <c r="E1319" s="257">
        <v>3.549494E9</v>
      </c>
      <c r="F1319" s="257">
        <v>1.447595E9</v>
      </c>
      <c r="G1319" s="257">
        <v>1.102426E9</v>
      </c>
      <c r="H1319" s="184">
        <v>0.0</v>
      </c>
      <c r="I1319" s="184">
        <v>0.0</v>
      </c>
      <c r="J1319" s="184" t="s">
        <v>105</v>
      </c>
      <c r="K1319" s="184" t="s">
        <v>256</v>
      </c>
      <c r="L1319" s="258">
        <f>Total_revenue-COGS</f>
        <v>2101899000</v>
      </c>
      <c r="M1319" s="258">
        <f>Gross_profit-(SGAs+R_and_D+Other_operating_items)</f>
        <v>999473000</v>
      </c>
      <c r="N1319" s="259">
        <f>1-(COGS/Total_revenue)</f>
        <v>0.5921686302</v>
      </c>
      <c r="O1319" s="259">
        <f>Operating_profit/Total_revenue</f>
        <v>0.2815818255</v>
      </c>
    </row>
    <row r="1320">
      <c r="A1320" s="184">
        <v>1369.0</v>
      </c>
      <c r="B1320" s="184" t="s">
        <v>541</v>
      </c>
      <c r="C1320" s="184" t="s">
        <v>13</v>
      </c>
      <c r="D1320" s="256">
        <v>42369.0</v>
      </c>
      <c r="E1320" s="257">
        <v>3.582395E9</v>
      </c>
      <c r="F1320" s="257">
        <v>1.417749E9</v>
      </c>
      <c r="G1320" s="257">
        <v>1.136728E9</v>
      </c>
      <c r="H1320" s="184">
        <v>0.0</v>
      </c>
      <c r="I1320" s="184">
        <v>0.0</v>
      </c>
      <c r="J1320" s="184" t="s">
        <v>105</v>
      </c>
      <c r="K1320" s="184" t="s">
        <v>256</v>
      </c>
      <c r="L1320" s="258">
        <f>Total_revenue-COGS</f>
        <v>2164646000</v>
      </c>
      <c r="M1320" s="258">
        <f>Gross_profit-(SGAs+R_and_D+Other_operating_items)</f>
        <v>1027918000</v>
      </c>
      <c r="N1320" s="259">
        <f>1-(COGS/Total_revenue)</f>
        <v>0.6042454838</v>
      </c>
      <c r="O1320" s="259">
        <f>Operating_profit/Total_revenue</f>
        <v>0.2869359744</v>
      </c>
    </row>
    <row r="1321">
      <c r="A1321" s="184">
        <v>1370.0</v>
      </c>
      <c r="B1321" s="184" t="s">
        <v>542</v>
      </c>
      <c r="C1321" s="184" t="s">
        <v>10</v>
      </c>
      <c r="D1321" s="256">
        <v>41307.0</v>
      </c>
      <c r="E1321" s="257">
        <v>9.721065E9</v>
      </c>
      <c r="F1321" s="257">
        <v>7.011428E9</v>
      </c>
      <c r="G1321" s="257">
        <v>1.437886E9</v>
      </c>
      <c r="H1321" s="184">
        <v>0.0</v>
      </c>
      <c r="I1321" s="184">
        <v>0.0</v>
      </c>
      <c r="J1321" s="184" t="s">
        <v>90</v>
      </c>
      <c r="K1321" s="184" t="s">
        <v>109</v>
      </c>
      <c r="L1321" s="258">
        <f>Total_revenue-COGS</f>
        <v>2709637000</v>
      </c>
      <c r="M1321" s="258">
        <f>Gross_profit-(SGAs+R_and_D+Other_operating_items)</f>
        <v>1271751000</v>
      </c>
      <c r="N1321" s="259">
        <f>1-(COGS/Total_revenue)</f>
        <v>0.2787386979</v>
      </c>
      <c r="O1321" s="259">
        <f>Operating_profit/Total_revenue</f>
        <v>0.1308242461</v>
      </c>
    </row>
    <row r="1322">
      <c r="A1322" s="184">
        <v>1371.0</v>
      </c>
      <c r="B1322" s="184" t="s">
        <v>542</v>
      </c>
      <c r="C1322" s="184" t="s">
        <v>11</v>
      </c>
      <c r="D1322" s="256">
        <v>41671.0</v>
      </c>
      <c r="E1322" s="257">
        <v>1.0230353E10</v>
      </c>
      <c r="F1322" s="257">
        <v>7.360924E9</v>
      </c>
      <c r="G1322" s="257">
        <v>1.526366E9</v>
      </c>
      <c r="H1322" s="184">
        <v>0.0</v>
      </c>
      <c r="I1322" s="184">
        <v>0.0</v>
      </c>
      <c r="J1322" s="184" t="s">
        <v>90</v>
      </c>
      <c r="K1322" s="184" t="s">
        <v>109</v>
      </c>
      <c r="L1322" s="258">
        <f>Total_revenue-COGS</f>
        <v>2869429000</v>
      </c>
      <c r="M1322" s="258">
        <f>Gross_profit-(SGAs+R_and_D+Other_operating_items)</f>
        <v>1343063000</v>
      </c>
      <c r="N1322" s="259">
        <f>1-(COGS/Total_revenue)</f>
        <v>0.2804819149</v>
      </c>
      <c r="O1322" s="259">
        <f>Operating_profit/Total_revenue</f>
        <v>0.1312821757</v>
      </c>
    </row>
    <row r="1323">
      <c r="A1323" s="184">
        <v>1372.0</v>
      </c>
      <c r="B1323" s="184" t="s">
        <v>542</v>
      </c>
      <c r="C1323" s="184" t="s">
        <v>12</v>
      </c>
      <c r="D1323" s="256">
        <v>42035.0</v>
      </c>
      <c r="E1323" s="257">
        <v>1.1041677E10</v>
      </c>
      <c r="F1323" s="257">
        <v>7.937956E9</v>
      </c>
      <c r="G1323" s="257">
        <v>1.615371E9</v>
      </c>
      <c r="H1323" s="184">
        <v>0.0</v>
      </c>
      <c r="I1323" s="184">
        <v>0.0</v>
      </c>
      <c r="J1323" s="184" t="s">
        <v>90</v>
      </c>
      <c r="K1323" s="184" t="s">
        <v>109</v>
      </c>
      <c r="L1323" s="258">
        <f>Total_revenue-COGS</f>
        <v>3103721000</v>
      </c>
      <c r="M1323" s="258">
        <f>Gross_profit-(SGAs+R_and_D+Other_operating_items)</f>
        <v>1488350000</v>
      </c>
      <c r="N1323" s="259">
        <f>1-(COGS/Total_revenue)</f>
        <v>0.2810914501</v>
      </c>
      <c r="O1323" s="259">
        <f>Operating_profit/Total_revenue</f>
        <v>0.1347938361</v>
      </c>
    </row>
    <row r="1324">
      <c r="A1324" s="184">
        <v>1373.0</v>
      </c>
      <c r="B1324" s="184" t="s">
        <v>542</v>
      </c>
      <c r="C1324" s="184" t="s">
        <v>13</v>
      </c>
      <c r="D1324" s="256">
        <v>42399.0</v>
      </c>
      <c r="E1324" s="257">
        <v>1.1939999E10</v>
      </c>
      <c r="F1324" s="257">
        <v>8.576873E9</v>
      </c>
      <c r="G1324" s="257">
        <v>1.738755E9</v>
      </c>
      <c r="H1324" s="184">
        <v>0.0</v>
      </c>
      <c r="I1324" s="184">
        <v>0.0</v>
      </c>
      <c r="J1324" s="184" t="s">
        <v>90</v>
      </c>
      <c r="K1324" s="184" t="s">
        <v>109</v>
      </c>
      <c r="L1324" s="258">
        <f>Total_revenue-COGS</f>
        <v>3363126000</v>
      </c>
      <c r="M1324" s="258">
        <f>Gross_profit-(SGAs+R_and_D+Other_operating_items)</f>
        <v>1624371000</v>
      </c>
      <c r="N1324" s="259">
        <f>1-(COGS/Total_revenue)</f>
        <v>0.2816688678</v>
      </c>
      <c r="O1324" s="259">
        <f>Operating_profit/Total_revenue</f>
        <v>0.1360444838</v>
      </c>
    </row>
    <row r="1325">
      <c r="A1325" s="184">
        <v>1374.0</v>
      </c>
      <c r="B1325" s="184" t="s">
        <v>543</v>
      </c>
      <c r="C1325" s="184" t="s">
        <v>10</v>
      </c>
      <c r="D1325" s="256">
        <v>41274.0</v>
      </c>
      <c r="E1325" s="257">
        <v>1.367135E9</v>
      </c>
      <c r="F1325" s="257">
        <v>3.28784E8</v>
      </c>
      <c r="G1325" s="257">
        <v>2.48136E8</v>
      </c>
      <c r="H1325" s="184">
        <v>0.0</v>
      </c>
      <c r="I1325" s="257">
        <v>4.45228E8</v>
      </c>
      <c r="J1325" s="184" t="s">
        <v>96</v>
      </c>
      <c r="K1325" s="184" t="s">
        <v>180</v>
      </c>
      <c r="L1325" s="258">
        <f>Total_revenue-COGS</f>
        <v>1038351000</v>
      </c>
      <c r="M1325" s="258">
        <f>Gross_profit-(SGAs+R_and_D+Other_operating_items)</f>
        <v>344987000</v>
      </c>
      <c r="N1325" s="259">
        <f>1-(COGS/Total_revenue)</f>
        <v>0.7595087537</v>
      </c>
      <c r="O1325" s="259">
        <f>Operating_profit/Total_revenue</f>
        <v>0.2523430385</v>
      </c>
    </row>
    <row r="1326">
      <c r="A1326" s="184">
        <v>1375.0</v>
      </c>
      <c r="B1326" s="184" t="s">
        <v>543</v>
      </c>
      <c r="C1326" s="184" t="s">
        <v>11</v>
      </c>
      <c r="D1326" s="256">
        <v>41639.0</v>
      </c>
      <c r="E1326" s="257">
        <v>1.832253E9</v>
      </c>
      <c r="F1326" s="257">
        <v>5.16119E8</v>
      </c>
      <c r="G1326" s="257">
        <v>3.91707E8</v>
      </c>
      <c r="H1326" s="184">
        <v>0.0</v>
      </c>
      <c r="I1326" s="257">
        <v>4.92397E8</v>
      </c>
      <c r="J1326" s="184" t="s">
        <v>96</v>
      </c>
      <c r="K1326" s="184" t="s">
        <v>180</v>
      </c>
      <c r="L1326" s="258">
        <f>Total_revenue-COGS</f>
        <v>1316134000</v>
      </c>
      <c r="M1326" s="258">
        <f>Gross_profit-(SGAs+R_and_D+Other_operating_items)</f>
        <v>432030000</v>
      </c>
      <c r="N1326" s="259">
        <f>1-(COGS/Total_revenue)</f>
        <v>0.7183145559</v>
      </c>
      <c r="O1326" s="259">
        <f>Operating_profit/Total_revenue</f>
        <v>0.2357916729</v>
      </c>
    </row>
    <row r="1327">
      <c r="A1327" s="184">
        <v>1376.0</v>
      </c>
      <c r="B1327" s="184" t="s">
        <v>543</v>
      </c>
      <c r="C1327" s="184" t="s">
        <v>12</v>
      </c>
      <c r="D1327" s="256">
        <v>42004.0</v>
      </c>
      <c r="E1327" s="257">
        <v>2.042537E9</v>
      </c>
      <c r="F1327" s="257">
        <v>6.05752E8</v>
      </c>
      <c r="G1327" s="257">
        <v>1.91802E8</v>
      </c>
      <c r="H1327" s="184">
        <v>0.0</v>
      </c>
      <c r="I1327" s="257">
        <v>5.51032E8</v>
      </c>
      <c r="J1327" s="184" t="s">
        <v>96</v>
      </c>
      <c r="K1327" s="184" t="s">
        <v>180</v>
      </c>
      <c r="L1327" s="258">
        <f>Total_revenue-COGS</f>
        <v>1436785000</v>
      </c>
      <c r="M1327" s="258">
        <f>Gross_profit-(SGAs+R_and_D+Other_operating_items)</f>
        <v>693951000</v>
      </c>
      <c r="N1327" s="259">
        <f>1-(COGS/Total_revenue)</f>
        <v>0.7034315657</v>
      </c>
      <c r="O1327" s="259">
        <f>Operating_profit/Total_revenue</f>
        <v>0.339749537</v>
      </c>
    </row>
    <row r="1328">
      <c r="A1328" s="184">
        <v>1377.0</v>
      </c>
      <c r="B1328" s="184" t="s">
        <v>543</v>
      </c>
      <c r="C1328" s="184" t="s">
        <v>13</v>
      </c>
      <c r="D1328" s="256">
        <v>42369.0</v>
      </c>
      <c r="E1328" s="257">
        <v>1.181704E9</v>
      </c>
      <c r="F1328" s="257">
        <v>6.48968E8</v>
      </c>
      <c r="G1328" s="257">
        <v>1.65318E8</v>
      </c>
      <c r="H1328" s="184">
        <v>0.0</v>
      </c>
      <c r="I1328" s="257">
        <v>5.81155E8</v>
      </c>
      <c r="J1328" s="184" t="s">
        <v>96</v>
      </c>
      <c r="K1328" s="184" t="s">
        <v>180</v>
      </c>
      <c r="L1328" s="258">
        <f>Total_revenue-COGS</f>
        <v>532736000</v>
      </c>
      <c r="M1328" s="258">
        <f>Gross_profit-(SGAs+R_and_D+Other_operating_items)</f>
        <v>-213737000</v>
      </c>
      <c r="N1328" s="259">
        <f>1-(COGS/Total_revenue)</f>
        <v>0.4508201715</v>
      </c>
      <c r="O1328" s="259">
        <f>Operating_profit/Total_revenue</f>
        <v>-0.1808718596</v>
      </c>
    </row>
    <row r="1329">
      <c r="A1329" s="184">
        <v>1378.0</v>
      </c>
      <c r="B1329" s="184" t="s">
        <v>544</v>
      </c>
      <c r="C1329" s="184" t="s">
        <v>10</v>
      </c>
      <c r="D1329" s="256">
        <v>41639.0</v>
      </c>
      <c r="E1329" s="257">
        <v>8.4172E9</v>
      </c>
      <c r="F1329" s="257">
        <v>5.2347E9</v>
      </c>
      <c r="G1329" s="257">
        <v>1.0881E9</v>
      </c>
      <c r="H1329" s="184">
        <v>0.0</v>
      </c>
      <c r="I1329" s="257">
        <v>8.774E8</v>
      </c>
      <c r="J1329" s="184" t="s">
        <v>105</v>
      </c>
      <c r="K1329" s="184" t="s">
        <v>256</v>
      </c>
      <c r="L1329" s="258">
        <f>Total_revenue-COGS</f>
        <v>3182500000</v>
      </c>
      <c r="M1329" s="258">
        <f>Gross_profit-(SGAs+R_and_D+Other_operating_items)</f>
        <v>1217000000</v>
      </c>
      <c r="N1329" s="259">
        <f>1-(COGS/Total_revenue)</f>
        <v>0.3780948534</v>
      </c>
      <c r="O1329" s="259">
        <f>Operating_profit/Total_revenue</f>
        <v>0.1445848976</v>
      </c>
    </row>
    <row r="1330">
      <c r="A1330" s="184">
        <v>1379.0</v>
      </c>
      <c r="B1330" s="184" t="s">
        <v>544</v>
      </c>
      <c r="C1330" s="184" t="s">
        <v>11</v>
      </c>
      <c r="D1330" s="256">
        <v>42004.0</v>
      </c>
      <c r="E1330" s="257">
        <v>8.8033E9</v>
      </c>
      <c r="F1330" s="257">
        <v>5.6431E9</v>
      </c>
      <c r="G1330" s="257">
        <v>9.984E8</v>
      </c>
      <c r="H1330" s="184">
        <v>0.0</v>
      </c>
      <c r="I1330" s="257">
        <v>9.069E8</v>
      </c>
      <c r="J1330" s="184" t="s">
        <v>105</v>
      </c>
      <c r="K1330" s="184" t="s">
        <v>256</v>
      </c>
      <c r="L1330" s="258">
        <f>Total_revenue-COGS</f>
        <v>3160200000</v>
      </c>
      <c r="M1330" s="258">
        <f>Gross_profit-(SGAs+R_and_D+Other_operating_items)</f>
        <v>1254900000</v>
      </c>
      <c r="N1330" s="259">
        <f>1-(COGS/Total_revenue)</f>
        <v>0.3589790192</v>
      </c>
      <c r="O1330" s="259">
        <f>Operating_profit/Total_revenue</f>
        <v>0.1425488169</v>
      </c>
    </row>
    <row r="1331">
      <c r="A1331" s="184">
        <v>1380.0</v>
      </c>
      <c r="B1331" s="184" t="s">
        <v>544</v>
      </c>
      <c r="C1331" s="184" t="s">
        <v>12</v>
      </c>
      <c r="D1331" s="256">
        <v>42369.0</v>
      </c>
      <c r="E1331" s="257">
        <v>9.115E9</v>
      </c>
      <c r="F1331" s="257">
        <v>5.5186E9</v>
      </c>
      <c r="G1331" s="257">
        <v>1.067E9</v>
      </c>
      <c r="H1331" s="184">
        <v>0.0</v>
      </c>
      <c r="I1331" s="257">
        <v>9.706E8</v>
      </c>
      <c r="J1331" s="184" t="s">
        <v>105</v>
      </c>
      <c r="K1331" s="184" t="s">
        <v>256</v>
      </c>
      <c r="L1331" s="258">
        <f>Total_revenue-COGS</f>
        <v>3596400000</v>
      </c>
      <c r="M1331" s="258">
        <f>Gross_profit-(SGAs+R_and_D+Other_operating_items)</f>
        <v>1558800000</v>
      </c>
      <c r="N1331" s="259">
        <f>1-(COGS/Total_revenue)</f>
        <v>0.3945584202</v>
      </c>
      <c r="O1331" s="259">
        <f>Operating_profit/Total_revenue</f>
        <v>0.1710148108</v>
      </c>
    </row>
    <row r="1332">
      <c r="A1332" s="184">
        <v>1381.0</v>
      </c>
      <c r="B1332" s="184" t="s">
        <v>544</v>
      </c>
      <c r="C1332" s="184" t="s">
        <v>13</v>
      </c>
      <c r="D1332" s="256">
        <v>42735.0</v>
      </c>
      <c r="E1332" s="257">
        <v>9.3877E9</v>
      </c>
      <c r="F1332" s="257">
        <v>5.764E9</v>
      </c>
      <c r="G1332" s="257">
        <v>1.0545E9</v>
      </c>
      <c r="H1332" s="184">
        <v>0.0</v>
      </c>
      <c r="I1332" s="257">
        <v>9.911E8</v>
      </c>
      <c r="J1332" s="184" t="s">
        <v>105</v>
      </c>
      <c r="K1332" s="184" t="s">
        <v>256</v>
      </c>
      <c r="L1332" s="258">
        <f>Total_revenue-COGS</f>
        <v>3623700000</v>
      </c>
      <c r="M1332" s="258">
        <f>Gross_profit-(SGAs+R_and_D+Other_operating_items)</f>
        <v>1578100000</v>
      </c>
      <c r="N1332" s="259">
        <f>1-(COGS/Total_revenue)</f>
        <v>0.3860050918</v>
      </c>
      <c r="O1332" s="259">
        <f>Operating_profit/Total_revenue</f>
        <v>0.1681029432</v>
      </c>
    </row>
    <row r="1333">
      <c r="A1333" s="184">
        <v>1382.0</v>
      </c>
      <c r="B1333" s="184" t="s">
        <v>545</v>
      </c>
      <c r="C1333" s="184" t="s">
        <v>10</v>
      </c>
      <c r="D1333" s="256">
        <v>41546.0</v>
      </c>
      <c r="E1333" s="257">
        <v>1.48668E10</v>
      </c>
      <c r="F1333" s="257">
        <v>6.3823E9</v>
      </c>
      <c r="G1333" s="257">
        <v>5.6558E9</v>
      </c>
      <c r="H1333" s="184">
        <v>0.0</v>
      </c>
      <c r="I1333" s="257">
        <v>6.214E8</v>
      </c>
      <c r="J1333" s="184" t="s">
        <v>90</v>
      </c>
      <c r="K1333" s="184" t="s">
        <v>247</v>
      </c>
      <c r="L1333" s="258">
        <f>Total_revenue-COGS</f>
        <v>8484500000</v>
      </c>
      <c r="M1333" s="258">
        <f>Gross_profit-(SGAs+R_and_D+Other_operating_items)</f>
        <v>2207300000</v>
      </c>
      <c r="N1333" s="259">
        <f>1-(COGS/Total_revenue)</f>
        <v>0.5707011596</v>
      </c>
      <c r="O1333" s="259">
        <f>Operating_profit/Total_revenue</f>
        <v>0.1484717626</v>
      </c>
    </row>
    <row r="1334">
      <c r="A1334" s="184">
        <v>1383.0</v>
      </c>
      <c r="B1334" s="184" t="s">
        <v>545</v>
      </c>
      <c r="C1334" s="184" t="s">
        <v>11</v>
      </c>
      <c r="D1334" s="256">
        <v>41910.0</v>
      </c>
      <c r="E1334" s="257">
        <v>1.64478E10</v>
      </c>
      <c r="F1334" s="257">
        <v>6.8588E9</v>
      </c>
      <c r="G1334" s="257">
        <v>6.0868E9</v>
      </c>
      <c r="H1334" s="184">
        <v>0.0</v>
      </c>
      <c r="I1334" s="257">
        <v>7.096E8</v>
      </c>
      <c r="J1334" s="184" t="s">
        <v>90</v>
      </c>
      <c r="K1334" s="184" t="s">
        <v>247</v>
      </c>
      <c r="L1334" s="258">
        <f>Total_revenue-COGS</f>
        <v>9589000000</v>
      </c>
      <c r="M1334" s="258">
        <f>Gross_profit-(SGAs+R_and_D+Other_operating_items)</f>
        <v>2792600000</v>
      </c>
      <c r="N1334" s="259">
        <f>1-(COGS/Total_revenue)</f>
        <v>0.5829959022</v>
      </c>
      <c r="O1334" s="259">
        <f>Operating_profit/Total_revenue</f>
        <v>0.1697856248</v>
      </c>
    </row>
    <row r="1335">
      <c r="A1335" s="184">
        <v>1384.0</v>
      </c>
      <c r="B1335" s="184" t="s">
        <v>545</v>
      </c>
      <c r="C1335" s="184" t="s">
        <v>12</v>
      </c>
      <c r="D1335" s="256">
        <v>42274.0</v>
      </c>
      <c r="E1335" s="257">
        <v>1.91627E10</v>
      </c>
      <c r="F1335" s="257">
        <v>7.7875E9</v>
      </c>
      <c r="G1335" s="257">
        <v>7.1302E9</v>
      </c>
      <c r="H1335" s="184">
        <v>0.0</v>
      </c>
      <c r="I1335" s="257">
        <v>8.939E8</v>
      </c>
      <c r="J1335" s="184" t="s">
        <v>90</v>
      </c>
      <c r="K1335" s="184" t="s">
        <v>247</v>
      </c>
      <c r="L1335" s="258">
        <f>Total_revenue-COGS</f>
        <v>11375200000</v>
      </c>
      <c r="M1335" s="258">
        <f>Gross_profit-(SGAs+R_and_D+Other_operating_items)</f>
        <v>3351100000</v>
      </c>
      <c r="N1335" s="259">
        <f>1-(COGS/Total_revenue)</f>
        <v>0.5936115474</v>
      </c>
      <c r="O1335" s="259">
        <f>Operating_profit/Total_revenue</f>
        <v>0.1748761918</v>
      </c>
    </row>
    <row r="1336">
      <c r="A1336" s="184">
        <v>1385.0</v>
      </c>
      <c r="B1336" s="184" t="s">
        <v>545</v>
      </c>
      <c r="C1336" s="184" t="s">
        <v>13</v>
      </c>
      <c r="D1336" s="256">
        <v>42645.0</v>
      </c>
      <c r="E1336" s="257">
        <v>2.13159E10</v>
      </c>
      <c r="F1336" s="257">
        <v>8.5111E9</v>
      </c>
      <c r="G1336" s="257">
        <v>7.9703E9</v>
      </c>
      <c r="H1336" s="184">
        <v>0.0</v>
      </c>
      <c r="I1336" s="257">
        <v>9.808E8</v>
      </c>
      <c r="J1336" s="184" t="s">
        <v>90</v>
      </c>
      <c r="K1336" s="184" t="s">
        <v>247</v>
      </c>
      <c r="L1336" s="258">
        <f>Total_revenue-COGS</f>
        <v>12804800000</v>
      </c>
      <c r="M1336" s="258">
        <f>Gross_profit-(SGAs+R_and_D+Other_operating_items)</f>
        <v>3853700000</v>
      </c>
      <c r="N1336" s="259">
        <f>1-(COGS/Total_revenue)</f>
        <v>0.6007158975</v>
      </c>
      <c r="O1336" s="259">
        <f>Operating_profit/Total_revenue</f>
        <v>0.1807899268</v>
      </c>
    </row>
    <row r="1337">
      <c r="A1337" s="184">
        <v>1386.0</v>
      </c>
      <c r="B1337" s="184" t="s">
        <v>546</v>
      </c>
      <c r="C1337" s="184" t="s">
        <v>10</v>
      </c>
      <c r="D1337" s="256">
        <v>41274.0</v>
      </c>
      <c r="E1337" s="257">
        <v>4.176E9</v>
      </c>
      <c r="F1337" s="257">
        <v>2.754E9</v>
      </c>
      <c r="G1337" s="257">
        <v>2.07E8</v>
      </c>
      <c r="H1337" s="184">
        <v>0.0</v>
      </c>
      <c r="I1337" s="257">
        <v>3.56E8</v>
      </c>
      <c r="J1337" s="184" t="s">
        <v>120</v>
      </c>
      <c r="K1337" s="184" t="s">
        <v>149</v>
      </c>
      <c r="L1337" s="258">
        <f>Total_revenue-COGS</f>
        <v>1422000000</v>
      </c>
      <c r="M1337" s="258">
        <f>Gross_profit-(SGAs+R_and_D+Other_operating_items)</f>
        <v>859000000</v>
      </c>
      <c r="N1337" s="259">
        <f>1-(COGS/Total_revenue)</f>
        <v>0.3405172414</v>
      </c>
      <c r="O1337" s="259">
        <f>Operating_profit/Total_revenue</f>
        <v>0.2056992337</v>
      </c>
    </row>
    <row r="1338">
      <c r="A1338" s="184">
        <v>1387.0</v>
      </c>
      <c r="B1338" s="184" t="s">
        <v>546</v>
      </c>
      <c r="C1338" s="184" t="s">
        <v>11</v>
      </c>
      <c r="D1338" s="256">
        <v>41639.0</v>
      </c>
      <c r="E1338" s="257">
        <v>4.495E9</v>
      </c>
      <c r="F1338" s="257">
        <v>2.987E9</v>
      </c>
      <c r="G1338" s="257">
        <v>2.2E8</v>
      </c>
      <c r="H1338" s="184">
        <v>0.0</v>
      </c>
      <c r="I1338" s="257">
        <v>3.78E8</v>
      </c>
      <c r="J1338" s="184" t="s">
        <v>120</v>
      </c>
      <c r="K1338" s="184" t="s">
        <v>149</v>
      </c>
      <c r="L1338" s="258">
        <f>Total_revenue-COGS</f>
        <v>1508000000</v>
      </c>
      <c r="M1338" s="258">
        <f>Gross_profit-(SGAs+R_and_D+Other_operating_items)</f>
        <v>910000000</v>
      </c>
      <c r="N1338" s="259">
        <f>1-(COGS/Total_revenue)</f>
        <v>0.335483871</v>
      </c>
      <c r="O1338" s="259">
        <f>Operating_profit/Total_revenue</f>
        <v>0.2024471635</v>
      </c>
    </row>
    <row r="1339">
      <c r="A1339" s="184">
        <v>1388.0</v>
      </c>
      <c r="B1339" s="184" t="s">
        <v>546</v>
      </c>
      <c r="C1339" s="184" t="s">
        <v>12</v>
      </c>
      <c r="D1339" s="256">
        <v>42004.0</v>
      </c>
      <c r="E1339" s="257">
        <v>4.951E9</v>
      </c>
      <c r="F1339" s="257">
        <v>3.331E9</v>
      </c>
      <c r="G1339" s="257">
        <v>2.29E8</v>
      </c>
      <c r="H1339" s="184">
        <v>0.0</v>
      </c>
      <c r="I1339" s="257">
        <v>3.84E8</v>
      </c>
      <c r="J1339" s="184" t="s">
        <v>120</v>
      </c>
      <c r="K1339" s="184" t="s">
        <v>149</v>
      </c>
      <c r="L1339" s="258">
        <f>Total_revenue-COGS</f>
        <v>1620000000</v>
      </c>
      <c r="M1339" s="258">
        <f>Gross_profit-(SGAs+R_and_D+Other_operating_items)</f>
        <v>1007000000</v>
      </c>
      <c r="N1339" s="259">
        <f>1-(COGS/Total_revenue)</f>
        <v>0.3272066249</v>
      </c>
      <c r="O1339" s="259">
        <f>Operating_profit/Total_revenue</f>
        <v>0.2033932539</v>
      </c>
    </row>
    <row r="1340">
      <c r="A1340" s="184">
        <v>1389.0</v>
      </c>
      <c r="B1340" s="184" t="s">
        <v>546</v>
      </c>
      <c r="C1340" s="184" t="s">
        <v>13</v>
      </c>
      <c r="D1340" s="256">
        <v>42369.0</v>
      </c>
      <c r="E1340" s="257">
        <v>4.38E9</v>
      </c>
      <c r="F1340" s="257">
        <v>2.714E9</v>
      </c>
      <c r="G1340" s="257">
        <v>2.34E8</v>
      </c>
      <c r="H1340" s="184">
        <v>0.0</v>
      </c>
      <c r="I1340" s="257">
        <v>3.58E8</v>
      </c>
      <c r="J1340" s="184" t="s">
        <v>120</v>
      </c>
      <c r="K1340" s="184" t="s">
        <v>149</v>
      </c>
      <c r="L1340" s="258">
        <f>Total_revenue-COGS</f>
        <v>1666000000</v>
      </c>
      <c r="M1340" s="258">
        <f>Gross_profit-(SGAs+R_and_D+Other_operating_items)</f>
        <v>1074000000</v>
      </c>
      <c r="N1340" s="259">
        <f>1-(COGS/Total_revenue)</f>
        <v>0.3803652968</v>
      </c>
      <c r="O1340" s="259">
        <f>Operating_profit/Total_revenue</f>
        <v>0.2452054795</v>
      </c>
    </row>
    <row r="1341">
      <c r="A1341" s="184">
        <v>1394.0</v>
      </c>
      <c r="B1341" s="184" t="s">
        <v>547</v>
      </c>
      <c r="C1341" s="184" t="s">
        <v>10</v>
      </c>
      <c r="D1341" s="256">
        <v>41274.0</v>
      </c>
      <c r="E1341" s="257">
        <v>5.075E9</v>
      </c>
      <c r="F1341" s="257">
        <v>2.417E9</v>
      </c>
      <c r="G1341" s="257">
        <v>3.37E8</v>
      </c>
      <c r="H1341" s="184">
        <v>0.0</v>
      </c>
      <c r="I1341" s="257">
        <v>7.46E8</v>
      </c>
      <c r="J1341" s="184" t="s">
        <v>96</v>
      </c>
      <c r="K1341" s="184" t="s">
        <v>419</v>
      </c>
      <c r="L1341" s="258">
        <f>Total_revenue-COGS</f>
        <v>2658000000</v>
      </c>
      <c r="M1341" s="258">
        <f>Gross_profit-(SGAs+R_and_D+Other_operating_items)</f>
        <v>1575000000</v>
      </c>
      <c r="N1341" s="259">
        <f>1-(COGS/Total_revenue)</f>
        <v>0.5237438424</v>
      </c>
      <c r="O1341" s="259">
        <f>Operating_profit/Total_revenue</f>
        <v>0.3103448276</v>
      </c>
    </row>
    <row r="1342">
      <c r="A1342" s="184">
        <v>1395.0</v>
      </c>
      <c r="B1342" s="184" t="s">
        <v>547</v>
      </c>
      <c r="C1342" s="184" t="s">
        <v>11</v>
      </c>
      <c r="D1342" s="256">
        <v>41639.0</v>
      </c>
      <c r="E1342" s="257">
        <v>5.518E9</v>
      </c>
      <c r="F1342" s="257">
        <v>2.707E9</v>
      </c>
      <c r="G1342" s="257">
        <v>3.73E8</v>
      </c>
      <c r="H1342" s="184">
        <v>0.0</v>
      </c>
      <c r="I1342" s="257">
        <v>7.72E8</v>
      </c>
      <c r="J1342" s="184" t="s">
        <v>96</v>
      </c>
      <c r="K1342" s="184" t="s">
        <v>419</v>
      </c>
      <c r="L1342" s="258">
        <f>Total_revenue-COGS</f>
        <v>2811000000</v>
      </c>
      <c r="M1342" s="258">
        <f>Gross_profit-(SGAs+R_and_D+Other_operating_items)</f>
        <v>1666000000</v>
      </c>
      <c r="N1342" s="259">
        <f>1-(COGS/Total_revenue)</f>
        <v>0.5094237042</v>
      </c>
      <c r="O1342" s="259">
        <f>Operating_profit/Total_revenue</f>
        <v>0.3019209859</v>
      </c>
    </row>
    <row r="1343">
      <c r="A1343" s="184">
        <v>1396.0</v>
      </c>
      <c r="B1343" s="184" t="s">
        <v>547</v>
      </c>
      <c r="C1343" s="184" t="s">
        <v>12</v>
      </c>
      <c r="D1343" s="256">
        <v>42004.0</v>
      </c>
      <c r="E1343" s="257">
        <v>5.903E9</v>
      </c>
      <c r="F1343" s="257">
        <v>2.79E9</v>
      </c>
      <c r="G1343" s="257">
        <v>3.93E8</v>
      </c>
      <c r="H1343" s="184">
        <v>0.0</v>
      </c>
      <c r="I1343" s="257">
        <v>7.96E8</v>
      </c>
      <c r="J1343" s="184" t="s">
        <v>96</v>
      </c>
      <c r="K1343" s="184" t="s">
        <v>419</v>
      </c>
      <c r="L1343" s="258">
        <f>Total_revenue-COGS</f>
        <v>3113000000</v>
      </c>
      <c r="M1343" s="258">
        <f>Gross_profit-(SGAs+R_and_D+Other_operating_items)</f>
        <v>1924000000</v>
      </c>
      <c r="N1343" s="259">
        <f>1-(COGS/Total_revenue)</f>
        <v>0.52735897</v>
      </c>
      <c r="O1343" s="259">
        <f>Operating_profit/Total_revenue</f>
        <v>0.3259359648</v>
      </c>
    </row>
    <row r="1344">
      <c r="A1344" s="184">
        <v>1397.0</v>
      </c>
      <c r="B1344" s="184" t="s">
        <v>547</v>
      </c>
      <c r="C1344" s="184" t="s">
        <v>13</v>
      </c>
      <c r="D1344" s="256">
        <v>42369.0</v>
      </c>
      <c r="E1344" s="257">
        <v>5.234E9</v>
      </c>
      <c r="F1344" s="257">
        <v>2.335E9</v>
      </c>
      <c r="G1344" s="257">
        <v>3.53E8</v>
      </c>
      <c r="H1344" s="184">
        <v>0.0</v>
      </c>
      <c r="I1344" s="257">
        <v>7.64E8</v>
      </c>
      <c r="J1344" s="184" t="s">
        <v>96</v>
      </c>
      <c r="K1344" s="184" t="s">
        <v>419</v>
      </c>
      <c r="L1344" s="258">
        <f>Total_revenue-COGS</f>
        <v>2899000000</v>
      </c>
      <c r="M1344" s="258">
        <f>Gross_profit-(SGAs+R_and_D+Other_operating_items)</f>
        <v>1782000000</v>
      </c>
      <c r="N1344" s="259">
        <f>1-(COGS/Total_revenue)</f>
        <v>0.5538784868</v>
      </c>
      <c r="O1344" s="259">
        <f>Operating_profit/Total_revenue</f>
        <v>0.3404661827</v>
      </c>
    </row>
    <row r="1345">
      <c r="A1345" s="184">
        <v>1398.0</v>
      </c>
      <c r="B1345" s="184" t="s">
        <v>548</v>
      </c>
      <c r="C1345" s="184" t="s">
        <v>10</v>
      </c>
      <c r="D1345" s="256">
        <v>41639.0</v>
      </c>
      <c r="E1345" s="257">
        <v>7.6908E9</v>
      </c>
      <c r="F1345" s="257">
        <v>5.1009E9</v>
      </c>
      <c r="G1345" s="257">
        <v>1.7883E9</v>
      </c>
      <c r="H1345" s="184">
        <v>0.0</v>
      </c>
      <c r="I1345" s="257">
        <v>1.232E8</v>
      </c>
      <c r="J1345" s="184" t="s">
        <v>111</v>
      </c>
      <c r="K1345" s="184" t="s">
        <v>191</v>
      </c>
      <c r="L1345" s="258">
        <f>Total_revenue-COGS</f>
        <v>2589900000</v>
      </c>
      <c r="M1345" s="258">
        <f>Gross_profit-(SGAs+R_and_D+Other_operating_items)</f>
        <v>678400000</v>
      </c>
      <c r="N1345" s="259">
        <f>1-(COGS/Total_revenue)</f>
        <v>0.3367530036</v>
      </c>
      <c r="O1345" s="259">
        <f>Operating_profit/Total_revenue</f>
        <v>0.08820928902</v>
      </c>
    </row>
    <row r="1346">
      <c r="A1346" s="184">
        <v>1399.0</v>
      </c>
      <c r="B1346" s="184" t="s">
        <v>548</v>
      </c>
      <c r="C1346" s="184" t="s">
        <v>11</v>
      </c>
      <c r="D1346" s="256">
        <v>42004.0</v>
      </c>
      <c r="E1346" s="257">
        <v>7.7505E9</v>
      </c>
      <c r="F1346" s="257">
        <v>5.0629E9</v>
      </c>
      <c r="G1346" s="257">
        <v>1.8494E9</v>
      </c>
      <c r="H1346" s="184">
        <v>0.0</v>
      </c>
      <c r="I1346" s="257">
        <v>1.189E8</v>
      </c>
      <c r="J1346" s="184" t="s">
        <v>111</v>
      </c>
      <c r="K1346" s="184" t="s">
        <v>191</v>
      </c>
      <c r="L1346" s="258">
        <f>Total_revenue-COGS</f>
        <v>2687600000</v>
      </c>
      <c r="M1346" s="258">
        <f>Gross_profit-(SGAs+R_and_D+Other_operating_items)</f>
        <v>719300000</v>
      </c>
      <c r="N1346" s="259">
        <f>1-(COGS/Total_revenue)</f>
        <v>0.3467647249</v>
      </c>
      <c r="O1346" s="259">
        <f>Operating_profit/Total_revenue</f>
        <v>0.09280691568</v>
      </c>
    </row>
    <row r="1347">
      <c r="A1347" s="184">
        <v>1400.0</v>
      </c>
      <c r="B1347" s="184" t="s">
        <v>548</v>
      </c>
      <c r="C1347" s="184" t="s">
        <v>12</v>
      </c>
      <c r="D1347" s="256">
        <v>42369.0</v>
      </c>
      <c r="E1347" s="257">
        <v>7.0315E9</v>
      </c>
      <c r="F1347" s="257">
        <v>4.4449E9</v>
      </c>
      <c r="G1347" s="257">
        <v>1.6562E9</v>
      </c>
      <c r="H1347" s="184">
        <v>0.0</v>
      </c>
      <c r="I1347" s="257">
        <v>8.87E7</v>
      </c>
      <c r="J1347" s="184" t="s">
        <v>111</v>
      </c>
      <c r="K1347" s="184" t="s">
        <v>191</v>
      </c>
      <c r="L1347" s="258">
        <f>Total_revenue-COGS</f>
        <v>2586600000</v>
      </c>
      <c r="M1347" s="258">
        <f>Gross_profit-(SGAs+R_and_D+Other_operating_items)</f>
        <v>841700000</v>
      </c>
      <c r="N1347" s="259">
        <f>1-(COGS/Total_revenue)</f>
        <v>0.3678589206</v>
      </c>
      <c r="O1347" s="259">
        <f>Operating_profit/Total_revenue</f>
        <v>0.1197041883</v>
      </c>
    </row>
    <row r="1348">
      <c r="A1348" s="184">
        <v>1401.0</v>
      </c>
      <c r="B1348" s="184" t="s">
        <v>548</v>
      </c>
      <c r="C1348" s="184" t="s">
        <v>13</v>
      </c>
      <c r="D1348" s="256">
        <v>42735.0</v>
      </c>
      <c r="E1348" s="257">
        <v>6.7783E9</v>
      </c>
      <c r="F1348" s="257">
        <v>4.2467E9</v>
      </c>
      <c r="G1348" s="257">
        <v>1.6044E9</v>
      </c>
      <c r="H1348" s="184">
        <v>0.0</v>
      </c>
      <c r="I1348" s="257">
        <v>9.49E7</v>
      </c>
      <c r="J1348" s="184" t="s">
        <v>111</v>
      </c>
      <c r="K1348" s="184" t="s">
        <v>191</v>
      </c>
      <c r="L1348" s="258">
        <f>Total_revenue-COGS</f>
        <v>2531600000</v>
      </c>
      <c r="M1348" s="258">
        <f>Gross_profit-(SGAs+R_and_D+Other_operating_items)</f>
        <v>832300000</v>
      </c>
      <c r="N1348" s="259">
        <f>1-(COGS/Total_revenue)</f>
        <v>0.3734859773</v>
      </c>
      <c r="O1348" s="259">
        <f>Operating_profit/Total_revenue</f>
        <v>0.1227888999</v>
      </c>
    </row>
    <row r="1349">
      <c r="A1349" s="184">
        <v>1402.0</v>
      </c>
      <c r="B1349" s="184" t="s">
        <v>549</v>
      </c>
      <c r="C1349" s="184" t="s">
        <v>10</v>
      </c>
      <c r="D1349" s="256">
        <v>41274.0</v>
      </c>
      <c r="E1349" s="257">
        <v>9.534462E9</v>
      </c>
      <c r="F1349" s="257">
        <v>5.328236E9</v>
      </c>
      <c r="G1349" s="257">
        <v>3.264896E9</v>
      </c>
      <c r="H1349" s="184">
        <v>0.0</v>
      </c>
      <c r="I1349" s="184">
        <v>0.0</v>
      </c>
      <c r="J1349" s="184" t="s">
        <v>111</v>
      </c>
      <c r="K1349" s="184" t="s">
        <v>161</v>
      </c>
      <c r="L1349" s="258">
        <f>Total_revenue-COGS</f>
        <v>4206226000</v>
      </c>
      <c r="M1349" s="258">
        <f>Gross_profit-(SGAs+R_and_D+Other_operating_items)</f>
        <v>941330000</v>
      </c>
      <c r="N1349" s="259">
        <f>1-(COGS/Total_revenue)</f>
        <v>0.4411602878</v>
      </c>
      <c r="O1349" s="259">
        <f>Operating_profit/Total_revenue</f>
        <v>0.09872922038</v>
      </c>
    </row>
    <row r="1350">
      <c r="A1350" s="184">
        <v>1403.0</v>
      </c>
      <c r="B1350" s="184" t="s">
        <v>549</v>
      </c>
      <c r="C1350" s="184" t="s">
        <v>11</v>
      </c>
      <c r="D1350" s="256">
        <v>41639.0</v>
      </c>
      <c r="E1350" s="257">
        <v>1.0185532E10</v>
      </c>
      <c r="F1350" s="257">
        <v>5.568966E9</v>
      </c>
      <c r="G1350" s="257">
        <v>3.4702E9</v>
      </c>
      <c r="H1350" s="184">
        <v>0.0</v>
      </c>
      <c r="I1350" s="184">
        <v>0.0</v>
      </c>
      <c r="J1350" s="184" t="s">
        <v>111</v>
      </c>
      <c r="K1350" s="184" t="s">
        <v>161</v>
      </c>
      <c r="L1350" s="258">
        <f>Total_revenue-COGS</f>
        <v>4616566000</v>
      </c>
      <c r="M1350" s="258">
        <f>Gross_profit-(SGAs+R_and_D+Other_operating_items)</f>
        <v>1146366000</v>
      </c>
      <c r="N1350" s="259">
        <f>1-(COGS/Total_revenue)</f>
        <v>0.4532474102</v>
      </c>
      <c r="O1350" s="259">
        <f>Operating_profit/Total_revenue</f>
        <v>0.1125484658</v>
      </c>
    </row>
    <row r="1351">
      <c r="A1351" s="184">
        <v>1404.0</v>
      </c>
      <c r="B1351" s="184" t="s">
        <v>549</v>
      </c>
      <c r="C1351" s="184" t="s">
        <v>12</v>
      </c>
      <c r="D1351" s="256">
        <v>42004.0</v>
      </c>
      <c r="E1351" s="257">
        <v>1.1129533E10</v>
      </c>
      <c r="F1351" s="257">
        <v>5.965049E9</v>
      </c>
      <c r="G1351" s="257">
        <v>3.860448E9</v>
      </c>
      <c r="H1351" s="184">
        <v>0.0</v>
      </c>
      <c r="I1351" s="184">
        <v>0.0</v>
      </c>
      <c r="J1351" s="184" t="s">
        <v>111</v>
      </c>
      <c r="K1351" s="184" t="s">
        <v>161</v>
      </c>
      <c r="L1351" s="258">
        <f>Total_revenue-COGS</f>
        <v>5164484000</v>
      </c>
      <c r="M1351" s="258">
        <f>Gross_profit-(SGAs+R_and_D+Other_operating_items)</f>
        <v>1304036000</v>
      </c>
      <c r="N1351" s="259">
        <f>1-(COGS/Total_revenue)</f>
        <v>0.4640342052</v>
      </c>
      <c r="O1351" s="259">
        <f>Operating_profit/Total_revenue</f>
        <v>0.1171689774</v>
      </c>
    </row>
    <row r="1352">
      <c r="A1352" s="184">
        <v>1405.0</v>
      </c>
      <c r="B1352" s="184" t="s">
        <v>549</v>
      </c>
      <c r="C1352" s="184" t="s">
        <v>13</v>
      </c>
      <c r="D1352" s="256">
        <v>42369.0</v>
      </c>
      <c r="E1352" s="257">
        <v>1.1339304E10</v>
      </c>
      <c r="F1352" s="257">
        <v>5.780078E9</v>
      </c>
      <c r="G1352" s="257">
        <v>3.943786E9</v>
      </c>
      <c r="H1352" s="184">
        <v>0.0</v>
      </c>
      <c r="I1352" s="184">
        <v>0.0</v>
      </c>
      <c r="J1352" s="184" t="s">
        <v>111</v>
      </c>
      <c r="K1352" s="184" t="s">
        <v>161</v>
      </c>
      <c r="L1352" s="258">
        <f>Total_revenue-COGS</f>
        <v>5559226000</v>
      </c>
      <c r="M1352" s="258">
        <f>Gross_profit-(SGAs+R_and_D+Other_operating_items)</f>
        <v>1615440000</v>
      </c>
      <c r="N1352" s="259">
        <f>1-(COGS/Total_revenue)</f>
        <v>0.4902616598</v>
      </c>
      <c r="O1352" s="259">
        <f>Operating_profit/Total_revenue</f>
        <v>0.1424637703</v>
      </c>
    </row>
    <row r="1353">
      <c r="A1353" s="184">
        <v>1406.0</v>
      </c>
      <c r="B1353" s="184" t="s">
        <v>550</v>
      </c>
      <c r="C1353" s="184" t="s">
        <v>10</v>
      </c>
      <c r="D1353" s="256">
        <v>41307.0</v>
      </c>
      <c r="E1353" s="257">
        <v>3.9834E9</v>
      </c>
      <c r="F1353" s="257">
        <v>2.446E9</v>
      </c>
      <c r="G1353" s="257">
        <v>9.769E8</v>
      </c>
      <c r="H1353" s="184">
        <v>0.0</v>
      </c>
      <c r="I1353" s="184">
        <v>0.0</v>
      </c>
      <c r="J1353" s="184" t="s">
        <v>90</v>
      </c>
      <c r="K1353" s="184" t="s">
        <v>177</v>
      </c>
      <c r="L1353" s="258">
        <f>Total_revenue-COGS</f>
        <v>1537400000</v>
      </c>
      <c r="M1353" s="258">
        <f>Gross_profit-(SGAs+R_and_D+Other_operating_items)</f>
        <v>560500000</v>
      </c>
      <c r="N1353" s="259">
        <f>1-(COGS/Total_revenue)</f>
        <v>0.3859516996</v>
      </c>
      <c r="O1353" s="259">
        <f>Operating_profit/Total_revenue</f>
        <v>0.1407089421</v>
      </c>
    </row>
    <row r="1354">
      <c r="A1354" s="184">
        <v>1407.0</v>
      </c>
      <c r="B1354" s="184" t="s">
        <v>550</v>
      </c>
      <c r="C1354" s="184" t="s">
        <v>11</v>
      </c>
      <c r="D1354" s="256">
        <v>41671.0</v>
      </c>
      <c r="E1354" s="257">
        <v>4.2092E9</v>
      </c>
      <c r="F1354" s="257">
        <v>2.6287E9</v>
      </c>
      <c r="G1354" s="257">
        <v>1.01E9</v>
      </c>
      <c r="H1354" s="184">
        <v>0.0</v>
      </c>
      <c r="I1354" s="184">
        <v>0.0</v>
      </c>
      <c r="J1354" s="184" t="s">
        <v>90</v>
      </c>
      <c r="K1354" s="184" t="s">
        <v>177</v>
      </c>
      <c r="L1354" s="258">
        <f>Total_revenue-COGS</f>
        <v>1580500000</v>
      </c>
      <c r="M1354" s="258">
        <f>Gross_profit-(SGAs+R_and_D+Other_operating_items)</f>
        <v>570500000</v>
      </c>
      <c r="N1354" s="259">
        <f>1-(COGS/Total_revenue)</f>
        <v>0.3754870284</v>
      </c>
      <c r="O1354" s="259">
        <f>Operating_profit/Total_revenue</f>
        <v>0.135536444</v>
      </c>
    </row>
    <row r="1355">
      <c r="A1355" s="184">
        <v>1408.0</v>
      </c>
      <c r="B1355" s="184" t="s">
        <v>550</v>
      </c>
      <c r="C1355" s="184" t="s">
        <v>12</v>
      </c>
      <c r="D1355" s="256">
        <v>42037.0</v>
      </c>
      <c r="E1355" s="257">
        <v>5.7363E9</v>
      </c>
      <c r="F1355" s="257">
        <v>3.6621E9</v>
      </c>
      <c r="G1355" s="257">
        <v>1.4976E9</v>
      </c>
      <c r="H1355" s="184">
        <v>0.0</v>
      </c>
      <c r="I1355" s="184">
        <v>0.0</v>
      </c>
      <c r="J1355" s="184" t="s">
        <v>90</v>
      </c>
      <c r="K1355" s="184" t="s">
        <v>177</v>
      </c>
      <c r="L1355" s="258">
        <f>Total_revenue-COGS</f>
        <v>2074200000</v>
      </c>
      <c r="M1355" s="258">
        <f>Gross_profit-(SGAs+R_and_D+Other_operating_items)</f>
        <v>576600000</v>
      </c>
      <c r="N1355" s="259">
        <f>1-(COGS/Total_revenue)</f>
        <v>0.3615919669</v>
      </c>
      <c r="O1355" s="259">
        <f>Operating_profit/Total_revenue</f>
        <v>0.1005177553</v>
      </c>
    </row>
    <row r="1356">
      <c r="A1356" s="184">
        <v>1409.0</v>
      </c>
      <c r="B1356" s="184" t="s">
        <v>550</v>
      </c>
      <c r="C1356" s="184" t="s">
        <v>13</v>
      </c>
      <c r="D1356" s="256">
        <v>42399.0</v>
      </c>
      <c r="E1356" s="257">
        <v>6.5502E9</v>
      </c>
      <c r="F1356" s="257">
        <v>4.1098E9</v>
      </c>
      <c r="G1356" s="257">
        <v>1.7367E9</v>
      </c>
      <c r="H1356" s="184">
        <v>0.0</v>
      </c>
      <c r="I1356" s="184">
        <v>0.0</v>
      </c>
      <c r="J1356" s="184" t="s">
        <v>90</v>
      </c>
      <c r="K1356" s="184" t="s">
        <v>177</v>
      </c>
      <c r="L1356" s="258">
        <f>Total_revenue-COGS</f>
        <v>2440400000</v>
      </c>
      <c r="M1356" s="258">
        <f>Gross_profit-(SGAs+R_and_D+Other_operating_items)</f>
        <v>703700000</v>
      </c>
      <c r="N1356" s="259">
        <f>1-(COGS/Total_revenue)</f>
        <v>0.3725687765</v>
      </c>
      <c r="O1356" s="259">
        <f>Operating_profit/Total_revenue</f>
        <v>0.1074318341</v>
      </c>
    </row>
    <row r="1357">
      <c r="A1357" s="184">
        <v>1410.0</v>
      </c>
      <c r="B1357" s="184" t="s">
        <v>551</v>
      </c>
      <c r="C1357" s="184" t="s">
        <v>10</v>
      </c>
      <c r="D1357" s="256">
        <v>41394.0</v>
      </c>
      <c r="E1357" s="257">
        <v>5.8977E9</v>
      </c>
      <c r="F1357" s="257">
        <v>3.8701E9</v>
      </c>
      <c r="G1357" s="257">
        <v>1.0204E9</v>
      </c>
      <c r="H1357" s="184">
        <v>0.0</v>
      </c>
      <c r="I1357" s="257">
        <v>9.68E7</v>
      </c>
      <c r="J1357" s="184" t="s">
        <v>93</v>
      </c>
      <c r="K1357" s="184" t="s">
        <v>218</v>
      </c>
      <c r="L1357" s="258">
        <f>Total_revenue-COGS</f>
        <v>2027600000</v>
      </c>
      <c r="M1357" s="258">
        <f>Gross_profit-(SGAs+R_and_D+Other_operating_items)</f>
        <v>910400000</v>
      </c>
      <c r="N1357" s="259">
        <f>1-(COGS/Total_revenue)</f>
        <v>0.3437950387</v>
      </c>
      <c r="O1357" s="259">
        <f>Operating_profit/Total_revenue</f>
        <v>0.154365261</v>
      </c>
    </row>
    <row r="1358">
      <c r="A1358" s="184">
        <v>1411.0</v>
      </c>
      <c r="B1358" s="184" t="s">
        <v>551</v>
      </c>
      <c r="C1358" s="184" t="s">
        <v>11</v>
      </c>
      <c r="D1358" s="256">
        <v>41759.0</v>
      </c>
      <c r="E1358" s="257">
        <v>5.6106E9</v>
      </c>
      <c r="F1358" s="257">
        <v>3.5796E9</v>
      </c>
      <c r="G1358" s="257">
        <v>1.0131E9</v>
      </c>
      <c r="H1358" s="184">
        <v>0.0</v>
      </c>
      <c r="I1358" s="257">
        <v>9.89E7</v>
      </c>
      <c r="J1358" s="184" t="s">
        <v>93</v>
      </c>
      <c r="K1358" s="184" t="s">
        <v>218</v>
      </c>
      <c r="L1358" s="258">
        <f>Total_revenue-COGS</f>
        <v>2031000000</v>
      </c>
      <c r="M1358" s="258">
        <f>Gross_profit-(SGAs+R_and_D+Other_operating_items)</f>
        <v>919000000</v>
      </c>
      <c r="N1358" s="259">
        <f>1-(COGS/Total_revenue)</f>
        <v>0.3619933697</v>
      </c>
      <c r="O1358" s="259">
        <f>Operating_profit/Total_revenue</f>
        <v>0.1637970983</v>
      </c>
    </row>
    <row r="1359">
      <c r="A1359" s="184">
        <v>1412.0</v>
      </c>
      <c r="B1359" s="184" t="s">
        <v>551</v>
      </c>
      <c r="C1359" s="184" t="s">
        <v>12</v>
      </c>
      <c r="D1359" s="256">
        <v>42124.0</v>
      </c>
      <c r="E1359" s="257">
        <v>5.6927E9</v>
      </c>
      <c r="F1359" s="257">
        <v>3.724E9</v>
      </c>
      <c r="G1359" s="257">
        <v>1.0858E9</v>
      </c>
      <c r="H1359" s="184">
        <v>0.0</v>
      </c>
      <c r="I1359" s="257">
        <v>1.109E8</v>
      </c>
      <c r="J1359" s="184" t="s">
        <v>93</v>
      </c>
      <c r="K1359" s="184" t="s">
        <v>218</v>
      </c>
      <c r="L1359" s="258">
        <f>Total_revenue-COGS</f>
        <v>1968700000</v>
      </c>
      <c r="M1359" s="258">
        <f>Gross_profit-(SGAs+R_and_D+Other_operating_items)</f>
        <v>772000000</v>
      </c>
      <c r="N1359" s="259">
        <f>1-(COGS/Total_revenue)</f>
        <v>0.3458288686</v>
      </c>
      <c r="O1359" s="259">
        <f>Operating_profit/Total_revenue</f>
        <v>0.1356122754</v>
      </c>
    </row>
    <row r="1360">
      <c r="A1360" s="184">
        <v>1413.0</v>
      </c>
      <c r="B1360" s="184" t="s">
        <v>551</v>
      </c>
      <c r="C1360" s="184" t="s">
        <v>13</v>
      </c>
      <c r="D1360" s="256">
        <v>42490.0</v>
      </c>
      <c r="E1360" s="257">
        <v>7.8112E9</v>
      </c>
      <c r="F1360" s="257">
        <v>4.8434E9</v>
      </c>
      <c r="G1360" s="257">
        <v>1.6141E9</v>
      </c>
      <c r="H1360" s="184">
        <v>0.0</v>
      </c>
      <c r="I1360" s="257">
        <v>2.084E8</v>
      </c>
      <c r="J1360" s="184" t="s">
        <v>93</v>
      </c>
      <c r="K1360" s="184" t="s">
        <v>218</v>
      </c>
      <c r="L1360" s="258">
        <f>Total_revenue-COGS</f>
        <v>2967800000</v>
      </c>
      <c r="M1360" s="258">
        <f>Gross_profit-(SGAs+R_and_D+Other_operating_items)</f>
        <v>1145300000</v>
      </c>
      <c r="N1360" s="259">
        <f>1-(COGS/Total_revenue)</f>
        <v>0.3799416223</v>
      </c>
      <c r="O1360" s="259">
        <f>Operating_profit/Total_revenue</f>
        <v>0.146622798</v>
      </c>
    </row>
    <row r="1361">
      <c r="A1361" s="184">
        <v>1414.0</v>
      </c>
      <c r="B1361" s="184" t="s">
        <v>552</v>
      </c>
      <c r="C1361" s="184" t="s">
        <v>10</v>
      </c>
      <c r="D1361" s="256">
        <v>41274.0</v>
      </c>
      <c r="E1361" s="257">
        <v>1.290052E9</v>
      </c>
      <c r="F1361" s="257">
        <v>4.70243E8</v>
      </c>
      <c r="G1361" s="257">
        <v>1.2031E8</v>
      </c>
      <c r="H1361" s="184">
        <v>0.0</v>
      </c>
      <c r="I1361" s="257">
        <v>3.30418E8</v>
      </c>
      <c r="J1361" s="184" t="s">
        <v>114</v>
      </c>
      <c r="K1361" s="184" t="s">
        <v>553</v>
      </c>
      <c r="L1361" s="258">
        <f>Total_revenue-COGS</f>
        <v>819809000</v>
      </c>
      <c r="M1361" s="258">
        <f>Gross_profit-(SGAs+R_and_D+Other_operating_items)</f>
        <v>369081000</v>
      </c>
      <c r="N1361" s="259">
        <f>1-(COGS/Total_revenue)</f>
        <v>0.6354852363</v>
      </c>
      <c r="O1361" s="259">
        <f>Operating_profit/Total_revenue</f>
        <v>0.2860977697</v>
      </c>
    </row>
    <row r="1362">
      <c r="A1362" s="184">
        <v>1415.0</v>
      </c>
      <c r="B1362" s="184" t="s">
        <v>552</v>
      </c>
      <c r="C1362" s="184" t="s">
        <v>11</v>
      </c>
      <c r="D1362" s="256">
        <v>41639.0</v>
      </c>
      <c r="E1362" s="257">
        <v>1.371065E9</v>
      </c>
      <c r="F1362" s="257">
        <v>4.79665E8</v>
      </c>
      <c r="G1362" s="257">
        <v>1.22128E8</v>
      </c>
      <c r="H1362" s="184">
        <v>0.0</v>
      </c>
      <c r="I1362" s="257">
        <v>3.40316E8</v>
      </c>
      <c r="J1362" s="184" t="s">
        <v>114</v>
      </c>
      <c r="K1362" s="184" t="s">
        <v>553</v>
      </c>
      <c r="L1362" s="258">
        <f>Total_revenue-COGS</f>
        <v>891400000</v>
      </c>
      <c r="M1362" s="258">
        <f>Gross_profit-(SGAs+R_and_D+Other_operating_items)</f>
        <v>428956000</v>
      </c>
      <c r="N1362" s="259">
        <f>1-(COGS/Total_revenue)</f>
        <v>0.6501515245</v>
      </c>
      <c r="O1362" s="259">
        <f>Operating_profit/Total_revenue</f>
        <v>0.312863358</v>
      </c>
    </row>
    <row r="1363">
      <c r="A1363" s="184">
        <v>1416.0</v>
      </c>
      <c r="B1363" s="184" t="s">
        <v>552</v>
      </c>
      <c r="C1363" s="184" t="s">
        <v>12</v>
      </c>
      <c r="D1363" s="256">
        <v>42004.0</v>
      </c>
      <c r="E1363" s="257">
        <v>1.519978E9</v>
      </c>
      <c r="F1363" s="257">
        <v>5.00126E8</v>
      </c>
      <c r="G1363" s="257">
        <v>1.33502E8</v>
      </c>
      <c r="H1363" s="184">
        <v>0.0</v>
      </c>
      <c r="I1363" s="257">
        <v>3.93987E8</v>
      </c>
      <c r="J1363" s="184" t="s">
        <v>114</v>
      </c>
      <c r="K1363" s="184" t="s">
        <v>553</v>
      </c>
      <c r="L1363" s="258">
        <f>Total_revenue-COGS</f>
        <v>1019852000</v>
      </c>
      <c r="M1363" s="258">
        <f>Gross_profit-(SGAs+R_and_D+Other_operating_items)</f>
        <v>492363000</v>
      </c>
      <c r="N1363" s="259">
        <f>1-(COGS/Total_revenue)</f>
        <v>0.6709649745</v>
      </c>
      <c r="O1363" s="259">
        <f>Operating_profit/Total_revenue</f>
        <v>0.3239277147</v>
      </c>
    </row>
    <row r="1364">
      <c r="A1364" s="184">
        <v>1417.0</v>
      </c>
      <c r="B1364" s="184" t="s">
        <v>552</v>
      </c>
      <c r="C1364" s="184" t="s">
        <v>13</v>
      </c>
      <c r="D1364" s="256">
        <v>42369.0</v>
      </c>
      <c r="E1364" s="257">
        <v>1.662829E9</v>
      </c>
      <c r="F1364" s="257">
        <v>5.34326E8</v>
      </c>
      <c r="G1364" s="257">
        <v>1.39137E8</v>
      </c>
      <c r="H1364" s="184">
        <v>0.0</v>
      </c>
      <c r="I1364" s="257">
        <v>5.88235E8</v>
      </c>
      <c r="J1364" s="184" t="s">
        <v>114</v>
      </c>
      <c r="K1364" s="184" t="s">
        <v>553</v>
      </c>
      <c r="L1364" s="258">
        <f>Total_revenue-COGS</f>
        <v>1128503000</v>
      </c>
      <c r="M1364" s="258">
        <f>Gross_profit-(SGAs+R_and_D+Other_operating_items)</f>
        <v>401131000</v>
      </c>
      <c r="N1364" s="259">
        <f>1-(COGS/Total_revenue)</f>
        <v>0.6786644929</v>
      </c>
      <c r="O1364" s="259">
        <f>Operating_profit/Total_revenue</f>
        <v>0.2412340656</v>
      </c>
    </row>
    <row r="1365">
      <c r="A1365" s="184">
        <v>1418.0</v>
      </c>
      <c r="B1365" s="184" t="s">
        <v>554</v>
      </c>
      <c r="C1365" s="184" t="s">
        <v>10</v>
      </c>
      <c r="D1365" s="256">
        <v>41639.0</v>
      </c>
      <c r="E1365" s="257">
        <v>3.2375E9</v>
      </c>
      <c r="F1365" s="257">
        <v>1.6389E9</v>
      </c>
      <c r="G1365" s="257">
        <v>1.0124E9</v>
      </c>
      <c r="H1365" s="184">
        <v>0.0</v>
      </c>
      <c r="I1365" s="184">
        <v>0.0</v>
      </c>
      <c r="J1365" s="184" t="s">
        <v>90</v>
      </c>
      <c r="K1365" s="184" t="s">
        <v>555</v>
      </c>
      <c r="L1365" s="258">
        <f>Total_revenue-COGS</f>
        <v>1598600000</v>
      </c>
      <c r="M1365" s="258">
        <f>Gross_profit-(SGAs+R_and_D+Other_operating_items)</f>
        <v>586200000</v>
      </c>
      <c r="N1365" s="259">
        <f>1-(COGS/Total_revenue)</f>
        <v>0.4937760618</v>
      </c>
      <c r="O1365" s="259">
        <f>Operating_profit/Total_revenue</f>
        <v>0.1810656371</v>
      </c>
    </row>
    <row r="1366">
      <c r="A1366" s="184">
        <v>1419.0</v>
      </c>
      <c r="B1366" s="184" t="s">
        <v>554</v>
      </c>
      <c r="C1366" s="184" t="s">
        <v>11</v>
      </c>
      <c r="D1366" s="256">
        <v>42007.0</v>
      </c>
      <c r="E1366" s="257">
        <v>3.4926E9</v>
      </c>
      <c r="F1366" s="257">
        <v>1.7592E9</v>
      </c>
      <c r="G1366" s="257">
        <v>1.0487E9</v>
      </c>
      <c r="H1366" s="184">
        <v>0.0</v>
      </c>
      <c r="I1366" s="184">
        <v>0.0</v>
      </c>
      <c r="J1366" s="184" t="s">
        <v>90</v>
      </c>
      <c r="K1366" s="184" t="s">
        <v>555</v>
      </c>
      <c r="L1366" s="258">
        <f>Total_revenue-COGS</f>
        <v>1733400000</v>
      </c>
      <c r="M1366" s="258">
        <f>Gross_profit-(SGAs+R_and_D+Other_operating_items)</f>
        <v>684700000</v>
      </c>
      <c r="N1366" s="259">
        <f>1-(COGS/Total_revenue)</f>
        <v>0.4963064766</v>
      </c>
      <c r="O1366" s="259">
        <f>Operating_profit/Total_revenue</f>
        <v>0.1960430625</v>
      </c>
    </row>
    <row r="1367">
      <c r="A1367" s="184">
        <v>1420.0</v>
      </c>
      <c r="B1367" s="184" t="s">
        <v>554</v>
      </c>
      <c r="C1367" s="184" t="s">
        <v>12</v>
      </c>
      <c r="D1367" s="256">
        <v>42371.0</v>
      </c>
      <c r="E1367" s="257">
        <v>3.5931E9</v>
      </c>
      <c r="F1367" s="257">
        <v>1.7746E9</v>
      </c>
      <c r="G1367" s="257">
        <v>1.0537E9</v>
      </c>
      <c r="H1367" s="184">
        <v>0.0</v>
      </c>
      <c r="I1367" s="184">
        <v>0.0</v>
      </c>
      <c r="J1367" s="184" t="s">
        <v>90</v>
      </c>
      <c r="K1367" s="184" t="s">
        <v>555</v>
      </c>
      <c r="L1367" s="258">
        <f>Total_revenue-COGS</f>
        <v>1818500000</v>
      </c>
      <c r="M1367" s="258">
        <f>Gross_profit-(SGAs+R_and_D+Other_operating_items)</f>
        <v>764800000</v>
      </c>
      <c r="N1367" s="259">
        <f>1-(COGS/Total_revenue)</f>
        <v>0.506108931</v>
      </c>
      <c r="O1367" s="259">
        <f>Operating_profit/Total_revenue</f>
        <v>0.2128524116</v>
      </c>
    </row>
    <row r="1368">
      <c r="A1368" s="184">
        <v>1421.0</v>
      </c>
      <c r="B1368" s="184" t="s">
        <v>554</v>
      </c>
      <c r="C1368" s="184" t="s">
        <v>13</v>
      </c>
      <c r="D1368" s="256">
        <v>42735.0</v>
      </c>
      <c r="E1368" s="257">
        <v>3.7118E9</v>
      </c>
      <c r="F1368" s="257">
        <v>1.8035E9</v>
      </c>
      <c r="G1368" s="257">
        <v>1.0541E9</v>
      </c>
      <c r="H1368" s="184">
        <v>0.0</v>
      </c>
      <c r="I1368" s="184">
        <v>0.0</v>
      </c>
      <c r="J1368" s="184" t="s">
        <v>90</v>
      </c>
      <c r="K1368" s="184" t="s">
        <v>555</v>
      </c>
      <c r="L1368" s="258">
        <f>Total_revenue-COGS</f>
        <v>1908300000</v>
      </c>
      <c r="M1368" s="258">
        <f>Gross_profit-(SGAs+R_and_D+Other_operating_items)</f>
        <v>854200000</v>
      </c>
      <c r="N1368" s="259">
        <f>1-(COGS/Total_revenue)</f>
        <v>0.5141171399</v>
      </c>
      <c r="O1368" s="259">
        <f>Operating_profit/Total_revenue</f>
        <v>0.2301309338</v>
      </c>
    </row>
    <row r="1369">
      <c r="A1369" s="184">
        <v>1422.0</v>
      </c>
      <c r="B1369" s="184" t="s">
        <v>556</v>
      </c>
      <c r="C1369" s="184" t="s">
        <v>10</v>
      </c>
      <c r="D1369" s="256">
        <v>41274.0</v>
      </c>
      <c r="E1369" s="257">
        <v>2.307182E9</v>
      </c>
      <c r="F1369" s="257">
        <v>6.10836E8</v>
      </c>
      <c r="G1369" s="257">
        <v>6.55473E8</v>
      </c>
      <c r="H1369" s="184">
        <v>0.0</v>
      </c>
      <c r="I1369" s="257">
        <v>1.07591E8</v>
      </c>
      <c r="J1369" s="184" t="s">
        <v>90</v>
      </c>
      <c r="K1369" s="184" t="s">
        <v>291</v>
      </c>
      <c r="L1369" s="258">
        <f>Total_revenue-COGS</f>
        <v>1696346000</v>
      </c>
      <c r="M1369" s="258">
        <f>Gross_profit-(SGAs+R_and_D+Other_operating_items)</f>
        <v>933282000</v>
      </c>
      <c r="N1369" s="259">
        <f>1-(COGS/Total_revenue)</f>
        <v>0.735245854</v>
      </c>
      <c r="O1369" s="259">
        <f>Operating_profit/Total_revenue</f>
        <v>0.404511651</v>
      </c>
    </row>
    <row r="1370">
      <c r="A1370" s="184">
        <v>1423.0</v>
      </c>
      <c r="B1370" s="184" t="s">
        <v>556</v>
      </c>
      <c r="C1370" s="184" t="s">
        <v>11</v>
      </c>
      <c r="D1370" s="256">
        <v>41639.0</v>
      </c>
      <c r="E1370" s="257">
        <v>2.530809E9</v>
      </c>
      <c r="F1370" s="257">
        <v>6.99294E8</v>
      </c>
      <c r="G1370" s="257">
        <v>7.29055E8</v>
      </c>
      <c r="H1370" s="184">
        <v>0.0</v>
      </c>
      <c r="I1370" s="257">
        <v>1.1758E8</v>
      </c>
      <c r="J1370" s="184" t="s">
        <v>90</v>
      </c>
      <c r="K1370" s="184" t="s">
        <v>291</v>
      </c>
      <c r="L1370" s="258">
        <f>Total_revenue-COGS</f>
        <v>1831515000</v>
      </c>
      <c r="M1370" s="258">
        <f>Gross_profit-(SGAs+R_and_D+Other_operating_items)</f>
        <v>984880000</v>
      </c>
      <c r="N1370" s="259">
        <f>1-(COGS/Total_revenue)</f>
        <v>0.7236875639</v>
      </c>
      <c r="O1370" s="259">
        <f>Operating_profit/Total_revenue</f>
        <v>0.3891561947</v>
      </c>
    </row>
    <row r="1371">
      <c r="A1371" s="184">
        <v>1424.0</v>
      </c>
      <c r="B1371" s="184" t="s">
        <v>556</v>
      </c>
      <c r="C1371" s="184" t="s">
        <v>12</v>
      </c>
      <c r="D1371" s="256">
        <v>42004.0</v>
      </c>
      <c r="E1371" s="257">
        <v>2.665456E9</v>
      </c>
      <c r="F1371" s="257">
        <v>7.78896E8</v>
      </c>
      <c r="G1371" s="257">
        <v>7.64799E8</v>
      </c>
      <c r="H1371" s="184">
        <v>0.0</v>
      </c>
      <c r="I1371" s="257">
        <v>1.28582E8</v>
      </c>
      <c r="J1371" s="184" t="s">
        <v>90</v>
      </c>
      <c r="K1371" s="184" t="s">
        <v>291</v>
      </c>
      <c r="L1371" s="258">
        <f>Total_revenue-COGS</f>
        <v>1886560000</v>
      </c>
      <c r="M1371" s="258">
        <f>Gross_profit-(SGAs+R_and_D+Other_operating_items)</f>
        <v>993179000</v>
      </c>
      <c r="N1371" s="259">
        <f>1-(COGS/Total_revenue)</f>
        <v>0.7077813327</v>
      </c>
      <c r="O1371" s="259">
        <f>Operating_profit/Total_revenue</f>
        <v>0.3726112905</v>
      </c>
    </row>
    <row r="1372">
      <c r="A1372" s="184">
        <v>1425.0</v>
      </c>
      <c r="B1372" s="184" t="s">
        <v>556</v>
      </c>
      <c r="C1372" s="184" t="s">
        <v>13</v>
      </c>
      <c r="D1372" s="256">
        <v>42369.0</v>
      </c>
      <c r="E1372" s="257">
        <v>3.018227E9</v>
      </c>
      <c r="F1372" s="257">
        <v>9.87357E8</v>
      </c>
      <c r="G1372" s="257">
        <v>7.85179E8</v>
      </c>
      <c r="H1372" s="184">
        <v>0.0</v>
      </c>
      <c r="I1372" s="257">
        <v>1.37596E8</v>
      </c>
      <c r="J1372" s="184" t="s">
        <v>90</v>
      </c>
      <c r="K1372" s="184" t="s">
        <v>291</v>
      </c>
      <c r="L1372" s="258">
        <f>Total_revenue-COGS</f>
        <v>2030870000</v>
      </c>
      <c r="M1372" s="258">
        <f>Gross_profit-(SGAs+R_and_D+Other_operating_items)</f>
        <v>1108095000</v>
      </c>
      <c r="N1372" s="259">
        <f>1-(COGS/Total_revenue)</f>
        <v>0.6728685417</v>
      </c>
      <c r="O1372" s="259">
        <f>Operating_profit/Total_revenue</f>
        <v>0.3671344137</v>
      </c>
    </row>
    <row r="1373">
      <c r="A1373" s="184">
        <v>1426.0</v>
      </c>
      <c r="B1373" s="184" t="s">
        <v>557</v>
      </c>
      <c r="C1373" s="184" t="s">
        <v>10</v>
      </c>
      <c r="D1373" s="256">
        <v>41274.0</v>
      </c>
      <c r="E1373" s="257">
        <v>1.6537E10</v>
      </c>
      <c r="F1373" s="257">
        <v>9.373E9</v>
      </c>
      <c r="G1373" s="257">
        <v>9.14E8</v>
      </c>
      <c r="H1373" s="184">
        <v>0.0</v>
      </c>
      <c r="I1373" s="257">
        <v>1.787E9</v>
      </c>
      <c r="J1373" s="184" t="s">
        <v>120</v>
      </c>
      <c r="K1373" s="184" t="s">
        <v>151</v>
      </c>
      <c r="L1373" s="258">
        <f>Total_revenue-COGS</f>
        <v>7164000000</v>
      </c>
      <c r="M1373" s="258">
        <f>Gross_profit-(SGAs+R_and_D+Other_operating_items)</f>
        <v>4463000000</v>
      </c>
      <c r="N1373" s="259">
        <f>1-(COGS/Total_revenue)</f>
        <v>0.4332103767</v>
      </c>
      <c r="O1373" s="259">
        <f>Operating_profit/Total_revenue</f>
        <v>0.2698796638</v>
      </c>
    </row>
    <row r="1374">
      <c r="A1374" s="184">
        <v>1427.0</v>
      </c>
      <c r="B1374" s="184" t="s">
        <v>557</v>
      </c>
      <c r="C1374" s="184" t="s">
        <v>11</v>
      </c>
      <c r="D1374" s="256">
        <v>41639.0</v>
      </c>
      <c r="E1374" s="257">
        <v>1.7087E10</v>
      </c>
      <c r="F1374" s="257">
        <v>9.817E9</v>
      </c>
      <c r="G1374" s="257">
        <v>9.34E8</v>
      </c>
      <c r="H1374" s="184">
        <v>0.0</v>
      </c>
      <c r="I1374" s="257">
        <v>1.901E9</v>
      </c>
      <c r="J1374" s="184" t="s">
        <v>120</v>
      </c>
      <c r="K1374" s="184" t="s">
        <v>151</v>
      </c>
      <c r="L1374" s="258">
        <f>Total_revenue-COGS</f>
        <v>7270000000</v>
      </c>
      <c r="M1374" s="258">
        <f>Gross_profit-(SGAs+R_and_D+Other_operating_items)</f>
        <v>4435000000</v>
      </c>
      <c r="N1374" s="259">
        <f>1-(COGS/Total_revenue)</f>
        <v>0.4254696553</v>
      </c>
      <c r="O1374" s="259">
        <f>Operating_profit/Total_revenue</f>
        <v>0.2595540469</v>
      </c>
    </row>
    <row r="1375">
      <c r="A1375" s="184">
        <v>1428.0</v>
      </c>
      <c r="B1375" s="184" t="s">
        <v>557</v>
      </c>
      <c r="C1375" s="184" t="s">
        <v>12</v>
      </c>
      <c r="D1375" s="256">
        <v>42004.0</v>
      </c>
      <c r="E1375" s="257">
        <v>1.8467E10</v>
      </c>
      <c r="F1375" s="257">
        <v>1.1031E10</v>
      </c>
      <c r="G1375" s="257">
        <v>9.81E8</v>
      </c>
      <c r="H1375" s="184">
        <v>0.0</v>
      </c>
      <c r="I1375" s="257">
        <v>1.945E9</v>
      </c>
      <c r="J1375" s="184" t="s">
        <v>120</v>
      </c>
      <c r="K1375" s="184" t="s">
        <v>151</v>
      </c>
      <c r="L1375" s="258">
        <f>Total_revenue-COGS</f>
        <v>7436000000</v>
      </c>
      <c r="M1375" s="258">
        <f>Gross_profit-(SGAs+R_and_D+Other_operating_items)</f>
        <v>4510000000</v>
      </c>
      <c r="N1375" s="259">
        <f>1-(COGS/Total_revenue)</f>
        <v>0.4026642118</v>
      </c>
      <c r="O1375" s="259">
        <f>Operating_profit/Total_revenue</f>
        <v>0.2442194184</v>
      </c>
    </row>
    <row r="1376">
      <c r="A1376" s="184">
        <v>1429.0</v>
      </c>
      <c r="B1376" s="184" t="s">
        <v>557</v>
      </c>
      <c r="C1376" s="184" t="s">
        <v>13</v>
      </c>
      <c r="D1376" s="256">
        <v>42369.0</v>
      </c>
      <c r="E1376" s="257">
        <v>1.7489E10</v>
      </c>
      <c r="F1376" s="257">
        <v>9.811E9</v>
      </c>
      <c r="G1376" s="257">
        <v>9.97E8</v>
      </c>
      <c r="H1376" s="184">
        <v>0.0</v>
      </c>
      <c r="I1376" s="257">
        <v>2.034E9</v>
      </c>
      <c r="J1376" s="184" t="s">
        <v>120</v>
      </c>
      <c r="K1376" s="184" t="s">
        <v>151</v>
      </c>
      <c r="L1376" s="258">
        <f>Total_revenue-COGS</f>
        <v>7678000000</v>
      </c>
      <c r="M1376" s="258">
        <f>Gross_profit-(SGAs+R_and_D+Other_operating_items)</f>
        <v>4647000000</v>
      </c>
      <c r="N1376" s="259">
        <f>1-(COGS/Total_revenue)</f>
        <v>0.4390188118</v>
      </c>
      <c r="O1376" s="259">
        <f>Operating_profit/Total_revenue</f>
        <v>0.2657098748</v>
      </c>
    </row>
    <row r="1377">
      <c r="A1377" s="184">
        <v>1430.0</v>
      </c>
      <c r="B1377" s="184" t="s">
        <v>558</v>
      </c>
      <c r="C1377" s="184" t="s">
        <v>10</v>
      </c>
      <c r="D1377" s="256">
        <v>41274.0</v>
      </c>
      <c r="E1377" s="257">
        <v>4.256157E9</v>
      </c>
      <c r="F1377" s="257">
        <v>8.0038E8</v>
      </c>
      <c r="G1377" s="257">
        <v>3.76687E8</v>
      </c>
      <c r="H1377" s="184">
        <v>0.0</v>
      </c>
      <c r="I1377" s="257">
        <v>1.068382E9</v>
      </c>
      <c r="J1377" s="184" t="s">
        <v>114</v>
      </c>
      <c r="K1377" s="184" t="s">
        <v>156</v>
      </c>
      <c r="L1377" s="258">
        <f>Total_revenue-COGS</f>
        <v>3455777000</v>
      </c>
      <c r="M1377" s="258">
        <f>Gross_profit-(SGAs+R_and_D+Other_operating_items)</f>
        <v>2010708000</v>
      </c>
      <c r="N1377" s="259">
        <f>1-(COGS/Total_revenue)</f>
        <v>0.8119477266</v>
      </c>
      <c r="O1377" s="259">
        <f>Operating_profit/Total_revenue</f>
        <v>0.4724233622</v>
      </c>
    </row>
    <row r="1378">
      <c r="A1378" s="184">
        <v>1431.0</v>
      </c>
      <c r="B1378" s="184" t="s">
        <v>558</v>
      </c>
      <c r="C1378" s="184" t="s">
        <v>11</v>
      </c>
      <c r="D1378" s="256">
        <v>41639.0</v>
      </c>
      <c r="E1378" s="257">
        <v>4.543849E9</v>
      </c>
      <c r="F1378" s="257">
        <v>8.37946E8</v>
      </c>
      <c r="G1378" s="257">
        <v>4.02369E8</v>
      </c>
      <c r="H1378" s="184">
        <v>0.0</v>
      </c>
      <c r="I1378" s="257">
        <v>1.1077E9</v>
      </c>
      <c r="J1378" s="184" t="s">
        <v>114</v>
      </c>
      <c r="K1378" s="184" t="s">
        <v>156</v>
      </c>
      <c r="L1378" s="258">
        <f>Total_revenue-COGS</f>
        <v>3705903000</v>
      </c>
      <c r="M1378" s="258">
        <f>Gross_profit-(SGAs+R_and_D+Other_operating_items)</f>
        <v>2195834000</v>
      </c>
      <c r="N1378" s="259">
        <f>1-(COGS/Total_revenue)</f>
        <v>0.8155867415</v>
      </c>
      <c r="O1378" s="259">
        <f>Operating_profit/Total_revenue</f>
        <v>0.483254175</v>
      </c>
    </row>
    <row r="1379">
      <c r="A1379" s="184">
        <v>1432.0</v>
      </c>
      <c r="B1379" s="184" t="s">
        <v>558</v>
      </c>
      <c r="C1379" s="184" t="s">
        <v>12</v>
      </c>
      <c r="D1379" s="256">
        <v>42004.0</v>
      </c>
      <c r="E1379" s="257">
        <v>4.870818E9</v>
      </c>
      <c r="F1379" s="257">
        <v>8.82803E8</v>
      </c>
      <c r="G1379" s="257">
        <v>4.46845E8</v>
      </c>
      <c r="H1379" s="184">
        <v>0.0</v>
      </c>
      <c r="I1379" s="257">
        <v>1.143827E9</v>
      </c>
      <c r="J1379" s="184" t="s">
        <v>114</v>
      </c>
      <c r="K1379" s="184" t="s">
        <v>156</v>
      </c>
      <c r="L1379" s="258">
        <f>Total_revenue-COGS</f>
        <v>3988015000</v>
      </c>
      <c r="M1379" s="258">
        <f>Gross_profit-(SGAs+R_and_D+Other_operating_items)</f>
        <v>2397343000</v>
      </c>
      <c r="N1379" s="259">
        <f>1-(COGS/Total_revenue)</f>
        <v>0.8187567263</v>
      </c>
      <c r="O1379" s="259">
        <f>Operating_profit/Total_revenue</f>
        <v>0.4921848856</v>
      </c>
    </row>
    <row r="1380">
      <c r="A1380" s="184">
        <v>1433.0</v>
      </c>
      <c r="B1380" s="184" t="s">
        <v>558</v>
      </c>
      <c r="C1380" s="184" t="s">
        <v>13</v>
      </c>
      <c r="D1380" s="256">
        <v>42369.0</v>
      </c>
      <c r="E1380" s="257">
        <v>5.266103E9</v>
      </c>
      <c r="F1380" s="257">
        <v>9.60192E8</v>
      </c>
      <c r="G1380" s="257">
        <v>4.52835E8</v>
      </c>
      <c r="H1380" s="184">
        <v>0.0</v>
      </c>
      <c r="I1380" s="257">
        <v>1.177568E9</v>
      </c>
      <c r="J1380" s="184" t="s">
        <v>114</v>
      </c>
      <c r="K1380" s="184" t="s">
        <v>156</v>
      </c>
      <c r="L1380" s="258">
        <f>Total_revenue-COGS</f>
        <v>4305911000</v>
      </c>
      <c r="M1380" s="258">
        <f>Gross_profit-(SGAs+R_and_D+Other_operating_items)</f>
        <v>2675508000</v>
      </c>
      <c r="N1380" s="259">
        <f>1-(COGS/Total_revenue)</f>
        <v>0.8176655489</v>
      </c>
      <c r="O1380" s="259">
        <f>Operating_profit/Total_revenue</f>
        <v>0.5080622236</v>
      </c>
    </row>
    <row r="1381">
      <c r="A1381" s="184">
        <v>1438.0</v>
      </c>
      <c r="B1381" s="184" t="s">
        <v>559</v>
      </c>
      <c r="C1381" s="184" t="s">
        <v>10</v>
      </c>
      <c r="D1381" s="256">
        <v>41307.0</v>
      </c>
      <c r="E1381" s="257">
        <v>2.438051E10</v>
      </c>
      <c r="F1381" s="257">
        <v>1.7889249E10</v>
      </c>
      <c r="G1381" s="257">
        <v>4.884284E9</v>
      </c>
      <c r="H1381" s="184">
        <v>0.0</v>
      </c>
      <c r="I1381" s="257">
        <v>7.89E7</v>
      </c>
      <c r="J1381" s="184" t="s">
        <v>90</v>
      </c>
      <c r="K1381" s="184" t="s">
        <v>177</v>
      </c>
      <c r="L1381" s="258">
        <f>Total_revenue-COGS</f>
        <v>6491261000</v>
      </c>
      <c r="M1381" s="258">
        <f>Gross_profit-(SGAs+R_and_D+Other_operating_items)</f>
        <v>1528077000</v>
      </c>
      <c r="N1381" s="259">
        <f>1-(COGS/Total_revenue)</f>
        <v>0.2662479579</v>
      </c>
      <c r="O1381" s="259">
        <f>Operating_profit/Total_revenue</f>
        <v>0.06267617043</v>
      </c>
    </row>
    <row r="1382">
      <c r="A1382" s="184">
        <v>1439.0</v>
      </c>
      <c r="B1382" s="184" t="s">
        <v>559</v>
      </c>
      <c r="C1382" s="184" t="s">
        <v>11</v>
      </c>
      <c r="D1382" s="256">
        <v>41671.0</v>
      </c>
      <c r="E1382" s="257">
        <v>2.3114E10</v>
      </c>
      <c r="F1382" s="257">
        <v>1.7082E10</v>
      </c>
      <c r="G1382" s="257">
        <v>4.735E9</v>
      </c>
      <c r="H1382" s="184">
        <v>0.0</v>
      </c>
      <c r="I1382" s="257">
        <v>5.5E7</v>
      </c>
      <c r="J1382" s="184" t="s">
        <v>90</v>
      </c>
      <c r="K1382" s="184" t="s">
        <v>177</v>
      </c>
      <c r="L1382" s="258">
        <f>Total_revenue-COGS</f>
        <v>6032000000</v>
      </c>
      <c r="M1382" s="258">
        <f>Gross_profit-(SGAs+R_and_D+Other_operating_items)</f>
        <v>1242000000</v>
      </c>
      <c r="N1382" s="259">
        <f>1-(COGS/Total_revenue)</f>
        <v>0.2609673791</v>
      </c>
      <c r="O1382" s="259">
        <f>Operating_profit/Total_revenue</f>
        <v>0.05373366791</v>
      </c>
    </row>
    <row r="1383">
      <c r="A1383" s="184">
        <v>1440.0</v>
      </c>
      <c r="B1383" s="184" t="s">
        <v>559</v>
      </c>
      <c r="C1383" s="184" t="s">
        <v>12</v>
      </c>
      <c r="D1383" s="256">
        <v>42035.0</v>
      </c>
      <c r="E1383" s="257">
        <v>2.2492E10</v>
      </c>
      <c r="F1383" s="257">
        <v>1.6691E10</v>
      </c>
      <c r="G1383" s="257">
        <v>4.816E9</v>
      </c>
      <c r="H1383" s="184">
        <v>0.0</v>
      </c>
      <c r="I1383" s="257">
        <v>6.2E7</v>
      </c>
      <c r="J1383" s="184" t="s">
        <v>90</v>
      </c>
      <c r="K1383" s="184" t="s">
        <v>177</v>
      </c>
      <c r="L1383" s="258">
        <f>Total_revenue-COGS</f>
        <v>5801000000</v>
      </c>
      <c r="M1383" s="258">
        <f>Gross_profit-(SGAs+R_and_D+Other_operating_items)</f>
        <v>923000000</v>
      </c>
      <c r="N1383" s="259">
        <f>1-(COGS/Total_revenue)</f>
        <v>0.257913925</v>
      </c>
      <c r="O1383" s="259">
        <f>Operating_profit/Total_revenue</f>
        <v>0.04103681309</v>
      </c>
    </row>
    <row r="1384">
      <c r="A1384" s="184">
        <v>1441.0</v>
      </c>
      <c r="B1384" s="184" t="s">
        <v>559</v>
      </c>
      <c r="C1384" s="184" t="s">
        <v>13</v>
      </c>
      <c r="D1384" s="256">
        <v>42399.0</v>
      </c>
      <c r="E1384" s="257">
        <v>2.1059E10</v>
      </c>
      <c r="F1384" s="257">
        <v>1.5545E10</v>
      </c>
      <c r="G1384" s="257">
        <v>4.6E9</v>
      </c>
      <c r="H1384" s="184">
        <v>0.0</v>
      </c>
      <c r="I1384" s="257">
        <v>6.7E7</v>
      </c>
      <c r="J1384" s="184" t="s">
        <v>90</v>
      </c>
      <c r="K1384" s="184" t="s">
        <v>177</v>
      </c>
      <c r="L1384" s="258">
        <f>Total_revenue-COGS</f>
        <v>5514000000</v>
      </c>
      <c r="M1384" s="258">
        <f>Gross_profit-(SGAs+R_and_D+Other_operating_items)</f>
        <v>847000000</v>
      </c>
      <c r="N1384" s="259">
        <f>1-(COGS/Total_revenue)</f>
        <v>0.2618357947</v>
      </c>
      <c r="O1384" s="259">
        <f>Operating_profit/Total_revenue</f>
        <v>0.04022033335</v>
      </c>
    </row>
    <row r="1385">
      <c r="A1385" s="184">
        <v>1442.0</v>
      </c>
      <c r="B1385" s="184" t="s">
        <v>560</v>
      </c>
      <c r="C1385" s="184" t="s">
        <v>10</v>
      </c>
      <c r="D1385" s="256">
        <v>41274.0</v>
      </c>
      <c r="E1385" s="257">
        <v>1.913149E9</v>
      </c>
      <c r="F1385" s="257">
        <v>1.055844E9</v>
      </c>
      <c r="G1385" s="257">
        <v>3.56817E8</v>
      </c>
      <c r="H1385" s="184">
        <v>0.0</v>
      </c>
      <c r="I1385" s="257">
        <v>3.1652E7</v>
      </c>
      <c r="J1385" s="184" t="s">
        <v>105</v>
      </c>
      <c r="K1385" s="184" t="s">
        <v>256</v>
      </c>
      <c r="L1385" s="258">
        <f>Total_revenue-COGS</f>
        <v>857305000</v>
      </c>
      <c r="M1385" s="258">
        <f>Gross_profit-(SGAs+R_and_D+Other_operating_items)</f>
        <v>468836000</v>
      </c>
      <c r="N1385" s="259">
        <f>1-(COGS/Total_revenue)</f>
        <v>0.4481119871</v>
      </c>
      <c r="O1385" s="259">
        <f>Operating_profit/Total_revenue</f>
        <v>0.2450598464</v>
      </c>
    </row>
    <row r="1386">
      <c r="A1386" s="184">
        <v>1443.0</v>
      </c>
      <c r="B1386" s="184" t="s">
        <v>560</v>
      </c>
      <c r="C1386" s="184" t="s">
        <v>11</v>
      </c>
      <c r="D1386" s="256">
        <v>41639.0</v>
      </c>
      <c r="E1386" s="257">
        <v>2.142807E9</v>
      </c>
      <c r="F1386" s="257">
        <v>1.178173E9</v>
      </c>
      <c r="G1386" s="257">
        <v>3.9061E8</v>
      </c>
      <c r="H1386" s="184">
        <v>0.0</v>
      </c>
      <c r="I1386" s="257">
        <v>3.8405E7</v>
      </c>
      <c r="J1386" s="184" t="s">
        <v>105</v>
      </c>
      <c r="K1386" s="184" t="s">
        <v>256</v>
      </c>
      <c r="L1386" s="258">
        <f>Total_revenue-COGS</f>
        <v>964634000</v>
      </c>
      <c r="M1386" s="258">
        <f>Gross_profit-(SGAs+R_and_D+Other_operating_items)</f>
        <v>535619000</v>
      </c>
      <c r="N1386" s="259">
        <f>1-(COGS/Total_revenue)</f>
        <v>0.4501730674</v>
      </c>
      <c r="O1386" s="259">
        <f>Operating_profit/Total_revenue</f>
        <v>0.2499613824</v>
      </c>
    </row>
    <row r="1387">
      <c r="A1387" s="184">
        <v>1444.0</v>
      </c>
      <c r="B1387" s="184" t="s">
        <v>560</v>
      </c>
      <c r="C1387" s="184" t="s">
        <v>12</v>
      </c>
      <c r="D1387" s="256">
        <v>42004.0</v>
      </c>
      <c r="E1387" s="257">
        <v>2.555601E9</v>
      </c>
      <c r="F1387" s="257">
        <v>1.46119E9</v>
      </c>
      <c r="G1387" s="257">
        <v>4.89937E8</v>
      </c>
      <c r="H1387" s="184">
        <v>0.0</v>
      </c>
      <c r="I1387" s="257">
        <v>4.8138E7</v>
      </c>
      <c r="J1387" s="184" t="s">
        <v>105</v>
      </c>
      <c r="K1387" s="184" t="s">
        <v>256</v>
      </c>
      <c r="L1387" s="258">
        <f>Total_revenue-COGS</f>
        <v>1094411000</v>
      </c>
      <c r="M1387" s="258">
        <f>Gross_profit-(SGAs+R_and_D+Other_operating_items)</f>
        <v>556336000</v>
      </c>
      <c r="N1387" s="259">
        <f>1-(COGS/Total_revenue)</f>
        <v>0.4282401674</v>
      </c>
      <c r="O1387" s="259">
        <f>Operating_profit/Total_revenue</f>
        <v>0.2176928245</v>
      </c>
    </row>
    <row r="1388">
      <c r="A1388" s="184">
        <v>1445.0</v>
      </c>
      <c r="B1388" s="184" t="s">
        <v>560</v>
      </c>
      <c r="C1388" s="184" t="s">
        <v>13</v>
      </c>
      <c r="D1388" s="256">
        <v>42369.0</v>
      </c>
      <c r="E1388" s="257">
        <v>2.985908E9</v>
      </c>
      <c r="F1388" s="257">
        <v>1.719723E9</v>
      </c>
      <c r="G1388" s="257">
        <v>7.12803E8</v>
      </c>
      <c r="H1388" s="184">
        <v>0.0</v>
      </c>
      <c r="I1388" s="257">
        <v>6.577E7</v>
      </c>
      <c r="J1388" s="184" t="s">
        <v>105</v>
      </c>
      <c r="K1388" s="184" t="s">
        <v>256</v>
      </c>
      <c r="L1388" s="258">
        <f>Total_revenue-COGS</f>
        <v>1266185000</v>
      </c>
      <c r="M1388" s="258">
        <f>Gross_profit-(SGAs+R_and_D+Other_operating_items)</f>
        <v>487612000</v>
      </c>
      <c r="N1388" s="259">
        <f>1-(COGS/Total_revenue)</f>
        <v>0.4240535877</v>
      </c>
      <c r="O1388" s="259">
        <f>Operating_profit/Total_revenue</f>
        <v>0.1633044287</v>
      </c>
    </row>
    <row r="1389">
      <c r="A1389" s="184">
        <v>1446.0</v>
      </c>
      <c r="B1389" s="184" t="s">
        <v>561</v>
      </c>
      <c r="C1389" s="184" t="s">
        <v>10</v>
      </c>
      <c r="D1389" s="256">
        <v>41274.0</v>
      </c>
      <c r="E1389" s="257">
        <v>9.647E9</v>
      </c>
      <c r="F1389" s="257">
        <v>6.646E9</v>
      </c>
      <c r="G1389" s="257">
        <v>3.59E8</v>
      </c>
      <c r="H1389" s="184">
        <v>0.0</v>
      </c>
      <c r="I1389" s="257">
        <v>1.09E9</v>
      </c>
      <c r="J1389" s="184" t="s">
        <v>120</v>
      </c>
      <c r="K1389" s="184" t="s">
        <v>149</v>
      </c>
      <c r="L1389" s="258">
        <f>Total_revenue-COGS</f>
        <v>3001000000</v>
      </c>
      <c r="M1389" s="258">
        <f>Gross_profit-(SGAs+R_and_D+Other_operating_items)</f>
        <v>1552000000</v>
      </c>
      <c r="N1389" s="259">
        <f>1-(COGS/Total_revenue)</f>
        <v>0.3110811651</v>
      </c>
      <c r="O1389" s="259">
        <f>Operating_profit/Total_revenue</f>
        <v>0.1608790298</v>
      </c>
    </row>
    <row r="1390">
      <c r="A1390" s="184">
        <v>1447.0</v>
      </c>
      <c r="B1390" s="184" t="s">
        <v>561</v>
      </c>
      <c r="C1390" s="184" t="s">
        <v>11</v>
      </c>
      <c r="D1390" s="256">
        <v>41639.0</v>
      </c>
      <c r="E1390" s="257">
        <v>1.0557E10</v>
      </c>
      <c r="F1390" s="257">
        <v>7.186E9</v>
      </c>
      <c r="G1390" s="257">
        <v>5.74E8</v>
      </c>
      <c r="H1390" s="184">
        <v>0.0</v>
      </c>
      <c r="I1390" s="257">
        <v>1.113E9</v>
      </c>
      <c r="J1390" s="184" t="s">
        <v>120</v>
      </c>
      <c r="K1390" s="184" t="s">
        <v>149</v>
      </c>
      <c r="L1390" s="258">
        <f>Total_revenue-COGS</f>
        <v>3371000000</v>
      </c>
      <c r="M1390" s="258">
        <f>Gross_profit-(SGAs+R_and_D+Other_operating_items)</f>
        <v>1684000000</v>
      </c>
      <c r="N1390" s="259">
        <f>1-(COGS/Total_revenue)</f>
        <v>0.3193141991</v>
      </c>
      <c r="O1390" s="259">
        <f>Operating_profit/Total_revenue</f>
        <v>0.1595150137</v>
      </c>
    </row>
    <row r="1391">
      <c r="A1391" s="184">
        <v>1448.0</v>
      </c>
      <c r="B1391" s="184" t="s">
        <v>561</v>
      </c>
      <c r="C1391" s="184" t="s">
        <v>12</v>
      </c>
      <c r="D1391" s="256">
        <v>42004.0</v>
      </c>
      <c r="E1391" s="257">
        <v>1.1035E10</v>
      </c>
      <c r="F1391" s="257">
        <v>7.689E9</v>
      </c>
      <c r="G1391" s="257">
        <v>4.14E8</v>
      </c>
      <c r="H1391" s="184">
        <v>0.0</v>
      </c>
      <c r="I1391" s="257">
        <v>1.156E9</v>
      </c>
      <c r="J1391" s="184" t="s">
        <v>120</v>
      </c>
      <c r="K1391" s="184" t="s">
        <v>149</v>
      </c>
      <c r="L1391" s="258">
        <f>Total_revenue-COGS</f>
        <v>3346000000</v>
      </c>
      <c r="M1391" s="258">
        <f>Gross_profit-(SGAs+R_and_D+Other_operating_items)</f>
        <v>1776000000</v>
      </c>
      <c r="N1391" s="259">
        <f>1-(COGS/Total_revenue)</f>
        <v>0.3032170367</v>
      </c>
      <c r="O1391" s="259">
        <f>Operating_profit/Total_revenue</f>
        <v>0.1609424558</v>
      </c>
    </row>
    <row r="1392">
      <c r="A1392" s="184">
        <v>1449.0</v>
      </c>
      <c r="B1392" s="184" t="s">
        <v>561</v>
      </c>
      <c r="C1392" s="184" t="s">
        <v>13</v>
      </c>
      <c r="D1392" s="256">
        <v>42369.0</v>
      </c>
      <c r="E1392" s="257">
        <v>1.0231E10</v>
      </c>
      <c r="F1392" s="257">
        <v>6.648E9</v>
      </c>
      <c r="G1392" s="257">
        <v>3.97E8</v>
      </c>
      <c r="H1392" s="184">
        <v>0.0</v>
      </c>
      <c r="I1392" s="257">
        <v>1.25E9</v>
      </c>
      <c r="J1392" s="184" t="s">
        <v>120</v>
      </c>
      <c r="K1392" s="184" t="s">
        <v>149</v>
      </c>
      <c r="L1392" s="258">
        <f>Total_revenue-COGS</f>
        <v>3583000000</v>
      </c>
      <c r="M1392" s="258">
        <f>Gross_profit-(SGAs+R_and_D+Other_operating_items)</f>
        <v>1936000000</v>
      </c>
      <c r="N1392" s="259">
        <f>1-(COGS/Total_revenue)</f>
        <v>0.3502101456</v>
      </c>
      <c r="O1392" s="259">
        <f>Operating_profit/Total_revenue</f>
        <v>0.1892288144</v>
      </c>
    </row>
    <row r="1393">
      <c r="A1393" s="184">
        <v>1450.0</v>
      </c>
      <c r="B1393" s="184" t="s">
        <v>562</v>
      </c>
      <c r="C1393" s="184" t="s">
        <v>10</v>
      </c>
      <c r="D1393" s="256">
        <v>41274.0</v>
      </c>
      <c r="E1393" s="257">
        <v>1.124E10</v>
      </c>
      <c r="F1393" s="257">
        <v>4.29E8</v>
      </c>
      <c r="G1393" s="257">
        <v>6.073E9</v>
      </c>
      <c r="H1393" s="184">
        <v>0.0</v>
      </c>
      <c r="I1393" s="257">
        <v>1.441E9</v>
      </c>
      <c r="J1393" s="184" t="s">
        <v>99</v>
      </c>
      <c r="K1393" s="184" t="s">
        <v>200</v>
      </c>
      <c r="L1393" s="258">
        <f>Total_revenue-COGS</f>
        <v>10811000000</v>
      </c>
      <c r="M1393" s="258">
        <f>Gross_profit-(SGAs+R_and_D+Other_operating_items)</f>
        <v>3297000000</v>
      </c>
      <c r="N1393" s="259">
        <f>1-(COGS/Total_revenue)</f>
        <v>0.9618327402</v>
      </c>
      <c r="O1393" s="259">
        <f>Operating_profit/Total_revenue</f>
        <v>0.2933274021</v>
      </c>
    </row>
    <row r="1394">
      <c r="A1394" s="184">
        <v>1451.0</v>
      </c>
      <c r="B1394" s="184" t="s">
        <v>562</v>
      </c>
      <c r="C1394" s="184" t="s">
        <v>11</v>
      </c>
      <c r="D1394" s="256">
        <v>41639.0</v>
      </c>
      <c r="E1394" s="257">
        <v>8.602E9</v>
      </c>
      <c r="F1394" s="257">
        <v>2.91E8</v>
      </c>
      <c r="G1394" s="257">
        <v>5.808E9</v>
      </c>
      <c r="H1394" s="184">
        <v>0.0</v>
      </c>
      <c r="I1394" s="257">
        <v>5.76E8</v>
      </c>
      <c r="J1394" s="184" t="s">
        <v>99</v>
      </c>
      <c r="K1394" s="184" t="s">
        <v>200</v>
      </c>
      <c r="L1394" s="258">
        <f>Total_revenue-COGS</f>
        <v>8311000000</v>
      </c>
      <c r="M1394" s="258">
        <f>Gross_profit-(SGAs+R_and_D+Other_operating_items)</f>
        <v>1927000000</v>
      </c>
      <c r="N1394" s="259">
        <f>1-(COGS/Total_revenue)</f>
        <v>0.966170658</v>
      </c>
      <c r="O1394" s="259">
        <f>Operating_profit/Total_revenue</f>
        <v>0.2240176703</v>
      </c>
    </row>
    <row r="1395">
      <c r="A1395" s="184">
        <v>1452.0</v>
      </c>
      <c r="B1395" s="184" t="s">
        <v>562</v>
      </c>
      <c r="C1395" s="184" t="s">
        <v>12</v>
      </c>
      <c r="D1395" s="256">
        <v>42004.0</v>
      </c>
      <c r="E1395" s="257">
        <v>8.707E9</v>
      </c>
      <c r="F1395" s="257">
        <v>2.35E8</v>
      </c>
      <c r="G1395" s="257">
        <v>5.518E9</v>
      </c>
      <c r="H1395" s="184">
        <v>0.0</v>
      </c>
      <c r="I1395" s="257">
        <v>3.67E8</v>
      </c>
      <c r="J1395" s="184" t="s">
        <v>99</v>
      </c>
      <c r="K1395" s="184" t="s">
        <v>200</v>
      </c>
      <c r="L1395" s="258">
        <f>Total_revenue-COGS</f>
        <v>8472000000</v>
      </c>
      <c r="M1395" s="258">
        <f>Gross_profit-(SGAs+R_and_D+Other_operating_items)</f>
        <v>2587000000</v>
      </c>
      <c r="N1395" s="259">
        <f>1-(COGS/Total_revenue)</f>
        <v>0.9730102217</v>
      </c>
      <c r="O1395" s="259">
        <f>Operating_profit/Total_revenue</f>
        <v>0.297117262</v>
      </c>
    </row>
    <row r="1396">
      <c r="A1396" s="184">
        <v>1453.0</v>
      </c>
      <c r="B1396" s="184" t="s">
        <v>562</v>
      </c>
      <c r="C1396" s="184" t="s">
        <v>13</v>
      </c>
      <c r="D1396" s="256">
        <v>42369.0</v>
      </c>
      <c r="E1396" s="257">
        <v>8.533E9</v>
      </c>
      <c r="F1396" s="257">
        <v>2.19E8</v>
      </c>
      <c r="G1396" s="257">
        <v>5.12E9</v>
      </c>
      <c r="H1396" s="184">
        <v>0.0</v>
      </c>
      <c r="I1396" s="257">
        <v>2.05E8</v>
      </c>
      <c r="J1396" s="184" t="s">
        <v>99</v>
      </c>
      <c r="K1396" s="184" t="s">
        <v>200</v>
      </c>
      <c r="L1396" s="258">
        <f>Total_revenue-COGS</f>
        <v>8314000000</v>
      </c>
      <c r="M1396" s="258">
        <f>Gross_profit-(SGAs+R_and_D+Other_operating_items)</f>
        <v>2989000000</v>
      </c>
      <c r="N1396" s="259">
        <f>1-(COGS/Total_revenue)</f>
        <v>0.974334935</v>
      </c>
      <c r="O1396" s="259">
        <f>Operating_profit/Total_revenue</f>
        <v>0.3502871206</v>
      </c>
    </row>
    <row r="1397">
      <c r="A1397" s="184">
        <v>1458.0</v>
      </c>
      <c r="B1397" s="184" t="s">
        <v>563</v>
      </c>
      <c r="C1397" s="184" t="s">
        <v>10</v>
      </c>
      <c r="D1397" s="256">
        <v>41453.0</v>
      </c>
      <c r="E1397" s="257">
        <v>1.4351E10</v>
      </c>
      <c r="F1397" s="257">
        <v>1.0411E10</v>
      </c>
      <c r="G1397" s="257">
        <v>6.35E8</v>
      </c>
      <c r="H1397" s="257">
        <v>1.133E9</v>
      </c>
      <c r="I1397" s="257">
        <v>7.9E7</v>
      </c>
      <c r="J1397" s="184" t="s">
        <v>108</v>
      </c>
      <c r="K1397" s="184" t="s">
        <v>564</v>
      </c>
      <c r="L1397" s="258">
        <f>Total_revenue-COGS</f>
        <v>3940000000</v>
      </c>
      <c r="M1397" s="258">
        <f>Gross_profit-(SGAs+R_and_D+Other_operating_items)</f>
        <v>2093000000</v>
      </c>
      <c r="N1397" s="259">
        <f>1-(COGS/Total_revenue)</f>
        <v>0.2745453279</v>
      </c>
      <c r="O1397" s="259">
        <f>Operating_profit/Total_revenue</f>
        <v>0.1458434952</v>
      </c>
    </row>
    <row r="1398">
      <c r="A1398" s="184">
        <v>1459.0</v>
      </c>
      <c r="B1398" s="184" t="s">
        <v>563</v>
      </c>
      <c r="C1398" s="184" t="s">
        <v>11</v>
      </c>
      <c r="D1398" s="256">
        <v>41817.0</v>
      </c>
      <c r="E1398" s="257">
        <v>1.3724E10</v>
      </c>
      <c r="F1398" s="257">
        <v>9.878E9</v>
      </c>
      <c r="G1398" s="257">
        <v>7.22E8</v>
      </c>
      <c r="H1398" s="257">
        <v>1.226E9</v>
      </c>
      <c r="I1398" s="257">
        <v>9.8E7</v>
      </c>
      <c r="J1398" s="184" t="s">
        <v>108</v>
      </c>
      <c r="K1398" s="184" t="s">
        <v>564</v>
      </c>
      <c r="L1398" s="258">
        <f>Total_revenue-COGS</f>
        <v>3846000000</v>
      </c>
      <c r="M1398" s="258">
        <f>Gross_profit-(SGAs+R_and_D+Other_operating_items)</f>
        <v>1800000000</v>
      </c>
      <c r="N1398" s="259">
        <f>1-(COGS/Total_revenue)</f>
        <v>0.2802389974</v>
      </c>
      <c r="O1398" s="259">
        <f>Operating_profit/Total_revenue</f>
        <v>0.1311570971</v>
      </c>
    </row>
    <row r="1399">
      <c r="A1399" s="184">
        <v>1460.0</v>
      </c>
      <c r="B1399" s="184" t="s">
        <v>563</v>
      </c>
      <c r="C1399" s="184" t="s">
        <v>12</v>
      </c>
      <c r="D1399" s="256">
        <v>42188.0</v>
      </c>
      <c r="E1399" s="257">
        <v>1.3739E10</v>
      </c>
      <c r="F1399" s="257">
        <v>9.93E9</v>
      </c>
      <c r="G1399" s="257">
        <v>2.37E8</v>
      </c>
      <c r="H1399" s="257">
        <v>1.353E9</v>
      </c>
      <c r="I1399" s="257">
        <v>1.29E8</v>
      </c>
      <c r="J1399" s="184" t="s">
        <v>108</v>
      </c>
      <c r="K1399" s="184" t="s">
        <v>564</v>
      </c>
      <c r="L1399" s="258">
        <f>Total_revenue-COGS</f>
        <v>3809000000</v>
      </c>
      <c r="M1399" s="258">
        <f>Gross_profit-(SGAs+R_and_D+Other_operating_items)</f>
        <v>2090000000</v>
      </c>
      <c r="N1399" s="259">
        <f>1-(COGS/Total_revenue)</f>
        <v>0.2772399738</v>
      </c>
      <c r="O1399" s="259">
        <f>Operating_profit/Total_revenue</f>
        <v>0.1521216974</v>
      </c>
    </row>
    <row r="1400">
      <c r="A1400" s="184">
        <v>1461.0</v>
      </c>
      <c r="B1400" s="184" t="s">
        <v>563</v>
      </c>
      <c r="C1400" s="184" t="s">
        <v>13</v>
      </c>
      <c r="D1400" s="256">
        <v>42552.0</v>
      </c>
      <c r="E1400" s="257">
        <v>1.116E10</v>
      </c>
      <c r="F1400" s="257">
        <v>8.545E9</v>
      </c>
      <c r="G1400" s="257">
        <v>6.35E8</v>
      </c>
      <c r="H1400" s="257">
        <v>1.237E9</v>
      </c>
      <c r="I1400" s="257">
        <v>1.23E8</v>
      </c>
      <c r="J1400" s="184" t="s">
        <v>108</v>
      </c>
      <c r="K1400" s="184" t="s">
        <v>564</v>
      </c>
      <c r="L1400" s="258">
        <f>Total_revenue-COGS</f>
        <v>2615000000</v>
      </c>
      <c r="M1400" s="258">
        <f>Gross_profit-(SGAs+R_and_D+Other_operating_items)</f>
        <v>620000000</v>
      </c>
      <c r="N1400" s="259">
        <f>1-(COGS/Total_revenue)</f>
        <v>0.2343189964</v>
      </c>
      <c r="O1400" s="259">
        <f>Operating_profit/Total_revenue</f>
        <v>0.05555555556</v>
      </c>
    </row>
    <row r="1401">
      <c r="A1401" s="184">
        <v>1462.0</v>
      </c>
      <c r="B1401" s="184" t="s">
        <v>565</v>
      </c>
      <c r="C1401" s="184" t="s">
        <v>10</v>
      </c>
      <c r="D1401" s="256">
        <v>41333.0</v>
      </c>
      <c r="E1401" s="257">
        <v>2.7961E9</v>
      </c>
      <c r="F1401" s="257">
        <v>1.6878E9</v>
      </c>
      <c r="G1401" s="257">
        <v>5.854E8</v>
      </c>
      <c r="H1401" s="184">
        <v>0.0</v>
      </c>
      <c r="I1401" s="184">
        <v>0.0</v>
      </c>
      <c r="J1401" s="184" t="s">
        <v>93</v>
      </c>
      <c r="K1401" s="184" t="s">
        <v>566</v>
      </c>
      <c r="L1401" s="258">
        <f>Total_revenue-COGS</f>
        <v>1108300000</v>
      </c>
      <c r="M1401" s="258">
        <f>Gross_profit-(SGAs+R_and_D+Other_operating_items)</f>
        <v>522900000</v>
      </c>
      <c r="N1401" s="259">
        <f>1-(COGS/Total_revenue)</f>
        <v>0.3963735203</v>
      </c>
      <c r="O1401" s="259">
        <f>Operating_profit/Total_revenue</f>
        <v>0.1870104789</v>
      </c>
    </row>
    <row r="1402">
      <c r="A1402" s="184">
        <v>1463.0</v>
      </c>
      <c r="B1402" s="184" t="s">
        <v>565</v>
      </c>
      <c r="C1402" s="184" t="s">
        <v>11</v>
      </c>
      <c r="D1402" s="256">
        <v>41698.0</v>
      </c>
      <c r="E1402" s="257">
        <v>4.8677E9</v>
      </c>
      <c r="F1402" s="257">
        <v>2.876E9</v>
      </c>
      <c r="G1402" s="257">
        <v>8.951E8</v>
      </c>
      <c r="H1402" s="184">
        <v>0.0</v>
      </c>
      <c r="I1402" s="184">
        <v>0.0</v>
      </c>
      <c r="J1402" s="184" t="s">
        <v>93</v>
      </c>
      <c r="K1402" s="184" t="s">
        <v>566</v>
      </c>
      <c r="L1402" s="258">
        <f>Total_revenue-COGS</f>
        <v>1991700000</v>
      </c>
      <c r="M1402" s="258">
        <f>Gross_profit-(SGAs+R_and_D+Other_operating_items)</f>
        <v>1096600000</v>
      </c>
      <c r="N1402" s="259">
        <f>1-(COGS/Total_revenue)</f>
        <v>0.4091665468</v>
      </c>
      <c r="O1402" s="259">
        <f>Operating_profit/Total_revenue</f>
        <v>0.2252809335</v>
      </c>
    </row>
    <row r="1403">
      <c r="A1403" s="184">
        <v>1464.0</v>
      </c>
      <c r="B1403" s="184" t="s">
        <v>565</v>
      </c>
      <c r="C1403" s="184" t="s">
        <v>12</v>
      </c>
      <c r="D1403" s="256">
        <v>42063.0</v>
      </c>
      <c r="E1403" s="257">
        <v>6.028E9</v>
      </c>
      <c r="F1403" s="257">
        <v>3.4494E9</v>
      </c>
      <c r="G1403" s="257">
        <v>1.0784E9</v>
      </c>
      <c r="H1403" s="184">
        <v>0.0</v>
      </c>
      <c r="I1403" s="184">
        <v>0.0</v>
      </c>
      <c r="J1403" s="184" t="s">
        <v>93</v>
      </c>
      <c r="K1403" s="184" t="s">
        <v>566</v>
      </c>
      <c r="L1403" s="258">
        <f>Total_revenue-COGS</f>
        <v>2578600000</v>
      </c>
      <c r="M1403" s="258">
        <f>Gross_profit-(SGAs+R_and_D+Other_operating_items)</f>
        <v>1500200000</v>
      </c>
      <c r="N1403" s="259">
        <f>1-(COGS/Total_revenue)</f>
        <v>0.4277704048</v>
      </c>
      <c r="O1403" s="259">
        <f>Operating_profit/Total_revenue</f>
        <v>0.248871931</v>
      </c>
    </row>
    <row r="1404">
      <c r="A1404" s="184">
        <v>1465.0</v>
      </c>
      <c r="B1404" s="184" t="s">
        <v>565</v>
      </c>
      <c r="C1404" s="184" t="s">
        <v>13</v>
      </c>
      <c r="D1404" s="256">
        <v>42429.0</v>
      </c>
      <c r="E1404" s="257">
        <v>6.5484E9</v>
      </c>
      <c r="F1404" s="257">
        <v>3.6061E9</v>
      </c>
      <c r="G1404" s="257">
        <v>1.1772E9</v>
      </c>
      <c r="H1404" s="184">
        <v>0.0</v>
      </c>
      <c r="I1404" s="184">
        <v>0.0</v>
      </c>
      <c r="J1404" s="184" t="s">
        <v>93</v>
      </c>
      <c r="K1404" s="184" t="s">
        <v>566</v>
      </c>
      <c r="L1404" s="258">
        <f>Total_revenue-COGS</f>
        <v>2942300000</v>
      </c>
      <c r="M1404" s="258">
        <f>Gross_profit-(SGAs+R_and_D+Other_operating_items)</f>
        <v>1765100000</v>
      </c>
      <c r="N1404" s="259">
        <f>1-(COGS/Total_revenue)</f>
        <v>0.4493158634</v>
      </c>
      <c r="O1404" s="259">
        <f>Operating_profit/Total_revenue</f>
        <v>0.2695467595</v>
      </c>
    </row>
    <row r="1405">
      <c r="A1405" s="184">
        <v>1466.0</v>
      </c>
      <c r="B1405" s="184" t="s">
        <v>567</v>
      </c>
      <c r="C1405" s="184" t="s">
        <v>10</v>
      </c>
      <c r="D1405" s="256">
        <v>41636.0</v>
      </c>
      <c r="E1405" s="257">
        <v>1.08895E10</v>
      </c>
      <c r="F1405" s="257">
        <v>6.9858E9</v>
      </c>
      <c r="G1405" s="257">
        <v>2.9603E9</v>
      </c>
      <c r="H1405" s="184">
        <v>0.0</v>
      </c>
      <c r="I1405" s="184">
        <v>0.0</v>
      </c>
      <c r="J1405" s="184" t="s">
        <v>90</v>
      </c>
      <c r="K1405" s="184" t="s">
        <v>555</v>
      </c>
      <c r="L1405" s="258">
        <f>Total_revenue-COGS</f>
        <v>3903700000</v>
      </c>
      <c r="M1405" s="258">
        <f>Gross_profit-(SGAs+R_and_D+Other_operating_items)</f>
        <v>943400000</v>
      </c>
      <c r="N1405" s="259">
        <f>1-(COGS/Total_revenue)</f>
        <v>0.3584829423</v>
      </c>
      <c r="O1405" s="259">
        <f>Operating_profit/Total_revenue</f>
        <v>0.0866339134</v>
      </c>
    </row>
    <row r="1406">
      <c r="A1406" s="184">
        <v>1467.0</v>
      </c>
      <c r="B1406" s="184" t="s">
        <v>567</v>
      </c>
      <c r="C1406" s="184" t="s">
        <v>11</v>
      </c>
      <c r="D1406" s="256">
        <v>42007.0</v>
      </c>
      <c r="E1406" s="257">
        <v>1.13386E10</v>
      </c>
      <c r="F1406" s="257">
        <v>7.2359E9</v>
      </c>
      <c r="G1406" s="257">
        <v>2.8146E9</v>
      </c>
      <c r="H1406" s="184">
        <v>0.0</v>
      </c>
      <c r="I1406" s="184">
        <v>0.0</v>
      </c>
      <c r="J1406" s="184" t="s">
        <v>90</v>
      </c>
      <c r="K1406" s="184" t="s">
        <v>555</v>
      </c>
      <c r="L1406" s="258">
        <f>Total_revenue-COGS</f>
        <v>4102700000</v>
      </c>
      <c r="M1406" s="258">
        <f>Gross_profit-(SGAs+R_and_D+Other_operating_items)</f>
        <v>1288100000</v>
      </c>
      <c r="N1406" s="259">
        <f>1-(COGS/Total_revenue)</f>
        <v>0.3618347944</v>
      </c>
      <c r="O1406" s="259">
        <f>Operating_profit/Total_revenue</f>
        <v>0.1136030903</v>
      </c>
    </row>
    <row r="1407">
      <c r="A1407" s="184">
        <v>1468.0</v>
      </c>
      <c r="B1407" s="184" t="s">
        <v>567</v>
      </c>
      <c r="C1407" s="184" t="s">
        <v>12</v>
      </c>
      <c r="D1407" s="256">
        <v>42371.0</v>
      </c>
      <c r="E1407" s="257">
        <v>1.11718E10</v>
      </c>
      <c r="F1407" s="257">
        <v>7.0998E9</v>
      </c>
      <c r="G1407" s="257">
        <v>2.6811E9</v>
      </c>
      <c r="H1407" s="184">
        <v>0.0</v>
      </c>
      <c r="I1407" s="184">
        <v>0.0</v>
      </c>
      <c r="J1407" s="184" t="s">
        <v>90</v>
      </c>
      <c r="K1407" s="184" t="s">
        <v>555</v>
      </c>
      <c r="L1407" s="258">
        <f>Total_revenue-COGS</f>
        <v>4072000000</v>
      </c>
      <c r="M1407" s="258">
        <f>Gross_profit-(SGAs+R_and_D+Other_operating_items)</f>
        <v>1390900000</v>
      </c>
      <c r="N1407" s="259">
        <f>1-(COGS/Total_revenue)</f>
        <v>0.3644891602</v>
      </c>
      <c r="O1407" s="259">
        <f>Operating_profit/Total_revenue</f>
        <v>0.1245009757</v>
      </c>
    </row>
    <row r="1408">
      <c r="A1408" s="184">
        <v>1469.0</v>
      </c>
      <c r="B1408" s="184" t="s">
        <v>567</v>
      </c>
      <c r="C1408" s="184" t="s">
        <v>13</v>
      </c>
      <c r="D1408" s="256">
        <v>42735.0</v>
      </c>
      <c r="E1408" s="257">
        <v>1.14069E10</v>
      </c>
      <c r="F1408" s="257">
        <v>7.1397E9</v>
      </c>
      <c r="G1408" s="257">
        <v>2.7989E9</v>
      </c>
      <c r="H1408" s="184">
        <v>0.0</v>
      </c>
      <c r="I1408" s="184">
        <v>0.0</v>
      </c>
      <c r="J1408" s="184" t="s">
        <v>90</v>
      </c>
      <c r="K1408" s="184" t="s">
        <v>555</v>
      </c>
      <c r="L1408" s="258">
        <f>Total_revenue-COGS</f>
        <v>4267200000</v>
      </c>
      <c r="M1408" s="258">
        <f>Gross_profit-(SGAs+R_and_D+Other_operating_items)</f>
        <v>1468300000</v>
      </c>
      <c r="N1408" s="259">
        <f>1-(COGS/Total_revenue)</f>
        <v>0.374089367</v>
      </c>
      <c r="O1408" s="259">
        <f>Operating_profit/Total_revenue</f>
        <v>0.1287203359</v>
      </c>
    </row>
    <row r="1409">
      <c r="A1409" s="184">
        <v>1470.0</v>
      </c>
      <c r="B1409" s="184" t="s">
        <v>568</v>
      </c>
      <c r="C1409" s="184" t="s">
        <v>10</v>
      </c>
      <c r="D1409" s="256">
        <v>41544.0</v>
      </c>
      <c r="E1409" s="257">
        <v>1.792E9</v>
      </c>
      <c r="F1409" s="257">
        <v>1.0254E9</v>
      </c>
      <c r="G1409" s="257">
        <v>1.597E8</v>
      </c>
      <c r="H1409" s="257">
        <v>2.263E8</v>
      </c>
      <c r="I1409" s="257">
        <v>2.91E7</v>
      </c>
      <c r="J1409" s="184" t="s">
        <v>108</v>
      </c>
      <c r="K1409" s="184" t="s">
        <v>143</v>
      </c>
      <c r="L1409" s="258">
        <f>Total_revenue-COGS</f>
        <v>766600000</v>
      </c>
      <c r="M1409" s="258">
        <f>Gross_profit-(SGAs+R_and_D+Other_operating_items)</f>
        <v>351500000</v>
      </c>
      <c r="N1409" s="259">
        <f>1-(COGS/Total_revenue)</f>
        <v>0.4277901786</v>
      </c>
      <c r="O1409" s="259">
        <f>Operating_profit/Total_revenue</f>
        <v>0.1961495536</v>
      </c>
    </row>
    <row r="1410">
      <c r="A1410" s="184">
        <v>1471.0</v>
      </c>
      <c r="B1410" s="184" t="s">
        <v>568</v>
      </c>
      <c r="C1410" s="184" t="s">
        <v>11</v>
      </c>
      <c r="D1410" s="256">
        <v>41915.0</v>
      </c>
      <c r="E1410" s="257">
        <v>2.2915E9</v>
      </c>
      <c r="F1410" s="257">
        <v>1.2688E9</v>
      </c>
      <c r="G1410" s="257">
        <v>1.791E8</v>
      </c>
      <c r="H1410" s="257">
        <v>2.522E8</v>
      </c>
      <c r="I1410" s="257">
        <v>2.59E7</v>
      </c>
      <c r="J1410" s="184" t="s">
        <v>108</v>
      </c>
      <c r="K1410" s="184" t="s">
        <v>143</v>
      </c>
      <c r="L1410" s="258">
        <f>Total_revenue-COGS</f>
        <v>1022700000</v>
      </c>
      <c r="M1410" s="258">
        <f>Gross_profit-(SGAs+R_and_D+Other_operating_items)</f>
        <v>565500000</v>
      </c>
      <c r="N1410" s="259">
        <f>1-(COGS/Total_revenue)</f>
        <v>0.4463015492</v>
      </c>
      <c r="O1410" s="259">
        <f>Operating_profit/Total_revenue</f>
        <v>0.2467815841</v>
      </c>
    </row>
    <row r="1411">
      <c r="A1411" s="184">
        <v>1472.0</v>
      </c>
      <c r="B1411" s="184" t="s">
        <v>568</v>
      </c>
      <c r="C1411" s="184" t="s">
        <v>12</v>
      </c>
      <c r="D1411" s="256">
        <v>42279.0</v>
      </c>
      <c r="E1411" s="257">
        <v>3.2584E9</v>
      </c>
      <c r="F1411" s="257">
        <v>1.7039E9</v>
      </c>
      <c r="G1411" s="257">
        <v>1.913E8</v>
      </c>
      <c r="H1411" s="257">
        <v>3.032E8</v>
      </c>
      <c r="I1411" s="257">
        <v>3.35E7</v>
      </c>
      <c r="J1411" s="184" t="s">
        <v>108</v>
      </c>
      <c r="K1411" s="184" t="s">
        <v>143</v>
      </c>
      <c r="L1411" s="258">
        <f>Total_revenue-COGS</f>
        <v>1554500000</v>
      </c>
      <c r="M1411" s="258">
        <f>Gross_profit-(SGAs+R_and_D+Other_operating_items)</f>
        <v>1026500000</v>
      </c>
      <c r="N1411" s="259">
        <f>1-(COGS/Total_revenue)</f>
        <v>0.4770746379</v>
      </c>
      <c r="O1411" s="259">
        <f>Operating_profit/Total_revenue</f>
        <v>0.3150319175</v>
      </c>
    </row>
    <row r="1412">
      <c r="A1412" s="184">
        <v>1473.0</v>
      </c>
      <c r="B1412" s="184" t="s">
        <v>568</v>
      </c>
      <c r="C1412" s="184" t="s">
        <v>13</v>
      </c>
      <c r="D1412" s="256">
        <v>42643.0</v>
      </c>
      <c r="E1412" s="257">
        <v>3.289E9</v>
      </c>
      <c r="F1412" s="257">
        <v>1.6238E9</v>
      </c>
      <c r="G1412" s="257">
        <v>1.959E8</v>
      </c>
      <c r="H1412" s="257">
        <v>3.124E8</v>
      </c>
      <c r="I1412" s="257">
        <v>3.34E7</v>
      </c>
      <c r="J1412" s="184" t="s">
        <v>108</v>
      </c>
      <c r="K1412" s="184" t="s">
        <v>143</v>
      </c>
      <c r="L1412" s="258">
        <f>Total_revenue-COGS</f>
        <v>1665200000</v>
      </c>
      <c r="M1412" s="258">
        <f>Gross_profit-(SGAs+R_and_D+Other_operating_items)</f>
        <v>1123500000</v>
      </c>
      <c r="N1412" s="259">
        <f>1-(COGS/Total_revenue)</f>
        <v>0.5062937063</v>
      </c>
      <c r="O1412" s="259">
        <f>Operating_profit/Total_revenue</f>
        <v>0.3415931894</v>
      </c>
    </row>
    <row r="1413">
      <c r="A1413" s="184">
        <v>1474.0</v>
      </c>
      <c r="B1413" s="184" t="s">
        <v>569</v>
      </c>
      <c r="C1413" s="184" t="s">
        <v>10</v>
      </c>
      <c r="D1413" s="256">
        <v>41274.0</v>
      </c>
      <c r="E1413" s="257">
        <v>2.73E9</v>
      </c>
      <c r="F1413" s="257">
        <v>2.45E8</v>
      </c>
      <c r="G1413" s="257">
        <v>8.35E8</v>
      </c>
      <c r="H1413" s="184">
        <v>0.0</v>
      </c>
      <c r="I1413" s="257">
        <v>8.11E8</v>
      </c>
      <c r="J1413" s="184" t="s">
        <v>96</v>
      </c>
      <c r="K1413" s="184" t="s">
        <v>180</v>
      </c>
      <c r="L1413" s="258">
        <f>Total_revenue-COGS</f>
        <v>2485000000</v>
      </c>
      <c r="M1413" s="258">
        <f>Gross_profit-(SGAs+R_and_D+Other_operating_items)</f>
        <v>839000000</v>
      </c>
      <c r="N1413" s="259">
        <f>1-(COGS/Total_revenue)</f>
        <v>0.9102564103</v>
      </c>
      <c r="O1413" s="259">
        <f>Operating_profit/Total_revenue</f>
        <v>0.3073260073</v>
      </c>
    </row>
    <row r="1414">
      <c r="A1414" s="184">
        <v>1475.0</v>
      </c>
      <c r="B1414" s="184" t="s">
        <v>569</v>
      </c>
      <c r="C1414" s="184" t="s">
        <v>11</v>
      </c>
      <c r="D1414" s="256">
        <v>41639.0</v>
      </c>
      <c r="E1414" s="257">
        <v>3.371E9</v>
      </c>
      <c r="F1414" s="257">
        <v>3.28E8</v>
      </c>
      <c r="G1414" s="257">
        <v>1.052E9</v>
      </c>
      <c r="H1414" s="184">
        <v>0.0</v>
      </c>
      <c r="I1414" s="257">
        <v>7.87E8</v>
      </c>
      <c r="J1414" s="184" t="s">
        <v>96</v>
      </c>
      <c r="K1414" s="184" t="s">
        <v>180</v>
      </c>
      <c r="L1414" s="258">
        <f>Total_revenue-COGS</f>
        <v>3043000000</v>
      </c>
      <c r="M1414" s="258">
        <f>Gross_profit-(SGAs+R_and_D+Other_operating_items)</f>
        <v>1204000000</v>
      </c>
      <c r="N1414" s="259">
        <f>1-(COGS/Total_revenue)</f>
        <v>0.9026994957</v>
      </c>
      <c r="O1414" s="259">
        <f>Operating_profit/Total_revenue</f>
        <v>0.3571640463</v>
      </c>
    </row>
    <row r="1415">
      <c r="A1415" s="184">
        <v>1476.0</v>
      </c>
      <c r="B1415" s="184" t="s">
        <v>569</v>
      </c>
      <c r="C1415" s="184" t="s">
        <v>12</v>
      </c>
      <c r="D1415" s="256">
        <v>42004.0</v>
      </c>
      <c r="E1415" s="257">
        <v>4.038E9</v>
      </c>
      <c r="F1415" s="257">
        <v>4.27E8</v>
      </c>
      <c r="G1415" s="257">
        <v>1.296E9</v>
      </c>
      <c r="H1415" s="184">
        <v>0.0</v>
      </c>
      <c r="I1415" s="257">
        <v>9.42E8</v>
      </c>
      <c r="J1415" s="184" t="s">
        <v>96</v>
      </c>
      <c r="K1415" s="184" t="s">
        <v>180</v>
      </c>
      <c r="L1415" s="258">
        <f>Total_revenue-COGS</f>
        <v>3611000000</v>
      </c>
      <c r="M1415" s="258">
        <f>Gross_profit-(SGAs+R_and_D+Other_operating_items)</f>
        <v>1373000000</v>
      </c>
      <c r="N1415" s="259">
        <f>1-(COGS/Total_revenue)</f>
        <v>0.8942545815</v>
      </c>
      <c r="O1415" s="259">
        <f>Operating_profit/Total_revenue</f>
        <v>0.3400198118</v>
      </c>
    </row>
    <row r="1416">
      <c r="A1416" s="184">
        <v>1477.0</v>
      </c>
      <c r="B1416" s="184" t="s">
        <v>569</v>
      </c>
      <c r="C1416" s="184" t="s">
        <v>13</v>
      </c>
      <c r="D1416" s="256">
        <v>42369.0</v>
      </c>
      <c r="E1416" s="257">
        <v>3.133E9</v>
      </c>
      <c r="F1416" s="257">
        <v>6.89E8</v>
      </c>
      <c r="G1416" s="257">
        <v>1.208E9</v>
      </c>
      <c r="H1416" s="184">
        <v>0.0</v>
      </c>
      <c r="I1416" s="257">
        <v>1.091E9</v>
      </c>
      <c r="J1416" s="184" t="s">
        <v>96</v>
      </c>
      <c r="K1416" s="184" t="s">
        <v>180</v>
      </c>
      <c r="L1416" s="258">
        <f>Total_revenue-COGS</f>
        <v>2444000000</v>
      </c>
      <c r="M1416" s="258">
        <f>Gross_profit-(SGAs+R_and_D+Other_operating_items)</f>
        <v>145000000</v>
      </c>
      <c r="N1416" s="259">
        <f>1-(COGS/Total_revenue)</f>
        <v>0.7800829876</v>
      </c>
      <c r="O1416" s="259">
        <f>Operating_profit/Total_revenue</f>
        <v>0.04628151931</v>
      </c>
    </row>
    <row r="1417">
      <c r="A1417" s="184">
        <v>1478.0</v>
      </c>
      <c r="B1417" s="184" t="s">
        <v>570</v>
      </c>
      <c r="C1417" s="184" t="s">
        <v>10</v>
      </c>
      <c r="D1417" s="256">
        <v>41274.0</v>
      </c>
      <c r="E1417" s="257">
        <v>1.0793E10</v>
      </c>
      <c r="F1417" s="257">
        <v>3.62E8</v>
      </c>
      <c r="G1417" s="257">
        <v>2.123E9</v>
      </c>
      <c r="H1417" s="184">
        <v>0.0</v>
      </c>
      <c r="I1417" s="257">
        <v>4.549E9</v>
      </c>
      <c r="J1417" s="184" t="s">
        <v>99</v>
      </c>
      <c r="K1417" s="184" t="s">
        <v>195</v>
      </c>
      <c r="L1417" s="258">
        <f>Total_revenue-COGS</f>
        <v>10431000000</v>
      </c>
      <c r="M1417" s="258">
        <f>Gross_profit-(SGAs+R_and_D+Other_operating_items)</f>
        <v>3759000000</v>
      </c>
      <c r="N1417" s="259">
        <f>1-(COGS/Total_revenue)</f>
        <v>0.9664597424</v>
      </c>
      <c r="O1417" s="259">
        <f>Operating_profit/Total_revenue</f>
        <v>0.3482812934</v>
      </c>
    </row>
    <row r="1418">
      <c r="A1418" s="184">
        <v>1479.0</v>
      </c>
      <c r="B1418" s="184" t="s">
        <v>570</v>
      </c>
      <c r="C1418" s="184" t="s">
        <v>11</v>
      </c>
      <c r="D1418" s="256">
        <v>41639.0</v>
      </c>
      <c r="E1418" s="257">
        <v>1.1813E10</v>
      </c>
      <c r="F1418" s="257">
        <v>3.74E8</v>
      </c>
      <c r="G1418" s="257">
        <v>2.484E9</v>
      </c>
      <c r="H1418" s="184">
        <v>0.0</v>
      </c>
      <c r="I1418" s="257">
        <v>5.445E9</v>
      </c>
      <c r="J1418" s="184" t="s">
        <v>99</v>
      </c>
      <c r="K1418" s="184" t="s">
        <v>195</v>
      </c>
      <c r="L1418" s="258">
        <f>Total_revenue-COGS</f>
        <v>11439000000</v>
      </c>
      <c r="M1418" s="258">
        <f>Gross_profit-(SGAs+R_and_D+Other_operating_items)</f>
        <v>3510000000</v>
      </c>
      <c r="N1418" s="259">
        <f>1-(COGS/Total_revenue)</f>
        <v>0.9683399644</v>
      </c>
      <c r="O1418" s="259">
        <f>Operating_profit/Total_revenue</f>
        <v>0.2971302802</v>
      </c>
    </row>
    <row r="1419">
      <c r="A1419" s="184">
        <v>1480.0</v>
      </c>
      <c r="B1419" s="184" t="s">
        <v>570</v>
      </c>
      <c r="C1419" s="184" t="s">
        <v>12</v>
      </c>
      <c r="D1419" s="256">
        <v>42004.0</v>
      </c>
      <c r="E1419" s="257">
        <v>1.2727E10</v>
      </c>
      <c r="F1419" s="257">
        <v>4.7E8</v>
      </c>
      <c r="G1419" s="257">
        <v>2.927E9</v>
      </c>
      <c r="H1419" s="184">
        <v>0.0</v>
      </c>
      <c r="I1419" s="257">
        <v>5.492E9</v>
      </c>
      <c r="J1419" s="184" t="s">
        <v>99</v>
      </c>
      <c r="K1419" s="184" t="s">
        <v>195</v>
      </c>
      <c r="L1419" s="258">
        <f>Total_revenue-COGS</f>
        <v>12257000000</v>
      </c>
      <c r="M1419" s="258">
        <f>Gross_profit-(SGAs+R_and_D+Other_operating_items)</f>
        <v>3838000000</v>
      </c>
      <c r="N1419" s="259">
        <f>1-(COGS/Total_revenue)</f>
        <v>0.9630706372</v>
      </c>
      <c r="O1419" s="259">
        <f>Operating_profit/Total_revenue</f>
        <v>0.3015636049</v>
      </c>
    </row>
    <row r="1420">
      <c r="A1420" s="184">
        <v>1481.0</v>
      </c>
      <c r="B1420" s="184" t="s">
        <v>570</v>
      </c>
      <c r="C1420" s="184" t="s">
        <v>13</v>
      </c>
      <c r="D1420" s="256">
        <v>42369.0</v>
      </c>
      <c r="E1420" s="257">
        <v>1.362E10</v>
      </c>
      <c r="F1420" s="257">
        <v>6.07E8</v>
      </c>
      <c r="G1420" s="257">
        <v>3.264E9</v>
      </c>
      <c r="H1420" s="184">
        <v>0.0</v>
      </c>
      <c r="I1420" s="257">
        <v>5.69E9</v>
      </c>
      <c r="J1420" s="184" t="s">
        <v>99</v>
      </c>
      <c r="K1420" s="184" t="s">
        <v>195</v>
      </c>
      <c r="L1420" s="258">
        <f>Total_revenue-COGS</f>
        <v>13013000000</v>
      </c>
      <c r="M1420" s="258">
        <f>Gross_profit-(SGAs+R_and_D+Other_operating_items)</f>
        <v>4059000000</v>
      </c>
      <c r="N1420" s="259">
        <f>1-(COGS/Total_revenue)</f>
        <v>0.9554331865</v>
      </c>
      <c r="O1420" s="259">
        <f>Operating_profit/Total_revenue</f>
        <v>0.2980176211</v>
      </c>
    </row>
    <row r="1421">
      <c r="A1421" s="184">
        <v>1482.0</v>
      </c>
      <c r="B1421" s="184" t="s">
        <v>571</v>
      </c>
      <c r="C1421" s="184" t="s">
        <v>10</v>
      </c>
      <c r="D1421" s="256">
        <v>41639.0</v>
      </c>
      <c r="E1421" s="257">
        <v>9.021E9</v>
      </c>
      <c r="F1421" s="257">
        <v>3.002E9</v>
      </c>
      <c r="G1421" s="257">
        <v>4.089E9</v>
      </c>
      <c r="H1421" s="257">
        <v>5.36E8</v>
      </c>
      <c r="I1421" s="257">
        <v>1.38E8</v>
      </c>
      <c r="J1421" s="184" t="s">
        <v>102</v>
      </c>
      <c r="K1421" s="184" t="s">
        <v>140</v>
      </c>
      <c r="L1421" s="258">
        <f>Total_revenue-COGS</f>
        <v>6019000000</v>
      </c>
      <c r="M1421" s="258">
        <f>Gross_profit-(SGAs+R_and_D+Other_operating_items)</f>
        <v>1256000000</v>
      </c>
      <c r="N1421" s="259">
        <f>1-(COGS/Total_revenue)</f>
        <v>0.6672209289</v>
      </c>
      <c r="O1421" s="259">
        <f>Operating_profit/Total_revenue</f>
        <v>0.139230684</v>
      </c>
    </row>
    <row r="1422">
      <c r="A1422" s="184">
        <v>1483.0</v>
      </c>
      <c r="B1422" s="184" t="s">
        <v>571</v>
      </c>
      <c r="C1422" s="184" t="s">
        <v>11</v>
      </c>
      <c r="D1422" s="256">
        <v>42004.0</v>
      </c>
      <c r="E1422" s="257">
        <v>9.675E9</v>
      </c>
      <c r="F1422" s="257">
        <v>3.319E9</v>
      </c>
      <c r="G1422" s="257">
        <v>4.308E9</v>
      </c>
      <c r="H1422" s="257">
        <v>6.14E8</v>
      </c>
      <c r="I1422" s="257">
        <v>1.88E8</v>
      </c>
      <c r="J1422" s="184" t="s">
        <v>102</v>
      </c>
      <c r="K1422" s="184" t="s">
        <v>140</v>
      </c>
      <c r="L1422" s="258">
        <f>Total_revenue-COGS</f>
        <v>6356000000</v>
      </c>
      <c r="M1422" s="258">
        <f>Gross_profit-(SGAs+R_and_D+Other_operating_items)</f>
        <v>1246000000</v>
      </c>
      <c r="N1422" s="259">
        <f>1-(COGS/Total_revenue)</f>
        <v>0.6569509044</v>
      </c>
      <c r="O1422" s="259">
        <f>Operating_profit/Total_revenue</f>
        <v>0.1287855297</v>
      </c>
    </row>
    <row r="1423">
      <c r="A1423" s="184">
        <v>1484.0</v>
      </c>
      <c r="B1423" s="184" t="s">
        <v>571</v>
      </c>
      <c r="C1423" s="184" t="s">
        <v>12</v>
      </c>
      <c r="D1423" s="256">
        <v>42369.0</v>
      </c>
      <c r="E1423" s="257">
        <v>9.946E9</v>
      </c>
      <c r="F1423" s="257">
        <v>3.344E9</v>
      </c>
      <c r="G1423" s="257">
        <v>3.906E9</v>
      </c>
      <c r="H1423" s="257">
        <v>6.25E8</v>
      </c>
      <c r="I1423" s="257">
        <v>2.1E8</v>
      </c>
      <c r="J1423" s="184" t="s">
        <v>102</v>
      </c>
      <c r="K1423" s="184" t="s">
        <v>140</v>
      </c>
      <c r="L1423" s="258">
        <f>Total_revenue-COGS</f>
        <v>6602000000</v>
      </c>
      <c r="M1423" s="258">
        <f>Gross_profit-(SGAs+R_and_D+Other_operating_items)</f>
        <v>1861000000</v>
      </c>
      <c r="N1423" s="259">
        <f>1-(COGS/Total_revenue)</f>
        <v>0.663784436</v>
      </c>
      <c r="O1423" s="259">
        <f>Operating_profit/Total_revenue</f>
        <v>0.1871103961</v>
      </c>
    </row>
    <row r="1424">
      <c r="A1424" s="184">
        <v>1485.0</v>
      </c>
      <c r="B1424" s="184" t="s">
        <v>571</v>
      </c>
      <c r="C1424" s="184" t="s">
        <v>13</v>
      </c>
      <c r="D1424" s="256">
        <v>42735.0</v>
      </c>
      <c r="E1424" s="257">
        <v>1.1325E10</v>
      </c>
      <c r="F1424" s="257">
        <v>3.83E9</v>
      </c>
      <c r="G1424" s="257">
        <v>4.295E9</v>
      </c>
      <c r="H1424" s="257">
        <v>7.15E8</v>
      </c>
      <c r="I1424" s="257">
        <v>3.19E8</v>
      </c>
      <c r="J1424" s="184" t="s">
        <v>102</v>
      </c>
      <c r="K1424" s="184" t="s">
        <v>140</v>
      </c>
      <c r="L1424" s="258">
        <f>Total_revenue-COGS</f>
        <v>7495000000</v>
      </c>
      <c r="M1424" s="258">
        <f>Gross_profit-(SGAs+R_and_D+Other_operating_items)</f>
        <v>2166000000</v>
      </c>
      <c r="N1424" s="259">
        <f>1-(COGS/Total_revenue)</f>
        <v>0.6618101545</v>
      </c>
      <c r="O1424" s="259">
        <f>Operating_profit/Total_revenue</f>
        <v>0.1912582781</v>
      </c>
    </row>
    <row r="1425">
      <c r="A1425" s="184">
        <v>1486.0</v>
      </c>
      <c r="B1425" s="184" t="s">
        <v>572</v>
      </c>
      <c r="C1425" s="184" t="s">
        <v>10</v>
      </c>
      <c r="D1425" s="256">
        <v>41362.0</v>
      </c>
      <c r="E1425" s="257">
        <v>6.906E9</v>
      </c>
      <c r="F1425" s="257">
        <v>1.175E9</v>
      </c>
      <c r="G1425" s="257">
        <v>3.236E9</v>
      </c>
      <c r="H1425" s="257">
        <v>1.026E9</v>
      </c>
      <c r="I1425" s="257">
        <v>2.86E8</v>
      </c>
      <c r="J1425" s="184" t="s">
        <v>108</v>
      </c>
      <c r="K1425" s="184" t="s">
        <v>115</v>
      </c>
      <c r="L1425" s="258">
        <f>Total_revenue-COGS</f>
        <v>5731000000</v>
      </c>
      <c r="M1425" s="258">
        <f>Gross_profit-(SGAs+R_and_D+Other_operating_items)</f>
        <v>1183000000</v>
      </c>
      <c r="N1425" s="259">
        <f>1-(COGS/Total_revenue)</f>
        <v>0.8298580944</v>
      </c>
      <c r="O1425" s="259">
        <f>Operating_profit/Total_revenue</f>
        <v>0.1713003186</v>
      </c>
    </row>
    <row r="1426">
      <c r="A1426" s="184">
        <v>1487.0</v>
      </c>
      <c r="B1426" s="184" t="s">
        <v>572</v>
      </c>
      <c r="C1426" s="184" t="s">
        <v>11</v>
      </c>
      <c r="D1426" s="256">
        <v>41726.0</v>
      </c>
      <c r="E1426" s="257">
        <v>4.183E9</v>
      </c>
      <c r="F1426" s="257">
        <v>7.91E8</v>
      </c>
      <c r="G1426" s="257">
        <v>2.186E9</v>
      </c>
      <c r="H1426" s="257">
        <v>7.22E8</v>
      </c>
      <c r="I1426" s="257">
        <v>9.3E7</v>
      </c>
      <c r="J1426" s="184" t="s">
        <v>108</v>
      </c>
      <c r="K1426" s="184" t="s">
        <v>115</v>
      </c>
      <c r="L1426" s="258">
        <f>Total_revenue-COGS</f>
        <v>3392000000</v>
      </c>
      <c r="M1426" s="258">
        <f>Gross_profit-(SGAs+R_and_D+Other_operating_items)</f>
        <v>391000000</v>
      </c>
      <c r="N1426" s="259">
        <f>1-(COGS/Total_revenue)</f>
        <v>0.810901267</v>
      </c>
      <c r="O1426" s="259">
        <f>Operating_profit/Total_revenue</f>
        <v>0.09347358355</v>
      </c>
    </row>
    <row r="1427">
      <c r="A1427" s="184">
        <v>1488.0</v>
      </c>
      <c r="B1427" s="184" t="s">
        <v>572</v>
      </c>
      <c r="C1427" s="184" t="s">
        <v>12</v>
      </c>
      <c r="D1427" s="256">
        <v>42097.0</v>
      </c>
      <c r="E1427" s="257">
        <v>3.956E9</v>
      </c>
      <c r="F1427" s="257">
        <v>7.27E8</v>
      </c>
      <c r="G1427" s="257">
        <v>2.012E9</v>
      </c>
      <c r="H1427" s="257">
        <v>8.12E8</v>
      </c>
      <c r="I1427" s="257">
        <v>8.7E7</v>
      </c>
      <c r="J1427" s="184" t="s">
        <v>108</v>
      </c>
      <c r="K1427" s="184" t="s">
        <v>115</v>
      </c>
      <c r="L1427" s="258">
        <f>Total_revenue-COGS</f>
        <v>3229000000</v>
      </c>
      <c r="M1427" s="258">
        <f>Gross_profit-(SGAs+R_and_D+Other_operating_items)</f>
        <v>318000000</v>
      </c>
      <c r="N1427" s="259">
        <f>1-(COGS/Total_revenue)</f>
        <v>0.8162285137</v>
      </c>
      <c r="O1427" s="259">
        <f>Operating_profit/Total_revenue</f>
        <v>0.08038422649</v>
      </c>
    </row>
    <row r="1428">
      <c r="A1428" s="184">
        <v>1489.0</v>
      </c>
      <c r="B1428" s="184" t="s">
        <v>572</v>
      </c>
      <c r="C1428" s="184" t="s">
        <v>13</v>
      </c>
      <c r="D1428" s="256">
        <v>42461.0</v>
      </c>
      <c r="E1428" s="257">
        <v>3.6E9</v>
      </c>
      <c r="F1428" s="257">
        <v>6.15E8</v>
      </c>
      <c r="G1428" s="257">
        <v>1.587E9</v>
      </c>
      <c r="H1428" s="257">
        <v>7.48E8</v>
      </c>
      <c r="I1428" s="257">
        <v>5.7E7</v>
      </c>
      <c r="J1428" s="184" t="s">
        <v>108</v>
      </c>
      <c r="K1428" s="184" t="s">
        <v>115</v>
      </c>
      <c r="L1428" s="258">
        <f>Total_revenue-COGS</f>
        <v>2985000000</v>
      </c>
      <c r="M1428" s="258">
        <f>Gross_profit-(SGAs+R_and_D+Other_operating_items)</f>
        <v>593000000</v>
      </c>
      <c r="N1428" s="259">
        <f>1-(COGS/Total_revenue)</f>
        <v>0.8291666667</v>
      </c>
      <c r="O1428" s="259">
        <f>Operating_profit/Total_revenue</f>
        <v>0.1647222222</v>
      </c>
    </row>
    <row r="1429">
      <c r="A1429" s="184">
        <v>1490.0</v>
      </c>
      <c r="B1429" s="184" t="s">
        <v>573</v>
      </c>
      <c r="C1429" s="184" t="s">
        <v>10</v>
      </c>
      <c r="D1429" s="256">
        <v>41454.0</v>
      </c>
      <c r="E1429" s="257">
        <v>4.4411233E10</v>
      </c>
      <c r="F1429" s="257">
        <v>3.6414626E10</v>
      </c>
      <c r="G1429" s="257">
        <v>6.338129E9</v>
      </c>
      <c r="H1429" s="184">
        <v>0.0</v>
      </c>
      <c r="I1429" s="184">
        <v>0.0</v>
      </c>
      <c r="J1429" s="184" t="s">
        <v>93</v>
      </c>
      <c r="K1429" s="184" t="s">
        <v>574</v>
      </c>
      <c r="L1429" s="258">
        <f>Total_revenue-COGS</f>
        <v>7996607000</v>
      </c>
      <c r="M1429" s="258">
        <f>Gross_profit-(SGAs+R_and_D+Other_operating_items)</f>
        <v>1658478000</v>
      </c>
      <c r="N1429" s="259">
        <f>1-(COGS/Total_revenue)</f>
        <v>0.1800582073</v>
      </c>
      <c r="O1429" s="259">
        <f>Operating_profit/Total_revenue</f>
        <v>0.03734366033</v>
      </c>
    </row>
    <row r="1430">
      <c r="A1430" s="184">
        <v>1491.0</v>
      </c>
      <c r="B1430" s="184" t="s">
        <v>573</v>
      </c>
      <c r="C1430" s="184" t="s">
        <v>11</v>
      </c>
      <c r="D1430" s="256">
        <v>41818.0</v>
      </c>
      <c r="E1430" s="257">
        <v>4.6516712E10</v>
      </c>
      <c r="F1430" s="257">
        <v>3.8335677E10</v>
      </c>
      <c r="G1430" s="184">
        <v>0.0</v>
      </c>
      <c r="H1430" s="184">
        <v>0.0</v>
      </c>
      <c r="I1430" s="184">
        <v>0.0</v>
      </c>
      <c r="J1430" s="184" t="s">
        <v>93</v>
      </c>
      <c r="K1430" s="184" t="s">
        <v>574</v>
      </c>
      <c r="L1430" s="258">
        <f>Total_revenue-COGS</f>
        <v>8181035000</v>
      </c>
      <c r="M1430" s="258">
        <f>Gross_profit-(SGAs+R_and_D+Other_operating_items)</f>
        <v>8181035000</v>
      </c>
      <c r="N1430" s="259">
        <f>1-(COGS/Total_revenue)</f>
        <v>0.1758730282</v>
      </c>
      <c r="O1430" s="259">
        <f>Operating_profit/Total_revenue</f>
        <v>0.1758730282</v>
      </c>
    </row>
    <row r="1431">
      <c r="A1431" s="184">
        <v>1492.0</v>
      </c>
      <c r="B1431" s="184" t="s">
        <v>573</v>
      </c>
      <c r="C1431" s="184" t="s">
        <v>12</v>
      </c>
      <c r="D1431" s="256">
        <v>42182.0</v>
      </c>
      <c r="E1431" s="257">
        <v>4.8680752E10</v>
      </c>
      <c r="F1431" s="257">
        <v>4.0129236E10</v>
      </c>
      <c r="G1431" s="184">
        <v>0.0</v>
      </c>
      <c r="H1431" s="184">
        <v>0.0</v>
      </c>
      <c r="I1431" s="184">
        <v>0.0</v>
      </c>
      <c r="J1431" s="184" t="s">
        <v>93</v>
      </c>
      <c r="K1431" s="184" t="s">
        <v>574</v>
      </c>
      <c r="L1431" s="258">
        <f>Total_revenue-COGS</f>
        <v>8551516000</v>
      </c>
      <c r="M1431" s="258">
        <f>Gross_profit-(SGAs+R_and_D+Other_operating_items)</f>
        <v>8551516000</v>
      </c>
      <c r="N1431" s="259">
        <f>1-(COGS/Total_revenue)</f>
        <v>0.1756652403</v>
      </c>
      <c r="O1431" s="259">
        <f>Operating_profit/Total_revenue</f>
        <v>0.1756652403</v>
      </c>
    </row>
    <row r="1432">
      <c r="A1432" s="184">
        <v>1493.0</v>
      </c>
      <c r="B1432" s="184" t="s">
        <v>573</v>
      </c>
      <c r="C1432" s="184" t="s">
        <v>13</v>
      </c>
      <c r="D1432" s="256">
        <v>42553.0</v>
      </c>
      <c r="E1432" s="257">
        <v>5.0366919E10</v>
      </c>
      <c r="F1432" s="257">
        <v>4.1326447E10</v>
      </c>
      <c r="G1432" s="184">
        <v>0.0</v>
      </c>
      <c r="H1432" s="184">
        <v>0.0</v>
      </c>
      <c r="I1432" s="184">
        <v>0.0</v>
      </c>
      <c r="J1432" s="184" t="s">
        <v>93</v>
      </c>
      <c r="K1432" s="184" t="s">
        <v>574</v>
      </c>
      <c r="L1432" s="258">
        <f>Total_revenue-COGS</f>
        <v>9040472000</v>
      </c>
      <c r="M1432" s="258">
        <f>Gross_profit-(SGAs+R_and_D+Other_operating_items)</f>
        <v>9040472000</v>
      </c>
      <c r="N1432" s="259">
        <f>1-(COGS/Total_revenue)</f>
        <v>0.1794922576</v>
      </c>
      <c r="O1432" s="259">
        <f>Operating_profit/Total_revenue</f>
        <v>0.1794922576</v>
      </c>
    </row>
    <row r="1433">
      <c r="A1433" s="184">
        <v>1494.0</v>
      </c>
      <c r="B1433" s="184" t="s">
        <v>575</v>
      </c>
      <c r="C1433" s="184" t="s">
        <v>10</v>
      </c>
      <c r="D1433" s="256">
        <v>41274.0</v>
      </c>
      <c r="E1433" s="257">
        <v>1.27434E11</v>
      </c>
      <c r="F1433" s="257">
        <v>5.5228E10</v>
      </c>
      <c r="G1433" s="257">
        <v>4.1066E10</v>
      </c>
      <c r="H1433" s="184">
        <v>0.0</v>
      </c>
      <c r="I1433" s="257">
        <v>1.8143E10</v>
      </c>
      <c r="J1433" s="184" t="s">
        <v>117</v>
      </c>
      <c r="K1433" s="184" t="s">
        <v>95</v>
      </c>
      <c r="L1433" s="258">
        <f>Total_revenue-COGS</f>
        <v>72206000000</v>
      </c>
      <c r="M1433" s="258">
        <f>Gross_profit-(SGAs+R_and_D+Other_operating_items)</f>
        <v>12997000000</v>
      </c>
      <c r="N1433" s="259">
        <f>1-(COGS/Total_revenue)</f>
        <v>0.5666148752</v>
      </c>
      <c r="O1433" s="259">
        <f>Operating_profit/Total_revenue</f>
        <v>0.1019900498</v>
      </c>
    </row>
    <row r="1434">
      <c r="A1434" s="184">
        <v>1495.0</v>
      </c>
      <c r="B1434" s="184" t="s">
        <v>575</v>
      </c>
      <c r="C1434" s="184" t="s">
        <v>11</v>
      </c>
      <c r="D1434" s="256">
        <v>41639.0</v>
      </c>
      <c r="E1434" s="257">
        <v>1.28752E11</v>
      </c>
      <c r="F1434" s="257">
        <v>5.1191E10</v>
      </c>
      <c r="G1434" s="257">
        <v>2.8414E10</v>
      </c>
      <c r="H1434" s="184">
        <v>0.0</v>
      </c>
      <c r="I1434" s="257">
        <v>1.8395E10</v>
      </c>
      <c r="J1434" s="184" t="s">
        <v>117</v>
      </c>
      <c r="K1434" s="184" t="s">
        <v>95</v>
      </c>
      <c r="L1434" s="258">
        <f>Total_revenue-COGS</f>
        <v>77561000000</v>
      </c>
      <c r="M1434" s="258">
        <f>Gross_profit-(SGAs+R_and_D+Other_operating_items)</f>
        <v>30752000000</v>
      </c>
      <c r="N1434" s="259">
        <f>1-(COGS/Total_revenue)</f>
        <v>0.6024061762</v>
      </c>
      <c r="O1434" s="259">
        <f>Operating_profit/Total_revenue</f>
        <v>0.2388467752</v>
      </c>
    </row>
    <row r="1435">
      <c r="A1435" s="184">
        <v>1496.0</v>
      </c>
      <c r="B1435" s="184" t="s">
        <v>575</v>
      </c>
      <c r="C1435" s="184" t="s">
        <v>12</v>
      </c>
      <c r="D1435" s="256">
        <v>42004.0</v>
      </c>
      <c r="E1435" s="257">
        <v>1.32447E11</v>
      </c>
      <c r="F1435" s="257">
        <v>6.0145E10</v>
      </c>
      <c r="G1435" s="257">
        <v>4.1817E10</v>
      </c>
      <c r="H1435" s="184">
        <v>0.0</v>
      </c>
      <c r="I1435" s="257">
        <v>1.8273E10</v>
      </c>
      <c r="J1435" s="184" t="s">
        <v>117</v>
      </c>
      <c r="K1435" s="184" t="s">
        <v>95</v>
      </c>
      <c r="L1435" s="258">
        <f>Total_revenue-COGS</f>
        <v>72302000000</v>
      </c>
      <c r="M1435" s="258">
        <f>Gross_profit-(SGAs+R_and_D+Other_operating_items)</f>
        <v>12212000000</v>
      </c>
      <c r="N1435" s="259">
        <f>1-(COGS/Total_revenue)</f>
        <v>0.5458938292</v>
      </c>
      <c r="O1435" s="259">
        <f>Operating_profit/Total_revenue</f>
        <v>0.0922029189</v>
      </c>
    </row>
    <row r="1436">
      <c r="A1436" s="184">
        <v>1497.0</v>
      </c>
      <c r="B1436" s="184" t="s">
        <v>575</v>
      </c>
      <c r="C1436" s="184" t="s">
        <v>13</v>
      </c>
      <c r="D1436" s="256">
        <v>42369.0</v>
      </c>
      <c r="E1436" s="257">
        <v>1.46801E11</v>
      </c>
      <c r="F1436" s="257">
        <v>6.7046E10</v>
      </c>
      <c r="G1436" s="257">
        <v>3.2954E10</v>
      </c>
      <c r="H1436" s="184">
        <v>0.0</v>
      </c>
      <c r="I1436" s="257">
        <v>2.2016E10</v>
      </c>
      <c r="J1436" s="184" t="s">
        <v>117</v>
      </c>
      <c r="K1436" s="184" t="s">
        <v>95</v>
      </c>
      <c r="L1436" s="258">
        <f>Total_revenue-COGS</f>
        <v>79755000000</v>
      </c>
      <c r="M1436" s="258">
        <f>Gross_profit-(SGAs+R_and_D+Other_operating_items)</f>
        <v>24785000000</v>
      </c>
      <c r="N1436" s="259">
        <f>1-(COGS/Total_revenue)</f>
        <v>0.5432864899</v>
      </c>
      <c r="O1436" s="259">
        <f>Operating_profit/Total_revenue</f>
        <v>0.1688339998</v>
      </c>
    </row>
    <row r="1437">
      <c r="A1437" s="184">
        <v>1498.0</v>
      </c>
      <c r="B1437" s="184" t="s">
        <v>576</v>
      </c>
      <c r="C1437" s="184" t="s">
        <v>10</v>
      </c>
      <c r="D1437" s="256">
        <v>41639.0</v>
      </c>
      <c r="E1437" s="257">
        <v>4.2061E9</v>
      </c>
      <c r="F1437" s="257">
        <v>2.5456E9</v>
      </c>
      <c r="G1437" s="257">
        <v>1.1938E9</v>
      </c>
      <c r="H1437" s="184">
        <v>0.0</v>
      </c>
      <c r="I1437" s="184">
        <v>0.0</v>
      </c>
      <c r="J1437" s="184" t="s">
        <v>93</v>
      </c>
      <c r="K1437" s="184" t="s">
        <v>577</v>
      </c>
      <c r="L1437" s="258">
        <f>Total_revenue-COGS</f>
        <v>1660500000</v>
      </c>
      <c r="M1437" s="258">
        <f>Gross_profit-(SGAs+R_and_D+Other_operating_items)</f>
        <v>466700000</v>
      </c>
      <c r="N1437" s="259">
        <f>1-(COGS/Total_revenue)</f>
        <v>0.3947837664</v>
      </c>
      <c r="O1437" s="259">
        <f>Operating_profit/Total_revenue</f>
        <v>0.1109578945</v>
      </c>
    </row>
    <row r="1438">
      <c r="A1438" s="184">
        <v>1499.0</v>
      </c>
      <c r="B1438" s="184" t="s">
        <v>576</v>
      </c>
      <c r="C1438" s="184" t="s">
        <v>11</v>
      </c>
      <c r="D1438" s="256">
        <v>42004.0</v>
      </c>
      <c r="E1438" s="257">
        <v>4.1463E9</v>
      </c>
      <c r="F1438" s="257">
        <v>2.4933E9</v>
      </c>
      <c r="G1438" s="257">
        <v>1.1639E9</v>
      </c>
      <c r="H1438" s="184">
        <v>0.0</v>
      </c>
      <c r="I1438" s="184">
        <v>0.0</v>
      </c>
      <c r="J1438" s="184" t="s">
        <v>93</v>
      </c>
      <c r="K1438" s="184" t="s">
        <v>577</v>
      </c>
      <c r="L1438" s="258">
        <f>Total_revenue-COGS</f>
        <v>1653000000</v>
      </c>
      <c r="M1438" s="258">
        <f>Gross_profit-(SGAs+R_and_D+Other_operating_items)</f>
        <v>489100000</v>
      </c>
      <c r="N1438" s="259">
        <f>1-(COGS/Total_revenue)</f>
        <v>0.3986686926</v>
      </c>
      <c r="O1438" s="259">
        <f>Operating_profit/Total_revenue</f>
        <v>0.1179605914</v>
      </c>
    </row>
    <row r="1439">
      <c r="A1439" s="184">
        <v>1500.0</v>
      </c>
      <c r="B1439" s="184" t="s">
        <v>576</v>
      </c>
      <c r="C1439" s="184" t="s">
        <v>12</v>
      </c>
      <c r="D1439" s="256">
        <v>42369.0</v>
      </c>
      <c r="E1439" s="257">
        <v>3.5675E9</v>
      </c>
      <c r="F1439" s="257">
        <v>2.1635E9</v>
      </c>
      <c r="G1439" s="257">
        <v>1.0518E9</v>
      </c>
      <c r="H1439" s="184">
        <v>0.0</v>
      </c>
      <c r="I1439" s="184">
        <v>0.0</v>
      </c>
      <c r="J1439" s="184" t="s">
        <v>93</v>
      </c>
      <c r="K1439" s="184" t="s">
        <v>577</v>
      </c>
      <c r="L1439" s="258">
        <f>Total_revenue-COGS</f>
        <v>1404000000</v>
      </c>
      <c r="M1439" s="258">
        <f>Gross_profit-(SGAs+R_and_D+Other_operating_items)</f>
        <v>352200000</v>
      </c>
      <c r="N1439" s="259">
        <f>1-(COGS/Total_revenue)</f>
        <v>0.3935529082</v>
      </c>
      <c r="O1439" s="259">
        <f>Operating_profit/Total_revenue</f>
        <v>0.09872459706</v>
      </c>
    </row>
    <row r="1440">
      <c r="A1440" s="184">
        <v>1501.0</v>
      </c>
      <c r="B1440" s="184" t="s">
        <v>576</v>
      </c>
      <c r="C1440" s="184" t="s">
        <v>13</v>
      </c>
      <c r="D1440" s="256">
        <v>42735.0</v>
      </c>
      <c r="E1440" s="257">
        <v>4.885E9</v>
      </c>
      <c r="F1440" s="257">
        <v>3.0031E9</v>
      </c>
      <c r="G1440" s="257">
        <v>1.5973E9</v>
      </c>
      <c r="H1440" s="184">
        <v>0.0</v>
      </c>
      <c r="I1440" s="184">
        <v>0.0</v>
      </c>
      <c r="J1440" s="184" t="s">
        <v>93</v>
      </c>
      <c r="K1440" s="184" t="s">
        <v>577</v>
      </c>
      <c r="L1440" s="258">
        <f>Total_revenue-COGS</f>
        <v>1881900000</v>
      </c>
      <c r="M1440" s="258">
        <f>Gross_profit-(SGAs+R_and_D+Other_operating_items)</f>
        <v>284600000</v>
      </c>
      <c r="N1440" s="259">
        <f>1-(COGS/Total_revenue)</f>
        <v>0.3852405322</v>
      </c>
      <c r="O1440" s="259">
        <f>Operating_profit/Total_revenue</f>
        <v>0.05825997953</v>
      </c>
    </row>
    <row r="1441">
      <c r="A1441" s="184">
        <v>1502.0</v>
      </c>
      <c r="B1441" s="184" t="s">
        <v>578</v>
      </c>
      <c r="C1441" s="184" t="s">
        <v>10</v>
      </c>
      <c r="D1441" s="256">
        <v>41274.0</v>
      </c>
      <c r="E1441" s="257">
        <v>2.665E9</v>
      </c>
      <c r="F1441" s="257">
        <v>1.174E9</v>
      </c>
      <c r="G1441" s="257">
        <v>7.28E8</v>
      </c>
      <c r="H1441" s="257">
        <v>1.83E8</v>
      </c>
      <c r="I1441" s="184">
        <v>0.0</v>
      </c>
      <c r="J1441" s="184" t="s">
        <v>108</v>
      </c>
      <c r="K1441" s="184" t="s">
        <v>115</v>
      </c>
      <c r="L1441" s="258">
        <f>Total_revenue-COGS</f>
        <v>1491000000</v>
      </c>
      <c r="M1441" s="258">
        <f>Gross_profit-(SGAs+R_and_D+Other_operating_items)</f>
        <v>580000000</v>
      </c>
      <c r="N1441" s="259">
        <f>1-(COGS/Total_revenue)</f>
        <v>0.5594746717</v>
      </c>
      <c r="O1441" s="259">
        <f>Operating_profit/Total_revenue</f>
        <v>0.2176360225</v>
      </c>
    </row>
    <row r="1442">
      <c r="A1442" s="184">
        <v>1503.0</v>
      </c>
      <c r="B1442" s="184" t="s">
        <v>578</v>
      </c>
      <c r="C1442" s="184" t="s">
        <v>11</v>
      </c>
      <c r="D1442" s="256">
        <v>41639.0</v>
      </c>
      <c r="E1442" s="257">
        <v>2.692E9</v>
      </c>
      <c r="F1442" s="257">
        <v>1.219E9</v>
      </c>
      <c r="G1442" s="257">
        <v>7.57E8</v>
      </c>
      <c r="H1442" s="257">
        <v>1.84E8</v>
      </c>
      <c r="I1442" s="184">
        <v>0.0</v>
      </c>
      <c r="J1442" s="184" t="s">
        <v>108</v>
      </c>
      <c r="K1442" s="184" t="s">
        <v>115</v>
      </c>
      <c r="L1442" s="258">
        <f>Total_revenue-COGS</f>
        <v>1473000000</v>
      </c>
      <c r="M1442" s="258">
        <f>Gross_profit-(SGAs+R_and_D+Other_operating_items)</f>
        <v>532000000</v>
      </c>
      <c r="N1442" s="259">
        <f>1-(COGS/Total_revenue)</f>
        <v>0.5471768202</v>
      </c>
      <c r="O1442" s="259">
        <f>Operating_profit/Total_revenue</f>
        <v>0.1976225854</v>
      </c>
    </row>
    <row r="1443">
      <c r="A1443" s="184">
        <v>1504.0</v>
      </c>
      <c r="B1443" s="184" t="s">
        <v>578</v>
      </c>
      <c r="C1443" s="184" t="s">
        <v>12</v>
      </c>
      <c r="D1443" s="256">
        <v>42004.0</v>
      </c>
      <c r="E1443" s="257">
        <v>2.732E9</v>
      </c>
      <c r="F1443" s="257">
        <v>1.253E9</v>
      </c>
      <c r="G1443" s="257">
        <v>7.7E8</v>
      </c>
      <c r="H1443" s="257">
        <v>2.06E8</v>
      </c>
      <c r="I1443" s="184">
        <v>0.0</v>
      </c>
      <c r="J1443" s="184" t="s">
        <v>108</v>
      </c>
      <c r="K1443" s="184" t="s">
        <v>115</v>
      </c>
      <c r="L1443" s="258">
        <f>Total_revenue-COGS</f>
        <v>1479000000</v>
      </c>
      <c r="M1443" s="258">
        <f>Gross_profit-(SGAs+R_and_D+Other_operating_items)</f>
        <v>503000000</v>
      </c>
      <c r="N1443" s="259">
        <f>1-(COGS/Total_revenue)</f>
        <v>0.5413616398</v>
      </c>
      <c r="O1443" s="259">
        <f>Operating_profit/Total_revenue</f>
        <v>0.184114202</v>
      </c>
    </row>
    <row r="1444">
      <c r="A1444" s="184">
        <v>1505.0</v>
      </c>
      <c r="B1444" s="184" t="s">
        <v>578</v>
      </c>
      <c r="C1444" s="184" t="s">
        <v>13</v>
      </c>
      <c r="D1444" s="256">
        <v>42369.0</v>
      </c>
      <c r="E1444" s="257">
        <v>2.53E9</v>
      </c>
      <c r="F1444" s="257">
        <v>1.254E9</v>
      </c>
      <c r="G1444" s="257">
        <v>7.65E8</v>
      </c>
      <c r="H1444" s="257">
        <v>2.28E8</v>
      </c>
      <c r="I1444" s="184">
        <v>0.0</v>
      </c>
      <c r="J1444" s="184" t="s">
        <v>108</v>
      </c>
      <c r="K1444" s="184" t="s">
        <v>115</v>
      </c>
      <c r="L1444" s="258">
        <f>Total_revenue-COGS</f>
        <v>1276000000</v>
      </c>
      <c r="M1444" s="258">
        <f>Gross_profit-(SGAs+R_and_D+Other_operating_items)</f>
        <v>283000000</v>
      </c>
      <c r="N1444" s="259">
        <f>1-(COGS/Total_revenue)</f>
        <v>0.5043478261</v>
      </c>
      <c r="O1444" s="259">
        <f>Operating_profit/Total_revenue</f>
        <v>0.1118577075</v>
      </c>
    </row>
    <row r="1445">
      <c r="A1445" s="184">
        <v>1506.0</v>
      </c>
      <c r="B1445" s="184" t="s">
        <v>579</v>
      </c>
      <c r="C1445" s="184" t="s">
        <v>10</v>
      </c>
      <c r="D1445" s="256">
        <v>41547.0</v>
      </c>
      <c r="E1445" s="257">
        <v>1.9244E9</v>
      </c>
      <c r="F1445" s="257">
        <v>8.74838E8</v>
      </c>
      <c r="G1445" s="257">
        <v>2.54468E8</v>
      </c>
      <c r="H1445" s="184">
        <v>0.0</v>
      </c>
      <c r="I1445" s="257">
        <v>4.5639E7</v>
      </c>
      <c r="J1445" s="184" t="s">
        <v>105</v>
      </c>
      <c r="K1445" s="184" t="s">
        <v>94</v>
      </c>
      <c r="L1445" s="258">
        <f>Total_revenue-COGS</f>
        <v>1049562000</v>
      </c>
      <c r="M1445" s="258">
        <f>Gross_profit-(SGAs+R_and_D+Other_operating_items)</f>
        <v>749455000</v>
      </c>
      <c r="N1445" s="259">
        <f>1-(COGS/Total_revenue)</f>
        <v>0.5453970069</v>
      </c>
      <c r="O1445" s="259">
        <f>Operating_profit/Total_revenue</f>
        <v>0.3894486593</v>
      </c>
    </row>
    <row r="1446">
      <c r="A1446" s="184">
        <v>1507.0</v>
      </c>
      <c r="B1446" s="184" t="s">
        <v>579</v>
      </c>
      <c r="C1446" s="184" t="s">
        <v>11</v>
      </c>
      <c r="D1446" s="256">
        <v>41912.0</v>
      </c>
      <c r="E1446" s="257">
        <v>2.372906E9</v>
      </c>
      <c r="F1446" s="257">
        <v>1.105032E9</v>
      </c>
      <c r="G1446" s="257">
        <v>2.76446E8</v>
      </c>
      <c r="H1446" s="184">
        <v>0.0</v>
      </c>
      <c r="I1446" s="257">
        <v>6.3608E7</v>
      </c>
      <c r="J1446" s="184" t="s">
        <v>105</v>
      </c>
      <c r="K1446" s="184" t="s">
        <v>94</v>
      </c>
      <c r="L1446" s="258">
        <f>Total_revenue-COGS</f>
        <v>1267874000</v>
      </c>
      <c r="M1446" s="258">
        <f>Gross_profit-(SGAs+R_and_D+Other_operating_items)</f>
        <v>927820000</v>
      </c>
      <c r="N1446" s="259">
        <f>1-(COGS/Total_revenue)</f>
        <v>0.5343127794</v>
      </c>
      <c r="O1446" s="259">
        <f>Operating_profit/Total_revenue</f>
        <v>0.3910057963</v>
      </c>
    </row>
    <row r="1447">
      <c r="A1447" s="184">
        <v>1508.0</v>
      </c>
      <c r="B1447" s="184" t="s">
        <v>579</v>
      </c>
      <c r="C1447" s="184" t="s">
        <v>12</v>
      </c>
      <c r="D1447" s="256">
        <v>42277.0</v>
      </c>
      <c r="E1447" s="257">
        <v>2.707115E9</v>
      </c>
      <c r="F1447" s="257">
        <v>1.25727E9</v>
      </c>
      <c r="G1447" s="257">
        <v>3.21624E8</v>
      </c>
      <c r="H1447" s="184">
        <v>0.0</v>
      </c>
      <c r="I1447" s="257">
        <v>5.4219E7</v>
      </c>
      <c r="J1447" s="184" t="s">
        <v>105</v>
      </c>
      <c r="K1447" s="184" t="s">
        <v>94</v>
      </c>
      <c r="L1447" s="258">
        <f>Total_revenue-COGS</f>
        <v>1449845000</v>
      </c>
      <c r="M1447" s="258">
        <f>Gross_profit-(SGAs+R_and_D+Other_operating_items)</f>
        <v>1074002000</v>
      </c>
      <c r="N1447" s="259">
        <f>1-(COGS/Total_revenue)</f>
        <v>0.535568308</v>
      </c>
      <c r="O1447" s="259">
        <f>Operating_profit/Total_revenue</f>
        <v>0.3967330535</v>
      </c>
    </row>
    <row r="1448">
      <c r="A1448" s="184">
        <v>1509.0</v>
      </c>
      <c r="B1448" s="184" t="s">
        <v>579</v>
      </c>
      <c r="C1448" s="184" t="s">
        <v>13</v>
      </c>
      <c r="D1448" s="256">
        <v>42643.0</v>
      </c>
      <c r="E1448" s="257">
        <v>3.171411E9</v>
      </c>
      <c r="F1448" s="257">
        <v>1.443348E9</v>
      </c>
      <c r="G1448" s="257">
        <v>3.82858E8</v>
      </c>
      <c r="H1448" s="184">
        <v>0.0</v>
      </c>
      <c r="I1448" s="257">
        <v>7.7445E7</v>
      </c>
      <c r="J1448" s="184" t="s">
        <v>105</v>
      </c>
      <c r="K1448" s="184" t="s">
        <v>94</v>
      </c>
      <c r="L1448" s="258">
        <f>Total_revenue-COGS</f>
        <v>1728063000</v>
      </c>
      <c r="M1448" s="258">
        <f>Gross_profit-(SGAs+R_and_D+Other_operating_items)</f>
        <v>1267760000</v>
      </c>
      <c r="N1448" s="259">
        <f>1-(COGS/Total_revenue)</f>
        <v>0.5448877487</v>
      </c>
      <c r="O1448" s="259">
        <f>Operating_profit/Total_revenue</f>
        <v>0.399746359</v>
      </c>
    </row>
    <row r="1449">
      <c r="A1449" s="184">
        <v>1510.0</v>
      </c>
      <c r="B1449" s="184" t="s">
        <v>580</v>
      </c>
      <c r="C1449" s="184" t="s">
        <v>10</v>
      </c>
      <c r="D1449" s="256">
        <v>41544.0</v>
      </c>
      <c r="E1449" s="257">
        <v>1.139E10</v>
      </c>
      <c r="F1449" s="257">
        <v>7.739E9</v>
      </c>
      <c r="G1449" s="257">
        <v>1.44E9</v>
      </c>
      <c r="H1449" s="257">
        <v>5.9E8</v>
      </c>
      <c r="I1449" s="184">
        <v>0.0</v>
      </c>
      <c r="J1449" s="184" t="s">
        <v>108</v>
      </c>
      <c r="K1449" s="184" t="s">
        <v>581</v>
      </c>
      <c r="L1449" s="258">
        <f>Total_revenue-COGS</f>
        <v>3651000000</v>
      </c>
      <c r="M1449" s="258">
        <f>Gross_profit-(SGAs+R_and_D+Other_operating_items)</f>
        <v>1621000000</v>
      </c>
      <c r="N1449" s="259">
        <f>1-(COGS/Total_revenue)</f>
        <v>0.3205443371</v>
      </c>
      <c r="O1449" s="259">
        <f>Operating_profit/Total_revenue</f>
        <v>0.1423178227</v>
      </c>
    </row>
    <row r="1450">
      <c r="A1450" s="184">
        <v>1511.0</v>
      </c>
      <c r="B1450" s="184" t="s">
        <v>580</v>
      </c>
      <c r="C1450" s="184" t="s">
        <v>11</v>
      </c>
      <c r="D1450" s="256">
        <v>41908.0</v>
      </c>
      <c r="E1450" s="257">
        <v>1.1973E10</v>
      </c>
      <c r="F1450" s="257">
        <v>8.001E9</v>
      </c>
      <c r="G1450" s="257">
        <v>1.534E9</v>
      </c>
      <c r="H1450" s="257">
        <v>5.83E8</v>
      </c>
      <c r="I1450" s="184">
        <v>0.0</v>
      </c>
      <c r="J1450" s="184" t="s">
        <v>108</v>
      </c>
      <c r="K1450" s="184" t="s">
        <v>581</v>
      </c>
      <c r="L1450" s="258">
        <f>Total_revenue-COGS</f>
        <v>3972000000</v>
      </c>
      <c r="M1450" s="258">
        <f>Gross_profit-(SGAs+R_and_D+Other_operating_items)</f>
        <v>1855000000</v>
      </c>
      <c r="N1450" s="259">
        <f>1-(COGS/Total_revenue)</f>
        <v>0.3317464295</v>
      </c>
      <c r="O1450" s="259">
        <f>Operating_profit/Total_revenue</f>
        <v>0.1549319302</v>
      </c>
    </row>
    <row r="1451">
      <c r="A1451" s="184">
        <v>1512.0</v>
      </c>
      <c r="B1451" s="184" t="s">
        <v>580</v>
      </c>
      <c r="C1451" s="184" t="s">
        <v>12</v>
      </c>
      <c r="D1451" s="256">
        <v>42272.0</v>
      </c>
      <c r="E1451" s="257">
        <v>1.2233E10</v>
      </c>
      <c r="F1451" s="257">
        <v>8.146E9</v>
      </c>
      <c r="G1451" s="257">
        <v>1.504E9</v>
      </c>
      <c r="H1451" s="257">
        <v>6.27E8</v>
      </c>
      <c r="I1451" s="184">
        <v>0.0</v>
      </c>
      <c r="J1451" s="184" t="s">
        <v>108</v>
      </c>
      <c r="K1451" s="184" t="s">
        <v>581</v>
      </c>
      <c r="L1451" s="258">
        <f>Total_revenue-COGS</f>
        <v>4087000000</v>
      </c>
      <c r="M1451" s="258">
        <f>Gross_profit-(SGAs+R_and_D+Other_operating_items)</f>
        <v>1956000000</v>
      </c>
      <c r="N1451" s="259">
        <f>1-(COGS/Total_revenue)</f>
        <v>0.3340962969</v>
      </c>
      <c r="O1451" s="259">
        <f>Operating_profit/Total_revenue</f>
        <v>0.159895365</v>
      </c>
    </row>
    <row r="1452">
      <c r="A1452" s="184">
        <v>1513.0</v>
      </c>
      <c r="B1452" s="184" t="s">
        <v>580</v>
      </c>
      <c r="C1452" s="184" t="s">
        <v>13</v>
      </c>
      <c r="D1452" s="256">
        <v>42643.0</v>
      </c>
      <c r="E1452" s="257">
        <v>1.2238E10</v>
      </c>
      <c r="F1452" s="257">
        <v>8.205E9</v>
      </c>
      <c r="G1452" s="257">
        <v>1.463E9</v>
      </c>
      <c r="H1452" s="257">
        <v>6.44E8</v>
      </c>
      <c r="I1452" s="184">
        <v>0.0</v>
      </c>
      <c r="J1452" s="184" t="s">
        <v>108</v>
      </c>
      <c r="K1452" s="184" t="s">
        <v>581</v>
      </c>
      <c r="L1452" s="258">
        <f>Total_revenue-COGS</f>
        <v>4033000000</v>
      </c>
      <c r="M1452" s="258">
        <f>Gross_profit-(SGAs+R_and_D+Other_operating_items)</f>
        <v>1926000000</v>
      </c>
      <c r="N1452" s="259">
        <f>1-(COGS/Total_revenue)</f>
        <v>0.3295473117</v>
      </c>
      <c r="O1452" s="259">
        <f>Operating_profit/Total_revenue</f>
        <v>0.1573786566</v>
      </c>
    </row>
    <row r="1453">
      <c r="A1453" s="184">
        <v>1514.0</v>
      </c>
      <c r="B1453" s="184" t="s">
        <v>582</v>
      </c>
      <c r="C1453" s="184" t="s">
        <v>10</v>
      </c>
      <c r="D1453" s="256">
        <v>41273.0</v>
      </c>
      <c r="E1453" s="257">
        <v>5.353197E9</v>
      </c>
      <c r="F1453" s="257">
        <v>2.943847E9</v>
      </c>
      <c r="G1453" s="257">
        <v>1.303427E9</v>
      </c>
      <c r="H1453" s="184">
        <v>0.0</v>
      </c>
      <c r="I1453" s="257">
        <v>1.94039E8</v>
      </c>
      <c r="J1453" s="184" t="s">
        <v>90</v>
      </c>
      <c r="K1453" s="184" t="s">
        <v>583</v>
      </c>
      <c r="L1453" s="258">
        <f>Total_revenue-COGS</f>
        <v>2409350000</v>
      </c>
      <c r="M1453" s="258">
        <f>Gross_profit-(SGAs+R_and_D+Other_operating_items)</f>
        <v>911884000</v>
      </c>
      <c r="N1453" s="259">
        <f>1-(COGS/Total_revenue)</f>
        <v>0.4500768419</v>
      </c>
      <c r="O1453" s="259">
        <f>Operating_profit/Total_revenue</f>
        <v>0.1703438151</v>
      </c>
    </row>
    <row r="1454">
      <c r="A1454" s="184">
        <v>1515.0</v>
      </c>
      <c r="B1454" s="184" t="s">
        <v>582</v>
      </c>
      <c r="C1454" s="184" t="s">
        <v>11</v>
      </c>
      <c r="D1454" s="256">
        <v>41637.0</v>
      </c>
      <c r="E1454" s="257">
        <v>1.603123E9</v>
      </c>
      <c r="F1454" s="257">
        <v>6.62769E8</v>
      </c>
      <c r="G1454" s="257">
        <v>5.31932E8</v>
      </c>
      <c r="H1454" s="184">
        <v>0.0</v>
      </c>
      <c r="I1454" s="257">
        <v>7.4833E7</v>
      </c>
      <c r="J1454" s="184" t="s">
        <v>90</v>
      </c>
      <c r="K1454" s="184" t="s">
        <v>583</v>
      </c>
      <c r="L1454" s="258">
        <f>Total_revenue-COGS</f>
        <v>940354000</v>
      </c>
      <c r="M1454" s="258">
        <f>Gross_profit-(SGAs+R_and_D+Other_operating_items)</f>
        <v>333589000</v>
      </c>
      <c r="N1454" s="259">
        <f>1-(COGS/Total_revenue)</f>
        <v>0.5865763263</v>
      </c>
      <c r="O1454" s="259">
        <f>Operating_profit/Total_revenue</f>
        <v>0.2080869653</v>
      </c>
    </row>
    <row r="1455">
      <c r="A1455" s="184">
        <v>1516.0</v>
      </c>
      <c r="B1455" s="184" t="s">
        <v>582</v>
      </c>
      <c r="C1455" s="184" t="s">
        <v>12</v>
      </c>
      <c r="D1455" s="256">
        <v>42004.0</v>
      </c>
      <c r="E1455" s="257">
        <v>2.626141E9</v>
      </c>
      <c r="F1455" s="257">
        <v>9.5499E8</v>
      </c>
      <c r="G1455" s="257">
        <v>7.66854E8</v>
      </c>
      <c r="H1455" s="184">
        <v>0.0</v>
      </c>
      <c r="I1455" s="257">
        <v>1.51837E8</v>
      </c>
      <c r="J1455" s="184" t="s">
        <v>90</v>
      </c>
      <c r="K1455" s="184" t="s">
        <v>583</v>
      </c>
      <c r="L1455" s="258">
        <f>Total_revenue-COGS</f>
        <v>1671151000</v>
      </c>
      <c r="M1455" s="258">
        <f>Gross_profit-(SGAs+R_and_D+Other_operating_items)</f>
        <v>752460000</v>
      </c>
      <c r="N1455" s="259">
        <f>1-(COGS/Total_revenue)</f>
        <v>0.6363523512</v>
      </c>
      <c r="O1455" s="259">
        <f>Operating_profit/Total_revenue</f>
        <v>0.2865268849</v>
      </c>
    </row>
    <row r="1456">
      <c r="A1456" s="184">
        <v>1517.0</v>
      </c>
      <c r="B1456" s="184" t="s">
        <v>582</v>
      </c>
      <c r="C1456" s="184" t="s">
        <v>13</v>
      </c>
      <c r="D1456" s="256">
        <v>42369.0</v>
      </c>
      <c r="E1456" s="257">
        <v>3.050945E9</v>
      </c>
      <c r="F1456" s="257">
        <v>9.23336E8</v>
      </c>
      <c r="G1456" s="257">
        <v>1.068221E9</v>
      </c>
      <c r="H1456" s="184">
        <v>0.0</v>
      </c>
      <c r="I1456" s="257">
        <v>2.05087E8</v>
      </c>
      <c r="J1456" s="184" t="s">
        <v>90</v>
      </c>
      <c r="K1456" s="184" t="s">
        <v>583</v>
      </c>
      <c r="L1456" s="258">
        <f>Total_revenue-COGS</f>
        <v>2127609000</v>
      </c>
      <c r="M1456" s="258">
        <f>Gross_profit-(SGAs+R_and_D+Other_operating_items)</f>
        <v>854301000</v>
      </c>
      <c r="N1456" s="259">
        <f>1-(COGS/Total_revenue)</f>
        <v>0.6973606538</v>
      </c>
      <c r="O1456" s="259">
        <f>Operating_profit/Total_revenue</f>
        <v>0.2800119307</v>
      </c>
    </row>
    <row r="1457">
      <c r="A1457" s="184">
        <v>1518.0</v>
      </c>
      <c r="B1457" s="184" t="s">
        <v>584</v>
      </c>
      <c r="C1457" s="184" t="s">
        <v>10</v>
      </c>
      <c r="D1457" s="256">
        <v>41307.0</v>
      </c>
      <c r="E1457" s="257">
        <v>7.3301E10</v>
      </c>
      <c r="F1457" s="257">
        <v>5.0568E10</v>
      </c>
      <c r="G1457" s="257">
        <v>1.511E10</v>
      </c>
      <c r="H1457" s="184">
        <v>0.0</v>
      </c>
      <c r="I1457" s="257">
        <v>2.044E9</v>
      </c>
      <c r="J1457" s="184" t="s">
        <v>90</v>
      </c>
      <c r="K1457" s="184" t="s">
        <v>284</v>
      </c>
      <c r="L1457" s="258">
        <f>Total_revenue-COGS</f>
        <v>22733000000</v>
      </c>
      <c r="M1457" s="258">
        <f>Gross_profit-(SGAs+R_and_D+Other_operating_items)</f>
        <v>5579000000</v>
      </c>
      <c r="N1457" s="259">
        <f>1-(COGS/Total_revenue)</f>
        <v>0.3101321946</v>
      </c>
      <c r="O1457" s="259">
        <f>Operating_profit/Total_revenue</f>
        <v>0.07611083068</v>
      </c>
    </row>
    <row r="1458">
      <c r="A1458" s="184">
        <v>1519.0</v>
      </c>
      <c r="B1458" s="184" t="s">
        <v>584</v>
      </c>
      <c r="C1458" s="184" t="s">
        <v>11</v>
      </c>
      <c r="D1458" s="256">
        <v>41671.0</v>
      </c>
      <c r="E1458" s="257">
        <v>7.1279E10</v>
      </c>
      <c r="F1458" s="257">
        <v>5.0039E10</v>
      </c>
      <c r="G1458" s="257">
        <v>1.4465E10</v>
      </c>
      <c r="H1458" s="184">
        <v>0.0</v>
      </c>
      <c r="I1458" s="257">
        <v>1.996E9</v>
      </c>
      <c r="J1458" s="184" t="s">
        <v>90</v>
      </c>
      <c r="K1458" s="184" t="s">
        <v>284</v>
      </c>
      <c r="L1458" s="258">
        <f>Total_revenue-COGS</f>
        <v>21240000000</v>
      </c>
      <c r="M1458" s="258">
        <f>Gross_profit-(SGAs+R_and_D+Other_operating_items)</f>
        <v>4779000000</v>
      </c>
      <c r="N1458" s="259">
        <f>1-(COGS/Total_revenue)</f>
        <v>0.2979839785</v>
      </c>
      <c r="O1458" s="259">
        <f>Operating_profit/Total_revenue</f>
        <v>0.06704639515</v>
      </c>
    </row>
    <row r="1459">
      <c r="A1459" s="184">
        <v>1520.0</v>
      </c>
      <c r="B1459" s="184" t="s">
        <v>584</v>
      </c>
      <c r="C1459" s="184" t="s">
        <v>12</v>
      </c>
      <c r="D1459" s="256">
        <v>42035.0</v>
      </c>
      <c r="E1459" s="257">
        <v>7.2618E10</v>
      </c>
      <c r="F1459" s="257">
        <v>5.1278E10</v>
      </c>
      <c r="G1459" s="257">
        <v>1.4676E10</v>
      </c>
      <c r="H1459" s="184">
        <v>0.0</v>
      </c>
      <c r="I1459" s="257">
        <v>2.129E9</v>
      </c>
      <c r="J1459" s="184" t="s">
        <v>90</v>
      </c>
      <c r="K1459" s="184" t="s">
        <v>284</v>
      </c>
      <c r="L1459" s="258">
        <f>Total_revenue-COGS</f>
        <v>21340000000</v>
      </c>
      <c r="M1459" s="258">
        <f>Gross_profit-(SGAs+R_and_D+Other_operating_items)</f>
        <v>4535000000</v>
      </c>
      <c r="N1459" s="259">
        <f>1-(COGS/Total_revenue)</f>
        <v>0.2938665345</v>
      </c>
      <c r="O1459" s="259">
        <f>Operating_profit/Total_revenue</f>
        <v>0.06245008125</v>
      </c>
    </row>
    <row r="1460">
      <c r="A1460" s="184">
        <v>1521.0</v>
      </c>
      <c r="B1460" s="184" t="s">
        <v>584</v>
      </c>
      <c r="C1460" s="184" t="s">
        <v>13</v>
      </c>
      <c r="D1460" s="256">
        <v>42399.0</v>
      </c>
      <c r="E1460" s="257">
        <v>7.3785E10</v>
      </c>
      <c r="F1460" s="257">
        <v>5.1997E10</v>
      </c>
      <c r="G1460" s="257">
        <v>1.4665E10</v>
      </c>
      <c r="H1460" s="184">
        <v>0.0</v>
      </c>
      <c r="I1460" s="257">
        <v>2.213E9</v>
      </c>
      <c r="J1460" s="184" t="s">
        <v>90</v>
      </c>
      <c r="K1460" s="184" t="s">
        <v>284</v>
      </c>
      <c r="L1460" s="258">
        <f>Total_revenue-COGS</f>
        <v>21788000000</v>
      </c>
      <c r="M1460" s="258">
        <f>Gross_profit-(SGAs+R_and_D+Other_operating_items)</f>
        <v>4910000000</v>
      </c>
      <c r="N1460" s="259">
        <f>1-(COGS/Total_revenue)</f>
        <v>0.2952903707</v>
      </c>
      <c r="O1460" s="259">
        <f>Operating_profit/Total_revenue</f>
        <v>0.06654469066</v>
      </c>
    </row>
    <row r="1461">
      <c r="A1461" s="184">
        <v>1522.0</v>
      </c>
      <c r="B1461" s="184" t="s">
        <v>585</v>
      </c>
      <c r="C1461" s="184" t="s">
        <v>10</v>
      </c>
      <c r="D1461" s="256">
        <v>41305.0</v>
      </c>
      <c r="E1461" s="257">
        <v>3.794249E9</v>
      </c>
      <c r="F1461" s="257">
        <v>1.630965E9</v>
      </c>
      <c r="G1461" s="257">
        <v>1.466067E9</v>
      </c>
      <c r="H1461" s="184">
        <v>0.0</v>
      </c>
      <c r="I1461" s="184">
        <v>0.0</v>
      </c>
      <c r="J1461" s="184" t="s">
        <v>90</v>
      </c>
      <c r="K1461" s="184" t="s">
        <v>112</v>
      </c>
      <c r="L1461" s="258">
        <f>Total_revenue-COGS</f>
        <v>2163284000</v>
      </c>
      <c r="M1461" s="258">
        <f>Gross_profit-(SGAs+R_and_D+Other_operating_items)</f>
        <v>697217000</v>
      </c>
      <c r="N1461" s="259">
        <f>1-(COGS/Total_revenue)</f>
        <v>0.5701481374</v>
      </c>
      <c r="O1461" s="259">
        <f>Operating_profit/Total_revenue</f>
        <v>0.1837562585</v>
      </c>
    </row>
    <row r="1462">
      <c r="A1462" s="184">
        <v>1523.0</v>
      </c>
      <c r="B1462" s="184" t="s">
        <v>585</v>
      </c>
      <c r="C1462" s="184" t="s">
        <v>11</v>
      </c>
      <c r="D1462" s="256">
        <v>41670.0</v>
      </c>
      <c r="E1462" s="257">
        <v>4.0311E9</v>
      </c>
      <c r="F1462" s="257">
        <v>1.6907E9</v>
      </c>
      <c r="G1462" s="257">
        <v>2.0361E9</v>
      </c>
      <c r="H1462" s="184">
        <v>0.0</v>
      </c>
      <c r="I1462" s="184">
        <v>0.0</v>
      </c>
      <c r="J1462" s="184" t="s">
        <v>90</v>
      </c>
      <c r="K1462" s="184" t="s">
        <v>112</v>
      </c>
      <c r="L1462" s="258">
        <f>Total_revenue-COGS</f>
        <v>2340400000</v>
      </c>
      <c r="M1462" s="258">
        <f>Gross_profit-(SGAs+R_and_D+Other_operating_items)</f>
        <v>304300000</v>
      </c>
      <c r="N1462" s="259">
        <f>1-(COGS/Total_revenue)</f>
        <v>0.5805859443</v>
      </c>
      <c r="O1462" s="259">
        <f>Operating_profit/Total_revenue</f>
        <v>0.07548808018</v>
      </c>
    </row>
    <row r="1463">
      <c r="A1463" s="184">
        <v>1524.0</v>
      </c>
      <c r="B1463" s="184" t="s">
        <v>585</v>
      </c>
      <c r="C1463" s="184" t="s">
        <v>12</v>
      </c>
      <c r="D1463" s="256">
        <v>42035.0</v>
      </c>
      <c r="E1463" s="257">
        <v>4.2499E9</v>
      </c>
      <c r="F1463" s="257">
        <v>1.7127E9</v>
      </c>
      <c r="G1463" s="257">
        <v>1.6458E9</v>
      </c>
      <c r="H1463" s="184">
        <v>0.0</v>
      </c>
      <c r="I1463" s="184">
        <v>0.0</v>
      </c>
      <c r="J1463" s="184" t="s">
        <v>90</v>
      </c>
      <c r="K1463" s="184" t="s">
        <v>112</v>
      </c>
      <c r="L1463" s="258">
        <f>Total_revenue-COGS</f>
        <v>2537200000</v>
      </c>
      <c r="M1463" s="258">
        <f>Gross_profit-(SGAs+R_and_D+Other_operating_items)</f>
        <v>891400000</v>
      </c>
      <c r="N1463" s="259">
        <f>1-(COGS/Total_revenue)</f>
        <v>0.5970022824</v>
      </c>
      <c r="O1463" s="259">
        <f>Operating_profit/Total_revenue</f>
        <v>0.2097461117</v>
      </c>
    </row>
    <row r="1464">
      <c r="A1464" s="184">
        <v>1525.0</v>
      </c>
      <c r="B1464" s="184" t="s">
        <v>585</v>
      </c>
      <c r="C1464" s="184" t="s">
        <v>13</v>
      </c>
      <c r="D1464" s="256">
        <v>42400.0</v>
      </c>
      <c r="E1464" s="257">
        <v>4.1049E9</v>
      </c>
      <c r="F1464" s="257">
        <v>1.6136E9</v>
      </c>
      <c r="G1464" s="257">
        <v>1.7312E9</v>
      </c>
      <c r="H1464" s="184">
        <v>0.0</v>
      </c>
      <c r="I1464" s="184">
        <v>0.0</v>
      </c>
      <c r="J1464" s="184" t="s">
        <v>90</v>
      </c>
      <c r="K1464" s="184" t="s">
        <v>112</v>
      </c>
      <c r="L1464" s="258">
        <f>Total_revenue-COGS</f>
        <v>2491300000</v>
      </c>
      <c r="M1464" s="258">
        <f>Gross_profit-(SGAs+R_and_D+Other_operating_items)</f>
        <v>760100000</v>
      </c>
      <c r="N1464" s="259">
        <f>1-(COGS/Total_revenue)</f>
        <v>0.6069088163</v>
      </c>
      <c r="O1464" s="259">
        <f>Operating_profit/Total_revenue</f>
        <v>0.1851689444</v>
      </c>
    </row>
    <row r="1465">
      <c r="A1465" s="184">
        <v>1526.0</v>
      </c>
      <c r="B1465" s="184" t="s">
        <v>586</v>
      </c>
      <c r="C1465" s="184" t="s">
        <v>10</v>
      </c>
      <c r="D1465" s="256">
        <v>41307.0</v>
      </c>
      <c r="E1465" s="257">
        <v>2.5878372E10</v>
      </c>
      <c r="F1465" s="257">
        <v>1.85214E10</v>
      </c>
      <c r="G1465" s="257">
        <v>4.250446E9</v>
      </c>
      <c r="H1465" s="184">
        <v>0.0</v>
      </c>
      <c r="I1465" s="184">
        <v>0.0</v>
      </c>
      <c r="J1465" s="184" t="s">
        <v>90</v>
      </c>
      <c r="K1465" s="184" t="s">
        <v>109</v>
      </c>
      <c r="L1465" s="258">
        <f>Total_revenue-COGS</f>
        <v>7356972000</v>
      </c>
      <c r="M1465" s="258">
        <f>Gross_profit-(SGAs+R_and_D+Other_operating_items)</f>
        <v>3106526000</v>
      </c>
      <c r="N1465" s="259">
        <f>1-(COGS/Total_revenue)</f>
        <v>0.2842903719</v>
      </c>
      <c r="O1465" s="259">
        <f>Operating_profit/Total_revenue</f>
        <v>0.1200433319</v>
      </c>
    </row>
    <row r="1466">
      <c r="A1466" s="184">
        <v>1527.0</v>
      </c>
      <c r="B1466" s="184" t="s">
        <v>586</v>
      </c>
      <c r="C1466" s="184" t="s">
        <v>11</v>
      </c>
      <c r="D1466" s="256">
        <v>41671.0</v>
      </c>
      <c r="E1466" s="257">
        <v>2.7422696E10</v>
      </c>
      <c r="F1466" s="257">
        <v>1.9605037E10</v>
      </c>
      <c r="G1466" s="257">
        <v>4.467089E9</v>
      </c>
      <c r="H1466" s="184">
        <v>0.0</v>
      </c>
      <c r="I1466" s="184">
        <v>0.0</v>
      </c>
      <c r="J1466" s="184" t="s">
        <v>90</v>
      </c>
      <c r="K1466" s="184" t="s">
        <v>109</v>
      </c>
      <c r="L1466" s="258">
        <f>Total_revenue-COGS</f>
        <v>7817659000</v>
      </c>
      <c r="M1466" s="258">
        <f>Gross_profit-(SGAs+R_and_D+Other_operating_items)</f>
        <v>3350570000</v>
      </c>
      <c r="N1466" s="259">
        <f>1-(COGS/Total_revenue)</f>
        <v>0.2850798842</v>
      </c>
      <c r="O1466" s="259">
        <f>Operating_profit/Total_revenue</f>
        <v>0.1221823704</v>
      </c>
    </row>
    <row r="1467">
      <c r="A1467" s="184">
        <v>1528.0</v>
      </c>
      <c r="B1467" s="184" t="s">
        <v>586</v>
      </c>
      <c r="C1467" s="184" t="s">
        <v>12</v>
      </c>
      <c r="D1467" s="256">
        <v>42035.0</v>
      </c>
      <c r="E1467" s="257">
        <v>2.9078407E10</v>
      </c>
      <c r="F1467" s="257">
        <v>2.0776522E10</v>
      </c>
      <c r="G1467" s="257">
        <v>4.695384E9</v>
      </c>
      <c r="H1467" s="184">
        <v>0.0</v>
      </c>
      <c r="I1467" s="184">
        <v>0.0</v>
      </c>
      <c r="J1467" s="184" t="s">
        <v>90</v>
      </c>
      <c r="K1467" s="184" t="s">
        <v>109</v>
      </c>
      <c r="L1467" s="258">
        <f>Total_revenue-COGS</f>
        <v>8301885000</v>
      </c>
      <c r="M1467" s="258">
        <f>Gross_profit-(SGAs+R_and_D+Other_operating_items)</f>
        <v>3606501000</v>
      </c>
      <c r="N1467" s="259">
        <f>1-(COGS/Total_revenue)</f>
        <v>0.2854999932</v>
      </c>
      <c r="O1467" s="259">
        <f>Operating_profit/Total_revenue</f>
        <v>0.1240267735</v>
      </c>
    </row>
    <row r="1468">
      <c r="A1468" s="184">
        <v>1529.0</v>
      </c>
      <c r="B1468" s="184" t="s">
        <v>586</v>
      </c>
      <c r="C1468" s="184" t="s">
        <v>13</v>
      </c>
      <c r="D1468" s="256">
        <v>42399.0</v>
      </c>
      <c r="E1468" s="257">
        <v>3.0944938E10</v>
      </c>
      <c r="F1468" s="257">
        <v>2.2034523E10</v>
      </c>
      <c r="G1468" s="257">
        <v>5.205715E9</v>
      </c>
      <c r="H1468" s="184">
        <v>0.0</v>
      </c>
      <c r="I1468" s="184">
        <v>0.0</v>
      </c>
      <c r="J1468" s="184" t="s">
        <v>90</v>
      </c>
      <c r="K1468" s="184" t="s">
        <v>109</v>
      </c>
      <c r="L1468" s="258">
        <f>Total_revenue-COGS</f>
        <v>8910415000</v>
      </c>
      <c r="M1468" s="258">
        <f>Gross_profit-(SGAs+R_and_D+Other_operating_items)</f>
        <v>3704700000</v>
      </c>
      <c r="N1468" s="259">
        <f>1-(COGS/Total_revenue)</f>
        <v>0.2879441865</v>
      </c>
      <c r="O1468" s="259">
        <f>Operating_profit/Total_revenue</f>
        <v>0.1197190959</v>
      </c>
    </row>
    <row r="1469">
      <c r="A1469" s="184">
        <v>1530.0</v>
      </c>
      <c r="B1469" s="184" t="s">
        <v>587</v>
      </c>
      <c r="C1469" s="184" t="s">
        <v>10</v>
      </c>
      <c r="D1469" s="256">
        <v>41274.0</v>
      </c>
      <c r="E1469" s="257">
        <v>3.589516E9</v>
      </c>
      <c r="F1469" s="257">
        <v>1.955682E9</v>
      </c>
      <c r="G1469" s="184">
        <v>0.0</v>
      </c>
      <c r="H1469" s="184">
        <v>0.0</v>
      </c>
      <c r="I1469" s="257">
        <v>7.87329E8</v>
      </c>
      <c r="J1469" s="184" t="s">
        <v>99</v>
      </c>
      <c r="K1469" s="184" t="s">
        <v>113</v>
      </c>
      <c r="L1469" s="258">
        <f>Total_revenue-COGS</f>
        <v>1633834000</v>
      </c>
      <c r="M1469" s="258">
        <f>Gross_profit-(SGAs+R_and_D+Other_operating_items)</f>
        <v>846505000</v>
      </c>
      <c r="N1469" s="259">
        <f>1-(COGS/Total_revenue)</f>
        <v>0.4551683291</v>
      </c>
      <c r="O1469" s="259">
        <f>Operating_profit/Total_revenue</f>
        <v>0.2358270586</v>
      </c>
    </row>
    <row r="1470">
      <c r="A1470" s="184">
        <v>1531.0</v>
      </c>
      <c r="B1470" s="184" t="s">
        <v>587</v>
      </c>
      <c r="C1470" s="184" t="s">
        <v>11</v>
      </c>
      <c r="D1470" s="256">
        <v>41639.0</v>
      </c>
      <c r="E1470" s="257">
        <v>3.494253E9</v>
      </c>
      <c r="F1470" s="257">
        <v>1.838766E9</v>
      </c>
      <c r="G1470" s="184">
        <v>0.0</v>
      </c>
      <c r="H1470" s="184">
        <v>0.0</v>
      </c>
      <c r="I1470" s="257">
        <v>8.19711E8</v>
      </c>
      <c r="J1470" s="184" t="s">
        <v>99</v>
      </c>
      <c r="K1470" s="184" t="s">
        <v>113</v>
      </c>
      <c r="L1470" s="258">
        <f>Total_revenue-COGS</f>
        <v>1655487000</v>
      </c>
      <c r="M1470" s="258">
        <f>Gross_profit-(SGAs+R_and_D+Other_operating_items)</f>
        <v>835776000</v>
      </c>
      <c r="N1470" s="259">
        <f>1-(COGS/Total_revenue)</f>
        <v>0.473774223</v>
      </c>
      <c r="O1470" s="259">
        <f>Operating_profit/Total_revenue</f>
        <v>0.2391858861</v>
      </c>
    </row>
    <row r="1471">
      <c r="A1471" s="184">
        <v>1532.0</v>
      </c>
      <c r="B1471" s="184" t="s">
        <v>587</v>
      </c>
      <c r="C1471" s="184" t="s">
        <v>12</v>
      </c>
      <c r="D1471" s="256">
        <v>42004.0</v>
      </c>
      <c r="E1471" s="257">
        <v>3.620095E9</v>
      </c>
      <c r="F1471" s="257">
        <v>1.903384E9</v>
      </c>
      <c r="G1471" s="184">
        <v>0.0</v>
      </c>
      <c r="H1471" s="184">
        <v>0.0</v>
      </c>
      <c r="I1471" s="257">
        <v>8.55908E8</v>
      </c>
      <c r="J1471" s="184" t="s">
        <v>99</v>
      </c>
      <c r="K1471" s="184" t="s">
        <v>113</v>
      </c>
      <c r="L1471" s="258">
        <f>Total_revenue-COGS</f>
        <v>1716711000</v>
      </c>
      <c r="M1471" s="258">
        <f>Gross_profit-(SGAs+R_and_D+Other_operating_items)</f>
        <v>860803000</v>
      </c>
      <c r="N1471" s="259">
        <f>1-(COGS/Total_revenue)</f>
        <v>0.4742171131</v>
      </c>
      <c r="O1471" s="259">
        <f>Operating_profit/Total_revenue</f>
        <v>0.2377846438</v>
      </c>
    </row>
    <row r="1472">
      <c r="A1472" s="184">
        <v>1533.0</v>
      </c>
      <c r="B1472" s="184" t="s">
        <v>587</v>
      </c>
      <c r="C1472" s="184" t="s">
        <v>13</v>
      </c>
      <c r="D1472" s="256">
        <v>42369.0</v>
      </c>
      <c r="E1472" s="257">
        <v>3.766065E9</v>
      </c>
      <c r="F1472" s="257">
        <v>2.016212E9</v>
      </c>
      <c r="G1472" s="184">
        <v>0.0</v>
      </c>
      <c r="H1472" s="184">
        <v>0.0</v>
      </c>
      <c r="I1472" s="257">
        <v>9.07024E8</v>
      </c>
      <c r="J1472" s="184" t="s">
        <v>99</v>
      </c>
      <c r="K1472" s="184" t="s">
        <v>113</v>
      </c>
      <c r="L1472" s="258">
        <f>Total_revenue-COGS</f>
        <v>1749853000</v>
      </c>
      <c r="M1472" s="258">
        <f>Gross_profit-(SGAs+R_and_D+Other_operating_items)</f>
        <v>842829000</v>
      </c>
      <c r="N1472" s="259">
        <f>1-(COGS/Total_revenue)</f>
        <v>0.4646369619</v>
      </c>
      <c r="O1472" s="259">
        <f>Operating_profit/Total_revenue</f>
        <v>0.2237956594</v>
      </c>
    </row>
    <row r="1473">
      <c r="A1473" s="184">
        <v>1534.0</v>
      </c>
      <c r="B1473" s="184" t="s">
        <v>588</v>
      </c>
      <c r="C1473" s="184" t="s">
        <v>10</v>
      </c>
      <c r="D1473" s="256">
        <v>41274.0</v>
      </c>
      <c r="E1473" s="257">
        <v>1.25099E10</v>
      </c>
      <c r="F1473" s="257">
        <v>7.2144E9</v>
      </c>
      <c r="G1473" s="257">
        <v>3.3549E9</v>
      </c>
      <c r="H1473" s="257">
        <v>3.764E8</v>
      </c>
      <c r="I1473" s="184">
        <v>0.0</v>
      </c>
      <c r="J1473" s="184" t="s">
        <v>102</v>
      </c>
      <c r="K1473" s="184" t="s">
        <v>140</v>
      </c>
      <c r="L1473" s="258">
        <f>Total_revenue-COGS</f>
        <v>5295500000</v>
      </c>
      <c r="M1473" s="258">
        <f>Gross_profit-(SGAs+R_and_D+Other_operating_items)</f>
        <v>1564200000</v>
      </c>
      <c r="N1473" s="259">
        <f>1-(COGS/Total_revenue)</f>
        <v>0.4233047426</v>
      </c>
      <c r="O1473" s="259">
        <f>Operating_profit/Total_revenue</f>
        <v>0.1250369707</v>
      </c>
    </row>
    <row r="1474">
      <c r="A1474" s="184">
        <v>1535.0</v>
      </c>
      <c r="B1474" s="184" t="s">
        <v>588</v>
      </c>
      <c r="C1474" s="184" t="s">
        <v>11</v>
      </c>
      <c r="D1474" s="256">
        <v>41639.0</v>
      </c>
      <c r="E1474" s="257">
        <v>1.30903E10</v>
      </c>
      <c r="F1474" s="257">
        <v>7.5612E9</v>
      </c>
      <c r="G1474" s="257">
        <v>3.4463E9</v>
      </c>
      <c r="H1474" s="257">
        <v>3.955E8</v>
      </c>
      <c r="I1474" s="184">
        <v>0.0</v>
      </c>
      <c r="J1474" s="184" t="s">
        <v>102</v>
      </c>
      <c r="K1474" s="184" t="s">
        <v>140</v>
      </c>
      <c r="L1474" s="258">
        <f>Total_revenue-COGS</f>
        <v>5529100000</v>
      </c>
      <c r="M1474" s="258">
        <f>Gross_profit-(SGAs+R_and_D+Other_operating_items)</f>
        <v>1687300000</v>
      </c>
      <c r="N1474" s="259">
        <f>1-(COGS/Total_revenue)</f>
        <v>0.422381458</v>
      </c>
      <c r="O1474" s="259">
        <f>Operating_profit/Total_revenue</f>
        <v>0.1288969695</v>
      </c>
    </row>
    <row r="1475">
      <c r="A1475" s="184">
        <v>1536.0</v>
      </c>
      <c r="B1475" s="184" t="s">
        <v>588</v>
      </c>
      <c r="C1475" s="184" t="s">
        <v>12</v>
      </c>
      <c r="D1475" s="256">
        <v>42004.0</v>
      </c>
      <c r="E1475" s="257">
        <v>1.68896E10</v>
      </c>
      <c r="F1475" s="257">
        <v>9.3976E9</v>
      </c>
      <c r="G1475" s="257">
        <v>4.8961E9</v>
      </c>
      <c r="H1475" s="257">
        <v>6.911E8</v>
      </c>
      <c r="I1475" s="184">
        <v>0.0</v>
      </c>
      <c r="J1475" s="184" t="s">
        <v>102</v>
      </c>
      <c r="K1475" s="184" t="s">
        <v>140</v>
      </c>
      <c r="L1475" s="258">
        <f>Total_revenue-COGS</f>
        <v>7492000000</v>
      </c>
      <c r="M1475" s="258">
        <f>Gross_profit-(SGAs+R_and_D+Other_operating_items)</f>
        <v>1904800000</v>
      </c>
      <c r="N1475" s="259">
        <f>1-(COGS/Total_revenue)</f>
        <v>0.4435865858</v>
      </c>
      <c r="O1475" s="259">
        <f>Operating_profit/Total_revenue</f>
        <v>0.1127794619</v>
      </c>
    </row>
    <row r="1476">
      <c r="A1476" s="184">
        <v>1537.0</v>
      </c>
      <c r="B1476" s="184" t="s">
        <v>588</v>
      </c>
      <c r="C1476" s="184" t="s">
        <v>13</v>
      </c>
      <c r="D1476" s="256">
        <v>42369.0</v>
      </c>
      <c r="E1476" s="257">
        <v>1.69654E10</v>
      </c>
      <c r="F1476" s="257">
        <v>9.2095E9</v>
      </c>
      <c r="G1476" s="257">
        <v>4.6121E9</v>
      </c>
      <c r="H1476" s="257">
        <v>6.923E8</v>
      </c>
      <c r="I1476" s="184">
        <v>0.0</v>
      </c>
      <c r="J1476" s="184" t="s">
        <v>102</v>
      </c>
      <c r="K1476" s="184" t="s">
        <v>140</v>
      </c>
      <c r="L1476" s="258">
        <f>Total_revenue-COGS</f>
        <v>7755900000</v>
      </c>
      <c r="M1476" s="258">
        <f>Gross_profit-(SGAs+R_and_D+Other_operating_items)</f>
        <v>2451500000</v>
      </c>
      <c r="N1476" s="259">
        <f>1-(COGS/Total_revenue)</f>
        <v>0.4571598666</v>
      </c>
      <c r="O1476" s="259">
        <f>Operating_profit/Total_revenue</f>
        <v>0.1444999823</v>
      </c>
    </row>
    <row r="1477">
      <c r="A1477" s="184">
        <v>1538.0</v>
      </c>
      <c r="B1477" s="184" t="s">
        <v>80</v>
      </c>
      <c r="C1477" s="184" t="s">
        <v>10</v>
      </c>
      <c r="D1477" s="256">
        <v>41274.0</v>
      </c>
      <c r="E1477" s="257">
        <v>7.63E8</v>
      </c>
      <c r="F1477" s="257">
        <v>1.2E7</v>
      </c>
      <c r="G1477" s="257">
        <v>4.29E8</v>
      </c>
      <c r="H1477" s="184">
        <v>0.0</v>
      </c>
      <c r="I1477" s="257">
        <v>2.6E7</v>
      </c>
      <c r="J1477" s="184" t="s">
        <v>90</v>
      </c>
      <c r="K1477" s="184" t="s">
        <v>98</v>
      </c>
      <c r="L1477" s="258">
        <f>Total_revenue-COGS</f>
        <v>751000000</v>
      </c>
      <c r="M1477" s="258">
        <f>Gross_profit-(SGAs+R_and_D+Other_operating_items)</f>
        <v>296000000</v>
      </c>
      <c r="N1477" s="259">
        <f>1-(COGS/Total_revenue)</f>
        <v>0.9842726081</v>
      </c>
      <c r="O1477" s="259">
        <f>Operating_profit/Total_revenue</f>
        <v>0.3879423329</v>
      </c>
    </row>
    <row r="1478">
      <c r="A1478" s="184">
        <v>1539.0</v>
      </c>
      <c r="B1478" s="184" t="s">
        <v>80</v>
      </c>
      <c r="C1478" s="184" t="s">
        <v>11</v>
      </c>
      <c r="D1478" s="256">
        <v>41639.0</v>
      </c>
      <c r="E1478" s="257">
        <v>9.45E8</v>
      </c>
      <c r="F1478" s="257">
        <v>1.8E7</v>
      </c>
      <c r="G1478" s="257">
        <v>5.97E8</v>
      </c>
      <c r="H1478" s="184">
        <v>0.0</v>
      </c>
      <c r="I1478" s="257">
        <v>3.6E7</v>
      </c>
      <c r="J1478" s="184" t="s">
        <v>90</v>
      </c>
      <c r="K1478" s="184" t="s">
        <v>98</v>
      </c>
      <c r="L1478" s="258">
        <f>Total_revenue-COGS</f>
        <v>927000000</v>
      </c>
      <c r="M1478" s="258">
        <f>Gross_profit-(SGAs+R_and_D+Other_operating_items)</f>
        <v>294000000</v>
      </c>
      <c r="N1478" s="259">
        <f>1-(COGS/Total_revenue)</f>
        <v>0.980952381</v>
      </c>
      <c r="O1478" s="259">
        <f>Operating_profit/Total_revenue</f>
        <v>0.3111111111</v>
      </c>
    </row>
    <row r="1479">
      <c r="A1479" s="184">
        <v>1540.0</v>
      </c>
      <c r="B1479" s="184" t="s">
        <v>80</v>
      </c>
      <c r="C1479" s="184" t="s">
        <v>12</v>
      </c>
      <c r="D1479" s="256">
        <v>42004.0</v>
      </c>
      <c r="E1479" s="257">
        <v>1.246E9</v>
      </c>
      <c r="F1479" s="257">
        <v>4.0E7</v>
      </c>
      <c r="G1479" s="257">
        <v>8.01E8</v>
      </c>
      <c r="H1479" s="184">
        <v>0.0</v>
      </c>
      <c r="I1479" s="257">
        <v>6.5E7</v>
      </c>
      <c r="J1479" s="184" t="s">
        <v>90</v>
      </c>
      <c r="K1479" s="184" t="s">
        <v>98</v>
      </c>
      <c r="L1479" s="258">
        <f>Total_revenue-COGS</f>
        <v>1206000000</v>
      </c>
      <c r="M1479" s="258">
        <f>Gross_profit-(SGAs+R_and_D+Other_operating_items)</f>
        <v>340000000</v>
      </c>
      <c r="N1479" s="259">
        <f>1-(COGS/Total_revenue)</f>
        <v>0.9678972713</v>
      </c>
      <c r="O1479" s="259">
        <f>Operating_profit/Total_revenue</f>
        <v>0.2728731942</v>
      </c>
    </row>
    <row r="1480">
      <c r="A1480" s="184">
        <v>1541.0</v>
      </c>
      <c r="B1480" s="184" t="s">
        <v>80</v>
      </c>
      <c r="C1480" s="184" t="s">
        <v>13</v>
      </c>
      <c r="D1480" s="256">
        <v>42369.0</v>
      </c>
      <c r="E1480" s="257">
        <v>1.492E9</v>
      </c>
      <c r="F1480" s="257">
        <v>5.8E7</v>
      </c>
      <c r="G1480" s="257">
        <v>1.109E9</v>
      </c>
      <c r="H1480" s="184">
        <v>0.0</v>
      </c>
      <c r="I1480" s="257">
        <v>9.3E7</v>
      </c>
      <c r="J1480" s="184" t="s">
        <v>90</v>
      </c>
      <c r="K1480" s="184" t="s">
        <v>98</v>
      </c>
      <c r="L1480" s="258">
        <f>Total_revenue-COGS</f>
        <v>1434000000</v>
      </c>
      <c r="M1480" s="258">
        <f>Gross_profit-(SGAs+R_and_D+Other_operating_items)</f>
        <v>232000000</v>
      </c>
      <c r="N1480" s="259">
        <f>1-(COGS/Total_revenue)</f>
        <v>0.9611260054</v>
      </c>
      <c r="O1480" s="259">
        <f>Operating_profit/Total_revenue</f>
        <v>0.1554959786</v>
      </c>
    </row>
    <row r="1481">
      <c r="A1481" s="184">
        <v>1542.0</v>
      </c>
      <c r="B1481" s="184" t="s">
        <v>589</v>
      </c>
      <c r="C1481" s="184" t="s">
        <v>10</v>
      </c>
      <c r="D1481" s="256">
        <v>41639.0</v>
      </c>
      <c r="E1481" s="257">
        <v>2.6191E10</v>
      </c>
      <c r="F1481" s="257">
        <v>1.3307E10</v>
      </c>
      <c r="G1481" s="257">
        <v>3.757E9</v>
      </c>
      <c r="H1481" s="184">
        <v>0.0</v>
      </c>
      <c r="I1481" s="257">
        <v>3.821E9</v>
      </c>
      <c r="J1481" s="184" t="s">
        <v>99</v>
      </c>
      <c r="K1481" s="184" t="s">
        <v>154</v>
      </c>
      <c r="L1481" s="258">
        <f>Total_revenue-COGS</f>
        <v>12884000000</v>
      </c>
      <c r="M1481" s="258">
        <f>Gross_profit-(SGAs+R_and_D+Other_operating_items)</f>
        <v>5306000000</v>
      </c>
      <c r="N1481" s="259">
        <f>1-(COGS/Total_revenue)</f>
        <v>0.491924707</v>
      </c>
      <c r="O1481" s="259">
        <f>Operating_profit/Total_revenue</f>
        <v>0.2025886755</v>
      </c>
    </row>
    <row r="1482">
      <c r="A1482" s="184">
        <v>1543.0</v>
      </c>
      <c r="B1482" s="184" t="s">
        <v>589</v>
      </c>
      <c r="C1482" s="184" t="s">
        <v>11</v>
      </c>
      <c r="D1482" s="256">
        <v>42004.0</v>
      </c>
      <c r="E1482" s="257">
        <v>2.7174E10</v>
      </c>
      <c r="F1482" s="257">
        <v>1.387E10</v>
      </c>
      <c r="G1482" s="257">
        <v>3.964E9</v>
      </c>
      <c r="H1482" s="184">
        <v>0.0</v>
      </c>
      <c r="I1482" s="257">
        <v>3.882E9</v>
      </c>
      <c r="J1482" s="184" t="s">
        <v>99</v>
      </c>
      <c r="K1482" s="184" t="s">
        <v>154</v>
      </c>
      <c r="L1482" s="258">
        <f>Total_revenue-COGS</f>
        <v>13304000000</v>
      </c>
      <c r="M1482" s="258">
        <f>Gross_profit-(SGAs+R_and_D+Other_operating_items)</f>
        <v>5458000000</v>
      </c>
      <c r="N1482" s="259">
        <f>1-(COGS/Total_revenue)</f>
        <v>0.4895856333</v>
      </c>
      <c r="O1482" s="259">
        <f>Operating_profit/Total_revenue</f>
        <v>0.2008537573</v>
      </c>
    </row>
    <row r="1483">
      <c r="A1483" s="184">
        <v>1544.0</v>
      </c>
      <c r="B1483" s="184" t="s">
        <v>589</v>
      </c>
      <c r="C1483" s="184" t="s">
        <v>12</v>
      </c>
      <c r="D1483" s="256">
        <v>42369.0</v>
      </c>
      <c r="E1483" s="257">
        <v>2.6815E10</v>
      </c>
      <c r="F1483" s="257">
        <v>1.3723E10</v>
      </c>
      <c r="G1483" s="257">
        <v>4.094E9</v>
      </c>
      <c r="H1483" s="184">
        <v>0.0</v>
      </c>
      <c r="I1483" s="257">
        <v>3.885E9</v>
      </c>
      <c r="J1483" s="184" t="s">
        <v>99</v>
      </c>
      <c r="K1483" s="184" t="s">
        <v>154</v>
      </c>
      <c r="L1483" s="258">
        <f>Total_revenue-COGS</f>
        <v>13092000000</v>
      </c>
      <c r="M1483" s="258">
        <f>Gross_profit-(SGAs+R_and_D+Other_operating_items)</f>
        <v>5113000000</v>
      </c>
      <c r="N1483" s="259">
        <f>1-(COGS/Total_revenue)</f>
        <v>0.4882341973</v>
      </c>
      <c r="O1483" s="259">
        <f>Operating_profit/Total_revenue</f>
        <v>0.19067686</v>
      </c>
    </row>
    <row r="1484">
      <c r="A1484" s="184">
        <v>1545.0</v>
      </c>
      <c r="B1484" s="184" t="s">
        <v>589</v>
      </c>
      <c r="C1484" s="184" t="s">
        <v>13</v>
      </c>
      <c r="D1484" s="256">
        <v>42735.0</v>
      </c>
      <c r="E1484" s="257">
        <v>2.7625E10</v>
      </c>
      <c r="F1484" s="257">
        <v>1.507E10</v>
      </c>
      <c r="G1484" s="257">
        <v>4.154E9</v>
      </c>
      <c r="H1484" s="184">
        <v>0.0</v>
      </c>
      <c r="I1484" s="257">
        <v>3.985E9</v>
      </c>
      <c r="J1484" s="184" t="s">
        <v>99</v>
      </c>
      <c r="K1484" s="184" t="s">
        <v>154</v>
      </c>
      <c r="L1484" s="258">
        <f>Total_revenue-COGS</f>
        <v>12555000000</v>
      </c>
      <c r="M1484" s="258">
        <f>Gross_profit-(SGAs+R_and_D+Other_operating_items)</f>
        <v>4416000000</v>
      </c>
      <c r="N1484" s="259">
        <f>1-(COGS/Total_revenue)</f>
        <v>0.454479638</v>
      </c>
      <c r="O1484" s="259">
        <f>Operating_profit/Total_revenue</f>
        <v>0.1598552036</v>
      </c>
    </row>
    <row r="1485">
      <c r="A1485" s="184">
        <v>1546.0</v>
      </c>
      <c r="B1485" s="184" t="s">
        <v>590</v>
      </c>
      <c r="C1485" s="184" t="s">
        <v>10</v>
      </c>
      <c r="D1485" s="256">
        <v>41272.0</v>
      </c>
      <c r="E1485" s="257">
        <v>4.66412E9</v>
      </c>
      <c r="F1485" s="257">
        <v>3.098066E9</v>
      </c>
      <c r="G1485" s="257">
        <v>1.040287E9</v>
      </c>
      <c r="H1485" s="184">
        <v>0.0</v>
      </c>
      <c r="I1485" s="257">
        <v>8.8975E7</v>
      </c>
      <c r="J1485" s="184" t="s">
        <v>90</v>
      </c>
      <c r="K1485" s="184" t="s">
        <v>591</v>
      </c>
      <c r="L1485" s="258">
        <f>Total_revenue-COGS</f>
        <v>1566054000</v>
      </c>
      <c r="M1485" s="258">
        <f>Gross_profit-(SGAs+R_and_D+Other_operating_items)</f>
        <v>436792000</v>
      </c>
      <c r="N1485" s="259">
        <f>1-(COGS/Total_revenue)</f>
        <v>0.3357662324</v>
      </c>
      <c r="O1485" s="259">
        <f>Operating_profit/Total_revenue</f>
        <v>0.09364939153</v>
      </c>
    </row>
    <row r="1486">
      <c r="A1486" s="184">
        <v>1547.0</v>
      </c>
      <c r="B1486" s="184" t="s">
        <v>590</v>
      </c>
      <c r="C1486" s="184" t="s">
        <v>11</v>
      </c>
      <c r="D1486" s="256">
        <v>41636.0</v>
      </c>
      <c r="E1486" s="257">
        <v>5.164784E9</v>
      </c>
      <c r="F1486" s="257">
        <v>3.411175E9</v>
      </c>
      <c r="G1486" s="257">
        <v>1.138934E9</v>
      </c>
      <c r="H1486" s="184">
        <v>0.0</v>
      </c>
      <c r="I1486" s="257">
        <v>1.00025E8</v>
      </c>
      <c r="J1486" s="184" t="s">
        <v>90</v>
      </c>
      <c r="K1486" s="184" t="s">
        <v>591</v>
      </c>
      <c r="L1486" s="258">
        <f>Total_revenue-COGS</f>
        <v>1753609000</v>
      </c>
      <c r="M1486" s="258">
        <f>Gross_profit-(SGAs+R_and_D+Other_operating_items)</f>
        <v>514650000</v>
      </c>
      <c r="N1486" s="259">
        <f>1-(COGS/Total_revenue)</f>
        <v>0.3395319146</v>
      </c>
      <c r="O1486" s="259">
        <f>Operating_profit/Total_revenue</f>
        <v>0.09964598713</v>
      </c>
    </row>
    <row r="1487">
      <c r="A1487" s="184">
        <v>1548.0</v>
      </c>
      <c r="B1487" s="184" t="s">
        <v>590</v>
      </c>
      <c r="C1487" s="184" t="s">
        <v>12</v>
      </c>
      <c r="D1487" s="256">
        <v>42000.0</v>
      </c>
      <c r="E1487" s="257">
        <v>5.711715E9</v>
      </c>
      <c r="F1487" s="257">
        <v>3.7613E9</v>
      </c>
      <c r="G1487" s="257">
        <v>1.246308E9</v>
      </c>
      <c r="H1487" s="184">
        <v>0.0</v>
      </c>
      <c r="I1487" s="257">
        <v>1.14635E8</v>
      </c>
      <c r="J1487" s="184" t="s">
        <v>90</v>
      </c>
      <c r="K1487" s="184" t="s">
        <v>591</v>
      </c>
      <c r="L1487" s="258">
        <f>Total_revenue-COGS</f>
        <v>1950415000</v>
      </c>
      <c r="M1487" s="258">
        <f>Gross_profit-(SGAs+R_and_D+Other_operating_items)</f>
        <v>589472000</v>
      </c>
      <c r="N1487" s="259">
        <f>1-(COGS/Total_revenue)</f>
        <v>0.3414762466</v>
      </c>
      <c r="O1487" s="259">
        <f>Operating_profit/Total_revenue</f>
        <v>0.1032040289</v>
      </c>
    </row>
    <row r="1488">
      <c r="A1488" s="184">
        <v>1549.0</v>
      </c>
      <c r="B1488" s="184" t="s">
        <v>590</v>
      </c>
      <c r="C1488" s="184" t="s">
        <v>13</v>
      </c>
      <c r="D1488" s="256">
        <v>42364.0</v>
      </c>
      <c r="E1488" s="257">
        <v>6.226507E9</v>
      </c>
      <c r="F1488" s="257">
        <v>4.083333E9</v>
      </c>
      <c r="G1488" s="257">
        <v>1.369097E9</v>
      </c>
      <c r="H1488" s="184">
        <v>0.0</v>
      </c>
      <c r="I1488" s="257">
        <v>1.23569E8</v>
      </c>
      <c r="J1488" s="184" t="s">
        <v>90</v>
      </c>
      <c r="K1488" s="184" t="s">
        <v>591</v>
      </c>
      <c r="L1488" s="258">
        <f>Total_revenue-COGS</f>
        <v>2143174000</v>
      </c>
      <c r="M1488" s="258">
        <f>Gross_profit-(SGAs+R_and_D+Other_operating_items)</f>
        <v>650508000</v>
      </c>
      <c r="N1488" s="259">
        <f>1-(COGS/Total_revenue)</f>
        <v>0.3442016527</v>
      </c>
      <c r="O1488" s="259">
        <f>Operating_profit/Total_revenue</f>
        <v>0.1044739852</v>
      </c>
    </row>
    <row r="1489">
      <c r="A1489" s="184">
        <v>1550.0</v>
      </c>
      <c r="B1489" s="184" t="s">
        <v>592</v>
      </c>
      <c r="C1489" s="184" t="s">
        <v>10</v>
      </c>
      <c r="D1489" s="256">
        <v>41550.0</v>
      </c>
      <c r="E1489" s="257">
        <v>3.4374E10</v>
      </c>
      <c r="F1489" s="257">
        <v>3.2016E10</v>
      </c>
      <c r="G1489" s="257">
        <v>9.83E8</v>
      </c>
      <c r="H1489" s="184">
        <v>0.0</v>
      </c>
      <c r="I1489" s="184">
        <v>0.0</v>
      </c>
      <c r="J1489" s="184" t="s">
        <v>93</v>
      </c>
      <c r="K1489" s="184" t="s">
        <v>218</v>
      </c>
      <c r="L1489" s="258">
        <f>Total_revenue-COGS</f>
        <v>2358000000</v>
      </c>
      <c r="M1489" s="258">
        <f>Gross_profit-(SGAs+R_and_D+Other_operating_items)</f>
        <v>1375000000</v>
      </c>
      <c r="N1489" s="259">
        <f>1-(COGS/Total_revenue)</f>
        <v>0.06859835922</v>
      </c>
      <c r="O1489" s="259">
        <f>Operating_profit/Total_revenue</f>
        <v>0.04000116367</v>
      </c>
    </row>
    <row r="1490">
      <c r="A1490" s="184">
        <v>1551.0</v>
      </c>
      <c r="B1490" s="184" t="s">
        <v>592</v>
      </c>
      <c r="C1490" s="184" t="s">
        <v>11</v>
      </c>
      <c r="D1490" s="256">
        <v>41915.0</v>
      </c>
      <c r="E1490" s="257">
        <v>3.758E10</v>
      </c>
      <c r="F1490" s="257">
        <v>3.4895E10</v>
      </c>
      <c r="G1490" s="257">
        <v>1.255E9</v>
      </c>
      <c r="H1490" s="184">
        <v>0.0</v>
      </c>
      <c r="I1490" s="184">
        <v>0.0</v>
      </c>
      <c r="J1490" s="184" t="s">
        <v>93</v>
      </c>
      <c r="K1490" s="184" t="s">
        <v>218</v>
      </c>
      <c r="L1490" s="258">
        <f>Total_revenue-COGS</f>
        <v>2685000000</v>
      </c>
      <c r="M1490" s="258">
        <f>Gross_profit-(SGAs+R_and_D+Other_operating_items)</f>
        <v>1430000000</v>
      </c>
      <c r="N1490" s="259">
        <f>1-(COGS/Total_revenue)</f>
        <v>0.0714475785</v>
      </c>
      <c r="O1490" s="259">
        <f>Operating_profit/Total_revenue</f>
        <v>0.0380521554</v>
      </c>
    </row>
    <row r="1491">
      <c r="A1491" s="184">
        <v>1552.0</v>
      </c>
      <c r="B1491" s="184" t="s">
        <v>592</v>
      </c>
      <c r="C1491" s="184" t="s">
        <v>12</v>
      </c>
      <c r="D1491" s="256">
        <v>42280.0</v>
      </c>
      <c r="E1491" s="257">
        <v>4.1373E10</v>
      </c>
      <c r="F1491" s="257">
        <v>3.7456E10</v>
      </c>
      <c r="G1491" s="257">
        <v>1.748E9</v>
      </c>
      <c r="H1491" s="184">
        <v>0.0</v>
      </c>
      <c r="I1491" s="184">
        <v>0.0</v>
      </c>
      <c r="J1491" s="184" t="s">
        <v>93</v>
      </c>
      <c r="K1491" s="184" t="s">
        <v>218</v>
      </c>
      <c r="L1491" s="258">
        <f>Total_revenue-COGS</f>
        <v>3917000000</v>
      </c>
      <c r="M1491" s="258">
        <f>Gross_profit-(SGAs+R_and_D+Other_operating_items)</f>
        <v>2169000000</v>
      </c>
      <c r="N1491" s="259">
        <f>1-(COGS/Total_revenue)</f>
        <v>0.09467527131</v>
      </c>
      <c r="O1491" s="259">
        <f>Operating_profit/Total_revenue</f>
        <v>0.05242549489</v>
      </c>
    </row>
    <row r="1492">
      <c r="A1492" s="184">
        <v>1553.0</v>
      </c>
      <c r="B1492" s="184" t="s">
        <v>592</v>
      </c>
      <c r="C1492" s="184" t="s">
        <v>13</v>
      </c>
      <c r="D1492" s="256">
        <v>42644.0</v>
      </c>
      <c r="E1492" s="257">
        <v>3.6881E10</v>
      </c>
      <c r="F1492" s="257">
        <v>3.2184E10</v>
      </c>
      <c r="G1492" s="257">
        <v>1.864E9</v>
      </c>
      <c r="H1492" s="184">
        <v>0.0</v>
      </c>
      <c r="I1492" s="184">
        <v>0.0</v>
      </c>
      <c r="J1492" s="184" t="s">
        <v>93</v>
      </c>
      <c r="K1492" s="184" t="s">
        <v>218</v>
      </c>
      <c r="L1492" s="258">
        <f>Total_revenue-COGS</f>
        <v>4697000000</v>
      </c>
      <c r="M1492" s="258">
        <f>Gross_profit-(SGAs+R_and_D+Other_operating_items)</f>
        <v>2833000000</v>
      </c>
      <c r="N1492" s="259">
        <f>1-(COGS/Total_revenue)</f>
        <v>0.1273555489</v>
      </c>
      <c r="O1492" s="259">
        <f>Operating_profit/Total_revenue</f>
        <v>0.07681461999</v>
      </c>
    </row>
    <row r="1493">
      <c r="A1493" s="184">
        <v>1554.0</v>
      </c>
      <c r="B1493" s="184" t="s">
        <v>593</v>
      </c>
      <c r="C1493" s="184" t="s">
        <v>10</v>
      </c>
      <c r="D1493" s="256">
        <v>41274.0</v>
      </c>
      <c r="E1493" s="257">
        <v>2.9809E10</v>
      </c>
      <c r="F1493" s="257">
        <v>2.6045E10</v>
      </c>
      <c r="G1493" s="257">
        <v>1.702E9</v>
      </c>
      <c r="H1493" s="184">
        <v>0.0</v>
      </c>
      <c r="I1493" s="257">
        <v>4.18E8</v>
      </c>
      <c r="J1493" s="184" t="s">
        <v>96</v>
      </c>
      <c r="K1493" s="184" t="s">
        <v>419</v>
      </c>
      <c r="L1493" s="258">
        <f>Total_revenue-COGS</f>
        <v>3764000000</v>
      </c>
      <c r="M1493" s="258">
        <f>Gross_profit-(SGAs+R_and_D+Other_operating_items)</f>
        <v>1644000000</v>
      </c>
      <c r="N1493" s="259">
        <f>1-(COGS/Total_revenue)</f>
        <v>0.1262705894</v>
      </c>
      <c r="O1493" s="259">
        <f>Operating_profit/Total_revenue</f>
        <v>0.05515112885</v>
      </c>
    </row>
    <row r="1494">
      <c r="A1494" s="184">
        <v>1555.0</v>
      </c>
      <c r="B1494" s="184" t="s">
        <v>593</v>
      </c>
      <c r="C1494" s="184" t="s">
        <v>11</v>
      </c>
      <c r="D1494" s="256">
        <v>41639.0</v>
      </c>
      <c r="E1494" s="257">
        <v>3.7601E10</v>
      </c>
      <c r="F1494" s="257">
        <v>3.4085E10</v>
      </c>
      <c r="G1494" s="257">
        <v>2.248E9</v>
      </c>
      <c r="H1494" s="184">
        <v>0.0</v>
      </c>
      <c r="I1494" s="257">
        <v>4.89E8</v>
      </c>
      <c r="J1494" s="184" t="s">
        <v>96</v>
      </c>
      <c r="K1494" s="184" t="s">
        <v>419</v>
      </c>
      <c r="L1494" s="258">
        <f>Total_revenue-COGS</f>
        <v>3516000000</v>
      </c>
      <c r="M1494" s="258">
        <f>Gross_profit-(SGAs+R_and_D+Other_operating_items)</f>
        <v>779000000</v>
      </c>
      <c r="N1494" s="259">
        <f>1-(COGS/Total_revenue)</f>
        <v>0.09350815138</v>
      </c>
      <c r="O1494" s="259">
        <f>Operating_profit/Total_revenue</f>
        <v>0.02071753411</v>
      </c>
    </row>
    <row r="1495">
      <c r="A1495" s="184">
        <v>1556.0</v>
      </c>
      <c r="B1495" s="184" t="s">
        <v>593</v>
      </c>
      <c r="C1495" s="184" t="s">
        <v>12</v>
      </c>
      <c r="D1495" s="256">
        <v>42004.0</v>
      </c>
      <c r="E1495" s="257">
        <v>4.0633E10</v>
      </c>
      <c r="F1495" s="257">
        <v>3.5673E10</v>
      </c>
      <c r="G1495" s="257">
        <v>2.762E9</v>
      </c>
      <c r="H1495" s="184">
        <v>0.0</v>
      </c>
      <c r="I1495" s="257">
        <v>5.62E8</v>
      </c>
      <c r="J1495" s="184" t="s">
        <v>96</v>
      </c>
      <c r="K1495" s="184" t="s">
        <v>419</v>
      </c>
      <c r="L1495" s="258">
        <f>Total_revenue-COGS</f>
        <v>4960000000</v>
      </c>
      <c r="M1495" s="258">
        <f>Gross_profit-(SGAs+R_and_D+Other_operating_items)</f>
        <v>1636000000</v>
      </c>
      <c r="N1495" s="259">
        <f>1-(COGS/Total_revenue)</f>
        <v>0.1220682696</v>
      </c>
      <c r="O1495" s="259">
        <f>Operating_profit/Total_revenue</f>
        <v>0.04026284055</v>
      </c>
    </row>
    <row r="1496">
      <c r="A1496" s="184">
        <v>1557.0</v>
      </c>
      <c r="B1496" s="184" t="s">
        <v>593</v>
      </c>
      <c r="C1496" s="184" t="s">
        <v>13</v>
      </c>
      <c r="D1496" s="256">
        <v>42369.0</v>
      </c>
      <c r="E1496" s="257">
        <v>2.8711E10</v>
      </c>
      <c r="F1496" s="257">
        <v>2.2466E10</v>
      </c>
      <c r="G1496" s="257">
        <v>2.62E9</v>
      </c>
      <c r="H1496" s="184">
        <v>0.0</v>
      </c>
      <c r="I1496" s="257">
        <v>7.56E8</v>
      </c>
      <c r="J1496" s="184" t="s">
        <v>96</v>
      </c>
      <c r="K1496" s="184" t="s">
        <v>419</v>
      </c>
      <c r="L1496" s="258">
        <f>Total_revenue-COGS</f>
        <v>6245000000</v>
      </c>
      <c r="M1496" s="258">
        <f>Gross_profit-(SGAs+R_and_D+Other_operating_items)</f>
        <v>2869000000</v>
      </c>
      <c r="N1496" s="259">
        <f>1-(COGS/Total_revenue)</f>
        <v>0.2175124517</v>
      </c>
      <c r="O1496" s="259">
        <f>Operating_profit/Total_revenue</f>
        <v>0.0999268573</v>
      </c>
    </row>
    <row r="1497">
      <c r="A1497" s="184">
        <v>1558.0</v>
      </c>
      <c r="B1497" s="184" t="s">
        <v>594</v>
      </c>
      <c r="C1497" s="184" t="s">
        <v>10</v>
      </c>
      <c r="D1497" s="256">
        <v>41274.0</v>
      </c>
      <c r="E1497" s="257">
        <v>1.793557E9</v>
      </c>
      <c r="F1497" s="257">
        <v>1.189341E9</v>
      </c>
      <c r="G1497" s="257">
        <v>2.47597E8</v>
      </c>
      <c r="H1497" s="184">
        <v>0.0</v>
      </c>
      <c r="I1497" s="184">
        <v>0.0</v>
      </c>
      <c r="J1497" s="184" t="s">
        <v>108</v>
      </c>
      <c r="K1497" s="184" t="s">
        <v>101</v>
      </c>
      <c r="L1497" s="258">
        <f>Total_revenue-COGS</f>
        <v>604216000</v>
      </c>
      <c r="M1497" s="258">
        <f>Gross_profit-(SGAs+R_and_D+Other_operating_items)</f>
        <v>356619000</v>
      </c>
      <c r="N1497" s="259">
        <f>1-(COGS/Total_revenue)</f>
        <v>0.3368814038</v>
      </c>
      <c r="O1497" s="259">
        <f>Operating_profit/Total_revenue</f>
        <v>0.1988333797</v>
      </c>
    </row>
    <row r="1498">
      <c r="A1498" s="184">
        <v>1559.0</v>
      </c>
      <c r="B1498" s="184" t="s">
        <v>594</v>
      </c>
      <c r="C1498" s="184" t="s">
        <v>11</v>
      </c>
      <c r="D1498" s="256">
        <v>41639.0</v>
      </c>
      <c r="E1498" s="257">
        <v>2.064305E9</v>
      </c>
      <c r="F1498" s="257">
        <v>1.369438E9</v>
      </c>
      <c r="G1498" s="257">
        <v>3.12367E8</v>
      </c>
      <c r="H1498" s="184">
        <v>0.0</v>
      </c>
      <c r="I1498" s="184">
        <v>0.0</v>
      </c>
      <c r="J1498" s="184" t="s">
        <v>108</v>
      </c>
      <c r="K1498" s="184" t="s">
        <v>101</v>
      </c>
      <c r="L1498" s="258">
        <f>Total_revenue-COGS</f>
        <v>694867000</v>
      </c>
      <c r="M1498" s="258">
        <f>Gross_profit-(SGAs+R_and_D+Other_operating_items)</f>
        <v>382500000</v>
      </c>
      <c r="N1498" s="259">
        <f>1-(COGS/Total_revenue)</f>
        <v>0.3366106268</v>
      </c>
      <c r="O1498" s="259">
        <f>Operating_profit/Total_revenue</f>
        <v>0.1852923865</v>
      </c>
    </row>
    <row r="1499">
      <c r="A1499" s="184">
        <v>1560.0</v>
      </c>
      <c r="B1499" s="184" t="s">
        <v>594</v>
      </c>
      <c r="C1499" s="184" t="s">
        <v>12</v>
      </c>
      <c r="D1499" s="256">
        <v>42004.0</v>
      </c>
      <c r="E1499" s="257">
        <v>2.446877E9</v>
      </c>
      <c r="F1499" s="257">
        <v>1.668892E9</v>
      </c>
      <c r="G1499" s="257">
        <v>3.46345E8</v>
      </c>
      <c r="H1499" s="184">
        <v>0.0</v>
      </c>
      <c r="I1499" s="184">
        <v>0.0</v>
      </c>
      <c r="J1499" s="184" t="s">
        <v>108</v>
      </c>
      <c r="K1499" s="184" t="s">
        <v>101</v>
      </c>
      <c r="L1499" s="258">
        <f>Total_revenue-COGS</f>
        <v>777985000</v>
      </c>
      <c r="M1499" s="258">
        <f>Gross_profit-(SGAs+R_and_D+Other_operating_items)</f>
        <v>431640000</v>
      </c>
      <c r="N1499" s="259">
        <f>1-(COGS/Total_revenue)</f>
        <v>0.3179501871</v>
      </c>
      <c r="O1499" s="259">
        <f>Operating_profit/Total_revenue</f>
        <v>0.1764044535</v>
      </c>
    </row>
    <row r="1500">
      <c r="A1500" s="184">
        <v>1561.0</v>
      </c>
      <c r="B1500" s="184" t="s">
        <v>594</v>
      </c>
      <c r="C1500" s="184" t="s">
        <v>13</v>
      </c>
      <c r="D1500" s="256">
        <v>42369.0</v>
      </c>
      <c r="E1500" s="257">
        <v>2.779541E9</v>
      </c>
      <c r="F1500" s="257">
        <v>1.855181E9</v>
      </c>
      <c r="G1500" s="257">
        <v>3.90253E8</v>
      </c>
      <c r="H1500" s="184">
        <v>0.0</v>
      </c>
      <c r="I1500" s="184">
        <v>0.0</v>
      </c>
      <c r="J1500" s="184" t="s">
        <v>108</v>
      </c>
      <c r="K1500" s="184" t="s">
        <v>101</v>
      </c>
      <c r="L1500" s="258">
        <f>Total_revenue-COGS</f>
        <v>924360000</v>
      </c>
      <c r="M1500" s="258">
        <f>Gross_profit-(SGAs+R_and_D+Other_operating_items)</f>
        <v>534107000</v>
      </c>
      <c r="N1500" s="259">
        <f>1-(COGS/Total_revenue)</f>
        <v>0.3325585052</v>
      </c>
      <c r="O1500" s="259">
        <f>Operating_profit/Total_revenue</f>
        <v>0.1921565467</v>
      </c>
    </row>
    <row r="1501">
      <c r="A1501" s="184">
        <v>1562.0</v>
      </c>
      <c r="B1501" s="184" t="s">
        <v>595</v>
      </c>
      <c r="C1501" s="184" t="s">
        <v>10</v>
      </c>
      <c r="D1501" s="256">
        <v>41274.0</v>
      </c>
      <c r="E1501" s="257">
        <v>1.2825E10</v>
      </c>
      <c r="F1501" s="257">
        <v>6.457E9</v>
      </c>
      <c r="G1501" s="257">
        <v>1.804E9</v>
      </c>
      <c r="H1501" s="257">
        <v>1.877E9</v>
      </c>
      <c r="I1501" s="184">
        <v>0.0</v>
      </c>
      <c r="J1501" s="184" t="s">
        <v>108</v>
      </c>
      <c r="K1501" s="184" t="s">
        <v>143</v>
      </c>
      <c r="L1501" s="258">
        <f>Total_revenue-COGS</f>
        <v>6368000000</v>
      </c>
      <c r="M1501" s="258">
        <f>Gross_profit-(SGAs+R_and_D+Other_operating_items)</f>
        <v>2687000000</v>
      </c>
      <c r="N1501" s="259">
        <f>1-(COGS/Total_revenue)</f>
        <v>0.4965302144</v>
      </c>
      <c r="O1501" s="259">
        <f>Operating_profit/Total_revenue</f>
        <v>0.2095126706</v>
      </c>
    </row>
    <row r="1502">
      <c r="A1502" s="184">
        <v>1563.0</v>
      </c>
      <c r="B1502" s="184" t="s">
        <v>595</v>
      </c>
      <c r="C1502" s="184" t="s">
        <v>11</v>
      </c>
      <c r="D1502" s="256">
        <v>41639.0</v>
      </c>
      <c r="E1502" s="257">
        <v>1.2205E10</v>
      </c>
      <c r="F1502" s="257">
        <v>5.841E9</v>
      </c>
      <c r="G1502" s="257">
        <v>1.858E9</v>
      </c>
      <c r="H1502" s="257">
        <v>1.522E9</v>
      </c>
      <c r="I1502" s="184">
        <v>0.0</v>
      </c>
      <c r="J1502" s="184" t="s">
        <v>108</v>
      </c>
      <c r="K1502" s="184" t="s">
        <v>143</v>
      </c>
      <c r="L1502" s="258">
        <f>Total_revenue-COGS</f>
        <v>6364000000</v>
      </c>
      <c r="M1502" s="258">
        <f>Gross_profit-(SGAs+R_and_D+Other_operating_items)</f>
        <v>2984000000</v>
      </c>
      <c r="N1502" s="259">
        <f>1-(COGS/Total_revenue)</f>
        <v>0.5214256452</v>
      </c>
      <c r="O1502" s="259">
        <f>Operating_profit/Total_revenue</f>
        <v>0.2444899631</v>
      </c>
    </row>
    <row r="1503">
      <c r="A1503" s="184">
        <v>1564.0</v>
      </c>
      <c r="B1503" s="184" t="s">
        <v>595</v>
      </c>
      <c r="C1503" s="184" t="s">
        <v>12</v>
      </c>
      <c r="D1503" s="256">
        <v>42004.0</v>
      </c>
      <c r="E1503" s="257">
        <v>1.3045E10</v>
      </c>
      <c r="F1503" s="257">
        <v>5.618E9</v>
      </c>
      <c r="G1503" s="257">
        <v>1.843E9</v>
      </c>
      <c r="H1503" s="257">
        <v>1.358E9</v>
      </c>
      <c r="I1503" s="184">
        <v>0.0</v>
      </c>
      <c r="J1503" s="184" t="s">
        <v>108</v>
      </c>
      <c r="K1503" s="184" t="s">
        <v>143</v>
      </c>
      <c r="L1503" s="258">
        <f>Total_revenue-COGS</f>
        <v>7427000000</v>
      </c>
      <c r="M1503" s="258">
        <f>Gross_profit-(SGAs+R_and_D+Other_operating_items)</f>
        <v>4226000000</v>
      </c>
      <c r="N1503" s="259">
        <f>1-(COGS/Total_revenue)</f>
        <v>0.5693369107</v>
      </c>
      <c r="O1503" s="259">
        <f>Operating_profit/Total_revenue</f>
        <v>0.3239555385</v>
      </c>
    </row>
    <row r="1504">
      <c r="A1504" s="184">
        <v>1565.0</v>
      </c>
      <c r="B1504" s="184" t="s">
        <v>595</v>
      </c>
      <c r="C1504" s="184" t="s">
        <v>13</v>
      </c>
      <c r="D1504" s="256">
        <v>42369.0</v>
      </c>
      <c r="E1504" s="257">
        <v>1.3E10</v>
      </c>
      <c r="F1504" s="257">
        <v>5.44E9</v>
      </c>
      <c r="G1504" s="257">
        <v>1.748E9</v>
      </c>
      <c r="H1504" s="257">
        <v>1.28E9</v>
      </c>
      <c r="I1504" s="184">
        <v>0.0</v>
      </c>
      <c r="J1504" s="184" t="s">
        <v>108</v>
      </c>
      <c r="K1504" s="184" t="s">
        <v>143</v>
      </c>
      <c r="L1504" s="258">
        <f>Total_revenue-COGS</f>
        <v>7560000000</v>
      </c>
      <c r="M1504" s="258">
        <f>Gross_profit-(SGAs+R_and_D+Other_operating_items)</f>
        <v>4532000000</v>
      </c>
      <c r="N1504" s="259">
        <f>1-(COGS/Total_revenue)</f>
        <v>0.5815384615</v>
      </c>
      <c r="O1504" s="259">
        <f>Operating_profit/Total_revenue</f>
        <v>0.3486153846</v>
      </c>
    </row>
    <row r="1505">
      <c r="A1505" s="184">
        <v>1566.0</v>
      </c>
      <c r="B1505" s="184" t="s">
        <v>596</v>
      </c>
      <c r="C1505" s="184" t="s">
        <v>10</v>
      </c>
      <c r="D1505" s="256">
        <v>41272.0</v>
      </c>
      <c r="E1505" s="257">
        <v>1.2237E10</v>
      </c>
      <c r="F1505" s="257">
        <v>1.0019E10</v>
      </c>
      <c r="G1505" s="257">
        <v>1.165E9</v>
      </c>
      <c r="H1505" s="184">
        <v>0.0</v>
      </c>
      <c r="I1505" s="184">
        <v>0.0</v>
      </c>
      <c r="J1505" s="184" t="s">
        <v>105</v>
      </c>
      <c r="K1505" s="184" t="s">
        <v>256</v>
      </c>
      <c r="L1505" s="258">
        <f>Total_revenue-COGS</f>
        <v>2218000000</v>
      </c>
      <c r="M1505" s="258">
        <f>Gross_profit-(SGAs+R_and_D+Other_operating_items)</f>
        <v>1053000000</v>
      </c>
      <c r="N1505" s="259">
        <f>1-(COGS/Total_revenue)</f>
        <v>0.1812535752</v>
      </c>
      <c r="O1505" s="259">
        <f>Operating_profit/Total_revenue</f>
        <v>0.08605050257</v>
      </c>
    </row>
    <row r="1506">
      <c r="A1506" s="184">
        <v>1567.0</v>
      </c>
      <c r="B1506" s="184" t="s">
        <v>596</v>
      </c>
      <c r="C1506" s="184" t="s">
        <v>11</v>
      </c>
      <c r="D1506" s="256">
        <v>41636.0</v>
      </c>
      <c r="E1506" s="257">
        <v>1.2104E10</v>
      </c>
      <c r="F1506" s="257">
        <v>1.0131E10</v>
      </c>
      <c r="G1506" s="257">
        <v>1.126E9</v>
      </c>
      <c r="H1506" s="184">
        <v>0.0</v>
      </c>
      <c r="I1506" s="184">
        <v>0.0</v>
      </c>
      <c r="J1506" s="184" t="s">
        <v>105</v>
      </c>
      <c r="K1506" s="184" t="s">
        <v>256</v>
      </c>
      <c r="L1506" s="258">
        <f>Total_revenue-COGS</f>
        <v>1973000000</v>
      </c>
      <c r="M1506" s="258">
        <f>Gross_profit-(SGAs+R_and_D+Other_operating_items)</f>
        <v>847000000</v>
      </c>
      <c r="N1506" s="259">
        <f>1-(COGS/Total_revenue)</f>
        <v>0.1630039656</v>
      </c>
      <c r="O1506" s="259">
        <f>Operating_profit/Total_revenue</f>
        <v>0.06997686715</v>
      </c>
    </row>
    <row r="1507">
      <c r="A1507" s="184">
        <v>1568.0</v>
      </c>
      <c r="B1507" s="184" t="s">
        <v>596</v>
      </c>
      <c r="C1507" s="184" t="s">
        <v>12</v>
      </c>
      <c r="D1507" s="256">
        <v>42007.0</v>
      </c>
      <c r="E1507" s="257">
        <v>1.3878E10</v>
      </c>
      <c r="F1507" s="257">
        <v>1.1421E10</v>
      </c>
      <c r="G1507" s="257">
        <v>1.361E9</v>
      </c>
      <c r="H1507" s="184">
        <v>0.0</v>
      </c>
      <c r="I1507" s="184">
        <v>0.0</v>
      </c>
      <c r="J1507" s="184" t="s">
        <v>105</v>
      </c>
      <c r="K1507" s="184" t="s">
        <v>256</v>
      </c>
      <c r="L1507" s="258">
        <f>Total_revenue-COGS</f>
        <v>2457000000</v>
      </c>
      <c r="M1507" s="258">
        <f>Gross_profit-(SGAs+R_and_D+Other_operating_items)</f>
        <v>1096000000</v>
      </c>
      <c r="N1507" s="259">
        <f>1-(COGS/Total_revenue)</f>
        <v>0.1770428016</v>
      </c>
      <c r="O1507" s="259">
        <f>Operating_profit/Total_revenue</f>
        <v>0.07897391555</v>
      </c>
    </row>
    <row r="1508">
      <c r="A1508" s="184">
        <v>1569.0</v>
      </c>
      <c r="B1508" s="184" t="s">
        <v>596</v>
      </c>
      <c r="C1508" s="184" t="s">
        <v>13</v>
      </c>
      <c r="D1508" s="256">
        <v>42371.0</v>
      </c>
      <c r="E1508" s="257">
        <v>1.3423E10</v>
      </c>
      <c r="F1508" s="257">
        <v>1.0979E10</v>
      </c>
      <c r="G1508" s="257">
        <v>1.304E9</v>
      </c>
      <c r="H1508" s="184">
        <v>0.0</v>
      </c>
      <c r="I1508" s="184">
        <v>0.0</v>
      </c>
      <c r="J1508" s="184" t="s">
        <v>105</v>
      </c>
      <c r="K1508" s="184" t="s">
        <v>256</v>
      </c>
      <c r="L1508" s="258">
        <f>Total_revenue-COGS</f>
        <v>2444000000</v>
      </c>
      <c r="M1508" s="258">
        <f>Gross_profit-(SGAs+R_and_D+Other_operating_items)</f>
        <v>1140000000</v>
      </c>
      <c r="N1508" s="259">
        <f>1-(COGS/Total_revenue)</f>
        <v>0.182075542</v>
      </c>
      <c r="O1508" s="259">
        <f>Operating_profit/Total_revenue</f>
        <v>0.08492885346</v>
      </c>
    </row>
    <row r="1509">
      <c r="A1509" s="184">
        <v>1570.0</v>
      </c>
      <c r="B1509" s="184" t="s">
        <v>597</v>
      </c>
      <c r="C1509" s="184" t="s">
        <v>10</v>
      </c>
      <c r="D1509" s="256">
        <v>41274.0</v>
      </c>
      <c r="E1509" s="257">
        <v>1.834921E9</v>
      </c>
      <c r="F1509" s="257">
        <v>9.55624E8</v>
      </c>
      <c r="G1509" s="257">
        <v>6.70602E8</v>
      </c>
      <c r="H1509" s="184">
        <v>0.0</v>
      </c>
      <c r="I1509" s="184">
        <v>0.0</v>
      </c>
      <c r="J1509" s="184" t="s">
        <v>90</v>
      </c>
      <c r="K1509" s="184" t="s">
        <v>112</v>
      </c>
      <c r="L1509" s="258">
        <f>Total_revenue-COGS</f>
        <v>879297000</v>
      </c>
      <c r="M1509" s="258">
        <f>Gross_profit-(SGAs+R_and_D+Other_operating_items)</f>
        <v>208695000</v>
      </c>
      <c r="N1509" s="259">
        <f>1-(COGS/Total_revenue)</f>
        <v>0.4792015569</v>
      </c>
      <c r="O1509" s="259">
        <f>Operating_profit/Total_revenue</f>
        <v>0.1137351417</v>
      </c>
    </row>
    <row r="1510">
      <c r="A1510" s="184">
        <v>1571.0</v>
      </c>
      <c r="B1510" s="184" t="s">
        <v>597</v>
      </c>
      <c r="C1510" s="184" t="s">
        <v>11</v>
      </c>
      <c r="D1510" s="256">
        <v>41639.0</v>
      </c>
      <c r="E1510" s="257">
        <v>2.332051E9</v>
      </c>
      <c r="F1510" s="257">
        <v>1.195381E9</v>
      </c>
      <c r="G1510" s="257">
        <v>8.71572E8</v>
      </c>
      <c r="H1510" s="184">
        <v>0.0</v>
      </c>
      <c r="I1510" s="184">
        <v>0.0</v>
      </c>
      <c r="J1510" s="184" t="s">
        <v>90</v>
      </c>
      <c r="K1510" s="184" t="s">
        <v>112</v>
      </c>
      <c r="L1510" s="258">
        <f>Total_revenue-COGS</f>
        <v>1136670000</v>
      </c>
      <c r="M1510" s="258">
        <f>Gross_profit-(SGAs+R_and_D+Other_operating_items)</f>
        <v>265098000</v>
      </c>
      <c r="N1510" s="259">
        <f>1-(COGS/Total_revenue)</f>
        <v>0.4874121535</v>
      </c>
      <c r="O1510" s="259">
        <f>Operating_profit/Total_revenue</f>
        <v>0.1136759016</v>
      </c>
    </row>
    <row r="1511">
      <c r="A1511" s="184">
        <v>1572.0</v>
      </c>
      <c r="B1511" s="184" t="s">
        <v>597</v>
      </c>
      <c r="C1511" s="184" t="s">
        <v>12</v>
      </c>
      <c r="D1511" s="256">
        <v>42004.0</v>
      </c>
      <c r="E1511" s="257">
        <v>3.08437E9</v>
      </c>
      <c r="F1511" s="257">
        <v>1.572164E9</v>
      </c>
      <c r="G1511" s="257">
        <v>1.158251E9</v>
      </c>
      <c r="H1511" s="184">
        <v>0.0</v>
      </c>
      <c r="I1511" s="184">
        <v>0.0</v>
      </c>
      <c r="J1511" s="184" t="s">
        <v>90</v>
      </c>
      <c r="K1511" s="184" t="s">
        <v>112</v>
      </c>
      <c r="L1511" s="258">
        <f>Total_revenue-COGS</f>
        <v>1512206000</v>
      </c>
      <c r="M1511" s="258">
        <f>Gross_profit-(SGAs+R_and_D+Other_operating_items)</f>
        <v>353955000</v>
      </c>
      <c r="N1511" s="259">
        <f>1-(COGS/Total_revenue)</f>
        <v>0.490280349</v>
      </c>
      <c r="O1511" s="259">
        <f>Operating_profit/Total_revenue</f>
        <v>0.1147576328</v>
      </c>
    </row>
    <row r="1512">
      <c r="A1512" s="184">
        <v>1573.0</v>
      </c>
      <c r="B1512" s="184" t="s">
        <v>597</v>
      </c>
      <c r="C1512" s="184" t="s">
        <v>13</v>
      </c>
      <c r="D1512" s="256">
        <v>42369.0</v>
      </c>
      <c r="E1512" s="257">
        <v>3.963313E9</v>
      </c>
      <c r="F1512" s="257">
        <v>2.057766E9</v>
      </c>
      <c r="G1512" s="257">
        <v>1.497E9</v>
      </c>
      <c r="H1512" s="184">
        <v>0.0</v>
      </c>
      <c r="I1512" s="184">
        <v>0.0</v>
      </c>
      <c r="J1512" s="184" t="s">
        <v>90</v>
      </c>
      <c r="K1512" s="184" t="s">
        <v>112</v>
      </c>
      <c r="L1512" s="258">
        <f>Total_revenue-COGS</f>
        <v>1905547000</v>
      </c>
      <c r="M1512" s="258">
        <f>Gross_profit-(SGAs+R_and_D+Other_operating_items)</f>
        <v>408547000</v>
      </c>
      <c r="N1512" s="259">
        <f>1-(COGS/Total_revenue)</f>
        <v>0.4807964953</v>
      </c>
      <c r="O1512" s="259">
        <f>Operating_profit/Total_revenue</f>
        <v>0.1030821941</v>
      </c>
    </row>
    <row r="1513">
      <c r="A1513" s="184">
        <v>1574.0</v>
      </c>
      <c r="B1513" s="184" t="s">
        <v>598</v>
      </c>
      <c r="C1513" s="184" t="s">
        <v>10</v>
      </c>
      <c r="D1513" s="256">
        <v>41274.0</v>
      </c>
      <c r="E1513" s="257">
        <v>1.834921E9</v>
      </c>
      <c r="F1513" s="257">
        <v>9.55624E8</v>
      </c>
      <c r="G1513" s="257">
        <v>6.70602E8</v>
      </c>
      <c r="H1513" s="184">
        <v>0.0</v>
      </c>
      <c r="I1513" s="184">
        <v>0.0</v>
      </c>
      <c r="J1513" s="184" t="s">
        <v>90</v>
      </c>
      <c r="K1513" s="184" t="s">
        <v>112</v>
      </c>
      <c r="L1513" s="258">
        <f>Total_revenue-COGS</f>
        <v>879297000</v>
      </c>
      <c r="M1513" s="258">
        <f>Gross_profit-(SGAs+R_and_D+Other_operating_items)</f>
        <v>208695000</v>
      </c>
      <c r="N1513" s="259">
        <f>1-(COGS/Total_revenue)</f>
        <v>0.4792015569</v>
      </c>
      <c r="O1513" s="259">
        <f>Operating_profit/Total_revenue</f>
        <v>0.1137351417</v>
      </c>
    </row>
    <row r="1514">
      <c r="A1514" s="184">
        <v>1575.0</v>
      </c>
      <c r="B1514" s="184" t="s">
        <v>598</v>
      </c>
      <c r="C1514" s="184" t="s">
        <v>11</v>
      </c>
      <c r="D1514" s="256">
        <v>41639.0</v>
      </c>
      <c r="E1514" s="257">
        <v>2.332051E9</v>
      </c>
      <c r="F1514" s="257">
        <v>1.195381E9</v>
      </c>
      <c r="G1514" s="257">
        <v>8.71572E8</v>
      </c>
      <c r="H1514" s="184">
        <v>0.0</v>
      </c>
      <c r="I1514" s="184">
        <v>0.0</v>
      </c>
      <c r="J1514" s="184" t="s">
        <v>90</v>
      </c>
      <c r="K1514" s="184" t="s">
        <v>112</v>
      </c>
      <c r="L1514" s="258">
        <f>Total_revenue-COGS</f>
        <v>1136670000</v>
      </c>
      <c r="M1514" s="258">
        <f>Gross_profit-(SGAs+R_and_D+Other_operating_items)</f>
        <v>265098000</v>
      </c>
      <c r="N1514" s="259">
        <f>1-(COGS/Total_revenue)</f>
        <v>0.4874121535</v>
      </c>
      <c r="O1514" s="259">
        <f>Operating_profit/Total_revenue</f>
        <v>0.1136759016</v>
      </c>
    </row>
    <row r="1515">
      <c r="A1515" s="184">
        <v>1576.0</v>
      </c>
      <c r="B1515" s="184" t="s">
        <v>598</v>
      </c>
      <c r="C1515" s="184" t="s">
        <v>12</v>
      </c>
      <c r="D1515" s="256">
        <v>42004.0</v>
      </c>
      <c r="E1515" s="257">
        <v>3.08437E9</v>
      </c>
      <c r="F1515" s="257">
        <v>1.572164E9</v>
      </c>
      <c r="G1515" s="257">
        <v>1.158251E9</v>
      </c>
      <c r="H1515" s="184">
        <v>0.0</v>
      </c>
      <c r="I1515" s="184">
        <v>0.0</v>
      </c>
      <c r="J1515" s="184" t="s">
        <v>90</v>
      </c>
      <c r="K1515" s="184" t="s">
        <v>112</v>
      </c>
      <c r="L1515" s="258">
        <f>Total_revenue-COGS</f>
        <v>1512206000</v>
      </c>
      <c r="M1515" s="258">
        <f>Gross_profit-(SGAs+R_and_D+Other_operating_items)</f>
        <v>353955000</v>
      </c>
      <c r="N1515" s="259">
        <f>1-(COGS/Total_revenue)</f>
        <v>0.490280349</v>
      </c>
      <c r="O1515" s="259">
        <f>Operating_profit/Total_revenue</f>
        <v>0.1147576328</v>
      </c>
    </row>
    <row r="1516">
      <c r="A1516" s="184">
        <v>1577.0</v>
      </c>
      <c r="B1516" s="184" t="s">
        <v>598</v>
      </c>
      <c r="C1516" s="184" t="s">
        <v>13</v>
      </c>
      <c r="D1516" s="256">
        <v>42369.0</v>
      </c>
      <c r="E1516" s="257">
        <v>3.963313E9</v>
      </c>
      <c r="F1516" s="257">
        <v>2.057766E9</v>
      </c>
      <c r="G1516" s="257">
        <v>1.497E9</v>
      </c>
      <c r="H1516" s="184">
        <v>0.0</v>
      </c>
      <c r="I1516" s="184">
        <v>0.0</v>
      </c>
      <c r="J1516" s="184" t="s">
        <v>90</v>
      </c>
      <c r="K1516" s="184" t="s">
        <v>112</v>
      </c>
      <c r="L1516" s="258">
        <f>Total_revenue-COGS</f>
        <v>1905547000</v>
      </c>
      <c r="M1516" s="258">
        <f>Gross_profit-(SGAs+R_and_D+Other_operating_items)</f>
        <v>408547000</v>
      </c>
      <c r="N1516" s="259">
        <f>1-(COGS/Total_revenue)</f>
        <v>0.4807964953</v>
      </c>
      <c r="O1516" s="259">
        <f>Operating_profit/Total_revenue</f>
        <v>0.1030821941</v>
      </c>
    </row>
    <row r="1517">
      <c r="A1517" s="184">
        <v>1578.0</v>
      </c>
      <c r="B1517" s="184" t="s">
        <v>599</v>
      </c>
      <c r="C1517" s="184" t="s">
        <v>10</v>
      </c>
      <c r="D1517" s="256">
        <v>41274.0</v>
      </c>
      <c r="E1517" s="257">
        <v>3.7152E10</v>
      </c>
      <c r="F1517" s="257">
        <v>1.782E10</v>
      </c>
      <c r="G1517" s="257">
        <v>1.6448E10</v>
      </c>
      <c r="H1517" s="184">
        <v>0.0</v>
      </c>
      <c r="I1517" s="257">
        <v>1.522E9</v>
      </c>
      <c r="J1517" s="184" t="s">
        <v>105</v>
      </c>
      <c r="K1517" s="184" t="s">
        <v>103</v>
      </c>
      <c r="L1517" s="258">
        <f>Total_revenue-COGS</f>
        <v>19332000000</v>
      </c>
      <c r="M1517" s="258">
        <f>Gross_profit-(SGAs+R_and_D+Other_operating_items)</f>
        <v>1362000000</v>
      </c>
      <c r="N1517" s="259">
        <f>1-(COGS/Total_revenue)</f>
        <v>0.5203488372</v>
      </c>
      <c r="O1517" s="259">
        <f>Operating_profit/Total_revenue</f>
        <v>0.03666020672</v>
      </c>
    </row>
    <row r="1518">
      <c r="A1518" s="184">
        <v>1579.0</v>
      </c>
      <c r="B1518" s="184" t="s">
        <v>599</v>
      </c>
      <c r="C1518" s="184" t="s">
        <v>11</v>
      </c>
      <c r="D1518" s="256">
        <v>41639.0</v>
      </c>
      <c r="E1518" s="257">
        <v>3.8279E10</v>
      </c>
      <c r="F1518" s="257">
        <v>1.7192E10</v>
      </c>
      <c r="G1518" s="257">
        <v>1.7629E10</v>
      </c>
      <c r="H1518" s="184">
        <v>0.0</v>
      </c>
      <c r="I1518" s="257">
        <v>1.689E9</v>
      </c>
      <c r="J1518" s="184" t="s">
        <v>105</v>
      </c>
      <c r="K1518" s="184" t="s">
        <v>103</v>
      </c>
      <c r="L1518" s="258">
        <f>Total_revenue-COGS</f>
        <v>21087000000</v>
      </c>
      <c r="M1518" s="258">
        <f>Gross_profit-(SGAs+R_and_D+Other_operating_items)</f>
        <v>1769000000</v>
      </c>
      <c r="N1518" s="259">
        <f>1-(COGS/Total_revenue)</f>
        <v>0.5508764597</v>
      </c>
      <c r="O1518" s="259">
        <f>Operating_profit/Total_revenue</f>
        <v>0.04621332846</v>
      </c>
    </row>
    <row r="1519">
      <c r="A1519" s="184">
        <v>1580.0</v>
      </c>
      <c r="B1519" s="184" t="s">
        <v>599</v>
      </c>
      <c r="C1519" s="184" t="s">
        <v>12</v>
      </c>
      <c r="D1519" s="256">
        <v>42004.0</v>
      </c>
      <c r="E1519" s="257">
        <v>3.8901E10</v>
      </c>
      <c r="F1519" s="257">
        <v>1.6611E10</v>
      </c>
      <c r="G1519" s="257">
        <v>1.7795E10</v>
      </c>
      <c r="H1519" s="184">
        <v>0.0</v>
      </c>
      <c r="I1519" s="257">
        <v>1.679E9</v>
      </c>
      <c r="J1519" s="184" t="s">
        <v>105</v>
      </c>
      <c r="K1519" s="184" t="s">
        <v>103</v>
      </c>
      <c r="L1519" s="258">
        <f>Total_revenue-COGS</f>
        <v>22290000000</v>
      </c>
      <c r="M1519" s="258">
        <f>Gross_profit-(SGAs+R_and_D+Other_operating_items)</f>
        <v>2816000000</v>
      </c>
      <c r="N1519" s="259">
        <f>1-(COGS/Total_revenue)</f>
        <v>0.5729929822</v>
      </c>
      <c r="O1519" s="259">
        <f>Operating_profit/Total_revenue</f>
        <v>0.0723888846</v>
      </c>
    </row>
    <row r="1520">
      <c r="A1520" s="184">
        <v>1581.0</v>
      </c>
      <c r="B1520" s="184" t="s">
        <v>599</v>
      </c>
      <c r="C1520" s="184" t="s">
        <v>13</v>
      </c>
      <c r="D1520" s="256">
        <v>42369.0</v>
      </c>
      <c r="E1520" s="257">
        <v>3.7864E10</v>
      </c>
      <c r="F1520" s="257">
        <v>1.213E10</v>
      </c>
      <c r="G1520" s="257">
        <v>1.8423E10</v>
      </c>
      <c r="H1520" s="184">
        <v>0.0</v>
      </c>
      <c r="I1520" s="257">
        <v>1.819E9</v>
      </c>
      <c r="J1520" s="184" t="s">
        <v>105</v>
      </c>
      <c r="K1520" s="184" t="s">
        <v>103</v>
      </c>
      <c r="L1520" s="258">
        <f>Total_revenue-COGS</f>
        <v>25734000000</v>
      </c>
      <c r="M1520" s="258">
        <f>Gross_profit-(SGAs+R_and_D+Other_operating_items)</f>
        <v>5492000000</v>
      </c>
      <c r="N1520" s="259">
        <f>1-(COGS/Total_revenue)</f>
        <v>0.6796429326</v>
      </c>
      <c r="O1520" s="259">
        <f>Operating_profit/Total_revenue</f>
        <v>0.1450454257</v>
      </c>
    </row>
    <row r="1521">
      <c r="A1521" s="184">
        <v>1582.0</v>
      </c>
      <c r="B1521" s="184" t="s">
        <v>600</v>
      </c>
      <c r="C1521" s="184" t="s">
        <v>10</v>
      </c>
      <c r="D1521" s="256">
        <v>41274.0</v>
      </c>
      <c r="E1521" s="257">
        <v>7.16612E8</v>
      </c>
      <c r="F1521" s="257">
        <v>2.45316E8</v>
      </c>
      <c r="G1521" s="257">
        <v>5.8005E7</v>
      </c>
      <c r="H1521" s="184">
        <v>0.0</v>
      </c>
      <c r="I1521" s="257">
        <v>3.46031E8</v>
      </c>
      <c r="J1521" s="184" t="s">
        <v>114</v>
      </c>
      <c r="K1521" s="184" t="s">
        <v>320</v>
      </c>
      <c r="L1521" s="258">
        <f>Total_revenue-COGS</f>
        <v>471296000</v>
      </c>
      <c r="M1521" s="258">
        <f>Gross_profit-(SGAs+R_and_D+Other_operating_items)</f>
        <v>67260000</v>
      </c>
      <c r="N1521" s="259">
        <f>1-(COGS/Total_revenue)</f>
        <v>0.6576724922</v>
      </c>
      <c r="O1521" s="259">
        <f>Operating_profit/Total_revenue</f>
        <v>0.09385832222</v>
      </c>
    </row>
    <row r="1522">
      <c r="A1522" s="184">
        <v>1583.0</v>
      </c>
      <c r="B1522" s="184" t="s">
        <v>600</v>
      </c>
      <c r="C1522" s="184" t="s">
        <v>11</v>
      </c>
      <c r="D1522" s="256">
        <v>41639.0</v>
      </c>
      <c r="E1522" s="257">
        <v>7.58926E8</v>
      </c>
      <c r="F1522" s="257">
        <v>2.58612E8</v>
      </c>
      <c r="G1522" s="257">
        <v>3.7121E7</v>
      </c>
      <c r="H1522" s="184">
        <v>0.0</v>
      </c>
      <c r="I1522" s="257">
        <v>3.46273E8</v>
      </c>
      <c r="J1522" s="184" t="s">
        <v>114</v>
      </c>
      <c r="K1522" s="184" t="s">
        <v>320</v>
      </c>
      <c r="L1522" s="258">
        <f>Total_revenue-COGS</f>
        <v>500314000</v>
      </c>
      <c r="M1522" s="258">
        <f>Gross_profit-(SGAs+R_and_D+Other_operating_items)</f>
        <v>116920000</v>
      </c>
      <c r="N1522" s="259">
        <f>1-(COGS/Total_revenue)</f>
        <v>0.6592395042</v>
      </c>
      <c r="O1522" s="259">
        <f>Operating_profit/Total_revenue</f>
        <v>0.1540598161</v>
      </c>
    </row>
    <row r="1523">
      <c r="A1523" s="184">
        <v>1584.0</v>
      </c>
      <c r="B1523" s="184" t="s">
        <v>600</v>
      </c>
      <c r="C1523" s="184" t="s">
        <v>12</v>
      </c>
      <c r="D1523" s="256">
        <v>42004.0</v>
      </c>
      <c r="E1523" s="257">
        <v>8.18046E8</v>
      </c>
      <c r="F1523" s="257">
        <v>2.70741E8</v>
      </c>
      <c r="G1523" s="257">
        <v>5.6612E7</v>
      </c>
      <c r="H1523" s="184">
        <v>0.0</v>
      </c>
      <c r="I1523" s="257">
        <v>3.63929E8</v>
      </c>
      <c r="J1523" s="184" t="s">
        <v>114</v>
      </c>
      <c r="K1523" s="184" t="s">
        <v>320</v>
      </c>
      <c r="L1523" s="258">
        <f>Total_revenue-COGS</f>
        <v>547305000</v>
      </c>
      <c r="M1523" s="258">
        <f>Gross_profit-(SGAs+R_and_D+Other_operating_items)</f>
        <v>126764000</v>
      </c>
      <c r="N1523" s="259">
        <f>1-(COGS/Total_revenue)</f>
        <v>0.6690393939</v>
      </c>
      <c r="O1523" s="259">
        <f>Operating_profit/Total_revenue</f>
        <v>0.1549595011</v>
      </c>
    </row>
    <row r="1524">
      <c r="A1524" s="184">
        <v>1585.0</v>
      </c>
      <c r="B1524" s="184" t="s">
        <v>600</v>
      </c>
      <c r="C1524" s="184" t="s">
        <v>13</v>
      </c>
      <c r="D1524" s="256">
        <v>42369.0</v>
      </c>
      <c r="E1524" s="257">
        <v>8.94638E8</v>
      </c>
      <c r="F1524" s="257">
        <v>2.82037E8</v>
      </c>
      <c r="G1524" s="257">
        <v>7.1733E7</v>
      </c>
      <c r="H1524" s="184">
        <v>0.0</v>
      </c>
      <c r="I1524" s="257">
        <v>3.81277E8</v>
      </c>
      <c r="J1524" s="184" t="s">
        <v>114</v>
      </c>
      <c r="K1524" s="184" t="s">
        <v>320</v>
      </c>
      <c r="L1524" s="258">
        <f>Total_revenue-COGS</f>
        <v>612601000</v>
      </c>
      <c r="M1524" s="258">
        <f>Gross_profit-(SGAs+R_and_D+Other_operating_items)</f>
        <v>159591000</v>
      </c>
      <c r="N1524" s="259">
        <f>1-(COGS/Total_revenue)</f>
        <v>0.6847473503</v>
      </c>
      <c r="O1524" s="259">
        <f>Operating_profit/Total_revenue</f>
        <v>0.1783861182</v>
      </c>
    </row>
    <row r="1525">
      <c r="A1525" s="184">
        <v>1590.0</v>
      </c>
      <c r="B1525" s="184" t="s">
        <v>601</v>
      </c>
      <c r="C1525" s="184" t="s">
        <v>10</v>
      </c>
      <c r="D1525" s="256">
        <v>41307.0</v>
      </c>
      <c r="E1525" s="257">
        <v>2.220256E9</v>
      </c>
      <c r="F1525" s="257">
        <v>1.436582E9</v>
      </c>
      <c r="G1525" s="257">
        <v>4.8888E8</v>
      </c>
      <c r="H1525" s="184">
        <v>0.0</v>
      </c>
      <c r="I1525" s="184">
        <v>0.0</v>
      </c>
      <c r="J1525" s="184" t="s">
        <v>90</v>
      </c>
      <c r="K1525" s="184" t="s">
        <v>177</v>
      </c>
      <c r="L1525" s="258">
        <f>Total_revenue-COGS</f>
        <v>783674000</v>
      </c>
      <c r="M1525" s="258">
        <f>Gross_profit-(SGAs+R_and_D+Other_operating_items)</f>
        <v>294794000</v>
      </c>
      <c r="N1525" s="259">
        <f>1-(COGS/Total_revenue)</f>
        <v>0.352965604</v>
      </c>
      <c r="O1525" s="259">
        <f>Operating_profit/Total_revenue</f>
        <v>0.1327747791</v>
      </c>
    </row>
    <row r="1526">
      <c r="A1526" s="184">
        <v>1591.0</v>
      </c>
      <c r="B1526" s="184" t="s">
        <v>601</v>
      </c>
      <c r="C1526" s="184" t="s">
        <v>11</v>
      </c>
      <c r="D1526" s="256">
        <v>41672.0</v>
      </c>
      <c r="E1526" s="257">
        <v>2.670573E9</v>
      </c>
      <c r="F1526" s="257">
        <v>1.729325E9</v>
      </c>
      <c r="G1526" s="257">
        <v>5.9639E8</v>
      </c>
      <c r="H1526" s="184">
        <v>0.0</v>
      </c>
      <c r="I1526" s="184">
        <v>0.0</v>
      </c>
      <c r="J1526" s="184" t="s">
        <v>90</v>
      </c>
      <c r="K1526" s="184" t="s">
        <v>177</v>
      </c>
      <c r="L1526" s="258">
        <f>Total_revenue-COGS</f>
        <v>941248000</v>
      </c>
      <c r="M1526" s="258">
        <f>Gross_profit-(SGAs+R_and_D+Other_operating_items)</f>
        <v>344858000</v>
      </c>
      <c r="N1526" s="259">
        <f>1-(COGS/Total_revenue)</f>
        <v>0.3524517023</v>
      </c>
      <c r="O1526" s="259">
        <f>Operating_profit/Total_revenue</f>
        <v>0.1291325869</v>
      </c>
    </row>
    <row r="1527">
      <c r="A1527" s="184">
        <v>1592.0</v>
      </c>
      <c r="B1527" s="184" t="s">
        <v>601</v>
      </c>
      <c r="C1527" s="184" t="s">
        <v>12</v>
      </c>
      <c r="D1527" s="256">
        <v>42035.0</v>
      </c>
      <c r="E1527" s="257">
        <v>3.241369E9</v>
      </c>
      <c r="F1527" s="257">
        <v>2.104582E9</v>
      </c>
      <c r="G1527" s="257">
        <v>7.12006E8</v>
      </c>
      <c r="H1527" s="184">
        <v>0.0</v>
      </c>
      <c r="I1527" s="184">
        <v>0.0</v>
      </c>
      <c r="J1527" s="184" t="s">
        <v>90</v>
      </c>
      <c r="K1527" s="184" t="s">
        <v>177</v>
      </c>
      <c r="L1527" s="258">
        <f>Total_revenue-COGS</f>
        <v>1136787000</v>
      </c>
      <c r="M1527" s="258">
        <f>Gross_profit-(SGAs+R_and_D+Other_operating_items)</f>
        <v>424781000</v>
      </c>
      <c r="N1527" s="259">
        <f>1-(COGS/Total_revenue)</f>
        <v>0.3507119985</v>
      </c>
      <c r="O1527" s="259">
        <f>Operating_profit/Total_revenue</f>
        <v>0.1310498743</v>
      </c>
    </row>
    <row r="1528">
      <c r="A1528" s="184">
        <v>1593.0</v>
      </c>
      <c r="B1528" s="184" t="s">
        <v>601</v>
      </c>
      <c r="C1528" s="184" t="s">
        <v>13</v>
      </c>
      <c r="D1528" s="256">
        <v>42400.0</v>
      </c>
      <c r="E1528" s="257">
        <v>3.924116E9</v>
      </c>
      <c r="F1528" s="257">
        <v>2.539783E9</v>
      </c>
      <c r="G1528" s="257">
        <v>8.63354E8</v>
      </c>
      <c r="H1528" s="184">
        <v>0.0</v>
      </c>
      <c r="I1528" s="184">
        <v>0.0</v>
      </c>
      <c r="J1528" s="184" t="s">
        <v>90</v>
      </c>
      <c r="K1528" s="184" t="s">
        <v>177</v>
      </c>
      <c r="L1528" s="258">
        <f>Total_revenue-COGS</f>
        <v>1384333000</v>
      </c>
      <c r="M1528" s="258">
        <f>Gross_profit-(SGAs+R_and_D+Other_operating_items)</f>
        <v>520979000</v>
      </c>
      <c r="N1528" s="259">
        <f>1-(COGS/Total_revenue)</f>
        <v>0.3527757589</v>
      </c>
      <c r="O1528" s="259">
        <f>Operating_profit/Total_revenue</f>
        <v>0.1327634045</v>
      </c>
    </row>
    <row r="1529">
      <c r="A1529" s="184">
        <v>1594.0</v>
      </c>
      <c r="B1529" s="184" t="s">
        <v>602</v>
      </c>
      <c r="C1529" s="184" t="s">
        <v>10</v>
      </c>
      <c r="D1529" s="256">
        <v>41639.0</v>
      </c>
      <c r="E1529" s="257">
        <v>1.22489E11</v>
      </c>
      <c r="F1529" s="257">
        <v>8.9659E10</v>
      </c>
      <c r="G1529" s="184">
        <v>0.0</v>
      </c>
      <c r="H1529" s="184">
        <v>0.0</v>
      </c>
      <c r="I1529" s="257">
        <v>2.3207E10</v>
      </c>
      <c r="J1529" s="184" t="s">
        <v>102</v>
      </c>
      <c r="K1529" s="184" t="s">
        <v>119</v>
      </c>
      <c r="L1529" s="258">
        <f>Total_revenue-COGS</f>
        <v>32830000000</v>
      </c>
      <c r="M1529" s="258">
        <f>Gross_profit-(SGAs+R_and_D+Other_operating_items)</f>
        <v>9623000000</v>
      </c>
      <c r="N1529" s="259">
        <f>1-(COGS/Total_revenue)</f>
        <v>0.2680240675</v>
      </c>
      <c r="O1529" s="259">
        <f>Operating_profit/Total_revenue</f>
        <v>0.0785621566</v>
      </c>
    </row>
    <row r="1530">
      <c r="A1530" s="184">
        <v>1595.0</v>
      </c>
      <c r="B1530" s="184" t="s">
        <v>602</v>
      </c>
      <c r="C1530" s="184" t="s">
        <v>11</v>
      </c>
      <c r="D1530" s="256">
        <v>42004.0</v>
      </c>
      <c r="E1530" s="257">
        <v>1.30474E11</v>
      </c>
      <c r="F1530" s="257">
        <v>9.3633E10</v>
      </c>
      <c r="G1530" s="184">
        <v>0.0</v>
      </c>
      <c r="H1530" s="184">
        <v>0.0</v>
      </c>
      <c r="I1530" s="257">
        <v>2.6567E10</v>
      </c>
      <c r="J1530" s="184" t="s">
        <v>102</v>
      </c>
      <c r="K1530" s="184" t="s">
        <v>119</v>
      </c>
      <c r="L1530" s="258">
        <f>Total_revenue-COGS</f>
        <v>36841000000</v>
      </c>
      <c r="M1530" s="258">
        <f>Gross_profit-(SGAs+R_and_D+Other_operating_items)</f>
        <v>10274000000</v>
      </c>
      <c r="N1530" s="259">
        <f>1-(COGS/Total_revenue)</f>
        <v>0.2823627696</v>
      </c>
      <c r="O1530" s="259">
        <f>Operating_profit/Total_revenue</f>
        <v>0.07874365774</v>
      </c>
    </row>
    <row r="1531">
      <c r="A1531" s="184">
        <v>1596.0</v>
      </c>
      <c r="B1531" s="184" t="s">
        <v>602</v>
      </c>
      <c r="C1531" s="184" t="s">
        <v>12</v>
      </c>
      <c r="D1531" s="256">
        <v>42369.0</v>
      </c>
      <c r="E1531" s="257">
        <v>1.57107E11</v>
      </c>
      <c r="F1531" s="257">
        <v>1.03875E11</v>
      </c>
      <c r="G1531" s="184">
        <v>0.0</v>
      </c>
      <c r="H1531" s="184">
        <v>0.0</v>
      </c>
      <c r="I1531" s="257">
        <v>4.2211E10</v>
      </c>
      <c r="J1531" s="184" t="s">
        <v>102</v>
      </c>
      <c r="K1531" s="184" t="s">
        <v>119</v>
      </c>
      <c r="L1531" s="258">
        <f>Total_revenue-COGS</f>
        <v>53232000000</v>
      </c>
      <c r="M1531" s="258">
        <f>Gross_profit-(SGAs+R_and_D+Other_operating_items)</f>
        <v>11021000000</v>
      </c>
      <c r="N1531" s="259">
        <f>1-(COGS/Total_revenue)</f>
        <v>0.3388264049</v>
      </c>
      <c r="O1531" s="259">
        <f>Operating_profit/Total_revenue</f>
        <v>0.07014964324</v>
      </c>
    </row>
    <row r="1532">
      <c r="A1532" s="184">
        <v>1597.0</v>
      </c>
      <c r="B1532" s="184" t="s">
        <v>602</v>
      </c>
      <c r="C1532" s="184" t="s">
        <v>13</v>
      </c>
      <c r="D1532" s="256">
        <v>42735.0</v>
      </c>
      <c r="E1532" s="257">
        <v>1.8484E11</v>
      </c>
      <c r="F1532" s="257">
        <v>1.17038E11</v>
      </c>
      <c r="G1532" s="184">
        <v>0.0</v>
      </c>
      <c r="H1532" s="184">
        <v>0.0</v>
      </c>
      <c r="I1532" s="257">
        <v>5.4872E10</v>
      </c>
      <c r="J1532" s="184" t="s">
        <v>102</v>
      </c>
      <c r="K1532" s="184" t="s">
        <v>119</v>
      </c>
      <c r="L1532" s="258">
        <f>Total_revenue-COGS</f>
        <v>67802000000</v>
      </c>
      <c r="M1532" s="258">
        <f>Gross_profit-(SGAs+R_and_D+Other_operating_items)</f>
        <v>12930000000</v>
      </c>
      <c r="N1532" s="259">
        <f>1-(COGS/Total_revenue)</f>
        <v>0.3668145423</v>
      </c>
      <c r="O1532" s="259">
        <f>Operating_profit/Total_revenue</f>
        <v>0.06995239126</v>
      </c>
    </row>
    <row r="1533">
      <c r="A1533" s="184">
        <v>1598.0</v>
      </c>
      <c r="B1533" s="184" t="s">
        <v>603</v>
      </c>
      <c r="C1533" s="184" t="s">
        <v>10</v>
      </c>
      <c r="D1533" s="256">
        <v>41274.0</v>
      </c>
      <c r="E1533" s="257">
        <v>1.05154E10</v>
      </c>
      <c r="F1533" s="257">
        <v>7.1721E9</v>
      </c>
      <c r="G1533" s="257">
        <v>7.868E8</v>
      </c>
      <c r="H1533" s="184">
        <v>0.0</v>
      </c>
      <c r="I1533" s="257">
        <v>1.1616E9</v>
      </c>
      <c r="J1533" s="184" t="s">
        <v>99</v>
      </c>
      <c r="K1533" s="184" t="s">
        <v>456</v>
      </c>
      <c r="L1533" s="258">
        <f>Total_revenue-COGS</f>
        <v>3343300000</v>
      </c>
      <c r="M1533" s="258">
        <f>Gross_profit-(SGAs+R_and_D+Other_operating_items)</f>
        <v>1394900000</v>
      </c>
      <c r="N1533" s="259">
        <f>1-(COGS/Total_revenue)</f>
        <v>0.3179432071</v>
      </c>
      <c r="O1533" s="259">
        <f>Operating_profit/Total_revenue</f>
        <v>0.1326530612</v>
      </c>
    </row>
    <row r="1534">
      <c r="A1534" s="184">
        <v>1599.0</v>
      </c>
      <c r="B1534" s="184" t="s">
        <v>603</v>
      </c>
      <c r="C1534" s="184" t="s">
        <v>11</v>
      </c>
      <c r="D1534" s="256">
        <v>41639.0</v>
      </c>
      <c r="E1534" s="257">
        <v>1.03686E10</v>
      </c>
      <c r="F1534" s="257">
        <v>7.0384E9</v>
      </c>
      <c r="G1534" s="257">
        <v>7.904E8</v>
      </c>
      <c r="H1534" s="184">
        <v>0.0</v>
      </c>
      <c r="I1534" s="257">
        <v>1.1704E9</v>
      </c>
      <c r="J1534" s="184" t="s">
        <v>99</v>
      </c>
      <c r="K1534" s="184" t="s">
        <v>456</v>
      </c>
      <c r="L1534" s="258">
        <f>Total_revenue-COGS</f>
        <v>3330200000</v>
      </c>
      <c r="M1534" s="258">
        <f>Gross_profit-(SGAs+R_and_D+Other_operating_items)</f>
        <v>1369400000</v>
      </c>
      <c r="N1534" s="259">
        <f>1-(COGS/Total_revenue)</f>
        <v>0.3211812588</v>
      </c>
      <c r="O1534" s="259">
        <f>Operating_profit/Total_revenue</f>
        <v>0.1320718323</v>
      </c>
    </row>
    <row r="1535">
      <c r="A1535" s="184">
        <v>1600.0</v>
      </c>
      <c r="B1535" s="184" t="s">
        <v>603</v>
      </c>
      <c r="C1535" s="184" t="s">
        <v>12</v>
      </c>
      <c r="D1535" s="256">
        <v>42004.0</v>
      </c>
      <c r="E1535" s="257">
        <v>1.05245E10</v>
      </c>
      <c r="F1535" s="257">
        <v>7.7221E9</v>
      </c>
      <c r="G1535" s="257">
        <v>8.209E8</v>
      </c>
      <c r="H1535" s="184">
        <v>0.0</v>
      </c>
      <c r="I1535" s="257">
        <v>1.272E9</v>
      </c>
      <c r="J1535" s="184" t="s">
        <v>99</v>
      </c>
      <c r="K1535" s="184" t="s">
        <v>456</v>
      </c>
      <c r="L1535" s="258">
        <f>Total_revenue-COGS</f>
        <v>2802400000</v>
      </c>
      <c r="M1535" s="258">
        <f>Gross_profit-(SGAs+R_and_D+Other_operating_items)</f>
        <v>709500000</v>
      </c>
      <c r="N1535" s="259">
        <f>1-(COGS/Total_revenue)</f>
        <v>0.2662739323</v>
      </c>
      <c r="O1535" s="259">
        <f>Operating_profit/Total_revenue</f>
        <v>0.06741412894</v>
      </c>
    </row>
    <row r="1536">
      <c r="A1536" s="184">
        <v>1601.0</v>
      </c>
      <c r="B1536" s="184" t="s">
        <v>603</v>
      </c>
      <c r="C1536" s="184" t="s">
        <v>13</v>
      </c>
      <c r="D1536" s="256">
        <v>42369.0</v>
      </c>
      <c r="E1536" s="257">
        <v>1.07313E10</v>
      </c>
      <c r="F1536" s="257">
        <v>7.2094E9</v>
      </c>
      <c r="G1536" s="257">
        <v>8.351E8</v>
      </c>
      <c r="H1536" s="184">
        <v>0.0</v>
      </c>
      <c r="I1536" s="257">
        <v>1.2957E9</v>
      </c>
      <c r="J1536" s="184" t="s">
        <v>99</v>
      </c>
      <c r="K1536" s="184" t="s">
        <v>456</v>
      </c>
      <c r="L1536" s="258">
        <f>Total_revenue-COGS</f>
        <v>3521900000</v>
      </c>
      <c r="M1536" s="258">
        <f>Gross_profit-(SGAs+R_and_D+Other_operating_items)</f>
        <v>1391100000</v>
      </c>
      <c r="N1536" s="259">
        <f>1-(COGS/Total_revenue)</f>
        <v>0.3281895017</v>
      </c>
      <c r="O1536" s="259">
        <f>Operating_profit/Total_revenue</f>
        <v>0.1296301473</v>
      </c>
    </row>
    <row r="1537">
      <c r="A1537" s="184">
        <v>1602.0</v>
      </c>
      <c r="B1537" s="184" t="s">
        <v>604</v>
      </c>
      <c r="C1537" s="184" t="s">
        <v>10</v>
      </c>
      <c r="D1537" s="256">
        <v>41639.0</v>
      </c>
      <c r="E1537" s="257">
        <v>2.1963E10</v>
      </c>
      <c r="F1537" s="257">
        <v>5.849E9</v>
      </c>
      <c r="G1537" s="257">
        <v>6.891E9</v>
      </c>
      <c r="H1537" s="184">
        <v>0.0</v>
      </c>
      <c r="I1537" s="257">
        <v>1.777E9</v>
      </c>
      <c r="J1537" s="184" t="s">
        <v>105</v>
      </c>
      <c r="K1537" s="184" t="s">
        <v>268</v>
      </c>
      <c r="L1537" s="258">
        <f>Total_revenue-COGS</f>
        <v>16114000000</v>
      </c>
      <c r="M1537" s="258">
        <f>Gross_profit-(SGAs+R_and_D+Other_operating_items)</f>
        <v>7446000000</v>
      </c>
      <c r="N1537" s="259">
        <f>1-(COGS/Total_revenue)</f>
        <v>0.7336884761</v>
      </c>
      <c r="O1537" s="259">
        <f>Operating_profit/Total_revenue</f>
        <v>0.3390247234</v>
      </c>
    </row>
    <row r="1538">
      <c r="A1538" s="184">
        <v>1603.0</v>
      </c>
      <c r="B1538" s="184" t="s">
        <v>604</v>
      </c>
      <c r="C1538" s="184" t="s">
        <v>11</v>
      </c>
      <c r="D1538" s="256">
        <v>42004.0</v>
      </c>
      <c r="E1538" s="257">
        <v>2.3988E10</v>
      </c>
      <c r="F1538" s="257">
        <v>6.097E9</v>
      </c>
      <c r="G1538" s="257">
        <v>7.234E9</v>
      </c>
      <c r="H1538" s="184">
        <v>0.0</v>
      </c>
      <c r="I1538" s="257">
        <v>1.904E9</v>
      </c>
      <c r="J1538" s="184" t="s">
        <v>105</v>
      </c>
      <c r="K1538" s="184" t="s">
        <v>268</v>
      </c>
      <c r="L1538" s="258">
        <f>Total_revenue-COGS</f>
        <v>17891000000</v>
      </c>
      <c r="M1538" s="258">
        <f>Gross_profit-(SGAs+R_and_D+Other_operating_items)</f>
        <v>8753000000</v>
      </c>
      <c r="N1538" s="259">
        <f>1-(COGS/Total_revenue)</f>
        <v>0.745831249</v>
      </c>
      <c r="O1538" s="259">
        <f>Operating_profit/Total_revenue</f>
        <v>0.3648907787</v>
      </c>
    </row>
    <row r="1539">
      <c r="A1539" s="184">
        <v>1604.0</v>
      </c>
      <c r="B1539" s="184" t="s">
        <v>604</v>
      </c>
      <c r="C1539" s="184" t="s">
        <v>12</v>
      </c>
      <c r="D1539" s="256">
        <v>42369.0</v>
      </c>
      <c r="E1539" s="257">
        <v>2.1813E10</v>
      </c>
      <c r="F1539" s="257">
        <v>4.434E9</v>
      </c>
      <c r="G1539" s="257">
        <v>7.315E9</v>
      </c>
      <c r="H1539" s="184">
        <v>0.0</v>
      </c>
      <c r="I1539" s="257">
        <v>2.012E9</v>
      </c>
      <c r="J1539" s="184" t="s">
        <v>105</v>
      </c>
      <c r="K1539" s="184" t="s">
        <v>268</v>
      </c>
      <c r="L1539" s="258">
        <f>Total_revenue-COGS</f>
        <v>17379000000</v>
      </c>
      <c r="M1539" s="258">
        <f>Gross_profit-(SGAs+R_and_D+Other_operating_items)</f>
        <v>8052000000</v>
      </c>
      <c r="N1539" s="259">
        <f>1-(COGS/Total_revenue)</f>
        <v>0.7967267226</v>
      </c>
      <c r="O1539" s="259">
        <f>Operating_profit/Total_revenue</f>
        <v>0.3691376702</v>
      </c>
    </row>
    <row r="1540">
      <c r="A1540" s="184">
        <v>1605.0</v>
      </c>
      <c r="B1540" s="184" t="s">
        <v>604</v>
      </c>
      <c r="C1540" s="184" t="s">
        <v>13</v>
      </c>
      <c r="D1540" s="256">
        <v>42735.0</v>
      </c>
      <c r="E1540" s="257">
        <v>1.9941E10</v>
      </c>
      <c r="F1540" s="257">
        <v>3.747E9</v>
      </c>
      <c r="G1540" s="257">
        <v>6.884E9</v>
      </c>
      <c r="H1540" s="184">
        <v>0.0</v>
      </c>
      <c r="I1540" s="257">
        <v>2.038E9</v>
      </c>
      <c r="J1540" s="184" t="s">
        <v>105</v>
      </c>
      <c r="K1540" s="184" t="s">
        <v>268</v>
      </c>
      <c r="L1540" s="258">
        <f>Total_revenue-COGS</f>
        <v>16194000000</v>
      </c>
      <c r="M1540" s="258">
        <f>Gross_profit-(SGAs+R_and_D+Other_operating_items)</f>
        <v>7272000000</v>
      </c>
      <c r="N1540" s="259">
        <f>1-(COGS/Total_revenue)</f>
        <v>0.8120956823</v>
      </c>
      <c r="O1540" s="259">
        <f>Operating_profit/Total_revenue</f>
        <v>0.3646757936</v>
      </c>
    </row>
    <row r="1541">
      <c r="A1541" s="184">
        <v>1606.0</v>
      </c>
      <c r="B1541" s="184" t="s">
        <v>605</v>
      </c>
      <c r="C1541" s="184" t="s">
        <v>10</v>
      </c>
      <c r="D1541" s="256">
        <v>41274.0</v>
      </c>
      <c r="E1541" s="257">
        <v>5.4127E10</v>
      </c>
      <c r="F1541" s="257">
        <v>1.3574E10</v>
      </c>
      <c r="G1541" s="257">
        <v>3.7352E10</v>
      </c>
      <c r="H1541" s="184">
        <v>0.0</v>
      </c>
      <c r="I1541" s="257">
        <v>1.858E9</v>
      </c>
      <c r="J1541" s="184" t="s">
        <v>105</v>
      </c>
      <c r="K1541" s="184" t="s">
        <v>100</v>
      </c>
      <c r="L1541" s="258">
        <f>Total_revenue-COGS</f>
        <v>40553000000</v>
      </c>
      <c r="M1541" s="258">
        <f>Gross_profit-(SGAs+R_and_D+Other_operating_items)</f>
        <v>1343000000</v>
      </c>
      <c r="N1541" s="259">
        <f>1-(COGS/Total_revenue)</f>
        <v>0.7492194284</v>
      </c>
      <c r="O1541" s="259">
        <f>Operating_profit/Total_revenue</f>
        <v>0.02481201618</v>
      </c>
    </row>
    <row r="1542">
      <c r="A1542" s="184">
        <v>1607.0</v>
      </c>
      <c r="B1542" s="184" t="s">
        <v>605</v>
      </c>
      <c r="C1542" s="184" t="s">
        <v>11</v>
      </c>
      <c r="D1542" s="256">
        <v>41639.0</v>
      </c>
      <c r="E1542" s="257">
        <v>5.5438E10</v>
      </c>
      <c r="F1542" s="257">
        <v>1.3703E10</v>
      </c>
      <c r="G1542" s="257">
        <v>3.2834E10</v>
      </c>
      <c r="H1542" s="184">
        <v>0.0</v>
      </c>
      <c r="I1542" s="257">
        <v>1.867E9</v>
      </c>
      <c r="J1542" s="184" t="s">
        <v>105</v>
      </c>
      <c r="K1542" s="184" t="s">
        <v>100</v>
      </c>
      <c r="L1542" s="258">
        <f>Total_revenue-COGS</f>
        <v>41735000000</v>
      </c>
      <c r="M1542" s="258">
        <f>Gross_profit-(SGAs+R_and_D+Other_operating_items)</f>
        <v>7034000000</v>
      </c>
      <c r="N1542" s="259">
        <f>1-(COGS/Total_revenue)</f>
        <v>0.7528229734</v>
      </c>
      <c r="O1542" s="259">
        <f>Operating_profit/Total_revenue</f>
        <v>0.1268804791</v>
      </c>
    </row>
    <row r="1543">
      <c r="A1543" s="184">
        <v>1608.0</v>
      </c>
      <c r="B1543" s="184" t="s">
        <v>605</v>
      </c>
      <c r="C1543" s="184" t="s">
        <v>12</v>
      </c>
      <c r="D1543" s="256">
        <v>42004.0</v>
      </c>
      <c r="E1543" s="257">
        <v>5.8232E10</v>
      </c>
      <c r="F1543" s="257">
        <v>1.4758E10</v>
      </c>
      <c r="G1543" s="257">
        <v>3.6583E10</v>
      </c>
      <c r="H1543" s="184">
        <v>0.0</v>
      </c>
      <c r="I1543" s="257">
        <v>1.923E9</v>
      </c>
      <c r="J1543" s="184" t="s">
        <v>105</v>
      </c>
      <c r="K1543" s="184" t="s">
        <v>100</v>
      </c>
      <c r="L1543" s="258">
        <f>Total_revenue-COGS</f>
        <v>43474000000</v>
      </c>
      <c r="M1543" s="258">
        <f>Gross_profit-(SGAs+R_and_D+Other_operating_items)</f>
        <v>4968000000</v>
      </c>
      <c r="N1543" s="259">
        <f>1-(COGS/Total_revenue)</f>
        <v>0.7465654623</v>
      </c>
      <c r="O1543" s="259">
        <f>Operating_profit/Total_revenue</f>
        <v>0.08531391675</v>
      </c>
    </row>
    <row r="1544">
      <c r="A1544" s="184">
        <v>1609.0</v>
      </c>
      <c r="B1544" s="184" t="s">
        <v>605</v>
      </c>
      <c r="C1544" s="184" t="s">
        <v>13</v>
      </c>
      <c r="D1544" s="256">
        <v>42369.0</v>
      </c>
      <c r="E1544" s="257">
        <v>5.8363E10</v>
      </c>
      <c r="F1544" s="257">
        <v>1.2947E10</v>
      </c>
      <c r="G1544" s="257">
        <v>3.5664E10</v>
      </c>
      <c r="H1544" s="184">
        <v>0.0</v>
      </c>
      <c r="I1544" s="257">
        <v>2.084E9</v>
      </c>
      <c r="J1544" s="184" t="s">
        <v>105</v>
      </c>
      <c r="K1544" s="184" t="s">
        <v>100</v>
      </c>
      <c r="L1544" s="258">
        <f>Total_revenue-COGS</f>
        <v>45416000000</v>
      </c>
      <c r="M1544" s="258">
        <f>Gross_profit-(SGAs+R_and_D+Other_operating_items)</f>
        <v>7668000000</v>
      </c>
      <c r="N1544" s="259">
        <f>1-(COGS/Total_revenue)</f>
        <v>0.7781642479</v>
      </c>
      <c r="O1544" s="259">
        <f>Operating_profit/Total_revenue</f>
        <v>0.1313846101</v>
      </c>
    </row>
    <row r="1545">
      <c r="A1545" s="184">
        <v>1610.0</v>
      </c>
      <c r="B1545" s="184" t="s">
        <v>606</v>
      </c>
      <c r="C1545" s="184" t="s">
        <v>10</v>
      </c>
      <c r="D1545" s="256">
        <v>41305.0</v>
      </c>
      <c r="E1545" s="257">
        <v>2.794925E9</v>
      </c>
      <c r="F1545" s="257">
        <v>1.763394E9</v>
      </c>
      <c r="G1545" s="257">
        <v>6.57246E8</v>
      </c>
      <c r="H1545" s="184">
        <v>0.0</v>
      </c>
      <c r="I1545" s="184">
        <v>0.0</v>
      </c>
      <c r="J1545" s="184" t="s">
        <v>90</v>
      </c>
      <c r="K1545" s="184" t="s">
        <v>109</v>
      </c>
      <c r="L1545" s="258">
        <f>Total_revenue-COGS</f>
        <v>1031531000</v>
      </c>
      <c r="M1545" s="258">
        <f>Gross_profit-(SGAs+R_and_D+Other_operating_items)</f>
        <v>374285000</v>
      </c>
      <c r="N1545" s="259">
        <f>1-(COGS/Total_revenue)</f>
        <v>0.3690728732</v>
      </c>
      <c r="O1545" s="259">
        <f>Operating_profit/Total_revenue</f>
        <v>0.1339159369</v>
      </c>
    </row>
    <row r="1546">
      <c r="A1546" s="184">
        <v>1611.0</v>
      </c>
      <c r="B1546" s="184" t="s">
        <v>606</v>
      </c>
      <c r="C1546" s="184" t="s">
        <v>11</v>
      </c>
      <c r="D1546" s="256">
        <v>41670.0</v>
      </c>
      <c r="E1546" s="257">
        <v>3.086608E9</v>
      </c>
      <c r="F1546" s="257">
        <v>1.925266E9</v>
      </c>
      <c r="G1546" s="257">
        <v>7.34511E8</v>
      </c>
      <c r="H1546" s="184">
        <v>0.0</v>
      </c>
      <c r="I1546" s="184">
        <v>0.0</v>
      </c>
      <c r="J1546" s="184" t="s">
        <v>90</v>
      </c>
      <c r="K1546" s="184" t="s">
        <v>109</v>
      </c>
      <c r="L1546" s="258">
        <f>Total_revenue-COGS</f>
        <v>1161342000</v>
      </c>
      <c r="M1546" s="258">
        <f>Gross_profit-(SGAs+R_and_D+Other_operating_items)</f>
        <v>426831000</v>
      </c>
      <c r="N1546" s="259">
        <f>1-(COGS/Total_revenue)</f>
        <v>0.3762518596</v>
      </c>
      <c r="O1546" s="259">
        <f>Operating_profit/Total_revenue</f>
        <v>0.1382848097</v>
      </c>
    </row>
    <row r="1547">
      <c r="A1547" s="184">
        <v>1612.0</v>
      </c>
      <c r="B1547" s="184" t="s">
        <v>606</v>
      </c>
      <c r="C1547" s="184" t="s">
        <v>12</v>
      </c>
      <c r="D1547" s="256">
        <v>42035.0</v>
      </c>
      <c r="E1547" s="257">
        <v>3.323077E9</v>
      </c>
      <c r="F1547" s="257">
        <v>2.148147E9</v>
      </c>
      <c r="G1547" s="257">
        <v>8.09545E8</v>
      </c>
      <c r="H1547" s="184">
        <v>0.0</v>
      </c>
      <c r="I1547" s="184">
        <v>0.0</v>
      </c>
      <c r="J1547" s="184" t="s">
        <v>90</v>
      </c>
      <c r="K1547" s="184" t="s">
        <v>109</v>
      </c>
      <c r="L1547" s="258">
        <f>Total_revenue-COGS</f>
        <v>1174930000</v>
      </c>
      <c r="M1547" s="258">
        <f>Gross_profit-(SGAs+R_and_D+Other_operating_items)</f>
        <v>365385000</v>
      </c>
      <c r="N1547" s="259">
        <f>1-(COGS/Total_revenue)</f>
        <v>0.35356689</v>
      </c>
      <c r="O1547" s="259">
        <f>Operating_profit/Total_revenue</f>
        <v>0.1099538169</v>
      </c>
    </row>
    <row r="1548">
      <c r="A1548" s="184">
        <v>1613.0</v>
      </c>
      <c r="B1548" s="184" t="s">
        <v>606</v>
      </c>
      <c r="C1548" s="184" t="s">
        <v>13</v>
      </c>
      <c r="D1548" s="256">
        <v>42400.0</v>
      </c>
      <c r="E1548" s="257">
        <v>3.445134E9</v>
      </c>
      <c r="F1548" s="257">
        <v>2.243232E9</v>
      </c>
      <c r="G1548" s="257">
        <v>8.48323E8</v>
      </c>
      <c r="H1548" s="184">
        <v>0.0</v>
      </c>
      <c r="I1548" s="184">
        <v>0.0</v>
      </c>
      <c r="J1548" s="184" t="s">
        <v>90</v>
      </c>
      <c r="K1548" s="184" t="s">
        <v>109</v>
      </c>
      <c r="L1548" s="258">
        <f>Total_revenue-COGS</f>
        <v>1201902000</v>
      </c>
      <c r="M1548" s="258">
        <f>Gross_profit-(SGAs+R_and_D+Other_operating_items)</f>
        <v>353579000</v>
      </c>
      <c r="N1548" s="259">
        <f>1-(COGS/Total_revenue)</f>
        <v>0.3488694489</v>
      </c>
      <c r="O1548" s="259">
        <f>Operating_profit/Total_revenue</f>
        <v>0.1026314216</v>
      </c>
    </row>
    <row r="1549">
      <c r="A1549" s="184">
        <v>1614.0</v>
      </c>
      <c r="B1549" s="184" t="s">
        <v>607</v>
      </c>
      <c r="C1549" s="184" t="s">
        <v>10</v>
      </c>
      <c r="D1549" s="256">
        <v>41486.0</v>
      </c>
      <c r="E1549" s="257">
        <v>2.436948E9</v>
      </c>
      <c r="F1549" s="257">
        <v>1.589821E9</v>
      </c>
      <c r="G1549" s="257">
        <v>4.41168E8</v>
      </c>
      <c r="H1549" s="257">
        <v>6.263E7</v>
      </c>
      <c r="I1549" s="184">
        <v>0.0</v>
      </c>
      <c r="J1549" s="184" t="s">
        <v>99</v>
      </c>
      <c r="K1549" s="184" t="s">
        <v>200</v>
      </c>
      <c r="L1549" s="258">
        <f>Total_revenue-COGS</f>
        <v>847127000</v>
      </c>
      <c r="M1549" s="258">
        <f>Gross_profit-(SGAs+R_and_D+Other_operating_items)</f>
        <v>343329000</v>
      </c>
      <c r="N1549" s="259">
        <f>1-(COGS/Total_revenue)</f>
        <v>0.3476180042</v>
      </c>
      <c r="O1549" s="259">
        <f>Operating_profit/Total_revenue</f>
        <v>0.1408848281</v>
      </c>
    </row>
    <row r="1550">
      <c r="A1550" s="184">
        <v>1615.0</v>
      </c>
      <c r="B1550" s="184" t="s">
        <v>607</v>
      </c>
      <c r="C1550" s="184" t="s">
        <v>11</v>
      </c>
      <c r="D1550" s="256">
        <v>41851.0</v>
      </c>
      <c r="E1550" s="257">
        <v>2.4735E9</v>
      </c>
      <c r="F1550" s="257">
        <v>1.5957E9</v>
      </c>
      <c r="G1550" s="257">
        <v>4.603E8</v>
      </c>
      <c r="H1550" s="257">
        <v>6.18E7</v>
      </c>
      <c r="I1550" s="184">
        <v>0.0</v>
      </c>
      <c r="J1550" s="184" t="s">
        <v>99</v>
      </c>
      <c r="K1550" s="184" t="s">
        <v>200</v>
      </c>
      <c r="L1550" s="258">
        <f>Total_revenue-COGS</f>
        <v>877800000</v>
      </c>
      <c r="M1550" s="258">
        <f>Gross_profit-(SGAs+R_and_D+Other_operating_items)</f>
        <v>355700000</v>
      </c>
      <c r="N1550" s="259">
        <f>1-(COGS/Total_revenue)</f>
        <v>0.3548817465</v>
      </c>
      <c r="O1550" s="259">
        <f>Operating_profit/Total_revenue</f>
        <v>0.1438043259</v>
      </c>
    </row>
    <row r="1551">
      <c r="A1551" s="184">
        <v>1616.0</v>
      </c>
      <c r="B1551" s="184" t="s">
        <v>607</v>
      </c>
      <c r="C1551" s="184" t="s">
        <v>12</v>
      </c>
      <c r="D1551" s="256">
        <v>42216.0</v>
      </c>
      <c r="E1551" s="257">
        <v>2.3712E9</v>
      </c>
      <c r="F1551" s="257">
        <v>1.5626E9</v>
      </c>
      <c r="G1551" s="257">
        <v>4.601E8</v>
      </c>
      <c r="H1551" s="257">
        <v>6.02E7</v>
      </c>
      <c r="I1551" s="184">
        <v>0.0</v>
      </c>
      <c r="J1551" s="184" t="s">
        <v>99</v>
      </c>
      <c r="K1551" s="184" t="s">
        <v>200</v>
      </c>
      <c r="L1551" s="258">
        <f>Total_revenue-COGS</f>
        <v>808600000</v>
      </c>
      <c r="M1551" s="258">
        <f>Gross_profit-(SGAs+R_and_D+Other_operating_items)</f>
        <v>288300000</v>
      </c>
      <c r="N1551" s="259">
        <f>1-(COGS/Total_revenue)</f>
        <v>0.3410087719</v>
      </c>
      <c r="O1551" s="259">
        <f>Operating_profit/Total_revenue</f>
        <v>0.1215840081</v>
      </c>
    </row>
    <row r="1552">
      <c r="A1552" s="184">
        <v>1617.0</v>
      </c>
      <c r="B1552" s="184" t="s">
        <v>607</v>
      </c>
      <c r="C1552" s="184" t="s">
        <v>13</v>
      </c>
      <c r="D1552" s="256">
        <v>42582.0</v>
      </c>
      <c r="E1552" s="257">
        <v>2.2203E9</v>
      </c>
      <c r="F1552" s="257">
        <v>1.4655E9</v>
      </c>
      <c r="G1552" s="257">
        <v>4.251E8</v>
      </c>
      <c r="H1552" s="257">
        <v>5.55E7</v>
      </c>
      <c r="I1552" s="184">
        <v>0.0</v>
      </c>
      <c r="J1552" s="184" t="s">
        <v>99</v>
      </c>
      <c r="K1552" s="184" t="s">
        <v>200</v>
      </c>
      <c r="L1552" s="258">
        <f>Total_revenue-COGS</f>
        <v>754800000</v>
      </c>
      <c r="M1552" s="258">
        <f>Gross_profit-(SGAs+R_and_D+Other_operating_items)</f>
        <v>274200000</v>
      </c>
      <c r="N1552" s="259">
        <f>1-(COGS/Total_revenue)</f>
        <v>0.3399540603</v>
      </c>
      <c r="O1552" s="259">
        <f>Operating_profit/Total_revenue</f>
        <v>0.1234968248</v>
      </c>
    </row>
    <row r="1553">
      <c r="A1553" s="184">
        <v>1618.0</v>
      </c>
      <c r="B1553" s="184" t="s">
        <v>608</v>
      </c>
      <c r="C1553" s="184" t="s">
        <v>10</v>
      </c>
      <c r="D1553" s="256">
        <v>41639.0</v>
      </c>
      <c r="E1553" s="257">
        <v>5.66E10</v>
      </c>
      <c r="F1553" s="257">
        <v>4.0468E10</v>
      </c>
      <c r="G1553" s="257">
        <v>5.241E9</v>
      </c>
      <c r="H1553" s="257">
        <v>2.342E9</v>
      </c>
      <c r="I1553" s="184">
        <v>0.0</v>
      </c>
      <c r="J1553" s="184" t="s">
        <v>105</v>
      </c>
      <c r="K1553" s="184" t="s">
        <v>256</v>
      </c>
      <c r="L1553" s="258">
        <f>Total_revenue-COGS</f>
        <v>16132000000</v>
      </c>
      <c r="M1553" s="258">
        <f>Gross_profit-(SGAs+R_and_D+Other_operating_items)</f>
        <v>8549000000</v>
      </c>
      <c r="N1553" s="259">
        <f>1-(COGS/Total_revenue)</f>
        <v>0.2850176678</v>
      </c>
      <c r="O1553" s="259">
        <f>Operating_profit/Total_revenue</f>
        <v>0.1510424028</v>
      </c>
    </row>
    <row r="1554">
      <c r="A1554" s="184">
        <v>1619.0</v>
      </c>
      <c r="B1554" s="184" t="s">
        <v>608</v>
      </c>
      <c r="C1554" s="184" t="s">
        <v>11</v>
      </c>
      <c r="D1554" s="256">
        <v>42004.0</v>
      </c>
      <c r="E1554" s="257">
        <v>5.79E10</v>
      </c>
      <c r="F1554" s="257">
        <v>4.0898E10</v>
      </c>
      <c r="G1554" s="257">
        <v>4.934E9</v>
      </c>
      <c r="H1554" s="257">
        <v>2.475E9</v>
      </c>
      <c r="I1554" s="184">
        <v>0.0</v>
      </c>
      <c r="J1554" s="184" t="s">
        <v>105</v>
      </c>
      <c r="K1554" s="184" t="s">
        <v>256</v>
      </c>
      <c r="L1554" s="258">
        <f>Total_revenue-COGS</f>
        <v>17002000000</v>
      </c>
      <c r="M1554" s="258">
        <f>Gross_profit-(SGAs+R_and_D+Other_operating_items)</f>
        <v>9593000000</v>
      </c>
      <c r="N1554" s="259">
        <f>1-(COGS/Total_revenue)</f>
        <v>0.2936442142</v>
      </c>
      <c r="O1554" s="259">
        <f>Operating_profit/Total_revenue</f>
        <v>0.1656822107</v>
      </c>
    </row>
    <row r="1555">
      <c r="A1555" s="184">
        <v>1620.0</v>
      </c>
      <c r="B1555" s="184" t="s">
        <v>608</v>
      </c>
      <c r="C1555" s="184" t="s">
        <v>12</v>
      </c>
      <c r="D1555" s="256">
        <v>42369.0</v>
      </c>
      <c r="E1555" s="257">
        <v>5.6098E10</v>
      </c>
      <c r="F1555" s="257">
        <v>4.0431E10</v>
      </c>
      <c r="G1555" s="257">
        <v>6.097E9</v>
      </c>
      <c r="H1555" s="257">
        <v>2.279E9</v>
      </c>
      <c r="I1555" s="184">
        <v>0.0</v>
      </c>
      <c r="J1555" s="184" t="s">
        <v>105</v>
      </c>
      <c r="K1555" s="184" t="s">
        <v>256</v>
      </c>
      <c r="L1555" s="258">
        <f>Total_revenue-COGS</f>
        <v>15667000000</v>
      </c>
      <c r="M1555" s="258">
        <f>Gross_profit-(SGAs+R_and_D+Other_operating_items)</f>
        <v>7291000000</v>
      </c>
      <c r="N1555" s="259">
        <f>1-(COGS/Total_revenue)</f>
        <v>0.2792791187</v>
      </c>
      <c r="O1555" s="259">
        <f>Operating_profit/Total_revenue</f>
        <v>0.1299689829</v>
      </c>
    </row>
    <row r="1556">
      <c r="A1556" s="184">
        <v>1621.0</v>
      </c>
      <c r="B1556" s="184" t="s">
        <v>608</v>
      </c>
      <c r="C1556" s="184" t="s">
        <v>13</v>
      </c>
      <c r="D1556" s="256">
        <v>42735.0</v>
      </c>
      <c r="E1556" s="257">
        <v>5.7244E10</v>
      </c>
      <c r="F1556" s="257">
        <v>4.146E10</v>
      </c>
      <c r="G1556" s="257">
        <v>5.275E9</v>
      </c>
      <c r="H1556" s="257">
        <v>2.337E9</v>
      </c>
      <c r="I1556" s="184">
        <v>0.0</v>
      </c>
      <c r="J1556" s="184" t="s">
        <v>105</v>
      </c>
      <c r="K1556" s="184" t="s">
        <v>256</v>
      </c>
      <c r="L1556" s="258">
        <f>Total_revenue-COGS</f>
        <v>15784000000</v>
      </c>
      <c r="M1556" s="258">
        <f>Gross_profit-(SGAs+R_and_D+Other_operating_items)</f>
        <v>8172000000</v>
      </c>
      <c r="N1556" s="259">
        <f>1-(COGS/Total_revenue)</f>
        <v>0.2757319544</v>
      </c>
      <c r="O1556" s="259">
        <f>Operating_profit/Total_revenue</f>
        <v>0.1427573195</v>
      </c>
    </row>
    <row r="1557">
      <c r="A1557" s="184">
        <v>1622.0</v>
      </c>
      <c r="B1557" s="184" t="s">
        <v>609</v>
      </c>
      <c r="C1557" s="184" t="s">
        <v>10</v>
      </c>
      <c r="D1557" s="256">
        <v>41547.0</v>
      </c>
      <c r="E1557" s="257">
        <v>1.1778E10</v>
      </c>
      <c r="F1557" s="257">
        <v>1.932E9</v>
      </c>
      <c r="G1557" s="257">
        <v>2.207E9</v>
      </c>
      <c r="H1557" s="184">
        <v>0.0</v>
      </c>
      <c r="I1557" s="257">
        <v>3.97E8</v>
      </c>
      <c r="J1557" s="184" t="s">
        <v>108</v>
      </c>
      <c r="K1557" s="184" t="s">
        <v>101</v>
      </c>
      <c r="L1557" s="258">
        <f>Total_revenue-COGS</f>
        <v>9846000000</v>
      </c>
      <c r="M1557" s="258">
        <f>Gross_profit-(SGAs+R_and_D+Other_operating_items)</f>
        <v>7242000000</v>
      </c>
      <c r="N1557" s="259">
        <f>1-(COGS/Total_revenue)</f>
        <v>0.8359653591</v>
      </c>
      <c r="O1557" s="259">
        <f>Operating_profit/Total_revenue</f>
        <v>0.614875191</v>
      </c>
    </row>
    <row r="1558">
      <c r="A1558" s="184">
        <v>1623.0</v>
      </c>
      <c r="B1558" s="184" t="s">
        <v>609</v>
      </c>
      <c r="C1558" s="184" t="s">
        <v>11</v>
      </c>
      <c r="D1558" s="256">
        <v>41912.0</v>
      </c>
      <c r="E1558" s="257">
        <v>1.2702E10</v>
      </c>
      <c r="F1558" s="257">
        <v>1.875E9</v>
      </c>
      <c r="G1558" s="257">
        <v>2.242E9</v>
      </c>
      <c r="H1558" s="184">
        <v>0.0</v>
      </c>
      <c r="I1558" s="257">
        <v>4.35E8</v>
      </c>
      <c r="J1558" s="184" t="s">
        <v>108</v>
      </c>
      <c r="K1558" s="184" t="s">
        <v>101</v>
      </c>
      <c r="L1558" s="258">
        <f>Total_revenue-COGS</f>
        <v>10827000000</v>
      </c>
      <c r="M1558" s="258">
        <f>Gross_profit-(SGAs+R_and_D+Other_operating_items)</f>
        <v>8150000000</v>
      </c>
      <c r="N1558" s="259">
        <f>1-(COGS/Total_revenue)</f>
        <v>0.8523854511</v>
      </c>
      <c r="O1558" s="259">
        <f>Operating_profit/Total_revenue</f>
        <v>0.6416312392</v>
      </c>
    </row>
    <row r="1559">
      <c r="A1559" s="184">
        <v>1624.0</v>
      </c>
      <c r="B1559" s="184" t="s">
        <v>609</v>
      </c>
      <c r="C1559" s="184" t="s">
        <v>12</v>
      </c>
      <c r="D1559" s="256">
        <v>42277.0</v>
      </c>
      <c r="E1559" s="257">
        <v>1.388E10</v>
      </c>
      <c r="F1559" s="257">
        <v>2.079E9</v>
      </c>
      <c r="G1559" s="257">
        <v>2.229E9</v>
      </c>
      <c r="H1559" s="184">
        <v>0.0</v>
      </c>
      <c r="I1559" s="257">
        <v>4.94E8</v>
      </c>
      <c r="J1559" s="184" t="s">
        <v>108</v>
      </c>
      <c r="K1559" s="184" t="s">
        <v>101</v>
      </c>
      <c r="L1559" s="258">
        <f>Total_revenue-COGS</f>
        <v>11801000000</v>
      </c>
      <c r="M1559" s="258">
        <f>Gross_profit-(SGAs+R_and_D+Other_operating_items)</f>
        <v>9078000000</v>
      </c>
      <c r="N1559" s="259">
        <f>1-(COGS/Total_revenue)</f>
        <v>0.8502161383</v>
      </c>
      <c r="O1559" s="259">
        <f>Operating_profit/Total_revenue</f>
        <v>0.6540345821</v>
      </c>
    </row>
    <row r="1560">
      <c r="A1560" s="184">
        <v>1625.0</v>
      </c>
      <c r="B1560" s="184" t="s">
        <v>609</v>
      </c>
      <c r="C1560" s="184" t="s">
        <v>13</v>
      </c>
      <c r="D1560" s="256">
        <v>42643.0</v>
      </c>
      <c r="E1560" s="257">
        <v>1.5082E10</v>
      </c>
      <c r="F1560" s="257">
        <v>2.226E9</v>
      </c>
      <c r="G1560" s="257">
        <v>4.469E9</v>
      </c>
      <c r="H1560" s="184">
        <v>0.0</v>
      </c>
      <c r="I1560" s="257">
        <v>5.02E8</v>
      </c>
      <c r="J1560" s="184" t="s">
        <v>108</v>
      </c>
      <c r="K1560" s="184" t="s">
        <v>101</v>
      </c>
      <c r="L1560" s="258">
        <f>Total_revenue-COGS</f>
        <v>12856000000</v>
      </c>
      <c r="M1560" s="258">
        <f>Gross_profit-(SGAs+R_and_D+Other_operating_items)</f>
        <v>7885000000</v>
      </c>
      <c r="N1560" s="259">
        <f>1-(COGS/Total_revenue)</f>
        <v>0.8524068426</v>
      </c>
      <c r="O1560" s="259">
        <f>Operating_profit/Total_revenue</f>
        <v>0.5228086461</v>
      </c>
    </row>
    <row r="1561">
      <c r="A1561" s="184">
        <v>1626.0</v>
      </c>
      <c r="B1561" s="184" t="s">
        <v>610</v>
      </c>
      <c r="C1561" s="184" t="s">
        <v>10</v>
      </c>
      <c r="D1561" s="256">
        <v>41544.0</v>
      </c>
      <c r="E1561" s="257">
        <v>2.942897E9</v>
      </c>
      <c r="F1561" s="257">
        <v>1.69321E9</v>
      </c>
      <c r="G1561" s="257">
        <v>4.32589E8</v>
      </c>
      <c r="H1561" s="257">
        <v>2.08208E8</v>
      </c>
      <c r="I1561" s="184">
        <v>0.0</v>
      </c>
      <c r="J1561" s="184" t="s">
        <v>102</v>
      </c>
      <c r="K1561" s="184" t="s">
        <v>140</v>
      </c>
      <c r="L1561" s="258">
        <f>Total_revenue-COGS</f>
        <v>1249687000</v>
      </c>
      <c r="M1561" s="258">
        <f>Gross_profit-(SGAs+R_and_D+Other_operating_items)</f>
        <v>608890000</v>
      </c>
      <c r="N1561" s="259">
        <f>1-(COGS/Total_revenue)</f>
        <v>0.4246451711</v>
      </c>
      <c r="O1561" s="259">
        <f>Operating_profit/Total_revenue</f>
        <v>0.2069015667</v>
      </c>
    </row>
    <row r="1562">
      <c r="A1562" s="184">
        <v>1627.0</v>
      </c>
      <c r="B1562" s="184" t="s">
        <v>610</v>
      </c>
      <c r="C1562" s="184" t="s">
        <v>11</v>
      </c>
      <c r="D1562" s="256">
        <v>41908.0</v>
      </c>
      <c r="E1562" s="257">
        <v>3.0498E9</v>
      </c>
      <c r="F1562" s="257">
        <v>1.7481E9</v>
      </c>
      <c r="G1562" s="257">
        <v>4.706E8</v>
      </c>
      <c r="H1562" s="257">
        <v>2.348E8</v>
      </c>
      <c r="I1562" s="184">
        <v>0.0</v>
      </c>
      <c r="J1562" s="184" t="s">
        <v>102</v>
      </c>
      <c r="K1562" s="184" t="s">
        <v>140</v>
      </c>
      <c r="L1562" s="258">
        <f>Total_revenue-COGS</f>
        <v>1301700000</v>
      </c>
      <c r="M1562" s="258">
        <f>Gross_profit-(SGAs+R_and_D+Other_operating_items)</f>
        <v>596300000</v>
      </c>
      <c r="N1562" s="259">
        <f>1-(COGS/Total_revenue)</f>
        <v>0.4268148731</v>
      </c>
      <c r="O1562" s="259">
        <f>Operating_profit/Total_revenue</f>
        <v>0.1955210178</v>
      </c>
    </row>
    <row r="1563">
      <c r="A1563" s="184">
        <v>1628.0</v>
      </c>
      <c r="B1563" s="184" t="s">
        <v>610</v>
      </c>
      <c r="C1563" s="184" t="s">
        <v>12</v>
      </c>
      <c r="D1563" s="256">
        <v>42279.0</v>
      </c>
      <c r="E1563" s="257">
        <v>3.0991E9</v>
      </c>
      <c r="F1563" s="257">
        <v>1.8164E9</v>
      </c>
      <c r="G1563" s="257">
        <v>4.885E8</v>
      </c>
      <c r="H1563" s="257">
        <v>2.452E8</v>
      </c>
      <c r="I1563" s="184">
        <v>0.0</v>
      </c>
      <c r="J1563" s="184" t="s">
        <v>102</v>
      </c>
      <c r="K1563" s="184" t="s">
        <v>140</v>
      </c>
      <c r="L1563" s="258">
        <f>Total_revenue-COGS</f>
        <v>1282700000</v>
      </c>
      <c r="M1563" s="258">
        <f>Gross_profit-(SGAs+R_and_D+Other_operating_items)</f>
        <v>549000000</v>
      </c>
      <c r="N1563" s="259">
        <f>1-(COGS/Total_revenue)</f>
        <v>0.4138943564</v>
      </c>
      <c r="O1563" s="259">
        <f>Operating_profit/Total_revenue</f>
        <v>0.1771482043</v>
      </c>
    </row>
    <row r="1564">
      <c r="A1564" s="184">
        <v>1629.0</v>
      </c>
      <c r="B1564" s="184" t="s">
        <v>610</v>
      </c>
      <c r="C1564" s="184" t="s">
        <v>13</v>
      </c>
      <c r="D1564" s="256">
        <v>42643.0</v>
      </c>
      <c r="E1564" s="257">
        <v>3.2178E9</v>
      </c>
      <c r="F1564" s="257">
        <v>1.8565E9</v>
      </c>
      <c r="G1564" s="257">
        <v>5.57E8</v>
      </c>
      <c r="H1564" s="257">
        <v>2.535E8</v>
      </c>
      <c r="I1564" s="184">
        <v>0.0</v>
      </c>
      <c r="J1564" s="184" t="s">
        <v>102</v>
      </c>
      <c r="K1564" s="184" t="s">
        <v>140</v>
      </c>
      <c r="L1564" s="258">
        <f>Total_revenue-COGS</f>
        <v>1361300000</v>
      </c>
      <c r="M1564" s="258">
        <f>Gross_profit-(SGAs+R_and_D+Other_operating_items)</f>
        <v>550800000</v>
      </c>
      <c r="N1564" s="259">
        <f>1-(COGS/Total_revenue)</f>
        <v>0.4230530176</v>
      </c>
      <c r="O1564" s="259">
        <f>Operating_profit/Total_revenue</f>
        <v>0.171172851</v>
      </c>
    </row>
    <row r="1565">
      <c r="A1565" s="184">
        <v>1630.0</v>
      </c>
      <c r="B1565" s="184" t="s">
        <v>611</v>
      </c>
      <c r="C1565" s="184" t="s">
        <v>10</v>
      </c>
      <c r="D1565" s="256">
        <v>41274.0</v>
      </c>
      <c r="E1565" s="257">
        <v>1.0879855E10</v>
      </c>
      <c r="F1565" s="257">
        <v>5.81788E9</v>
      </c>
      <c r="G1565" s="257">
        <v>3.596708E9</v>
      </c>
      <c r="H1565" s="184">
        <v>0.0</v>
      </c>
      <c r="I1565" s="184">
        <v>0.0</v>
      </c>
      <c r="J1565" s="184" t="s">
        <v>90</v>
      </c>
      <c r="K1565" s="184" t="s">
        <v>112</v>
      </c>
      <c r="L1565" s="258">
        <f>Total_revenue-COGS</f>
        <v>5061975000</v>
      </c>
      <c r="M1565" s="258">
        <f>Gross_profit-(SGAs+R_and_D+Other_operating_items)</f>
        <v>1465267000</v>
      </c>
      <c r="N1565" s="259">
        <f>1-(COGS/Total_revenue)</f>
        <v>0.4652612558</v>
      </c>
      <c r="O1565" s="259">
        <f>Operating_profit/Total_revenue</f>
        <v>0.1346770706</v>
      </c>
    </row>
    <row r="1566">
      <c r="A1566" s="184">
        <v>1631.0</v>
      </c>
      <c r="B1566" s="184" t="s">
        <v>611</v>
      </c>
      <c r="C1566" s="184" t="s">
        <v>11</v>
      </c>
      <c r="D1566" s="256">
        <v>41639.0</v>
      </c>
      <c r="E1566" s="257">
        <v>1.1419648E10</v>
      </c>
      <c r="F1566" s="257">
        <v>5.931469E9</v>
      </c>
      <c r="G1566" s="257">
        <v>3.841032E9</v>
      </c>
      <c r="H1566" s="184">
        <v>0.0</v>
      </c>
      <c r="I1566" s="184">
        <v>0.0</v>
      </c>
      <c r="J1566" s="184" t="s">
        <v>90</v>
      </c>
      <c r="K1566" s="184" t="s">
        <v>112</v>
      </c>
      <c r="L1566" s="258">
        <f>Total_revenue-COGS</f>
        <v>5488179000</v>
      </c>
      <c r="M1566" s="258">
        <f>Gross_profit-(SGAs+R_and_D+Other_operating_items)</f>
        <v>1647147000</v>
      </c>
      <c r="N1566" s="259">
        <f>1-(COGS/Total_revenue)</f>
        <v>0.4805909079</v>
      </c>
      <c r="O1566" s="259">
        <f>Operating_profit/Total_revenue</f>
        <v>0.1442379835</v>
      </c>
    </row>
    <row r="1567">
      <c r="A1567" s="184">
        <v>1632.0</v>
      </c>
      <c r="B1567" s="184" t="s">
        <v>611</v>
      </c>
      <c r="C1567" s="184" t="s">
        <v>12</v>
      </c>
      <c r="D1567" s="256">
        <v>42007.0</v>
      </c>
      <c r="E1567" s="257">
        <v>1.2282161E10</v>
      </c>
      <c r="F1567" s="257">
        <v>6.28819E9</v>
      </c>
      <c r="G1567" s="257">
        <v>4.159885E9</v>
      </c>
      <c r="H1567" s="184">
        <v>0.0</v>
      </c>
      <c r="I1567" s="184">
        <v>0.0</v>
      </c>
      <c r="J1567" s="184" t="s">
        <v>90</v>
      </c>
      <c r="K1567" s="184" t="s">
        <v>112</v>
      </c>
      <c r="L1567" s="258">
        <f>Total_revenue-COGS</f>
        <v>5993971000</v>
      </c>
      <c r="M1567" s="258">
        <f>Gross_profit-(SGAs+R_and_D+Other_operating_items)</f>
        <v>1834086000</v>
      </c>
      <c r="N1567" s="259">
        <f>1-(COGS/Total_revenue)</f>
        <v>0.4880225068</v>
      </c>
      <c r="O1567" s="259">
        <f>Operating_profit/Total_revenue</f>
        <v>0.1493292589</v>
      </c>
    </row>
    <row r="1568">
      <c r="A1568" s="184">
        <v>1633.0</v>
      </c>
      <c r="B1568" s="184" t="s">
        <v>611</v>
      </c>
      <c r="C1568" s="184" t="s">
        <v>13</v>
      </c>
      <c r="D1568" s="256">
        <v>42371.0</v>
      </c>
      <c r="E1568" s="257">
        <v>1.2376744E10</v>
      </c>
      <c r="F1568" s="257">
        <v>6.3938E9</v>
      </c>
      <c r="G1568" s="257">
        <v>4.178386E9</v>
      </c>
      <c r="H1568" s="184">
        <v>0.0</v>
      </c>
      <c r="I1568" s="184">
        <v>0.0</v>
      </c>
      <c r="J1568" s="184" t="s">
        <v>90</v>
      </c>
      <c r="K1568" s="184" t="s">
        <v>112</v>
      </c>
      <c r="L1568" s="258">
        <f>Total_revenue-COGS</f>
        <v>5982944000</v>
      </c>
      <c r="M1568" s="258">
        <f>Gross_profit-(SGAs+R_and_D+Other_operating_items)</f>
        <v>1804558000</v>
      </c>
      <c r="N1568" s="259">
        <f>1-(COGS/Total_revenue)</f>
        <v>0.4834020967</v>
      </c>
      <c r="O1568" s="259">
        <f>Operating_profit/Total_revenue</f>
        <v>0.1458023209</v>
      </c>
    </row>
    <row r="1569">
      <c r="A1569" s="184">
        <v>1634.0</v>
      </c>
      <c r="B1569" s="184" t="s">
        <v>612</v>
      </c>
      <c r="C1569" s="184" t="s">
        <v>10</v>
      </c>
      <c r="D1569" s="256">
        <v>41547.0</v>
      </c>
      <c r="E1569" s="257">
        <v>1.3794E10</v>
      </c>
      <c r="F1569" s="257">
        <v>6.799E9</v>
      </c>
      <c r="G1569" s="257">
        <v>2.829E9</v>
      </c>
      <c r="H1569" s="184">
        <v>0.0</v>
      </c>
      <c r="I1569" s="257">
        <v>2.37E8</v>
      </c>
      <c r="J1569" s="184" t="s">
        <v>90</v>
      </c>
      <c r="K1569" s="184" t="s">
        <v>291</v>
      </c>
      <c r="L1569" s="258">
        <f>Total_revenue-COGS</f>
        <v>6995000000</v>
      </c>
      <c r="M1569" s="258">
        <f>Gross_profit-(SGAs+R_and_D+Other_operating_items)</f>
        <v>3929000000</v>
      </c>
      <c r="N1569" s="259">
        <f>1-(COGS/Total_revenue)</f>
        <v>0.5071045382</v>
      </c>
      <c r="O1569" s="259">
        <f>Operating_profit/Total_revenue</f>
        <v>0.2848339858</v>
      </c>
    </row>
    <row r="1570">
      <c r="A1570" s="184">
        <v>1635.0</v>
      </c>
      <c r="B1570" s="184" t="s">
        <v>612</v>
      </c>
      <c r="C1570" s="184" t="s">
        <v>11</v>
      </c>
      <c r="D1570" s="256">
        <v>41912.0</v>
      </c>
      <c r="E1570" s="257">
        <v>1.3783E10</v>
      </c>
      <c r="F1570" s="257">
        <v>6.542E9</v>
      </c>
      <c r="G1570" s="257">
        <v>2.899E9</v>
      </c>
      <c r="H1570" s="184">
        <v>0.0</v>
      </c>
      <c r="I1570" s="257">
        <v>2.17E8</v>
      </c>
      <c r="J1570" s="184" t="s">
        <v>90</v>
      </c>
      <c r="K1570" s="184" t="s">
        <v>291</v>
      </c>
      <c r="L1570" s="258">
        <f>Total_revenue-COGS</f>
        <v>7241000000</v>
      </c>
      <c r="M1570" s="258">
        <f>Gross_profit-(SGAs+R_and_D+Other_operating_items)</f>
        <v>4125000000</v>
      </c>
      <c r="N1570" s="259">
        <f>1-(COGS/Total_revenue)</f>
        <v>0.5253573242</v>
      </c>
      <c r="O1570" s="259">
        <f>Operating_profit/Total_revenue</f>
        <v>0.2992817239</v>
      </c>
    </row>
    <row r="1571">
      <c r="A1571" s="184">
        <v>1636.0</v>
      </c>
      <c r="B1571" s="184" t="s">
        <v>612</v>
      </c>
      <c r="C1571" s="184" t="s">
        <v>12</v>
      </c>
      <c r="D1571" s="256">
        <v>42277.0</v>
      </c>
      <c r="E1571" s="257">
        <v>1.3268E10</v>
      </c>
      <c r="F1571" s="257">
        <v>6.868E9</v>
      </c>
      <c r="G1571" s="257">
        <v>2.86E9</v>
      </c>
      <c r="H1571" s="184">
        <v>0.0</v>
      </c>
      <c r="I1571" s="257">
        <v>2.22E8</v>
      </c>
      <c r="J1571" s="184" t="s">
        <v>90</v>
      </c>
      <c r="K1571" s="184" t="s">
        <v>291</v>
      </c>
      <c r="L1571" s="258">
        <f>Total_revenue-COGS</f>
        <v>6400000000</v>
      </c>
      <c r="M1571" s="258">
        <f>Gross_profit-(SGAs+R_and_D+Other_operating_items)</f>
        <v>3318000000</v>
      </c>
      <c r="N1571" s="259">
        <f>1-(COGS/Total_revenue)</f>
        <v>0.4823635815</v>
      </c>
      <c r="O1571" s="259">
        <f>Operating_profit/Total_revenue</f>
        <v>0.2500753693</v>
      </c>
    </row>
    <row r="1572">
      <c r="A1572" s="184">
        <v>1637.0</v>
      </c>
      <c r="B1572" s="184" t="s">
        <v>612</v>
      </c>
      <c r="C1572" s="184" t="s">
        <v>13</v>
      </c>
      <c r="D1572" s="256">
        <v>42643.0</v>
      </c>
      <c r="E1572" s="257">
        <v>1.2488E10</v>
      </c>
      <c r="F1572" s="257">
        <v>6.684E9</v>
      </c>
      <c r="G1572" s="257">
        <v>2.851E9</v>
      </c>
      <c r="H1572" s="184">
        <v>0.0</v>
      </c>
      <c r="I1572" s="257">
        <v>2.21E8</v>
      </c>
      <c r="J1572" s="184" t="s">
        <v>90</v>
      </c>
      <c r="K1572" s="184" t="s">
        <v>291</v>
      </c>
      <c r="L1572" s="258">
        <f>Total_revenue-COGS</f>
        <v>5804000000</v>
      </c>
      <c r="M1572" s="258">
        <f>Gross_profit-(SGAs+R_and_D+Other_operating_items)</f>
        <v>2732000000</v>
      </c>
      <c r="N1572" s="259">
        <f>1-(COGS/Total_revenue)</f>
        <v>0.4647661755</v>
      </c>
      <c r="O1572" s="259">
        <f>Operating_profit/Total_revenue</f>
        <v>0.2187700192</v>
      </c>
    </row>
    <row r="1573">
      <c r="A1573" s="184">
        <v>1638.0</v>
      </c>
      <c r="B1573" s="184" t="s">
        <v>613</v>
      </c>
      <c r="C1573" s="184" t="s">
        <v>10</v>
      </c>
      <c r="D1573" s="256">
        <v>41274.0</v>
      </c>
      <c r="E1573" s="257">
        <v>1.38393E11</v>
      </c>
      <c r="F1573" s="257">
        <v>1.26485E11</v>
      </c>
      <c r="G1573" s="257">
        <v>5.229E9</v>
      </c>
      <c r="H1573" s="184">
        <v>0.0</v>
      </c>
      <c r="I1573" s="257">
        <v>1.549E9</v>
      </c>
      <c r="J1573" s="184" t="s">
        <v>96</v>
      </c>
      <c r="K1573" s="184" t="s">
        <v>419</v>
      </c>
      <c r="L1573" s="258">
        <f>Total_revenue-COGS</f>
        <v>11908000000</v>
      </c>
      <c r="M1573" s="258">
        <f>Gross_profit-(SGAs+R_and_D+Other_operating_items)</f>
        <v>5130000000</v>
      </c>
      <c r="N1573" s="259">
        <f>1-(COGS/Total_revenue)</f>
        <v>0.08604481441</v>
      </c>
      <c r="O1573" s="259">
        <f>Operating_profit/Total_revenue</f>
        <v>0.03706834883</v>
      </c>
    </row>
    <row r="1574">
      <c r="A1574" s="184">
        <v>1639.0</v>
      </c>
      <c r="B1574" s="184" t="s">
        <v>613</v>
      </c>
      <c r="C1574" s="184" t="s">
        <v>11</v>
      </c>
      <c r="D1574" s="256">
        <v>41639.0</v>
      </c>
      <c r="E1574" s="257">
        <v>1.38074E11</v>
      </c>
      <c r="F1574" s="257">
        <v>1.27316E11</v>
      </c>
      <c r="G1574" s="257">
        <v>5.081E9</v>
      </c>
      <c r="H1574" s="184">
        <v>0.0</v>
      </c>
      <c r="I1574" s="257">
        <v>1.72E9</v>
      </c>
      <c r="J1574" s="184" t="s">
        <v>96</v>
      </c>
      <c r="K1574" s="184" t="s">
        <v>419</v>
      </c>
      <c r="L1574" s="258">
        <f>Total_revenue-COGS</f>
        <v>10758000000</v>
      </c>
      <c r="M1574" s="258">
        <f>Gross_profit-(SGAs+R_and_D+Other_operating_items)</f>
        <v>3957000000</v>
      </c>
      <c r="N1574" s="259">
        <f>1-(COGS/Total_revenue)</f>
        <v>0.07791474137</v>
      </c>
      <c r="O1574" s="259">
        <f>Operating_profit/Total_revenue</f>
        <v>0.02865854542</v>
      </c>
    </row>
    <row r="1575">
      <c r="A1575" s="184">
        <v>1640.0</v>
      </c>
      <c r="B1575" s="184" t="s">
        <v>613</v>
      </c>
      <c r="C1575" s="184" t="s">
        <v>12</v>
      </c>
      <c r="D1575" s="256">
        <v>42004.0</v>
      </c>
      <c r="E1575" s="257">
        <v>1.30844E11</v>
      </c>
      <c r="F1575" s="257">
        <v>1.18141E11</v>
      </c>
      <c r="G1575" s="257">
        <v>5.111E9</v>
      </c>
      <c r="H1575" s="184">
        <v>0.0</v>
      </c>
      <c r="I1575" s="257">
        <v>1.69E9</v>
      </c>
      <c r="J1575" s="184" t="s">
        <v>96</v>
      </c>
      <c r="K1575" s="184" t="s">
        <v>419</v>
      </c>
      <c r="L1575" s="258">
        <f>Total_revenue-COGS</f>
        <v>12703000000</v>
      </c>
      <c r="M1575" s="258">
        <f>Gross_profit-(SGAs+R_and_D+Other_operating_items)</f>
        <v>5902000000</v>
      </c>
      <c r="N1575" s="259">
        <f>1-(COGS/Total_revenue)</f>
        <v>0.09708507841</v>
      </c>
      <c r="O1575" s="259">
        <f>Operating_profit/Total_revenue</f>
        <v>0.0451071505</v>
      </c>
    </row>
    <row r="1576">
      <c r="A1576" s="184">
        <v>1641.0</v>
      </c>
      <c r="B1576" s="184" t="s">
        <v>613</v>
      </c>
      <c r="C1576" s="184" t="s">
        <v>13</v>
      </c>
      <c r="D1576" s="256">
        <v>42369.0</v>
      </c>
      <c r="E1576" s="257">
        <v>8.7804E10</v>
      </c>
      <c r="F1576" s="257">
        <v>7.4651E10</v>
      </c>
      <c r="G1576" s="257">
        <v>4.953E9</v>
      </c>
      <c r="H1576" s="184">
        <v>0.0</v>
      </c>
      <c r="I1576" s="257">
        <v>1.842E9</v>
      </c>
      <c r="J1576" s="184" t="s">
        <v>96</v>
      </c>
      <c r="K1576" s="184" t="s">
        <v>419</v>
      </c>
      <c r="L1576" s="258">
        <f>Total_revenue-COGS</f>
        <v>13153000000</v>
      </c>
      <c r="M1576" s="258">
        <f>Gross_profit-(SGAs+R_and_D+Other_operating_items)</f>
        <v>6358000000</v>
      </c>
      <c r="N1576" s="259">
        <f>1-(COGS/Total_revenue)</f>
        <v>0.1497995536</v>
      </c>
      <c r="O1576" s="259">
        <f>Operating_profit/Total_revenue</f>
        <v>0.07241127967</v>
      </c>
    </row>
    <row r="1577">
      <c r="A1577" s="184">
        <v>1642.0</v>
      </c>
      <c r="B1577" s="184" t="s">
        <v>614</v>
      </c>
      <c r="C1577" s="184" t="s">
        <v>10</v>
      </c>
      <c r="D1577" s="256">
        <v>41274.0</v>
      </c>
      <c r="E1577" s="257">
        <v>2.56731E9</v>
      </c>
      <c r="F1577" s="257">
        <v>2.233284E9</v>
      </c>
      <c r="G1577" s="257">
        <v>3.08143E8</v>
      </c>
      <c r="H1577" s="184">
        <v>0.0</v>
      </c>
      <c r="I1577" s="184">
        <v>0.0</v>
      </c>
      <c r="J1577" s="184" t="s">
        <v>111</v>
      </c>
      <c r="K1577" s="184" t="s">
        <v>464</v>
      </c>
      <c r="L1577" s="258">
        <f>Total_revenue-COGS</f>
        <v>334026000</v>
      </c>
      <c r="M1577" s="258">
        <f>Gross_profit-(SGAs+R_and_D+Other_operating_items)</f>
        <v>25883000</v>
      </c>
      <c r="N1577" s="259">
        <f>1-(COGS/Total_revenue)</f>
        <v>0.1301073887</v>
      </c>
      <c r="O1577" s="259">
        <f>Operating_profit/Total_revenue</f>
        <v>0.01008175873</v>
      </c>
    </row>
    <row r="1578">
      <c r="A1578" s="184">
        <v>1643.0</v>
      </c>
      <c r="B1578" s="184" t="s">
        <v>614</v>
      </c>
      <c r="C1578" s="184" t="s">
        <v>11</v>
      </c>
      <c r="D1578" s="256">
        <v>41639.0</v>
      </c>
      <c r="E1578" s="257">
        <v>2.770709E9</v>
      </c>
      <c r="F1578" s="257">
        <v>2.343829E9</v>
      </c>
      <c r="G1578" s="257">
        <v>2.74217E8</v>
      </c>
      <c r="H1578" s="184">
        <v>0.0</v>
      </c>
      <c r="I1578" s="184">
        <v>0.0</v>
      </c>
      <c r="J1578" s="184" t="s">
        <v>111</v>
      </c>
      <c r="K1578" s="184" t="s">
        <v>464</v>
      </c>
      <c r="L1578" s="258">
        <f>Total_revenue-COGS</f>
        <v>426880000</v>
      </c>
      <c r="M1578" s="258">
        <f>Gross_profit-(SGAs+R_and_D+Other_operating_items)</f>
        <v>152663000</v>
      </c>
      <c r="N1578" s="259">
        <f>1-(COGS/Total_revenue)</f>
        <v>0.1540688683</v>
      </c>
      <c r="O1578" s="259">
        <f>Operating_profit/Total_revenue</f>
        <v>0.05509889346</v>
      </c>
    </row>
    <row r="1579">
      <c r="A1579" s="184">
        <v>1644.0</v>
      </c>
      <c r="B1579" s="184" t="s">
        <v>614</v>
      </c>
      <c r="C1579" s="184" t="s">
        <v>12</v>
      </c>
      <c r="D1579" s="256">
        <v>42004.0</v>
      </c>
      <c r="E1579" s="257">
        <v>2.994169E9</v>
      </c>
      <c r="F1579" s="257">
        <v>2.406587E9</v>
      </c>
      <c r="G1579" s="257">
        <v>2.92358E8</v>
      </c>
      <c r="H1579" s="184">
        <v>0.0</v>
      </c>
      <c r="I1579" s="184">
        <v>0.0</v>
      </c>
      <c r="J1579" s="184" t="s">
        <v>111</v>
      </c>
      <c r="K1579" s="184" t="s">
        <v>464</v>
      </c>
      <c r="L1579" s="258">
        <f>Total_revenue-COGS</f>
        <v>587582000</v>
      </c>
      <c r="M1579" s="258">
        <f>Gross_profit-(SGAs+R_and_D+Other_operating_items)</f>
        <v>295224000</v>
      </c>
      <c r="N1579" s="259">
        <f>1-(COGS/Total_revenue)</f>
        <v>0.1962420959</v>
      </c>
      <c r="O1579" s="259">
        <f>Operating_profit/Total_revenue</f>
        <v>0.09859964484</v>
      </c>
    </row>
    <row r="1580">
      <c r="A1580" s="184">
        <v>1645.0</v>
      </c>
      <c r="B1580" s="184" t="s">
        <v>614</v>
      </c>
      <c r="C1580" s="184" t="s">
        <v>13</v>
      </c>
      <c r="D1580" s="256">
        <v>42369.0</v>
      </c>
      <c r="E1580" s="257">
        <v>3.422181E9</v>
      </c>
      <c r="F1580" s="257">
        <v>2.564648E9</v>
      </c>
      <c r="G1580" s="257">
        <v>3.12694E8</v>
      </c>
      <c r="H1580" s="184">
        <v>0.0</v>
      </c>
      <c r="I1580" s="184">
        <v>0.0</v>
      </c>
      <c r="J1580" s="184" t="s">
        <v>111</v>
      </c>
      <c r="K1580" s="184" t="s">
        <v>464</v>
      </c>
      <c r="L1580" s="258">
        <f>Total_revenue-COGS</f>
        <v>857533000</v>
      </c>
      <c r="M1580" s="258">
        <f>Gross_profit-(SGAs+R_and_D+Other_operating_items)</f>
        <v>544839000</v>
      </c>
      <c r="N1580" s="259">
        <f>1-(COGS/Total_revenue)</f>
        <v>0.250580843</v>
      </c>
      <c r="O1580" s="259">
        <f>Operating_profit/Total_revenue</f>
        <v>0.159208119</v>
      </c>
    </row>
    <row r="1581">
      <c r="A1581" s="184">
        <v>1646.0</v>
      </c>
      <c r="B1581" s="184" t="s">
        <v>615</v>
      </c>
      <c r="C1581" s="184" t="s">
        <v>10</v>
      </c>
      <c r="D1581" s="256">
        <v>41639.0</v>
      </c>
      <c r="E1581" s="257">
        <v>2.299176E9</v>
      </c>
      <c r="F1581" s="257">
        <v>9.28565E8</v>
      </c>
      <c r="G1581" s="257">
        <v>1.77366E8</v>
      </c>
      <c r="H1581" s="257">
        <v>3.221E7</v>
      </c>
      <c r="I1581" s="257">
        <v>4.61627E8</v>
      </c>
      <c r="J1581" s="184" t="s">
        <v>114</v>
      </c>
      <c r="K1581" s="184" t="s">
        <v>156</v>
      </c>
      <c r="L1581" s="258">
        <f>Total_revenue-COGS</f>
        <v>1370611000</v>
      </c>
      <c r="M1581" s="258">
        <f>Gross_profit-(SGAs+R_and_D+Other_operating_items)</f>
        <v>699408000</v>
      </c>
      <c r="N1581" s="259">
        <f>1-(COGS/Total_revenue)</f>
        <v>0.5961313966</v>
      </c>
      <c r="O1581" s="259">
        <f>Operating_profit/Total_revenue</f>
        <v>0.3041994175</v>
      </c>
    </row>
    <row r="1582">
      <c r="A1582" s="184">
        <v>1647.0</v>
      </c>
      <c r="B1582" s="184" t="s">
        <v>615</v>
      </c>
      <c r="C1582" s="184" t="s">
        <v>11</v>
      </c>
      <c r="D1582" s="256">
        <v>42004.0</v>
      </c>
      <c r="E1582" s="257">
        <v>2.312512E9</v>
      </c>
      <c r="F1582" s="257">
        <v>9.53611E8</v>
      </c>
      <c r="G1582" s="257">
        <v>1.6927E8</v>
      </c>
      <c r="H1582" s="184">
        <v>0.0</v>
      </c>
      <c r="I1582" s="257">
        <v>4.81303E8</v>
      </c>
      <c r="J1582" s="184" t="s">
        <v>114</v>
      </c>
      <c r="K1582" s="184" t="s">
        <v>156</v>
      </c>
      <c r="L1582" s="258">
        <f>Total_revenue-COGS</f>
        <v>1358901000</v>
      </c>
      <c r="M1582" s="258">
        <f>Gross_profit-(SGAs+R_and_D+Other_operating_items)</f>
        <v>708328000</v>
      </c>
      <c r="N1582" s="259">
        <f>1-(COGS/Total_revenue)</f>
        <v>0.5876298155</v>
      </c>
      <c r="O1582" s="259">
        <f>Operating_profit/Total_revenue</f>
        <v>0.3063024105</v>
      </c>
    </row>
    <row r="1583">
      <c r="A1583" s="184">
        <v>1648.0</v>
      </c>
      <c r="B1583" s="184" t="s">
        <v>615</v>
      </c>
      <c r="C1583" s="184" t="s">
        <v>12</v>
      </c>
      <c r="D1583" s="256">
        <v>42369.0</v>
      </c>
      <c r="E1583" s="257">
        <v>2.502267E9</v>
      </c>
      <c r="F1583" s="257">
        <v>1.011249E9</v>
      </c>
      <c r="G1583" s="257">
        <v>1.75307E8</v>
      </c>
      <c r="H1583" s="184">
        <v>0.0</v>
      </c>
      <c r="I1583" s="257">
        <v>5.42952E8</v>
      </c>
      <c r="J1583" s="184" t="s">
        <v>114</v>
      </c>
      <c r="K1583" s="184" t="s">
        <v>156</v>
      </c>
      <c r="L1583" s="258">
        <f>Total_revenue-COGS</f>
        <v>1491018000</v>
      </c>
      <c r="M1583" s="258">
        <f>Gross_profit-(SGAs+R_and_D+Other_operating_items)</f>
        <v>772759000</v>
      </c>
      <c r="N1583" s="259">
        <f>1-(COGS/Total_revenue)</f>
        <v>0.5958668679</v>
      </c>
      <c r="O1583" s="259">
        <f>Operating_profit/Total_revenue</f>
        <v>0.3088235588</v>
      </c>
    </row>
    <row r="1584">
      <c r="A1584" s="184">
        <v>1649.0</v>
      </c>
      <c r="B1584" s="184" t="s">
        <v>615</v>
      </c>
      <c r="C1584" s="184" t="s">
        <v>13</v>
      </c>
      <c r="D1584" s="256">
        <v>42735.0</v>
      </c>
      <c r="E1584" s="257">
        <v>2.506202E9</v>
      </c>
      <c r="F1584" s="257">
        <v>1.024336E9</v>
      </c>
      <c r="G1584" s="257">
        <v>1.79279E8</v>
      </c>
      <c r="H1584" s="184">
        <v>0.0</v>
      </c>
      <c r="I1584" s="257">
        <v>5.65059E8</v>
      </c>
      <c r="J1584" s="184" t="s">
        <v>114</v>
      </c>
      <c r="K1584" s="184" t="s">
        <v>156</v>
      </c>
      <c r="L1584" s="258">
        <f>Total_revenue-COGS</f>
        <v>1481866000</v>
      </c>
      <c r="M1584" s="258">
        <f>Gross_profit-(SGAs+R_and_D+Other_operating_items)</f>
        <v>737528000</v>
      </c>
      <c r="N1584" s="259">
        <f>1-(COGS/Total_revenue)</f>
        <v>0.5912795537</v>
      </c>
      <c r="O1584" s="259">
        <f>Operating_profit/Total_revenue</f>
        <v>0.2942811473</v>
      </c>
    </row>
    <row r="1585">
      <c r="A1585" s="184">
        <v>1650.0</v>
      </c>
      <c r="B1585" s="184" t="s">
        <v>616</v>
      </c>
      <c r="C1585" s="184" t="s">
        <v>10</v>
      </c>
      <c r="D1585" s="256">
        <v>41274.0</v>
      </c>
      <c r="E1585" s="257">
        <v>1.407848E9</v>
      </c>
      <c r="F1585" s="257">
        <v>5.16708E8</v>
      </c>
      <c r="G1585" s="257">
        <v>2.20068E8</v>
      </c>
      <c r="H1585" s="184">
        <v>0.0</v>
      </c>
      <c r="I1585" s="257">
        <v>9.8844E7</v>
      </c>
      <c r="J1585" s="184" t="s">
        <v>105</v>
      </c>
      <c r="K1585" s="184" t="s">
        <v>298</v>
      </c>
      <c r="L1585" s="258">
        <f>Total_revenue-COGS</f>
        <v>891140000</v>
      </c>
      <c r="M1585" s="258">
        <f>Gross_profit-(SGAs+R_and_D+Other_operating_items)</f>
        <v>572228000</v>
      </c>
      <c r="N1585" s="259">
        <f>1-(COGS/Total_revenue)</f>
        <v>0.6329802649</v>
      </c>
      <c r="O1585" s="259">
        <f>Operating_profit/Total_revenue</f>
        <v>0.4064558106</v>
      </c>
    </row>
    <row r="1586">
      <c r="A1586" s="184">
        <v>1651.0</v>
      </c>
      <c r="B1586" s="184" t="s">
        <v>616</v>
      </c>
      <c r="C1586" s="184" t="s">
        <v>11</v>
      </c>
      <c r="D1586" s="256">
        <v>41639.0</v>
      </c>
      <c r="E1586" s="257">
        <v>1.595703E9</v>
      </c>
      <c r="F1586" s="257">
        <v>6.22523E8</v>
      </c>
      <c r="G1586" s="257">
        <v>2.28982E8</v>
      </c>
      <c r="H1586" s="184">
        <v>0.0</v>
      </c>
      <c r="I1586" s="257">
        <v>1.29931E8</v>
      </c>
      <c r="J1586" s="184" t="s">
        <v>105</v>
      </c>
      <c r="K1586" s="184" t="s">
        <v>298</v>
      </c>
      <c r="L1586" s="258">
        <f>Total_revenue-COGS</f>
        <v>973180000</v>
      </c>
      <c r="M1586" s="258">
        <f>Gross_profit-(SGAs+R_and_D+Other_operating_items)</f>
        <v>614267000</v>
      </c>
      <c r="N1586" s="259">
        <f>1-(COGS/Total_revenue)</f>
        <v>0.6098753966</v>
      </c>
      <c r="O1586" s="259">
        <f>Operating_profit/Total_revenue</f>
        <v>0.3849507082</v>
      </c>
    </row>
    <row r="1587">
      <c r="A1587" s="184">
        <v>1652.0</v>
      </c>
      <c r="B1587" s="184" t="s">
        <v>616</v>
      </c>
      <c r="C1587" s="184" t="s">
        <v>12</v>
      </c>
      <c r="D1587" s="256">
        <v>42004.0</v>
      </c>
      <c r="E1587" s="257">
        <v>1.746726E9</v>
      </c>
      <c r="F1587" s="257">
        <v>7.16598E8</v>
      </c>
      <c r="G1587" s="257">
        <v>2.27306E8</v>
      </c>
      <c r="H1587" s="184">
        <v>0.0</v>
      </c>
      <c r="I1587" s="257">
        <v>1.42376E8</v>
      </c>
      <c r="J1587" s="184" t="s">
        <v>105</v>
      </c>
      <c r="K1587" s="184" t="s">
        <v>298</v>
      </c>
      <c r="L1587" s="258">
        <f>Total_revenue-COGS</f>
        <v>1030128000</v>
      </c>
      <c r="M1587" s="258">
        <f>Gross_profit-(SGAs+R_and_D+Other_operating_items)</f>
        <v>660446000</v>
      </c>
      <c r="N1587" s="259">
        <f>1-(COGS/Total_revenue)</f>
        <v>0.5897479055</v>
      </c>
      <c r="O1587" s="259">
        <f>Operating_profit/Total_revenue</f>
        <v>0.3781050949</v>
      </c>
    </row>
    <row r="1588">
      <c r="A1588" s="184">
        <v>1653.0</v>
      </c>
      <c r="B1588" s="184" t="s">
        <v>616</v>
      </c>
      <c r="C1588" s="184" t="s">
        <v>13</v>
      </c>
      <c r="D1588" s="256">
        <v>42369.0</v>
      </c>
      <c r="E1588" s="257">
        <v>2.06801E9</v>
      </c>
      <c r="F1588" s="257">
        <v>8.03274E8</v>
      </c>
      <c r="G1588" s="257">
        <v>3.1269E8</v>
      </c>
      <c r="H1588" s="184">
        <v>0.0</v>
      </c>
      <c r="I1588" s="257">
        <v>2.15484E8</v>
      </c>
      <c r="J1588" s="184" t="s">
        <v>105</v>
      </c>
      <c r="K1588" s="184" t="s">
        <v>298</v>
      </c>
      <c r="L1588" s="258">
        <f>Total_revenue-COGS</f>
        <v>1264736000</v>
      </c>
      <c r="M1588" s="258">
        <f>Gross_profit-(SGAs+R_and_D+Other_operating_items)</f>
        <v>736562000</v>
      </c>
      <c r="N1588" s="259">
        <f>1-(COGS/Total_revenue)</f>
        <v>0.6115715108</v>
      </c>
      <c r="O1588" s="259">
        <f>Operating_profit/Total_revenue</f>
        <v>0.3561694576</v>
      </c>
    </row>
    <row r="1589">
      <c r="A1589" s="184">
        <v>1654.0</v>
      </c>
      <c r="B1589" s="184" t="s">
        <v>617</v>
      </c>
      <c r="C1589" s="184" t="s">
        <v>10</v>
      </c>
      <c r="D1589" s="256">
        <v>41274.0</v>
      </c>
      <c r="E1589" s="257">
        <v>8.73592E8</v>
      </c>
      <c r="F1589" s="257">
        <v>1.676E8</v>
      </c>
      <c r="G1589" s="257">
        <v>1.86971E8</v>
      </c>
      <c r="H1589" s="257">
        <v>6.1694E7</v>
      </c>
      <c r="I1589" s="184">
        <v>0.0</v>
      </c>
      <c r="J1589" s="184" t="s">
        <v>108</v>
      </c>
      <c r="K1589" s="184" t="s">
        <v>101</v>
      </c>
      <c r="L1589" s="258">
        <f>Total_revenue-COGS</f>
        <v>705992000</v>
      </c>
      <c r="M1589" s="258">
        <f>Gross_profit-(SGAs+R_and_D+Other_operating_items)</f>
        <v>457327000</v>
      </c>
      <c r="N1589" s="259">
        <f>1-(COGS/Total_revenue)</f>
        <v>0.8081484263</v>
      </c>
      <c r="O1589" s="259">
        <f>Operating_profit/Total_revenue</f>
        <v>0.5235018178</v>
      </c>
    </row>
    <row r="1590">
      <c r="A1590" s="184">
        <v>1655.0</v>
      </c>
      <c r="B1590" s="184" t="s">
        <v>617</v>
      </c>
      <c r="C1590" s="184" t="s">
        <v>11</v>
      </c>
      <c r="D1590" s="256">
        <v>41639.0</v>
      </c>
      <c r="E1590" s="257">
        <v>9.65087E8</v>
      </c>
      <c r="F1590" s="257">
        <v>1.87013E8</v>
      </c>
      <c r="G1590" s="257">
        <v>1.79545E8</v>
      </c>
      <c r="H1590" s="257">
        <v>7.0297E7</v>
      </c>
      <c r="I1590" s="184">
        <v>0.0</v>
      </c>
      <c r="J1590" s="184" t="s">
        <v>108</v>
      </c>
      <c r="K1590" s="184" t="s">
        <v>101</v>
      </c>
      <c r="L1590" s="258">
        <f>Total_revenue-COGS</f>
        <v>778074000</v>
      </c>
      <c r="M1590" s="258">
        <f>Gross_profit-(SGAs+R_and_D+Other_operating_items)</f>
        <v>528232000</v>
      </c>
      <c r="N1590" s="259">
        <f>1-(COGS/Total_revenue)</f>
        <v>0.8062216153</v>
      </c>
      <c r="O1590" s="259">
        <f>Operating_profit/Total_revenue</f>
        <v>0.5473413278</v>
      </c>
    </row>
    <row r="1591">
      <c r="A1591" s="184">
        <v>1656.0</v>
      </c>
      <c r="B1591" s="184" t="s">
        <v>617</v>
      </c>
      <c r="C1591" s="184" t="s">
        <v>12</v>
      </c>
      <c r="D1591" s="256">
        <v>42004.0</v>
      </c>
      <c r="E1591" s="257">
        <v>1.010117E9</v>
      </c>
      <c r="F1591" s="257">
        <v>1.88425E8</v>
      </c>
      <c r="G1591" s="257">
        <v>1.89488E8</v>
      </c>
      <c r="H1591" s="257">
        <v>6.7777E7</v>
      </c>
      <c r="I1591" s="184">
        <v>0.0</v>
      </c>
      <c r="J1591" s="184" t="s">
        <v>108</v>
      </c>
      <c r="K1591" s="184" t="s">
        <v>101</v>
      </c>
      <c r="L1591" s="258">
        <f>Total_revenue-COGS</f>
        <v>821692000</v>
      </c>
      <c r="M1591" s="258">
        <f>Gross_profit-(SGAs+R_and_D+Other_operating_items)</f>
        <v>564427000</v>
      </c>
      <c r="N1591" s="259">
        <f>1-(COGS/Total_revenue)</f>
        <v>0.8134622029</v>
      </c>
      <c r="O1591" s="259">
        <f>Operating_profit/Total_revenue</f>
        <v>0.5587738846</v>
      </c>
    </row>
    <row r="1592">
      <c r="A1592" s="184">
        <v>1657.0</v>
      </c>
      <c r="B1592" s="184" t="s">
        <v>617</v>
      </c>
      <c r="C1592" s="184" t="s">
        <v>13</v>
      </c>
      <c r="D1592" s="256">
        <v>42369.0</v>
      </c>
      <c r="E1592" s="257">
        <v>1.059366E9</v>
      </c>
      <c r="F1592" s="257">
        <v>1.92788E8</v>
      </c>
      <c r="G1592" s="257">
        <v>1.96914E8</v>
      </c>
      <c r="H1592" s="257">
        <v>6.3718E7</v>
      </c>
      <c r="I1592" s="184">
        <v>0.0</v>
      </c>
      <c r="J1592" s="184" t="s">
        <v>108</v>
      </c>
      <c r="K1592" s="184" t="s">
        <v>101</v>
      </c>
      <c r="L1592" s="258">
        <f>Total_revenue-COGS</f>
        <v>866578000</v>
      </c>
      <c r="M1592" s="258">
        <f>Gross_profit-(SGAs+R_and_D+Other_operating_items)</f>
        <v>605946000</v>
      </c>
      <c r="N1592" s="259">
        <f>1-(COGS/Total_revenue)</f>
        <v>0.8180156811</v>
      </c>
      <c r="O1592" s="259">
        <f>Operating_profit/Total_revenue</f>
        <v>0.5719892842</v>
      </c>
    </row>
    <row r="1593">
      <c r="A1593" s="184">
        <v>1658.0</v>
      </c>
      <c r="B1593" s="184" t="s">
        <v>618</v>
      </c>
      <c r="C1593" s="184" t="s">
        <v>10</v>
      </c>
      <c r="D1593" s="256">
        <v>41274.0</v>
      </c>
      <c r="E1593" s="257">
        <v>1.527042E9</v>
      </c>
      <c r="F1593" s="257">
        <v>2.79885E8</v>
      </c>
      <c r="G1593" s="257">
        <v>4.32681E8</v>
      </c>
      <c r="H1593" s="257">
        <v>7.65905E8</v>
      </c>
      <c r="I1593" s="184">
        <v>0.0</v>
      </c>
      <c r="J1593" s="184" t="s">
        <v>102</v>
      </c>
      <c r="K1593" s="184" t="s">
        <v>167</v>
      </c>
      <c r="L1593" s="258">
        <f>Total_revenue-COGS</f>
        <v>1247157000</v>
      </c>
      <c r="M1593" s="258">
        <f>Gross_profit-(SGAs+R_and_D+Other_operating_items)</f>
        <v>48571000</v>
      </c>
      <c r="N1593" s="259">
        <f>1-(COGS/Total_revenue)</f>
        <v>0.816714275</v>
      </c>
      <c r="O1593" s="259">
        <f>Operating_profit/Total_revenue</f>
        <v>0.03180724564</v>
      </c>
    </row>
    <row r="1594">
      <c r="A1594" s="184">
        <v>1659.0</v>
      </c>
      <c r="B1594" s="184" t="s">
        <v>618</v>
      </c>
      <c r="C1594" s="184" t="s">
        <v>11</v>
      </c>
      <c r="D1594" s="256">
        <v>41639.0</v>
      </c>
      <c r="E1594" s="257">
        <v>1.211975E9</v>
      </c>
      <c r="F1594" s="257">
        <v>1.30277E8</v>
      </c>
      <c r="G1594" s="257">
        <v>3.56188E8</v>
      </c>
      <c r="H1594" s="257">
        <v>8.82097E8</v>
      </c>
      <c r="I1594" s="184">
        <v>0.0</v>
      </c>
      <c r="J1594" s="184" t="s">
        <v>102</v>
      </c>
      <c r="K1594" s="184" t="s">
        <v>167</v>
      </c>
      <c r="L1594" s="258">
        <f>Total_revenue-COGS</f>
        <v>1081698000</v>
      </c>
      <c r="M1594" s="258">
        <f>Gross_profit-(SGAs+R_and_D+Other_operating_items)</f>
        <v>-156587000</v>
      </c>
      <c r="N1594" s="259">
        <f>1-(COGS/Total_revenue)</f>
        <v>0.8925085088</v>
      </c>
      <c r="O1594" s="259">
        <f>Operating_profit/Total_revenue</f>
        <v>-0.1291998597</v>
      </c>
    </row>
    <row r="1595">
      <c r="A1595" s="184">
        <v>1660.0</v>
      </c>
      <c r="B1595" s="184" t="s">
        <v>618</v>
      </c>
      <c r="C1595" s="184" t="s">
        <v>12</v>
      </c>
      <c r="D1595" s="256">
        <v>42004.0</v>
      </c>
      <c r="E1595" s="257">
        <v>5.80415E8</v>
      </c>
      <c r="F1595" s="257">
        <v>6.0987E7</v>
      </c>
      <c r="G1595" s="257">
        <v>3.05409E8</v>
      </c>
      <c r="H1595" s="257">
        <v>8.55506E8</v>
      </c>
      <c r="I1595" s="184">
        <v>0.0</v>
      </c>
      <c r="J1595" s="184" t="s">
        <v>102</v>
      </c>
      <c r="K1595" s="184" t="s">
        <v>167</v>
      </c>
      <c r="L1595" s="258">
        <f>Total_revenue-COGS</f>
        <v>519428000</v>
      </c>
      <c r="M1595" s="258">
        <f>Gross_profit-(SGAs+R_and_D+Other_operating_items)</f>
        <v>-641487000</v>
      </c>
      <c r="N1595" s="259">
        <f>1-(COGS/Total_revenue)</f>
        <v>0.8949251828</v>
      </c>
      <c r="O1595" s="259">
        <f>Operating_profit/Total_revenue</f>
        <v>-1.105221264</v>
      </c>
    </row>
    <row r="1596">
      <c r="A1596" s="184">
        <v>1661.0</v>
      </c>
      <c r="B1596" s="184" t="s">
        <v>618</v>
      </c>
      <c r="C1596" s="184" t="s">
        <v>13</v>
      </c>
      <c r="D1596" s="256">
        <v>42369.0</v>
      </c>
      <c r="E1596" s="257">
        <v>1.032336E9</v>
      </c>
      <c r="F1596" s="257">
        <v>1.24512E8</v>
      </c>
      <c r="G1596" s="257">
        <v>3.76575E8</v>
      </c>
      <c r="H1596" s="257">
        <v>9.95922E8</v>
      </c>
      <c r="I1596" s="184">
        <v>0.0</v>
      </c>
      <c r="J1596" s="184" t="s">
        <v>102</v>
      </c>
      <c r="K1596" s="184" t="s">
        <v>167</v>
      </c>
      <c r="L1596" s="258">
        <f>Total_revenue-COGS</f>
        <v>907824000</v>
      </c>
      <c r="M1596" s="258">
        <f>Gross_profit-(SGAs+R_and_D+Other_operating_items)</f>
        <v>-464673000</v>
      </c>
      <c r="N1596" s="259">
        <f>1-(COGS/Total_revenue)</f>
        <v>0.8793881062</v>
      </c>
      <c r="O1596" s="259">
        <f>Operating_profit/Total_revenue</f>
        <v>-0.4501179848</v>
      </c>
    </row>
    <row r="1597">
      <c r="A1597" s="184">
        <v>1662.0</v>
      </c>
      <c r="B1597" s="184" t="s">
        <v>619</v>
      </c>
      <c r="C1597" s="184" t="s">
        <v>10</v>
      </c>
      <c r="D1597" s="256">
        <v>41639.0</v>
      </c>
      <c r="E1597" s="257">
        <v>2.514595E9</v>
      </c>
      <c r="F1597" s="257">
        <v>1.11824E9</v>
      </c>
      <c r="G1597" s="257">
        <v>1.32447E8</v>
      </c>
      <c r="H1597" s="184">
        <v>0.0</v>
      </c>
      <c r="I1597" s="257">
        <v>6.29908E8</v>
      </c>
      <c r="J1597" s="184" t="s">
        <v>114</v>
      </c>
      <c r="K1597" s="184" t="s">
        <v>156</v>
      </c>
      <c r="L1597" s="258">
        <f>Total_revenue-COGS</f>
        <v>1396355000</v>
      </c>
      <c r="M1597" s="258">
        <f>Gross_profit-(SGAs+R_and_D+Other_operating_items)</f>
        <v>634000000</v>
      </c>
      <c r="N1597" s="259">
        <f>1-(COGS/Total_revenue)</f>
        <v>0.5553001577</v>
      </c>
      <c r="O1597" s="259">
        <f>Operating_profit/Total_revenue</f>
        <v>0.2521280763</v>
      </c>
    </row>
    <row r="1598">
      <c r="A1598" s="184">
        <v>1663.0</v>
      </c>
      <c r="B1598" s="184" t="s">
        <v>619</v>
      </c>
      <c r="C1598" s="184" t="s">
        <v>11</v>
      </c>
      <c r="D1598" s="256">
        <v>42004.0</v>
      </c>
      <c r="E1598" s="257">
        <v>2.77255E9</v>
      </c>
      <c r="F1598" s="257">
        <v>1.21248E9</v>
      </c>
      <c r="G1598" s="257">
        <v>1.47481E8</v>
      </c>
      <c r="H1598" s="184">
        <v>0.0</v>
      </c>
      <c r="I1598" s="257">
        <v>7.25216E8</v>
      </c>
      <c r="J1598" s="184" t="s">
        <v>114</v>
      </c>
      <c r="K1598" s="184" t="s">
        <v>156</v>
      </c>
      <c r="L1598" s="258">
        <f>Total_revenue-COGS</f>
        <v>1560070000</v>
      </c>
      <c r="M1598" s="258">
        <f>Gross_profit-(SGAs+R_and_D+Other_operating_items)</f>
        <v>687373000</v>
      </c>
      <c r="N1598" s="259">
        <f>1-(COGS/Total_revenue)</f>
        <v>0.5626841716</v>
      </c>
      <c r="O1598" s="259">
        <f>Operating_profit/Total_revenue</f>
        <v>0.2479208671</v>
      </c>
    </row>
    <row r="1599">
      <c r="A1599" s="184">
        <v>1664.0</v>
      </c>
      <c r="B1599" s="184" t="s">
        <v>619</v>
      </c>
      <c r="C1599" s="184" t="s">
        <v>12</v>
      </c>
      <c r="D1599" s="256">
        <v>42369.0</v>
      </c>
      <c r="E1599" s="257">
        <v>3.285346E9</v>
      </c>
      <c r="F1599" s="257">
        <v>1.410205E9</v>
      </c>
      <c r="G1599" s="257">
        <v>1.45992E8</v>
      </c>
      <c r="H1599" s="184">
        <v>0.0</v>
      </c>
      <c r="I1599" s="257">
        <v>8.94057E8</v>
      </c>
      <c r="J1599" s="184" t="s">
        <v>114</v>
      </c>
      <c r="K1599" s="184" t="s">
        <v>156</v>
      </c>
      <c r="L1599" s="258">
        <f>Total_revenue-COGS</f>
        <v>1875141000</v>
      </c>
      <c r="M1599" s="258">
        <f>Gross_profit-(SGAs+R_and_D+Other_operating_items)</f>
        <v>835092000</v>
      </c>
      <c r="N1599" s="259">
        <f>1-(COGS/Total_revenue)</f>
        <v>0.5707590616</v>
      </c>
      <c r="O1599" s="259">
        <f>Operating_profit/Total_revenue</f>
        <v>0.2541869258</v>
      </c>
    </row>
    <row r="1600">
      <c r="A1600" s="184">
        <v>1665.0</v>
      </c>
      <c r="B1600" s="184" t="s">
        <v>619</v>
      </c>
      <c r="C1600" s="184" t="s">
        <v>13</v>
      </c>
      <c r="D1600" s="256">
        <v>42735.0</v>
      </c>
      <c r="E1600" s="257">
        <v>3.442646E9</v>
      </c>
      <c r="F1600" s="257">
        <v>1.442073E9</v>
      </c>
      <c r="G1600" s="257">
        <v>1.36863E8</v>
      </c>
      <c r="H1600" s="184">
        <v>0.0</v>
      </c>
      <c r="I1600" s="257">
        <v>8.98924E8</v>
      </c>
      <c r="J1600" s="184" t="s">
        <v>114</v>
      </c>
      <c r="K1600" s="184" t="s">
        <v>156</v>
      </c>
      <c r="L1600" s="258">
        <f>Total_revenue-COGS</f>
        <v>2000573000</v>
      </c>
      <c r="M1600" s="258">
        <f>Gross_profit-(SGAs+R_and_D+Other_operating_items)</f>
        <v>964786000</v>
      </c>
      <c r="N1600" s="259">
        <f>1-(COGS/Total_revenue)</f>
        <v>0.5811149331</v>
      </c>
      <c r="O1600" s="259">
        <f>Operating_profit/Total_revenue</f>
        <v>0.2802454856</v>
      </c>
    </row>
    <row r="1601">
      <c r="A1601" s="184">
        <v>1666.0</v>
      </c>
      <c r="B1601" s="184" t="s">
        <v>620</v>
      </c>
      <c r="C1601" s="184" t="s">
        <v>10</v>
      </c>
      <c r="D1601" s="256">
        <v>41274.0</v>
      </c>
      <c r="E1601" s="257">
        <v>1.15846E11</v>
      </c>
      <c r="F1601" s="257">
        <v>4.6275E10</v>
      </c>
      <c r="G1601" s="257">
        <v>3.9951E10</v>
      </c>
      <c r="H1601" s="184">
        <v>0.0</v>
      </c>
      <c r="I1601" s="257">
        <v>1.646E10</v>
      </c>
      <c r="J1601" s="184" t="s">
        <v>117</v>
      </c>
      <c r="K1601" s="184" t="s">
        <v>95</v>
      </c>
      <c r="L1601" s="258">
        <f>Total_revenue-COGS</f>
        <v>69571000000</v>
      </c>
      <c r="M1601" s="258">
        <f>Gross_profit-(SGAs+R_and_D+Other_operating_items)</f>
        <v>13160000000</v>
      </c>
      <c r="N1601" s="259">
        <f>1-(COGS/Total_revenue)</f>
        <v>0.6005472783</v>
      </c>
      <c r="O1601" s="259">
        <f>Operating_profit/Total_revenue</f>
        <v>0.1135990884</v>
      </c>
    </row>
    <row r="1602">
      <c r="A1602" s="184">
        <v>1667.0</v>
      </c>
      <c r="B1602" s="184" t="s">
        <v>620</v>
      </c>
      <c r="C1602" s="184" t="s">
        <v>11</v>
      </c>
      <c r="D1602" s="256">
        <v>41639.0</v>
      </c>
      <c r="E1602" s="257">
        <v>1.2055E11</v>
      </c>
      <c r="F1602" s="257">
        <v>4.4887E10</v>
      </c>
      <c r="G1602" s="257">
        <v>2.7089E10</v>
      </c>
      <c r="H1602" s="184">
        <v>0.0</v>
      </c>
      <c r="I1602" s="257">
        <v>1.6606E10</v>
      </c>
      <c r="J1602" s="184" t="s">
        <v>117</v>
      </c>
      <c r="K1602" s="184" t="s">
        <v>95</v>
      </c>
      <c r="L1602" s="258">
        <f>Total_revenue-COGS</f>
        <v>75663000000</v>
      </c>
      <c r="M1602" s="258">
        <f>Gross_profit-(SGAs+R_and_D+Other_operating_items)</f>
        <v>31968000000</v>
      </c>
      <c r="N1602" s="259">
        <f>1-(COGS/Total_revenue)</f>
        <v>0.6276482787</v>
      </c>
      <c r="O1602" s="259">
        <f>Operating_profit/Total_revenue</f>
        <v>0.2651845707</v>
      </c>
    </row>
    <row r="1603">
      <c r="A1603" s="184">
        <v>1668.0</v>
      </c>
      <c r="B1603" s="184" t="s">
        <v>620</v>
      </c>
      <c r="C1603" s="184" t="s">
        <v>12</v>
      </c>
      <c r="D1603" s="256">
        <v>42004.0</v>
      </c>
      <c r="E1603" s="257">
        <v>1.27079E11</v>
      </c>
      <c r="F1603" s="257">
        <v>4.9931E10</v>
      </c>
      <c r="G1603" s="257">
        <v>4.1016E10</v>
      </c>
      <c r="H1603" s="184">
        <v>0.0</v>
      </c>
      <c r="I1603" s="257">
        <v>1.6533E10</v>
      </c>
      <c r="J1603" s="184" t="s">
        <v>117</v>
      </c>
      <c r="K1603" s="184" t="s">
        <v>95</v>
      </c>
      <c r="L1603" s="258">
        <f>Total_revenue-COGS</f>
        <v>77148000000</v>
      </c>
      <c r="M1603" s="258">
        <f>Gross_profit-(SGAs+R_and_D+Other_operating_items)</f>
        <v>19599000000</v>
      </c>
      <c r="N1603" s="259">
        <f>1-(COGS/Total_revenue)</f>
        <v>0.6070869302</v>
      </c>
      <c r="O1603" s="259">
        <f>Operating_profit/Total_revenue</f>
        <v>0.1542268982</v>
      </c>
    </row>
    <row r="1604">
      <c r="A1604" s="184">
        <v>1669.0</v>
      </c>
      <c r="B1604" s="184" t="s">
        <v>620</v>
      </c>
      <c r="C1604" s="184" t="s">
        <v>13</v>
      </c>
      <c r="D1604" s="256">
        <v>42369.0</v>
      </c>
      <c r="E1604" s="257">
        <v>1.3162E11</v>
      </c>
      <c r="F1604" s="257">
        <v>5.2557E10</v>
      </c>
      <c r="G1604" s="257">
        <v>2.9986E10</v>
      </c>
      <c r="H1604" s="184">
        <v>0.0</v>
      </c>
      <c r="I1604" s="257">
        <v>1.6017E10</v>
      </c>
      <c r="J1604" s="184" t="s">
        <v>117</v>
      </c>
      <c r="K1604" s="184" t="s">
        <v>95</v>
      </c>
      <c r="L1604" s="258">
        <f>Total_revenue-COGS</f>
        <v>79063000000</v>
      </c>
      <c r="M1604" s="258">
        <f>Gross_profit-(SGAs+R_and_D+Other_operating_items)</f>
        <v>33060000000</v>
      </c>
      <c r="N1604" s="259">
        <f>1-(COGS/Total_revenue)</f>
        <v>0.6006913843</v>
      </c>
      <c r="O1604" s="259">
        <f>Operating_profit/Total_revenue</f>
        <v>0.2511776326</v>
      </c>
    </row>
    <row r="1605">
      <c r="A1605" s="184">
        <v>1670.0</v>
      </c>
      <c r="B1605" s="184" t="s">
        <v>621</v>
      </c>
      <c r="C1605" s="184" t="s">
        <v>10</v>
      </c>
      <c r="D1605" s="256">
        <v>41274.0</v>
      </c>
      <c r="E1605" s="257">
        <v>1.843641E9</v>
      </c>
      <c r="F1605" s="257">
        <v>7.37614E8</v>
      </c>
      <c r="G1605" s="257">
        <v>4.7727E8</v>
      </c>
      <c r="H1605" s="257">
        <v>9.6004E7</v>
      </c>
      <c r="I1605" s="257">
        <v>1.3829E7</v>
      </c>
      <c r="J1605" s="184" t="s">
        <v>102</v>
      </c>
      <c r="K1605" s="184" t="s">
        <v>138</v>
      </c>
      <c r="L1605" s="258">
        <f>Total_revenue-COGS</f>
        <v>1106027000</v>
      </c>
      <c r="M1605" s="258">
        <f>Gross_profit-(SGAs+R_and_D+Other_operating_items)</f>
        <v>518924000</v>
      </c>
      <c r="N1605" s="259">
        <f>1-(COGS/Total_revenue)</f>
        <v>0.599914517</v>
      </c>
      <c r="O1605" s="259">
        <f>Operating_profit/Total_revenue</f>
        <v>0.281466945</v>
      </c>
    </row>
    <row r="1606">
      <c r="A1606" s="184">
        <v>1671.0</v>
      </c>
      <c r="B1606" s="184" t="s">
        <v>621</v>
      </c>
      <c r="C1606" s="184" t="s">
        <v>11</v>
      </c>
      <c r="D1606" s="256">
        <v>41639.0</v>
      </c>
      <c r="E1606" s="257">
        <v>1.904218E9</v>
      </c>
      <c r="F1606" s="257">
        <v>7.83456E8</v>
      </c>
      <c r="G1606" s="257">
        <v>4.92965E8</v>
      </c>
      <c r="H1606" s="257">
        <v>1.00536E8</v>
      </c>
      <c r="I1606" s="257">
        <v>9918000.0</v>
      </c>
      <c r="J1606" s="184" t="s">
        <v>102</v>
      </c>
      <c r="K1606" s="184" t="s">
        <v>138</v>
      </c>
      <c r="L1606" s="258">
        <f>Total_revenue-COGS</f>
        <v>1120762000</v>
      </c>
      <c r="M1606" s="258">
        <f>Gross_profit-(SGAs+R_and_D+Other_operating_items)</f>
        <v>517343000</v>
      </c>
      <c r="N1606" s="259">
        <f>1-(COGS/Total_revenue)</f>
        <v>0.5885681156</v>
      </c>
      <c r="O1606" s="259">
        <f>Operating_profit/Total_revenue</f>
        <v>0.271682654</v>
      </c>
    </row>
    <row r="1607">
      <c r="A1607" s="184">
        <v>1672.0</v>
      </c>
      <c r="B1607" s="184" t="s">
        <v>621</v>
      </c>
      <c r="C1607" s="184" t="s">
        <v>12</v>
      </c>
      <c r="D1607" s="256">
        <v>42004.0</v>
      </c>
      <c r="E1607" s="257">
        <v>1.989344E9</v>
      </c>
      <c r="F1607" s="257">
        <v>8.24913E8</v>
      </c>
      <c r="G1607" s="257">
        <v>5.12707E8</v>
      </c>
      <c r="H1607" s="257">
        <v>1.07726E8</v>
      </c>
      <c r="I1607" s="257">
        <v>1.0634E7</v>
      </c>
      <c r="J1607" s="184" t="s">
        <v>102</v>
      </c>
      <c r="K1607" s="184" t="s">
        <v>138</v>
      </c>
      <c r="L1607" s="258">
        <f>Total_revenue-COGS</f>
        <v>1164431000</v>
      </c>
      <c r="M1607" s="258">
        <f>Gross_profit-(SGAs+R_and_D+Other_operating_items)</f>
        <v>533364000</v>
      </c>
      <c r="N1607" s="259">
        <f>1-(COGS/Total_revenue)</f>
        <v>0.5853341604</v>
      </c>
      <c r="O1607" s="259">
        <f>Operating_profit/Total_revenue</f>
        <v>0.2681104927</v>
      </c>
    </row>
    <row r="1608">
      <c r="A1608" s="184">
        <v>1673.0</v>
      </c>
      <c r="B1608" s="184" t="s">
        <v>621</v>
      </c>
      <c r="C1608" s="184" t="s">
        <v>13</v>
      </c>
      <c r="D1608" s="256">
        <v>42369.0</v>
      </c>
      <c r="E1608" s="257">
        <v>2.042332E9</v>
      </c>
      <c r="F1608" s="257">
        <v>8.42672E8</v>
      </c>
      <c r="G1608" s="257">
        <v>4.95747E8</v>
      </c>
      <c r="H1608" s="257">
        <v>1.18545E8</v>
      </c>
      <c r="I1608" s="257">
        <v>1.0123E7</v>
      </c>
      <c r="J1608" s="184" t="s">
        <v>102</v>
      </c>
      <c r="K1608" s="184" t="s">
        <v>138</v>
      </c>
      <c r="L1608" s="258">
        <f>Total_revenue-COGS</f>
        <v>1199660000</v>
      </c>
      <c r="M1608" s="258">
        <f>Gross_profit-(SGAs+R_and_D+Other_operating_items)</f>
        <v>575245000</v>
      </c>
      <c r="N1608" s="259">
        <f>1-(COGS/Total_revenue)</f>
        <v>0.5873971519</v>
      </c>
      <c r="O1608" s="259">
        <f>Operating_profit/Total_revenue</f>
        <v>0.2816608661</v>
      </c>
    </row>
    <row r="1609">
      <c r="A1609" s="184">
        <v>1674.0</v>
      </c>
      <c r="B1609" s="184" t="s">
        <v>622</v>
      </c>
      <c r="C1609" s="184" t="s">
        <v>10</v>
      </c>
      <c r="D1609" s="256">
        <v>41453.0</v>
      </c>
      <c r="E1609" s="257">
        <v>1.5351E10</v>
      </c>
      <c r="F1609" s="257">
        <v>1.0988E10</v>
      </c>
      <c r="G1609" s="257">
        <v>1.525E9</v>
      </c>
      <c r="H1609" s="257">
        <v>1.572E9</v>
      </c>
      <c r="I1609" s="184">
        <v>0.0</v>
      </c>
      <c r="J1609" s="184" t="s">
        <v>108</v>
      </c>
      <c r="K1609" s="184" t="s">
        <v>564</v>
      </c>
      <c r="L1609" s="258">
        <f>Total_revenue-COGS</f>
        <v>4363000000</v>
      </c>
      <c r="M1609" s="258">
        <f>Gross_profit-(SGAs+R_and_D+Other_operating_items)</f>
        <v>1266000000</v>
      </c>
      <c r="N1609" s="259">
        <f>1-(COGS/Total_revenue)</f>
        <v>0.284216012</v>
      </c>
      <c r="O1609" s="259">
        <f>Operating_profit/Total_revenue</f>
        <v>0.08247019738</v>
      </c>
    </row>
    <row r="1610">
      <c r="A1610" s="184">
        <v>1675.0</v>
      </c>
      <c r="B1610" s="184" t="s">
        <v>622</v>
      </c>
      <c r="C1610" s="184" t="s">
        <v>11</v>
      </c>
      <c r="D1610" s="256">
        <v>41817.0</v>
      </c>
      <c r="E1610" s="257">
        <v>1.513E10</v>
      </c>
      <c r="F1610" s="257">
        <v>1.077E10</v>
      </c>
      <c r="G1610" s="257">
        <v>9.08E8</v>
      </c>
      <c r="H1610" s="257">
        <v>1.661E9</v>
      </c>
      <c r="I1610" s="184">
        <v>0.0</v>
      </c>
      <c r="J1610" s="184" t="s">
        <v>108</v>
      </c>
      <c r="K1610" s="184" t="s">
        <v>564</v>
      </c>
      <c r="L1610" s="258">
        <f>Total_revenue-COGS</f>
        <v>4360000000</v>
      </c>
      <c r="M1610" s="258">
        <f>Gross_profit-(SGAs+R_and_D+Other_operating_items)</f>
        <v>1791000000</v>
      </c>
      <c r="N1610" s="259">
        <f>1-(COGS/Total_revenue)</f>
        <v>0.2881692003</v>
      </c>
      <c r="O1610" s="259">
        <f>Operating_profit/Total_revenue</f>
        <v>0.1183740912</v>
      </c>
    </row>
    <row r="1611">
      <c r="A1611" s="184">
        <v>1676.0</v>
      </c>
      <c r="B1611" s="184" t="s">
        <v>622</v>
      </c>
      <c r="C1611" s="184" t="s">
        <v>12</v>
      </c>
      <c r="D1611" s="256">
        <v>42188.0</v>
      </c>
      <c r="E1611" s="257">
        <v>1.4572E10</v>
      </c>
      <c r="F1611" s="257">
        <v>1.0351E10</v>
      </c>
      <c r="G1611" s="257">
        <v>9.64E8</v>
      </c>
      <c r="H1611" s="257">
        <v>1.646E9</v>
      </c>
      <c r="I1611" s="184">
        <v>0.0</v>
      </c>
      <c r="J1611" s="184" t="s">
        <v>108</v>
      </c>
      <c r="K1611" s="184" t="s">
        <v>564</v>
      </c>
      <c r="L1611" s="258">
        <f>Total_revenue-COGS</f>
        <v>4221000000</v>
      </c>
      <c r="M1611" s="258">
        <f>Gross_profit-(SGAs+R_and_D+Other_operating_items)</f>
        <v>1611000000</v>
      </c>
      <c r="N1611" s="259">
        <f>1-(COGS/Total_revenue)</f>
        <v>0.2896651112</v>
      </c>
      <c r="O1611" s="259">
        <f>Operating_profit/Total_revenue</f>
        <v>0.1105544881</v>
      </c>
    </row>
    <row r="1612">
      <c r="A1612" s="184">
        <v>1677.0</v>
      </c>
      <c r="B1612" s="184" t="s">
        <v>622</v>
      </c>
      <c r="C1612" s="184" t="s">
        <v>13</v>
      </c>
      <c r="D1612" s="256">
        <v>42552.0</v>
      </c>
      <c r="E1612" s="257">
        <v>1.2994E10</v>
      </c>
      <c r="F1612" s="257">
        <v>9.559E9</v>
      </c>
      <c r="G1612" s="257">
        <v>1.342E9</v>
      </c>
      <c r="H1612" s="257">
        <v>1.627E9</v>
      </c>
      <c r="I1612" s="184">
        <v>0.0</v>
      </c>
      <c r="J1612" s="184" t="s">
        <v>108</v>
      </c>
      <c r="K1612" s="184" t="s">
        <v>564</v>
      </c>
      <c r="L1612" s="258">
        <f>Total_revenue-COGS</f>
        <v>3435000000</v>
      </c>
      <c r="M1612" s="258">
        <f>Gross_profit-(SGAs+R_and_D+Other_operating_items)</f>
        <v>466000000</v>
      </c>
      <c r="N1612" s="259">
        <f>1-(COGS/Total_revenue)</f>
        <v>0.2643527782</v>
      </c>
      <c r="O1612" s="259">
        <f>Operating_profit/Total_revenue</f>
        <v>0.03586270586</v>
      </c>
    </row>
    <row r="1613">
      <c r="A1613" s="184">
        <v>1678.0</v>
      </c>
      <c r="B1613" s="184" t="s">
        <v>623</v>
      </c>
      <c r="C1613" s="184" t="s">
        <v>10</v>
      </c>
      <c r="D1613" s="256">
        <v>41274.0</v>
      </c>
      <c r="E1613" s="257">
        <v>4.2464E9</v>
      </c>
      <c r="F1613" s="257">
        <v>2.7605E9</v>
      </c>
      <c r="G1613" s="257">
        <v>1.214E8</v>
      </c>
      <c r="H1613" s="184">
        <v>0.0</v>
      </c>
      <c r="I1613" s="257">
        <v>3.642E8</v>
      </c>
      <c r="J1613" s="184" t="s">
        <v>120</v>
      </c>
      <c r="K1613" s="184" t="s">
        <v>151</v>
      </c>
      <c r="L1613" s="258">
        <f>Total_revenue-COGS</f>
        <v>1485900000</v>
      </c>
      <c r="M1613" s="258">
        <f>Gross_profit-(SGAs+R_and_D+Other_operating_items)</f>
        <v>1000300000</v>
      </c>
      <c r="N1613" s="259">
        <f>1-(COGS/Total_revenue)</f>
        <v>0.3499199322</v>
      </c>
      <c r="O1613" s="259">
        <f>Operating_profit/Total_revenue</f>
        <v>0.2355642427</v>
      </c>
    </row>
    <row r="1614">
      <c r="A1614" s="184">
        <v>1679.0</v>
      </c>
      <c r="B1614" s="184" t="s">
        <v>623</v>
      </c>
      <c r="C1614" s="184" t="s">
        <v>11</v>
      </c>
      <c r="D1614" s="256">
        <v>41639.0</v>
      </c>
      <c r="E1614" s="257">
        <v>4.519E9</v>
      </c>
      <c r="F1614" s="257">
        <v>2.9821E9</v>
      </c>
      <c r="G1614" s="257">
        <v>1.167E8</v>
      </c>
      <c r="H1614" s="184">
        <v>0.0</v>
      </c>
      <c r="I1614" s="257">
        <v>3.401E8</v>
      </c>
      <c r="J1614" s="184" t="s">
        <v>120</v>
      </c>
      <c r="K1614" s="184" t="s">
        <v>151</v>
      </c>
      <c r="L1614" s="258">
        <f>Total_revenue-COGS</f>
        <v>1536900000</v>
      </c>
      <c r="M1614" s="258">
        <f>Gross_profit-(SGAs+R_and_D+Other_operating_items)</f>
        <v>1080100000</v>
      </c>
      <c r="N1614" s="259">
        <f>1-(COGS/Total_revenue)</f>
        <v>0.3400973667</v>
      </c>
      <c r="O1614" s="259">
        <f>Operating_profit/Total_revenue</f>
        <v>0.239013056</v>
      </c>
    </row>
    <row r="1615">
      <c r="A1615" s="184">
        <v>1680.0</v>
      </c>
      <c r="B1615" s="184" t="s">
        <v>623</v>
      </c>
      <c r="C1615" s="184" t="s">
        <v>12</v>
      </c>
      <c r="D1615" s="256">
        <v>42004.0</v>
      </c>
      <c r="E1615" s="257">
        <v>4.9971E9</v>
      </c>
      <c r="F1615" s="257">
        <v>3.3718E9</v>
      </c>
      <c r="G1615" s="257">
        <v>1.218E8</v>
      </c>
      <c r="H1615" s="184">
        <v>0.0</v>
      </c>
      <c r="I1615" s="257">
        <v>3.914E8</v>
      </c>
      <c r="J1615" s="184" t="s">
        <v>120</v>
      </c>
      <c r="K1615" s="184" t="s">
        <v>151</v>
      </c>
      <c r="L1615" s="258">
        <f>Total_revenue-COGS</f>
        <v>1625300000</v>
      </c>
      <c r="M1615" s="258">
        <f>Gross_profit-(SGAs+R_and_D+Other_operating_items)</f>
        <v>1112100000</v>
      </c>
      <c r="N1615" s="259">
        <f>1-(COGS/Total_revenue)</f>
        <v>0.3252486442</v>
      </c>
      <c r="O1615" s="259">
        <f>Operating_profit/Total_revenue</f>
        <v>0.2225490785</v>
      </c>
    </row>
    <row r="1616">
      <c r="A1616" s="184">
        <v>1681.0</v>
      </c>
      <c r="B1616" s="184" t="s">
        <v>623</v>
      </c>
      <c r="C1616" s="184" t="s">
        <v>13</v>
      </c>
      <c r="D1616" s="256">
        <v>42369.0</v>
      </c>
      <c r="E1616" s="257">
        <v>5.9261E9</v>
      </c>
      <c r="F1616" s="257">
        <v>3.9494E9</v>
      </c>
      <c r="G1616" s="257">
        <v>1.644E8</v>
      </c>
      <c r="H1616" s="184">
        <v>0.0</v>
      </c>
      <c r="I1616" s="257">
        <v>5.618E8</v>
      </c>
      <c r="J1616" s="184" t="s">
        <v>120</v>
      </c>
      <c r="K1616" s="184" t="s">
        <v>151</v>
      </c>
      <c r="L1616" s="258">
        <f>Total_revenue-COGS</f>
        <v>1976700000</v>
      </c>
      <c r="M1616" s="258">
        <f>Gross_profit-(SGAs+R_and_D+Other_operating_items)</f>
        <v>1250500000</v>
      </c>
      <c r="N1616" s="259">
        <f>1-(COGS/Total_revenue)</f>
        <v>0.3335583267</v>
      </c>
      <c r="O1616" s="259">
        <f>Operating_profit/Total_revenue</f>
        <v>0.2110156764</v>
      </c>
    </row>
    <row r="1617">
      <c r="A1617" s="184">
        <v>1682.0</v>
      </c>
      <c r="B1617" s="184" t="s">
        <v>624</v>
      </c>
      <c r="C1617" s="184" t="s">
        <v>10</v>
      </c>
      <c r="D1617" s="256">
        <v>41274.0</v>
      </c>
      <c r="E1617" s="257">
        <v>9.1247E10</v>
      </c>
      <c r="F1617" s="257">
        <v>1.727E9</v>
      </c>
      <c r="G1617" s="257">
        <v>4.8724E10</v>
      </c>
      <c r="H1617" s="184">
        <v>0.0</v>
      </c>
      <c r="I1617" s="257">
        <v>8.891E9</v>
      </c>
      <c r="J1617" s="184" t="s">
        <v>99</v>
      </c>
      <c r="K1617" s="184" t="s">
        <v>200</v>
      </c>
      <c r="L1617" s="258">
        <f>Total_revenue-COGS</f>
        <v>89520000000</v>
      </c>
      <c r="M1617" s="258">
        <f>Gross_profit-(SGAs+R_and_D+Other_operating_items)</f>
        <v>31905000000</v>
      </c>
      <c r="N1617" s="259">
        <f>1-(COGS/Total_revenue)</f>
        <v>0.9810733504</v>
      </c>
      <c r="O1617" s="259">
        <f>Operating_profit/Total_revenue</f>
        <v>0.3496553311</v>
      </c>
    </row>
    <row r="1618">
      <c r="A1618" s="184">
        <v>1683.0</v>
      </c>
      <c r="B1618" s="184" t="s">
        <v>624</v>
      </c>
      <c r="C1618" s="184" t="s">
        <v>11</v>
      </c>
      <c r="D1618" s="256">
        <v>41639.0</v>
      </c>
      <c r="E1618" s="257">
        <v>8.8069E10</v>
      </c>
      <c r="F1618" s="257">
        <v>1.337E9</v>
      </c>
      <c r="G1618" s="257">
        <v>4.7338E10</v>
      </c>
      <c r="H1618" s="184">
        <v>0.0</v>
      </c>
      <c r="I1618" s="257">
        <v>3.813E9</v>
      </c>
      <c r="J1618" s="184" t="s">
        <v>99</v>
      </c>
      <c r="K1618" s="184" t="s">
        <v>200</v>
      </c>
      <c r="L1618" s="258">
        <f>Total_revenue-COGS</f>
        <v>86732000000</v>
      </c>
      <c r="M1618" s="258">
        <f>Gross_profit-(SGAs+R_and_D+Other_operating_items)</f>
        <v>35581000000</v>
      </c>
      <c r="N1618" s="259">
        <f>1-(COGS/Total_revenue)</f>
        <v>0.9848187217</v>
      </c>
      <c r="O1618" s="259">
        <f>Operating_profit/Total_revenue</f>
        <v>0.4040127627</v>
      </c>
    </row>
    <row r="1619">
      <c r="A1619" s="184">
        <v>1684.0</v>
      </c>
      <c r="B1619" s="184" t="s">
        <v>624</v>
      </c>
      <c r="C1619" s="184" t="s">
        <v>12</v>
      </c>
      <c r="D1619" s="256">
        <v>42004.0</v>
      </c>
      <c r="E1619" s="257">
        <v>8.8372E10</v>
      </c>
      <c r="F1619" s="257">
        <v>1.096E9</v>
      </c>
      <c r="G1619" s="257">
        <v>4.7667E10</v>
      </c>
      <c r="H1619" s="184">
        <v>0.0</v>
      </c>
      <c r="I1619" s="257">
        <v>2.765E9</v>
      </c>
      <c r="J1619" s="184" t="s">
        <v>99</v>
      </c>
      <c r="K1619" s="184" t="s">
        <v>200</v>
      </c>
      <c r="L1619" s="258">
        <f>Total_revenue-COGS</f>
        <v>87276000000</v>
      </c>
      <c r="M1619" s="258">
        <f>Gross_profit-(SGAs+R_and_D+Other_operating_items)</f>
        <v>36844000000</v>
      </c>
      <c r="N1619" s="259">
        <f>1-(COGS/Total_revenue)</f>
        <v>0.9875978817</v>
      </c>
      <c r="O1619" s="259">
        <f>Operating_profit/Total_revenue</f>
        <v>0.4169193862</v>
      </c>
    </row>
    <row r="1620">
      <c r="A1620" s="184">
        <v>1685.0</v>
      </c>
      <c r="B1620" s="184" t="s">
        <v>624</v>
      </c>
      <c r="C1620" s="184" t="s">
        <v>13</v>
      </c>
      <c r="D1620" s="256">
        <v>42369.0</v>
      </c>
      <c r="E1620" s="257">
        <v>9.0033E10</v>
      </c>
      <c r="F1620" s="257">
        <v>9.63E8</v>
      </c>
      <c r="G1620" s="257">
        <v>4.8728E10</v>
      </c>
      <c r="H1620" s="184">
        <v>0.0</v>
      </c>
      <c r="I1620" s="257">
        <v>3.688E9</v>
      </c>
      <c r="J1620" s="184" t="s">
        <v>99</v>
      </c>
      <c r="K1620" s="184" t="s">
        <v>200</v>
      </c>
      <c r="L1620" s="258">
        <f>Total_revenue-COGS</f>
        <v>89070000000</v>
      </c>
      <c r="M1620" s="258">
        <f>Gross_profit-(SGAs+R_and_D+Other_operating_items)</f>
        <v>36654000000</v>
      </c>
      <c r="N1620" s="259">
        <f>1-(COGS/Total_revenue)</f>
        <v>0.9893039219</v>
      </c>
      <c r="O1620" s="259">
        <f>Operating_profit/Total_revenue</f>
        <v>0.4071173903</v>
      </c>
    </row>
    <row r="1621">
      <c r="A1621" s="184">
        <v>1686.0</v>
      </c>
      <c r="B1621" s="184" t="s">
        <v>625</v>
      </c>
      <c r="C1621" s="184" t="s">
        <v>10</v>
      </c>
      <c r="D1621" s="256">
        <v>41546.0</v>
      </c>
      <c r="E1621" s="257">
        <v>1.2917E10</v>
      </c>
      <c r="F1621" s="257">
        <v>8.288E9</v>
      </c>
      <c r="G1621" s="257">
        <v>3.682E9</v>
      </c>
      <c r="H1621" s="184">
        <v>0.0</v>
      </c>
      <c r="I1621" s="184">
        <v>0.0</v>
      </c>
      <c r="J1621" s="184" t="s">
        <v>93</v>
      </c>
      <c r="K1621" s="184" t="s">
        <v>424</v>
      </c>
      <c r="L1621" s="258">
        <f>Total_revenue-COGS</f>
        <v>4629000000</v>
      </c>
      <c r="M1621" s="258">
        <f>Gross_profit-(SGAs+R_and_D+Other_operating_items)</f>
        <v>947000000</v>
      </c>
      <c r="N1621" s="259">
        <f>1-(COGS/Total_revenue)</f>
        <v>0.3583649454</v>
      </c>
      <c r="O1621" s="259">
        <f>Operating_profit/Total_revenue</f>
        <v>0.07331423705</v>
      </c>
    </row>
    <row r="1622">
      <c r="A1622" s="184">
        <v>1687.0</v>
      </c>
      <c r="B1622" s="184" t="s">
        <v>625</v>
      </c>
      <c r="C1622" s="184" t="s">
        <v>11</v>
      </c>
      <c r="D1622" s="256">
        <v>41910.0</v>
      </c>
      <c r="E1622" s="257">
        <v>1.4194E10</v>
      </c>
      <c r="F1622" s="257">
        <v>9.15E9</v>
      </c>
      <c r="G1622" s="257">
        <v>4.032E9</v>
      </c>
      <c r="H1622" s="184">
        <v>0.0</v>
      </c>
      <c r="I1622" s="184">
        <v>0.0</v>
      </c>
      <c r="J1622" s="184" t="s">
        <v>93</v>
      </c>
      <c r="K1622" s="184" t="s">
        <v>424</v>
      </c>
      <c r="L1622" s="258">
        <f>Total_revenue-COGS</f>
        <v>5044000000</v>
      </c>
      <c r="M1622" s="258">
        <f>Gross_profit-(SGAs+R_and_D+Other_operating_items)</f>
        <v>1012000000</v>
      </c>
      <c r="N1622" s="259">
        <f>1-(COGS/Total_revenue)</f>
        <v>0.3553614203</v>
      </c>
      <c r="O1622" s="259">
        <f>Operating_profit/Total_revenue</f>
        <v>0.07129773144</v>
      </c>
    </row>
    <row r="1623">
      <c r="A1623" s="184">
        <v>1688.0</v>
      </c>
      <c r="B1623" s="184" t="s">
        <v>625</v>
      </c>
      <c r="C1623" s="184" t="s">
        <v>12</v>
      </c>
      <c r="D1623" s="256">
        <v>42274.0</v>
      </c>
      <c r="E1623" s="257">
        <v>1.5389E10</v>
      </c>
      <c r="F1623" s="257">
        <v>9.973E9</v>
      </c>
      <c r="G1623" s="257">
        <v>4.472E9</v>
      </c>
      <c r="H1623" s="184">
        <v>0.0</v>
      </c>
      <c r="I1623" s="184">
        <v>0.0</v>
      </c>
      <c r="J1623" s="184" t="s">
        <v>93</v>
      </c>
      <c r="K1623" s="184" t="s">
        <v>424</v>
      </c>
      <c r="L1623" s="258">
        <f>Total_revenue-COGS</f>
        <v>5416000000</v>
      </c>
      <c r="M1623" s="258">
        <f>Gross_profit-(SGAs+R_and_D+Other_operating_items)</f>
        <v>944000000</v>
      </c>
      <c r="N1623" s="259">
        <f>1-(COGS/Total_revenue)</f>
        <v>0.3519396972</v>
      </c>
      <c r="O1623" s="259">
        <f>Operating_profit/Total_revenue</f>
        <v>0.06134251738</v>
      </c>
    </row>
    <row r="1624">
      <c r="A1624" s="184">
        <v>1689.0</v>
      </c>
      <c r="B1624" s="184" t="s">
        <v>625</v>
      </c>
      <c r="C1624" s="184" t="s">
        <v>13</v>
      </c>
      <c r="D1624" s="256">
        <v>42638.0</v>
      </c>
      <c r="E1624" s="257">
        <v>1.5724E10</v>
      </c>
      <c r="F1624" s="257">
        <v>1.0313E10</v>
      </c>
      <c r="G1624" s="257">
        <v>4.477E9</v>
      </c>
      <c r="H1624" s="184">
        <v>0.0</v>
      </c>
      <c r="I1624" s="184">
        <v>0.0</v>
      </c>
      <c r="J1624" s="184" t="s">
        <v>93</v>
      </c>
      <c r="K1624" s="184" t="s">
        <v>424</v>
      </c>
      <c r="L1624" s="258">
        <f>Total_revenue-COGS</f>
        <v>5411000000</v>
      </c>
      <c r="M1624" s="258">
        <f>Gross_profit-(SGAs+R_and_D+Other_operating_items)</f>
        <v>934000000</v>
      </c>
      <c r="N1624" s="259">
        <f>1-(COGS/Total_revenue)</f>
        <v>0.3441236327</v>
      </c>
      <c r="O1624" s="259">
        <f>Operating_profit/Total_revenue</f>
        <v>0.05939964386</v>
      </c>
    </row>
    <row r="1625">
      <c r="A1625" s="184">
        <v>1690.0</v>
      </c>
      <c r="B1625" s="184" t="s">
        <v>626</v>
      </c>
      <c r="C1625" s="184" t="s">
        <v>10</v>
      </c>
      <c r="D1625" s="256">
        <v>41639.0</v>
      </c>
      <c r="E1625" s="257">
        <v>1.8769E10</v>
      </c>
      <c r="F1625" s="257">
        <v>1.5471E10</v>
      </c>
      <c r="G1625" s="257">
        <v>1.828E9</v>
      </c>
      <c r="H1625" s="184">
        <v>0.0</v>
      </c>
      <c r="I1625" s="257">
        <v>2.5E7</v>
      </c>
      <c r="J1625" s="184" t="s">
        <v>90</v>
      </c>
      <c r="K1625" s="184" t="s">
        <v>555</v>
      </c>
      <c r="L1625" s="258">
        <f>Total_revenue-COGS</f>
        <v>3298000000</v>
      </c>
      <c r="M1625" s="258">
        <f>Gross_profit-(SGAs+R_and_D+Other_operating_items)</f>
        <v>1445000000</v>
      </c>
      <c r="N1625" s="259">
        <f>1-(COGS/Total_revenue)</f>
        <v>0.1757152752</v>
      </c>
      <c r="O1625" s="259">
        <f>Operating_profit/Total_revenue</f>
        <v>0.0769886515</v>
      </c>
    </row>
    <row r="1626">
      <c r="A1626" s="184">
        <v>1691.0</v>
      </c>
      <c r="B1626" s="184" t="s">
        <v>626</v>
      </c>
      <c r="C1626" s="184" t="s">
        <v>11</v>
      </c>
      <c r="D1626" s="256">
        <v>42004.0</v>
      </c>
      <c r="E1626" s="257">
        <v>1.9872E10</v>
      </c>
      <c r="F1626" s="257">
        <v>1.6477E10</v>
      </c>
      <c r="G1626" s="257">
        <v>2.038E9</v>
      </c>
      <c r="H1626" s="184">
        <v>0.0</v>
      </c>
      <c r="I1626" s="257">
        <v>3.3E7</v>
      </c>
      <c r="J1626" s="184" t="s">
        <v>90</v>
      </c>
      <c r="K1626" s="184" t="s">
        <v>555</v>
      </c>
      <c r="L1626" s="258">
        <f>Total_revenue-COGS</f>
        <v>3395000000</v>
      </c>
      <c r="M1626" s="258">
        <f>Gross_profit-(SGAs+R_and_D+Other_operating_items)</f>
        <v>1324000000</v>
      </c>
      <c r="N1626" s="259">
        <f>1-(COGS/Total_revenue)</f>
        <v>0.1708433977</v>
      </c>
      <c r="O1626" s="259">
        <f>Operating_profit/Total_revenue</f>
        <v>0.06662640902</v>
      </c>
    </row>
    <row r="1627">
      <c r="A1627" s="184">
        <v>1692.0</v>
      </c>
      <c r="B1627" s="184" t="s">
        <v>626</v>
      </c>
      <c r="C1627" s="184" t="s">
        <v>12</v>
      </c>
      <c r="D1627" s="256">
        <v>42369.0</v>
      </c>
      <c r="E1627" s="257">
        <v>2.0891E10</v>
      </c>
      <c r="F1627" s="257">
        <v>1.7201E10</v>
      </c>
      <c r="G1627" s="257">
        <v>2.13E9</v>
      </c>
      <c r="H1627" s="184">
        <v>0.0</v>
      </c>
      <c r="I1627" s="257">
        <v>7.4E7</v>
      </c>
      <c r="J1627" s="184" t="s">
        <v>90</v>
      </c>
      <c r="K1627" s="184" t="s">
        <v>555</v>
      </c>
      <c r="L1627" s="258">
        <f>Total_revenue-COGS</f>
        <v>3690000000</v>
      </c>
      <c r="M1627" s="258">
        <f>Gross_profit-(SGAs+R_and_D+Other_operating_items)</f>
        <v>1486000000</v>
      </c>
      <c r="N1627" s="259">
        <f>1-(COGS/Total_revenue)</f>
        <v>0.1766310852</v>
      </c>
      <c r="O1627" s="259">
        <f>Operating_profit/Total_revenue</f>
        <v>0.07113110909</v>
      </c>
    </row>
    <row r="1628">
      <c r="A1628" s="184">
        <v>1693.0</v>
      </c>
      <c r="B1628" s="184" t="s">
        <v>626</v>
      </c>
      <c r="C1628" s="184" t="s">
        <v>13</v>
      </c>
      <c r="D1628" s="256">
        <v>42735.0</v>
      </c>
      <c r="E1628" s="257">
        <v>2.0718E10</v>
      </c>
      <c r="F1628" s="257">
        <v>1.7036E10</v>
      </c>
      <c r="G1628" s="257">
        <v>2.084E9</v>
      </c>
      <c r="H1628" s="184">
        <v>0.0</v>
      </c>
      <c r="I1628" s="257">
        <v>7.1E7</v>
      </c>
      <c r="J1628" s="184" t="s">
        <v>90</v>
      </c>
      <c r="K1628" s="184" t="s">
        <v>555</v>
      </c>
      <c r="L1628" s="258">
        <f>Total_revenue-COGS</f>
        <v>3682000000</v>
      </c>
      <c r="M1628" s="258">
        <f>Gross_profit-(SGAs+R_and_D+Other_operating_items)</f>
        <v>1527000000</v>
      </c>
      <c r="N1628" s="259">
        <f>1-(COGS/Total_revenue)</f>
        <v>0.1777198571</v>
      </c>
      <c r="O1628" s="259">
        <f>Operating_profit/Total_revenue</f>
        <v>0.07370402549</v>
      </c>
    </row>
    <row r="1629">
      <c r="A1629" s="184">
        <v>1698.0</v>
      </c>
      <c r="B1629" s="184" t="s">
        <v>627</v>
      </c>
      <c r="C1629" s="184" t="s">
        <v>10</v>
      </c>
      <c r="D1629" s="256">
        <v>41639.0</v>
      </c>
      <c r="E1629" s="257">
        <v>1.3983E10</v>
      </c>
      <c r="F1629" s="257">
        <v>9.112E9</v>
      </c>
      <c r="G1629" s="257">
        <v>1.468E9</v>
      </c>
      <c r="H1629" s="184">
        <v>0.0</v>
      </c>
      <c r="I1629" s="257">
        <v>1.333E9</v>
      </c>
      <c r="J1629" s="184" t="s">
        <v>105</v>
      </c>
      <c r="K1629" s="184" t="s">
        <v>628</v>
      </c>
      <c r="L1629" s="258">
        <f>Total_revenue-COGS</f>
        <v>4871000000</v>
      </c>
      <c r="M1629" s="258">
        <f>Gross_profit-(SGAs+R_and_D+Other_operating_items)</f>
        <v>2070000000</v>
      </c>
      <c r="N1629" s="259">
        <f>1-(COGS/Total_revenue)</f>
        <v>0.3483515698</v>
      </c>
      <c r="O1629" s="259">
        <f>Operating_profit/Total_revenue</f>
        <v>0.148036902</v>
      </c>
    </row>
    <row r="1630">
      <c r="A1630" s="184">
        <v>1699.0</v>
      </c>
      <c r="B1630" s="184" t="s">
        <v>627</v>
      </c>
      <c r="C1630" s="184" t="s">
        <v>11</v>
      </c>
      <c r="D1630" s="256">
        <v>42004.0</v>
      </c>
      <c r="E1630" s="257">
        <v>1.3996E10</v>
      </c>
      <c r="F1630" s="257">
        <v>9.002E9</v>
      </c>
      <c r="G1630" s="257">
        <v>1.481E9</v>
      </c>
      <c r="H1630" s="184">
        <v>0.0</v>
      </c>
      <c r="I1630" s="257">
        <v>1.292E9</v>
      </c>
      <c r="J1630" s="184" t="s">
        <v>105</v>
      </c>
      <c r="K1630" s="184" t="s">
        <v>628</v>
      </c>
      <c r="L1630" s="258">
        <f>Total_revenue-COGS</f>
        <v>4994000000</v>
      </c>
      <c r="M1630" s="258">
        <f>Gross_profit-(SGAs+R_and_D+Other_operating_items)</f>
        <v>2221000000</v>
      </c>
      <c r="N1630" s="259">
        <f>1-(COGS/Total_revenue)</f>
        <v>0.3568162332</v>
      </c>
      <c r="O1630" s="259">
        <f>Operating_profit/Total_revenue</f>
        <v>0.1586881966</v>
      </c>
    </row>
    <row r="1631">
      <c r="A1631" s="184">
        <v>1700.0</v>
      </c>
      <c r="B1631" s="184" t="s">
        <v>627</v>
      </c>
      <c r="C1631" s="184" t="s">
        <v>12</v>
      </c>
      <c r="D1631" s="256">
        <v>42369.0</v>
      </c>
      <c r="E1631" s="257">
        <v>1.2961E10</v>
      </c>
      <c r="F1631" s="257">
        <v>8.231E9</v>
      </c>
      <c r="G1631" s="257">
        <v>1.343E9</v>
      </c>
      <c r="H1631" s="184">
        <v>0.0</v>
      </c>
      <c r="I1631" s="257">
        <v>1.245E9</v>
      </c>
      <c r="J1631" s="184" t="s">
        <v>105</v>
      </c>
      <c r="K1631" s="184" t="s">
        <v>628</v>
      </c>
      <c r="L1631" s="258">
        <f>Total_revenue-COGS</f>
        <v>4730000000</v>
      </c>
      <c r="M1631" s="258">
        <f>Gross_profit-(SGAs+R_and_D+Other_operating_items)</f>
        <v>2142000000</v>
      </c>
      <c r="N1631" s="259">
        <f>1-(COGS/Total_revenue)</f>
        <v>0.3649409768</v>
      </c>
      <c r="O1631" s="259">
        <f>Operating_profit/Total_revenue</f>
        <v>0.1652650258</v>
      </c>
    </row>
    <row r="1632">
      <c r="A1632" s="184">
        <v>1701.0</v>
      </c>
      <c r="B1632" s="184" t="s">
        <v>627</v>
      </c>
      <c r="C1632" s="184" t="s">
        <v>13</v>
      </c>
      <c r="D1632" s="256">
        <v>42735.0</v>
      </c>
      <c r="E1632" s="257">
        <v>1.3609E10</v>
      </c>
      <c r="F1632" s="257">
        <v>8.486E9</v>
      </c>
      <c r="G1632" s="257">
        <v>1.41E9</v>
      </c>
      <c r="H1632" s="184">
        <v>0.0</v>
      </c>
      <c r="I1632" s="257">
        <v>1.301E9</v>
      </c>
      <c r="J1632" s="184" t="s">
        <v>105</v>
      </c>
      <c r="K1632" s="184" t="s">
        <v>628</v>
      </c>
      <c r="L1632" s="258">
        <f>Total_revenue-COGS</f>
        <v>5123000000</v>
      </c>
      <c r="M1632" s="258">
        <f>Gross_profit-(SGAs+R_and_D+Other_operating_items)</f>
        <v>2412000000</v>
      </c>
      <c r="N1632" s="259">
        <f>1-(COGS/Total_revenue)</f>
        <v>0.3764420604</v>
      </c>
      <c r="O1632" s="259">
        <f>Operating_profit/Total_revenue</f>
        <v>0.1772356529</v>
      </c>
    </row>
    <row r="1633">
      <c r="A1633" s="184">
        <v>1702.0</v>
      </c>
      <c r="B1633" s="184" t="s">
        <v>629</v>
      </c>
      <c r="C1633" s="184" t="s">
        <v>10</v>
      </c>
      <c r="D1633" s="256">
        <v>41274.0</v>
      </c>
      <c r="E1633" s="257">
        <v>7.486E9</v>
      </c>
      <c r="F1633" s="257">
        <v>4.523E9</v>
      </c>
      <c r="G1633" s="257">
        <v>5.95E8</v>
      </c>
      <c r="H1633" s="184">
        <v>0.0</v>
      </c>
      <c r="I1633" s="257">
        <v>7.56E8</v>
      </c>
      <c r="J1633" s="184" t="s">
        <v>96</v>
      </c>
      <c r="K1633" s="184" t="s">
        <v>180</v>
      </c>
      <c r="L1633" s="258">
        <f>Total_revenue-COGS</f>
        <v>2963000000</v>
      </c>
      <c r="M1633" s="258">
        <f>Gross_profit-(SGAs+R_and_D+Other_operating_items)</f>
        <v>1612000000</v>
      </c>
      <c r="N1633" s="259">
        <f>1-(COGS/Total_revenue)</f>
        <v>0.3958055036</v>
      </c>
      <c r="O1633" s="259">
        <f>Operating_profit/Total_revenue</f>
        <v>0.2153352925</v>
      </c>
    </row>
    <row r="1634">
      <c r="A1634" s="184">
        <v>1703.0</v>
      </c>
      <c r="B1634" s="184" t="s">
        <v>629</v>
      </c>
      <c r="C1634" s="184" t="s">
        <v>11</v>
      </c>
      <c r="D1634" s="256">
        <v>41639.0</v>
      </c>
      <c r="E1634" s="257">
        <v>6.86E9</v>
      </c>
      <c r="F1634" s="257">
        <v>4.124E9</v>
      </c>
      <c r="G1634" s="257">
        <v>5.46E8</v>
      </c>
      <c r="H1634" s="184">
        <v>0.0</v>
      </c>
      <c r="I1634" s="257">
        <v>8.15E8</v>
      </c>
      <c r="J1634" s="184" t="s">
        <v>96</v>
      </c>
      <c r="K1634" s="184" t="s">
        <v>180</v>
      </c>
      <c r="L1634" s="258">
        <f>Total_revenue-COGS</f>
        <v>2736000000</v>
      </c>
      <c r="M1634" s="258">
        <f>Gross_profit-(SGAs+R_and_D+Other_operating_items)</f>
        <v>1375000000</v>
      </c>
      <c r="N1634" s="259">
        <f>1-(COGS/Total_revenue)</f>
        <v>0.3988338192</v>
      </c>
      <c r="O1634" s="259">
        <f>Operating_profit/Total_revenue</f>
        <v>0.2004373178</v>
      </c>
    </row>
    <row r="1635">
      <c r="A1635" s="184">
        <v>1704.0</v>
      </c>
      <c r="B1635" s="184" t="s">
        <v>629</v>
      </c>
      <c r="C1635" s="184" t="s">
        <v>12</v>
      </c>
      <c r="D1635" s="256">
        <v>42004.0</v>
      </c>
      <c r="E1635" s="257">
        <v>7.637E9</v>
      </c>
      <c r="F1635" s="257">
        <v>4.508E9</v>
      </c>
      <c r="G1635" s="257">
        <v>3.84E8</v>
      </c>
      <c r="H1635" s="184">
        <v>0.0</v>
      </c>
      <c r="I1635" s="257">
        <v>1.176E9</v>
      </c>
      <c r="J1635" s="184" t="s">
        <v>96</v>
      </c>
      <c r="K1635" s="184" t="s">
        <v>180</v>
      </c>
      <c r="L1635" s="258">
        <f>Total_revenue-COGS</f>
        <v>3129000000</v>
      </c>
      <c r="M1635" s="258">
        <f>Gross_profit-(SGAs+R_and_D+Other_operating_items)</f>
        <v>1569000000</v>
      </c>
      <c r="N1635" s="259">
        <f>1-(COGS/Total_revenue)</f>
        <v>0.409715857</v>
      </c>
      <c r="O1635" s="259">
        <f>Operating_profit/Total_revenue</f>
        <v>0.2054471651</v>
      </c>
    </row>
    <row r="1636">
      <c r="A1636" s="184">
        <v>1705.0</v>
      </c>
      <c r="B1636" s="184" t="s">
        <v>629</v>
      </c>
      <c r="C1636" s="184" t="s">
        <v>13</v>
      </c>
      <c r="D1636" s="256">
        <v>42369.0</v>
      </c>
      <c r="E1636" s="257">
        <v>7.36E9</v>
      </c>
      <c r="F1636" s="257">
        <v>3.434E9</v>
      </c>
      <c r="G1636" s="257">
        <v>8.64E8</v>
      </c>
      <c r="H1636" s="184">
        <v>0.0</v>
      </c>
      <c r="I1636" s="257">
        <v>1.738E9</v>
      </c>
      <c r="J1636" s="184" t="s">
        <v>96</v>
      </c>
      <c r="K1636" s="184" t="s">
        <v>180</v>
      </c>
      <c r="L1636" s="258">
        <f>Total_revenue-COGS</f>
        <v>3926000000</v>
      </c>
      <c r="M1636" s="258">
        <f>Gross_profit-(SGAs+R_and_D+Other_operating_items)</f>
        <v>1324000000</v>
      </c>
      <c r="N1636" s="259">
        <f>1-(COGS/Total_revenue)</f>
        <v>0.533423913</v>
      </c>
      <c r="O1636" s="259">
        <f>Operating_profit/Total_revenue</f>
        <v>0.1798913043</v>
      </c>
    </row>
    <row r="1637">
      <c r="A1637" s="184">
        <v>1706.0</v>
      </c>
      <c r="B1637" s="184" t="s">
        <v>630</v>
      </c>
      <c r="C1637" s="184" t="s">
        <v>10</v>
      </c>
      <c r="D1637" s="256">
        <v>41305.0</v>
      </c>
      <c r="E1637" s="257">
        <v>4.68651E11</v>
      </c>
      <c r="F1637" s="257">
        <v>3.52297E11</v>
      </c>
      <c r="G1637" s="257">
        <v>8.8629E10</v>
      </c>
      <c r="H1637" s="184">
        <v>0.0</v>
      </c>
      <c r="I1637" s="184">
        <v>0.0</v>
      </c>
      <c r="J1637" s="184" t="s">
        <v>93</v>
      </c>
      <c r="K1637" s="184" t="s">
        <v>260</v>
      </c>
      <c r="L1637" s="258">
        <f>Total_revenue-COGS</f>
        <v>116354000000</v>
      </c>
      <c r="M1637" s="258">
        <f>Gross_profit-(SGAs+R_and_D+Other_operating_items)</f>
        <v>27725000000</v>
      </c>
      <c r="N1637" s="259">
        <f>1-(COGS/Total_revenue)</f>
        <v>0.2482743022</v>
      </c>
      <c r="O1637" s="259">
        <f>Operating_profit/Total_revenue</f>
        <v>0.05915916108</v>
      </c>
    </row>
    <row r="1638">
      <c r="A1638" s="184">
        <v>1707.0</v>
      </c>
      <c r="B1638" s="184" t="s">
        <v>630</v>
      </c>
      <c r="C1638" s="184" t="s">
        <v>11</v>
      </c>
      <c r="D1638" s="256">
        <v>41670.0</v>
      </c>
      <c r="E1638" s="257">
        <v>4.76294E11</v>
      </c>
      <c r="F1638" s="257">
        <v>3.58069E11</v>
      </c>
      <c r="G1638" s="257">
        <v>9.1353E10</v>
      </c>
      <c r="H1638" s="184">
        <v>0.0</v>
      </c>
      <c r="I1638" s="184">
        <v>0.0</v>
      </c>
      <c r="J1638" s="184" t="s">
        <v>93</v>
      </c>
      <c r="K1638" s="184" t="s">
        <v>260</v>
      </c>
      <c r="L1638" s="258">
        <f>Total_revenue-COGS</f>
        <v>118225000000</v>
      </c>
      <c r="M1638" s="258">
        <f>Gross_profit-(SGAs+R_and_D+Other_operating_items)</f>
        <v>26872000000</v>
      </c>
      <c r="N1638" s="259">
        <f>1-(COGS/Total_revenue)</f>
        <v>0.2482185373</v>
      </c>
      <c r="O1638" s="259">
        <f>Operating_profit/Total_revenue</f>
        <v>0.05641893452</v>
      </c>
    </row>
    <row r="1639">
      <c r="A1639" s="184">
        <v>1708.0</v>
      </c>
      <c r="B1639" s="184" t="s">
        <v>630</v>
      </c>
      <c r="C1639" s="184" t="s">
        <v>12</v>
      </c>
      <c r="D1639" s="256">
        <v>42035.0</v>
      </c>
      <c r="E1639" s="257">
        <v>4.85651E11</v>
      </c>
      <c r="F1639" s="257">
        <v>3.65086E11</v>
      </c>
      <c r="G1639" s="257">
        <v>9.3418E10</v>
      </c>
      <c r="H1639" s="184">
        <v>0.0</v>
      </c>
      <c r="I1639" s="184">
        <v>0.0</v>
      </c>
      <c r="J1639" s="184" t="s">
        <v>93</v>
      </c>
      <c r="K1639" s="184" t="s">
        <v>260</v>
      </c>
      <c r="L1639" s="258">
        <f>Total_revenue-COGS</f>
        <v>120565000000</v>
      </c>
      <c r="M1639" s="258">
        <f>Gross_profit-(SGAs+R_and_D+Other_operating_items)</f>
        <v>27147000000</v>
      </c>
      <c r="N1639" s="259">
        <f>1-(COGS/Total_revenue)</f>
        <v>0.2482544049</v>
      </c>
      <c r="O1639" s="259">
        <f>Operating_profit/Total_revenue</f>
        <v>0.05589816556</v>
      </c>
    </row>
    <row r="1640">
      <c r="A1640" s="184">
        <v>1709.0</v>
      </c>
      <c r="B1640" s="184" t="s">
        <v>630</v>
      </c>
      <c r="C1640" s="184" t="s">
        <v>13</v>
      </c>
      <c r="D1640" s="256">
        <v>42400.0</v>
      </c>
      <c r="E1640" s="257">
        <v>4.8213E11</v>
      </c>
      <c r="F1640" s="257">
        <v>3.60984E11</v>
      </c>
      <c r="G1640" s="257">
        <v>9.7041E10</v>
      </c>
      <c r="H1640" s="184">
        <v>0.0</v>
      </c>
      <c r="I1640" s="184">
        <v>0.0</v>
      </c>
      <c r="J1640" s="184" t="s">
        <v>93</v>
      </c>
      <c r="K1640" s="184" t="s">
        <v>260</v>
      </c>
      <c r="L1640" s="258">
        <f>Total_revenue-COGS</f>
        <v>121146000000</v>
      </c>
      <c r="M1640" s="258">
        <f>Gross_profit-(SGAs+R_and_D+Other_operating_items)</f>
        <v>24105000000</v>
      </c>
      <c r="N1640" s="259">
        <f>1-(COGS/Total_revenue)</f>
        <v>0.2512724784</v>
      </c>
      <c r="O1640" s="259">
        <f>Operating_profit/Total_revenue</f>
        <v>0.04999688881</v>
      </c>
    </row>
    <row r="1641">
      <c r="A1641" s="184">
        <v>1710.0</v>
      </c>
      <c r="B1641" s="184" t="s">
        <v>631</v>
      </c>
      <c r="C1641" s="184" t="s">
        <v>10</v>
      </c>
      <c r="D1641" s="256">
        <v>41912.0</v>
      </c>
      <c r="E1641" s="257">
        <v>9.8951E9</v>
      </c>
      <c r="F1641" s="257">
        <v>7.9615E9</v>
      </c>
      <c r="G1641" s="257">
        <v>9.376E8</v>
      </c>
      <c r="H1641" s="184">
        <v>0.0</v>
      </c>
      <c r="I1641" s="257">
        <v>8.6E7</v>
      </c>
      <c r="J1641" s="184" t="s">
        <v>111</v>
      </c>
      <c r="K1641" s="184" t="s">
        <v>191</v>
      </c>
      <c r="L1641" s="258">
        <f>Total_revenue-COGS</f>
        <v>1933600000</v>
      </c>
      <c r="M1641" s="258">
        <f>Gross_profit-(SGAs+R_and_D+Other_operating_items)</f>
        <v>910000000</v>
      </c>
      <c r="N1641" s="259">
        <f>1-(COGS/Total_revenue)</f>
        <v>0.1954098493</v>
      </c>
      <c r="O1641" s="259">
        <f>Operating_profit/Total_revenue</f>
        <v>0.09196470981</v>
      </c>
    </row>
    <row r="1642">
      <c r="A1642" s="184">
        <v>1711.0</v>
      </c>
      <c r="B1642" s="184" t="s">
        <v>631</v>
      </c>
      <c r="C1642" s="184" t="s">
        <v>11</v>
      </c>
      <c r="D1642" s="256">
        <v>42277.0</v>
      </c>
      <c r="E1642" s="257">
        <v>1.11248E10</v>
      </c>
      <c r="F1642" s="257">
        <v>8.9865E9</v>
      </c>
      <c r="G1642" s="257">
        <v>1.0261E9</v>
      </c>
      <c r="H1642" s="184">
        <v>0.0</v>
      </c>
      <c r="I1642" s="257">
        <v>1.189E8</v>
      </c>
      <c r="J1642" s="184" t="s">
        <v>111</v>
      </c>
      <c r="K1642" s="184" t="s">
        <v>191</v>
      </c>
      <c r="L1642" s="258">
        <f>Total_revenue-COGS</f>
        <v>2138300000</v>
      </c>
      <c r="M1642" s="258">
        <f>Gross_profit-(SGAs+R_and_D+Other_operating_items)</f>
        <v>993300000</v>
      </c>
      <c r="N1642" s="259">
        <f>1-(COGS/Total_revenue)</f>
        <v>0.192210197</v>
      </c>
      <c r="O1642" s="259">
        <f>Operating_profit/Total_revenue</f>
        <v>0.08928699842</v>
      </c>
    </row>
    <row r="1643">
      <c r="A1643" s="184">
        <v>1712.0</v>
      </c>
      <c r="B1643" s="184" t="s">
        <v>631</v>
      </c>
      <c r="C1643" s="184" t="s">
        <v>12</v>
      </c>
      <c r="D1643" s="256">
        <v>42643.0</v>
      </c>
      <c r="E1643" s="257">
        <v>1.41718E10</v>
      </c>
      <c r="F1643" s="257">
        <v>1.14132E10</v>
      </c>
      <c r="G1643" s="257">
        <v>1.7501E9</v>
      </c>
      <c r="H1643" s="184">
        <v>0.0</v>
      </c>
      <c r="I1643" s="257">
        <v>2.118E8</v>
      </c>
      <c r="J1643" s="184" t="s">
        <v>111</v>
      </c>
      <c r="K1643" s="184" t="s">
        <v>191</v>
      </c>
      <c r="L1643" s="258">
        <f>Total_revenue-COGS</f>
        <v>2758600000</v>
      </c>
      <c r="M1643" s="258">
        <f>Gross_profit-(SGAs+R_and_D+Other_operating_items)</f>
        <v>796700000</v>
      </c>
      <c r="N1643" s="259">
        <f>1-(COGS/Total_revenue)</f>
        <v>0.1946541724</v>
      </c>
      <c r="O1643" s="259">
        <f>Operating_profit/Total_revenue</f>
        <v>0.05621727656</v>
      </c>
    </row>
    <row r="1644">
      <c r="A1644" s="184">
        <v>1713.0</v>
      </c>
      <c r="B1644" s="184" t="s">
        <v>632</v>
      </c>
      <c r="C1644" s="184" t="s">
        <v>10</v>
      </c>
      <c r="D1644" s="256">
        <v>41274.0</v>
      </c>
      <c r="E1644" s="257">
        <v>5.6648E9</v>
      </c>
      <c r="F1644" s="257">
        <v>3.1942E9</v>
      </c>
      <c r="G1644" s="257">
        <v>1.1406E9</v>
      </c>
      <c r="H1644" s="184">
        <v>0.0</v>
      </c>
      <c r="I1644" s="184">
        <v>0.0</v>
      </c>
      <c r="J1644" s="184" t="s">
        <v>108</v>
      </c>
      <c r="K1644" s="184" t="s">
        <v>101</v>
      </c>
      <c r="L1644" s="258">
        <f>Total_revenue-COGS</f>
        <v>2470600000</v>
      </c>
      <c r="M1644" s="258">
        <f>Gross_profit-(SGAs+R_and_D+Other_operating_items)</f>
        <v>1330000000</v>
      </c>
      <c r="N1644" s="259">
        <f>1-(COGS/Total_revenue)</f>
        <v>0.4361319023</v>
      </c>
      <c r="O1644" s="259">
        <f>Operating_profit/Total_revenue</f>
        <v>0.2347832227</v>
      </c>
    </row>
    <row r="1645">
      <c r="A1645" s="184">
        <v>1714.0</v>
      </c>
      <c r="B1645" s="184" t="s">
        <v>632</v>
      </c>
      <c r="C1645" s="184" t="s">
        <v>11</v>
      </c>
      <c r="D1645" s="256">
        <v>41639.0</v>
      </c>
      <c r="E1645" s="257">
        <v>5.542E9</v>
      </c>
      <c r="F1645" s="257">
        <v>3.235E9</v>
      </c>
      <c r="G1645" s="257">
        <v>1.1996E9</v>
      </c>
      <c r="H1645" s="184">
        <v>0.0</v>
      </c>
      <c r="I1645" s="184">
        <v>0.0</v>
      </c>
      <c r="J1645" s="184" t="s">
        <v>108</v>
      </c>
      <c r="K1645" s="184" t="s">
        <v>101</v>
      </c>
      <c r="L1645" s="258">
        <f>Total_revenue-COGS</f>
        <v>2307000000</v>
      </c>
      <c r="M1645" s="258">
        <f>Gross_profit-(SGAs+R_and_D+Other_operating_items)</f>
        <v>1107400000</v>
      </c>
      <c r="N1645" s="259">
        <f>1-(COGS/Total_revenue)</f>
        <v>0.4162757127</v>
      </c>
      <c r="O1645" s="259">
        <f>Operating_profit/Total_revenue</f>
        <v>0.1998195597</v>
      </c>
    </row>
    <row r="1646">
      <c r="A1646" s="184">
        <v>1715.0</v>
      </c>
      <c r="B1646" s="184" t="s">
        <v>632</v>
      </c>
      <c r="C1646" s="184" t="s">
        <v>12</v>
      </c>
      <c r="D1646" s="256">
        <v>42004.0</v>
      </c>
      <c r="E1646" s="257">
        <v>5.6072E9</v>
      </c>
      <c r="F1646" s="257">
        <v>3.2974E9</v>
      </c>
      <c r="G1646" s="257">
        <v>1.1693E9</v>
      </c>
      <c r="H1646" s="184">
        <v>0.0</v>
      </c>
      <c r="I1646" s="184">
        <v>0.0</v>
      </c>
      <c r="J1646" s="184" t="s">
        <v>108</v>
      </c>
      <c r="K1646" s="184" t="s">
        <v>101</v>
      </c>
      <c r="L1646" s="258">
        <f>Total_revenue-COGS</f>
        <v>2309800000</v>
      </c>
      <c r="M1646" s="258">
        <f>Gross_profit-(SGAs+R_and_D+Other_operating_items)</f>
        <v>1140500000</v>
      </c>
      <c r="N1646" s="259">
        <f>1-(COGS/Total_revenue)</f>
        <v>0.4119346554</v>
      </c>
      <c r="O1646" s="259">
        <f>Operating_profit/Total_revenue</f>
        <v>0.203399201</v>
      </c>
    </row>
    <row r="1647">
      <c r="A1647" s="184">
        <v>1716.0</v>
      </c>
      <c r="B1647" s="184" t="s">
        <v>632</v>
      </c>
      <c r="C1647" s="184" t="s">
        <v>13</v>
      </c>
      <c r="D1647" s="256">
        <v>42369.0</v>
      </c>
      <c r="E1647" s="257">
        <v>5.4837E9</v>
      </c>
      <c r="F1647" s="257">
        <v>3.1994E9</v>
      </c>
      <c r="G1647" s="257">
        <v>1.1749E9</v>
      </c>
      <c r="H1647" s="184">
        <v>0.0</v>
      </c>
      <c r="I1647" s="184">
        <v>0.0</v>
      </c>
      <c r="J1647" s="184" t="s">
        <v>108</v>
      </c>
      <c r="K1647" s="184" t="s">
        <v>101</v>
      </c>
      <c r="L1647" s="258">
        <f>Total_revenue-COGS</f>
        <v>2284300000</v>
      </c>
      <c r="M1647" s="258">
        <f>Gross_profit-(SGAs+R_and_D+Other_operating_items)</f>
        <v>1109400000</v>
      </c>
      <c r="N1647" s="259">
        <f>1-(COGS/Total_revenue)</f>
        <v>0.4165618105</v>
      </c>
      <c r="O1647" s="259">
        <f>Operating_profit/Total_revenue</f>
        <v>0.2023086602</v>
      </c>
    </row>
    <row r="1648">
      <c r="A1648" s="184">
        <v>1717.0</v>
      </c>
      <c r="B1648" s="184" t="s">
        <v>633</v>
      </c>
      <c r="C1648" s="184" t="s">
        <v>10</v>
      </c>
      <c r="D1648" s="256">
        <v>41274.0</v>
      </c>
      <c r="E1648" s="257">
        <v>5.989E9</v>
      </c>
      <c r="F1648" s="257">
        <v>4.993E9</v>
      </c>
      <c r="G1648" s="257">
        <v>3.2E8</v>
      </c>
      <c r="H1648" s="257">
        <v>3.2E7</v>
      </c>
      <c r="I1648" s="184">
        <v>0.0</v>
      </c>
      <c r="J1648" s="184" t="s">
        <v>114</v>
      </c>
      <c r="K1648" s="184" t="s">
        <v>156</v>
      </c>
      <c r="L1648" s="258">
        <f>Total_revenue-COGS</f>
        <v>996000000</v>
      </c>
      <c r="M1648" s="258">
        <f>Gross_profit-(SGAs+R_and_D+Other_operating_items)</f>
        <v>644000000</v>
      </c>
      <c r="N1648" s="259">
        <f>1-(COGS/Total_revenue)</f>
        <v>0.1663048923</v>
      </c>
      <c r="O1648" s="259">
        <f>Operating_profit/Total_revenue</f>
        <v>0.1075304725</v>
      </c>
    </row>
    <row r="1649">
      <c r="A1649" s="184">
        <v>1718.0</v>
      </c>
      <c r="B1649" s="184" t="s">
        <v>633</v>
      </c>
      <c r="C1649" s="184" t="s">
        <v>11</v>
      </c>
      <c r="D1649" s="256">
        <v>41639.0</v>
      </c>
      <c r="E1649" s="257">
        <v>7.254E9</v>
      </c>
      <c r="F1649" s="257">
        <v>5.716E9</v>
      </c>
      <c r="G1649" s="257">
        <v>4.94E8</v>
      </c>
      <c r="H1649" s="257">
        <v>3.3E7</v>
      </c>
      <c r="I1649" s="184">
        <v>0.0</v>
      </c>
      <c r="J1649" s="184" t="s">
        <v>114</v>
      </c>
      <c r="K1649" s="184" t="s">
        <v>156</v>
      </c>
      <c r="L1649" s="258">
        <f>Total_revenue-COGS</f>
        <v>1538000000</v>
      </c>
      <c r="M1649" s="258">
        <f>Gross_profit-(SGAs+R_and_D+Other_operating_items)</f>
        <v>1011000000</v>
      </c>
      <c r="N1649" s="259">
        <f>1-(COGS/Total_revenue)</f>
        <v>0.212020954</v>
      </c>
      <c r="O1649" s="259">
        <f>Operating_profit/Total_revenue</f>
        <v>0.1393713813</v>
      </c>
    </row>
    <row r="1650">
      <c r="A1650" s="184">
        <v>1719.0</v>
      </c>
      <c r="B1650" s="184" t="s">
        <v>633</v>
      </c>
      <c r="C1650" s="184" t="s">
        <v>12</v>
      </c>
      <c r="D1650" s="256">
        <v>42004.0</v>
      </c>
      <c r="E1650" s="257">
        <v>7.403E9</v>
      </c>
      <c r="F1650" s="257">
        <v>5.763E9</v>
      </c>
      <c r="G1650" s="257">
        <v>2.49E8</v>
      </c>
      <c r="H1650" s="257">
        <v>2.7E7</v>
      </c>
      <c r="I1650" s="184">
        <v>0.0</v>
      </c>
      <c r="J1650" s="184" t="s">
        <v>114</v>
      </c>
      <c r="K1650" s="184" t="s">
        <v>156</v>
      </c>
      <c r="L1650" s="258">
        <f>Total_revenue-COGS</f>
        <v>1640000000</v>
      </c>
      <c r="M1650" s="258">
        <f>Gross_profit-(SGAs+R_and_D+Other_operating_items)</f>
        <v>1364000000</v>
      </c>
      <c r="N1650" s="259">
        <f>1-(COGS/Total_revenue)</f>
        <v>0.2215318114</v>
      </c>
      <c r="O1650" s="259">
        <f>Operating_profit/Total_revenue</f>
        <v>0.1842496285</v>
      </c>
    </row>
    <row r="1651">
      <c r="A1651" s="184">
        <v>1720.0</v>
      </c>
      <c r="B1651" s="184" t="s">
        <v>633</v>
      </c>
      <c r="C1651" s="184" t="s">
        <v>13</v>
      </c>
      <c r="D1651" s="256">
        <v>42369.0</v>
      </c>
      <c r="E1651" s="257">
        <v>7.082E9</v>
      </c>
      <c r="F1651" s="257">
        <v>5.694E9</v>
      </c>
      <c r="G1651" s="257">
        <v>4.2E8</v>
      </c>
      <c r="H1651" s="257">
        <v>2.4E7</v>
      </c>
      <c r="I1651" s="184">
        <v>0.0</v>
      </c>
      <c r="J1651" s="184" t="s">
        <v>114</v>
      </c>
      <c r="K1651" s="184" t="s">
        <v>156</v>
      </c>
      <c r="L1651" s="258">
        <f>Total_revenue-COGS</f>
        <v>1388000000</v>
      </c>
      <c r="M1651" s="258">
        <f>Gross_profit-(SGAs+R_and_D+Other_operating_items)</f>
        <v>944000000</v>
      </c>
      <c r="N1651" s="259">
        <f>1-(COGS/Total_revenue)</f>
        <v>0.1959898334</v>
      </c>
      <c r="O1651" s="259">
        <f>Operating_profit/Total_revenue</f>
        <v>0.1332956792</v>
      </c>
    </row>
    <row r="1652">
      <c r="A1652" s="184">
        <v>1721.0</v>
      </c>
      <c r="B1652" s="184" t="s">
        <v>634</v>
      </c>
      <c r="C1652" s="184" t="s">
        <v>10</v>
      </c>
      <c r="D1652" s="256">
        <v>41274.0</v>
      </c>
      <c r="E1652" s="257">
        <v>4.534E9</v>
      </c>
      <c r="F1652" s="257">
        <v>2.093E9</v>
      </c>
      <c r="G1652" s="257">
        <v>1.389E9</v>
      </c>
      <c r="H1652" s="184">
        <v>0.0</v>
      </c>
      <c r="I1652" s="257">
        <v>1.85E8</v>
      </c>
      <c r="J1652" s="184" t="s">
        <v>90</v>
      </c>
      <c r="K1652" s="184" t="s">
        <v>227</v>
      </c>
      <c r="L1652" s="258">
        <f>Total_revenue-COGS</f>
        <v>2441000000</v>
      </c>
      <c r="M1652" s="258">
        <f>Gross_profit-(SGAs+R_and_D+Other_operating_items)</f>
        <v>867000000</v>
      </c>
      <c r="N1652" s="259">
        <f>1-(COGS/Total_revenue)</f>
        <v>0.5383767093</v>
      </c>
      <c r="O1652" s="259">
        <f>Operating_profit/Total_revenue</f>
        <v>0.1912218791</v>
      </c>
    </row>
    <row r="1653">
      <c r="A1653" s="184">
        <v>1722.0</v>
      </c>
      <c r="B1653" s="184" t="s">
        <v>634</v>
      </c>
      <c r="C1653" s="184" t="s">
        <v>11</v>
      </c>
      <c r="D1653" s="256">
        <v>41639.0</v>
      </c>
      <c r="E1653" s="257">
        <v>5.009E9</v>
      </c>
      <c r="F1653" s="257">
        <v>2.394E9</v>
      </c>
      <c r="G1653" s="257">
        <v>1.471E9</v>
      </c>
      <c r="H1653" s="184">
        <v>0.0</v>
      </c>
      <c r="I1653" s="257">
        <v>2.16E8</v>
      </c>
      <c r="J1653" s="184" t="s">
        <v>90</v>
      </c>
      <c r="K1653" s="184" t="s">
        <v>227</v>
      </c>
      <c r="L1653" s="258">
        <f>Total_revenue-COGS</f>
        <v>2615000000</v>
      </c>
      <c r="M1653" s="258">
        <f>Gross_profit-(SGAs+R_and_D+Other_operating_items)</f>
        <v>928000000</v>
      </c>
      <c r="N1653" s="259">
        <f>1-(COGS/Total_revenue)</f>
        <v>0.5220602915</v>
      </c>
      <c r="O1653" s="259">
        <f>Operating_profit/Total_revenue</f>
        <v>0.1852665203</v>
      </c>
    </row>
    <row r="1654">
      <c r="A1654" s="184">
        <v>1723.0</v>
      </c>
      <c r="B1654" s="184" t="s">
        <v>634</v>
      </c>
      <c r="C1654" s="184" t="s">
        <v>12</v>
      </c>
      <c r="D1654" s="256">
        <v>42004.0</v>
      </c>
      <c r="E1654" s="257">
        <v>5.281E9</v>
      </c>
      <c r="F1654" s="257">
        <v>2.504E9</v>
      </c>
      <c r="G1654" s="257">
        <v>1.557E9</v>
      </c>
      <c r="H1654" s="184">
        <v>0.0</v>
      </c>
      <c r="I1654" s="257">
        <v>2.33E8</v>
      </c>
      <c r="J1654" s="184" t="s">
        <v>90</v>
      </c>
      <c r="K1654" s="184" t="s">
        <v>227</v>
      </c>
      <c r="L1654" s="258">
        <f>Total_revenue-COGS</f>
        <v>2777000000</v>
      </c>
      <c r="M1654" s="258">
        <f>Gross_profit-(SGAs+R_and_D+Other_operating_items)</f>
        <v>987000000</v>
      </c>
      <c r="N1654" s="259">
        <f>1-(COGS/Total_revenue)</f>
        <v>0.5258473774</v>
      </c>
      <c r="O1654" s="259">
        <f>Operating_profit/Total_revenue</f>
        <v>0.1868964211</v>
      </c>
    </row>
    <row r="1655">
      <c r="A1655" s="184">
        <v>1724.0</v>
      </c>
      <c r="B1655" s="184" t="s">
        <v>634</v>
      </c>
      <c r="C1655" s="184" t="s">
        <v>13</v>
      </c>
      <c r="D1655" s="256">
        <v>42369.0</v>
      </c>
      <c r="E1655" s="257">
        <v>5.536E9</v>
      </c>
      <c r="F1655" s="257">
        <v>2.7E9</v>
      </c>
      <c r="G1655" s="257">
        <v>1.574E9</v>
      </c>
      <c r="H1655" s="184">
        <v>0.0</v>
      </c>
      <c r="I1655" s="257">
        <v>2.34E8</v>
      </c>
      <c r="J1655" s="184" t="s">
        <v>90</v>
      </c>
      <c r="K1655" s="184" t="s">
        <v>227</v>
      </c>
      <c r="L1655" s="258">
        <f>Total_revenue-COGS</f>
        <v>2836000000</v>
      </c>
      <c r="M1655" s="258">
        <f>Gross_profit-(SGAs+R_and_D+Other_operating_items)</f>
        <v>1028000000</v>
      </c>
      <c r="N1655" s="259">
        <f>1-(COGS/Total_revenue)</f>
        <v>0.512283237</v>
      </c>
      <c r="O1655" s="259">
        <f>Operating_profit/Total_revenue</f>
        <v>0.1856936416</v>
      </c>
    </row>
    <row r="1656">
      <c r="A1656" s="184">
        <v>1725.0</v>
      </c>
      <c r="B1656" s="184" t="s">
        <v>635</v>
      </c>
      <c r="C1656" s="184" t="s">
        <v>10</v>
      </c>
      <c r="D1656" s="256">
        <v>41274.0</v>
      </c>
      <c r="E1656" s="257">
        <v>5.154284E9</v>
      </c>
      <c r="F1656" s="257">
        <v>3.251575E9</v>
      </c>
      <c r="G1656" s="257">
        <v>4.81677E8</v>
      </c>
      <c r="H1656" s="184">
        <v>0.0</v>
      </c>
      <c r="I1656" s="257">
        <v>3.73199E8</v>
      </c>
      <c r="J1656" s="184" t="s">
        <v>90</v>
      </c>
      <c r="K1656" s="184" t="s">
        <v>636</v>
      </c>
      <c r="L1656" s="258">
        <f>Total_revenue-COGS</f>
        <v>1902709000</v>
      </c>
      <c r="M1656" s="258">
        <f>Gross_profit-(SGAs+R_and_D+Other_operating_items)</f>
        <v>1047833000</v>
      </c>
      <c r="N1656" s="259">
        <f>1-(COGS/Total_revenue)</f>
        <v>0.369150982</v>
      </c>
      <c r="O1656" s="259">
        <f>Operating_profit/Total_revenue</f>
        <v>0.2032936097</v>
      </c>
    </row>
    <row r="1657">
      <c r="A1657" s="184">
        <v>1726.0</v>
      </c>
      <c r="B1657" s="184" t="s">
        <v>635</v>
      </c>
      <c r="C1657" s="184" t="s">
        <v>11</v>
      </c>
      <c r="D1657" s="256">
        <v>41639.0</v>
      </c>
      <c r="E1657" s="257">
        <v>5.620936E9</v>
      </c>
      <c r="F1657" s="257">
        <v>3.478822E9</v>
      </c>
      <c r="G1657" s="257">
        <v>4.65926E8</v>
      </c>
      <c r="H1657" s="184">
        <v>0.0</v>
      </c>
      <c r="I1657" s="257">
        <v>3.71051E8</v>
      </c>
      <c r="J1657" s="184" t="s">
        <v>90</v>
      </c>
      <c r="K1657" s="184" t="s">
        <v>636</v>
      </c>
      <c r="L1657" s="258">
        <f>Total_revenue-COGS</f>
        <v>2142114000</v>
      </c>
      <c r="M1657" s="258">
        <f>Gross_profit-(SGAs+R_and_D+Other_operating_items)</f>
        <v>1305137000</v>
      </c>
      <c r="N1657" s="259">
        <f>1-(COGS/Total_revenue)</f>
        <v>0.381095604</v>
      </c>
      <c r="O1657" s="259">
        <f>Operating_profit/Total_revenue</f>
        <v>0.2321921118</v>
      </c>
    </row>
    <row r="1658">
      <c r="A1658" s="184">
        <v>1727.0</v>
      </c>
      <c r="B1658" s="184" t="s">
        <v>635</v>
      </c>
      <c r="C1658" s="184" t="s">
        <v>12</v>
      </c>
      <c r="D1658" s="256">
        <v>42004.0</v>
      </c>
      <c r="E1658" s="257">
        <v>5.433661E9</v>
      </c>
      <c r="F1658" s="257">
        <v>3.316311E9</v>
      </c>
      <c r="G1658" s="257">
        <v>5.02901E8</v>
      </c>
      <c r="H1658" s="184">
        <v>0.0</v>
      </c>
      <c r="I1658" s="257">
        <v>3.14119E8</v>
      </c>
      <c r="J1658" s="184" t="s">
        <v>90</v>
      </c>
      <c r="K1658" s="184" t="s">
        <v>636</v>
      </c>
      <c r="L1658" s="258">
        <f>Total_revenue-COGS</f>
        <v>2117350000</v>
      </c>
      <c r="M1658" s="258">
        <f>Gross_profit-(SGAs+R_and_D+Other_operating_items)</f>
        <v>1300330000</v>
      </c>
      <c r="N1658" s="259">
        <f>1-(COGS/Total_revenue)</f>
        <v>0.3896728191</v>
      </c>
      <c r="O1658" s="259">
        <f>Operating_profit/Total_revenue</f>
        <v>0.2393101079</v>
      </c>
    </row>
    <row r="1659">
      <c r="A1659" s="184">
        <v>1728.0</v>
      </c>
      <c r="B1659" s="184" t="s">
        <v>635</v>
      </c>
      <c r="C1659" s="184" t="s">
        <v>13</v>
      </c>
      <c r="D1659" s="256">
        <v>42369.0</v>
      </c>
      <c r="E1659" s="257">
        <v>4.075883E9</v>
      </c>
      <c r="F1659" s="257">
        <v>2.530374E9</v>
      </c>
      <c r="G1659" s="257">
        <v>4.75328E8</v>
      </c>
      <c r="H1659" s="184">
        <v>0.0</v>
      </c>
      <c r="I1659" s="257">
        <v>3.22629E8</v>
      </c>
      <c r="J1659" s="184" t="s">
        <v>90</v>
      </c>
      <c r="K1659" s="184" t="s">
        <v>636</v>
      </c>
      <c r="L1659" s="258">
        <f>Total_revenue-COGS</f>
        <v>1545509000</v>
      </c>
      <c r="M1659" s="258">
        <f>Gross_profit-(SGAs+R_and_D+Other_operating_items)</f>
        <v>747552000</v>
      </c>
      <c r="N1659" s="259">
        <f>1-(COGS/Total_revenue)</f>
        <v>0.379183848</v>
      </c>
      <c r="O1659" s="259">
        <f>Operating_profit/Total_revenue</f>
        <v>0.1834086013</v>
      </c>
    </row>
    <row r="1660">
      <c r="A1660" s="184">
        <v>1729.0</v>
      </c>
      <c r="B1660" s="184" t="s">
        <v>637</v>
      </c>
      <c r="C1660" s="184" t="s">
        <v>10</v>
      </c>
      <c r="D1660" s="256">
        <v>41274.0</v>
      </c>
      <c r="E1660" s="257">
        <v>1.623938E9</v>
      </c>
      <c r="F1660" s="257">
        <v>3.37903E8</v>
      </c>
      <c r="G1660" s="257">
        <v>1.88302E8</v>
      </c>
      <c r="H1660" s="184">
        <v>0.0</v>
      </c>
      <c r="I1660" s="257">
        <v>5.13916E8</v>
      </c>
      <c r="J1660" s="184" t="s">
        <v>96</v>
      </c>
      <c r="K1660" s="184" t="s">
        <v>180</v>
      </c>
      <c r="L1660" s="258">
        <f>Total_revenue-COGS</f>
        <v>1286035000</v>
      </c>
      <c r="M1660" s="258">
        <f>Gross_profit-(SGAs+R_and_D+Other_operating_items)</f>
        <v>583817000</v>
      </c>
      <c r="N1660" s="259">
        <f>1-(COGS/Total_revenue)</f>
        <v>0.7919237064</v>
      </c>
      <c r="O1660" s="259">
        <f>Operating_profit/Total_revenue</f>
        <v>0.3595069516</v>
      </c>
    </row>
    <row r="1661">
      <c r="A1661" s="184">
        <v>1730.0</v>
      </c>
      <c r="B1661" s="184" t="s">
        <v>637</v>
      </c>
      <c r="C1661" s="184" t="s">
        <v>11</v>
      </c>
      <c r="D1661" s="256">
        <v>41639.0</v>
      </c>
      <c r="E1661" s="257">
        <v>1.998051E9</v>
      </c>
      <c r="F1661" s="257">
        <v>4.06198E8</v>
      </c>
      <c r="G1661" s="257">
        <v>7.2143E7</v>
      </c>
      <c r="H1661" s="184">
        <v>0.0</v>
      </c>
      <c r="I1661" s="257">
        <v>6.15874E8</v>
      </c>
      <c r="J1661" s="184" t="s">
        <v>96</v>
      </c>
      <c r="K1661" s="184" t="s">
        <v>180</v>
      </c>
      <c r="L1661" s="258">
        <f>Total_revenue-COGS</f>
        <v>1591853000</v>
      </c>
      <c r="M1661" s="258">
        <f>Gross_profit-(SGAs+R_and_D+Other_operating_items)</f>
        <v>903836000</v>
      </c>
      <c r="N1661" s="259">
        <f>1-(COGS/Total_revenue)</f>
        <v>0.796702887</v>
      </c>
      <c r="O1661" s="259">
        <f>Operating_profit/Total_revenue</f>
        <v>0.4523588237</v>
      </c>
    </row>
    <row r="1662">
      <c r="A1662" s="184">
        <v>1731.0</v>
      </c>
      <c r="B1662" s="184" t="s">
        <v>637</v>
      </c>
      <c r="C1662" s="184" t="s">
        <v>12</v>
      </c>
      <c r="D1662" s="256">
        <v>42004.0</v>
      </c>
      <c r="E1662" s="257">
        <v>2.424176E9</v>
      </c>
      <c r="F1662" s="257">
        <v>5.72831E8</v>
      </c>
      <c r="G1662" s="257">
        <v>2.2507E8</v>
      </c>
      <c r="H1662" s="184">
        <v>0.0</v>
      </c>
      <c r="I1662" s="257">
        <v>8.06021E8</v>
      </c>
      <c r="J1662" s="184" t="s">
        <v>96</v>
      </c>
      <c r="K1662" s="184" t="s">
        <v>180</v>
      </c>
      <c r="L1662" s="258">
        <f>Total_revenue-COGS</f>
        <v>1851345000</v>
      </c>
      <c r="M1662" s="258">
        <f>Gross_profit-(SGAs+R_and_D+Other_operating_items)</f>
        <v>820254000</v>
      </c>
      <c r="N1662" s="259">
        <f>1-(COGS/Total_revenue)</f>
        <v>0.7637007379</v>
      </c>
      <c r="O1662" s="259">
        <f>Operating_profit/Total_revenue</f>
        <v>0.3383640462</v>
      </c>
    </row>
    <row r="1663">
      <c r="A1663" s="184">
        <v>1732.0</v>
      </c>
      <c r="B1663" s="184" t="s">
        <v>637</v>
      </c>
      <c r="C1663" s="184" t="s">
        <v>13</v>
      </c>
      <c r="D1663" s="256">
        <v>42369.0</v>
      </c>
      <c r="E1663" s="257">
        <v>1.452619E9</v>
      </c>
      <c r="F1663" s="257">
        <v>5.19874E8</v>
      </c>
      <c r="G1663" s="257">
        <v>1.79867E8</v>
      </c>
      <c r="H1663" s="184">
        <v>0.0</v>
      </c>
      <c r="I1663" s="257">
        <v>7.78923E8</v>
      </c>
      <c r="J1663" s="184" t="s">
        <v>96</v>
      </c>
      <c r="K1663" s="184" t="s">
        <v>180</v>
      </c>
      <c r="L1663" s="258">
        <f>Total_revenue-COGS</f>
        <v>932745000</v>
      </c>
      <c r="M1663" s="258">
        <f>Gross_profit-(SGAs+R_and_D+Other_operating_items)</f>
        <v>-26045000</v>
      </c>
      <c r="N1663" s="259">
        <f>1-(COGS/Total_revenue)</f>
        <v>0.6421126255</v>
      </c>
      <c r="O1663" s="259">
        <f>Operating_profit/Total_revenue</f>
        <v>-0.01792968425</v>
      </c>
    </row>
    <row r="1664">
      <c r="A1664" s="184">
        <v>1733.0</v>
      </c>
      <c r="B1664" s="184" t="s">
        <v>638</v>
      </c>
      <c r="C1664" s="184" t="s">
        <v>10</v>
      </c>
      <c r="D1664" s="256">
        <v>41274.0</v>
      </c>
      <c r="E1664" s="257">
        <v>1.0128223E10</v>
      </c>
      <c r="F1664" s="257">
        <v>6.710036E9</v>
      </c>
      <c r="G1664" s="257">
        <v>6.69451E8</v>
      </c>
      <c r="H1664" s="184">
        <v>0.0</v>
      </c>
      <c r="I1664" s="257">
        <v>9.26053E8</v>
      </c>
      <c r="J1664" s="184" t="s">
        <v>120</v>
      </c>
      <c r="K1664" s="184" t="s">
        <v>149</v>
      </c>
      <c r="L1664" s="258">
        <f>Total_revenue-COGS</f>
        <v>3418187000</v>
      </c>
      <c r="M1664" s="258">
        <f>Gross_profit-(SGAs+R_and_D+Other_operating_items)</f>
        <v>1822683000</v>
      </c>
      <c r="N1664" s="259">
        <f>1-(COGS/Total_revenue)</f>
        <v>0.3374912855</v>
      </c>
      <c r="O1664" s="259">
        <f>Operating_profit/Total_revenue</f>
        <v>0.1799607888</v>
      </c>
    </row>
    <row r="1665">
      <c r="A1665" s="184">
        <v>1734.0</v>
      </c>
      <c r="B1665" s="184" t="s">
        <v>638</v>
      </c>
      <c r="C1665" s="184" t="s">
        <v>11</v>
      </c>
      <c r="D1665" s="256">
        <v>41639.0</v>
      </c>
      <c r="E1665" s="257">
        <v>1.0914922E10</v>
      </c>
      <c r="F1665" s="257">
        <v>7.408278E9</v>
      </c>
      <c r="G1665" s="257">
        <v>6.81226E8</v>
      </c>
      <c r="H1665" s="184">
        <v>0.0</v>
      </c>
      <c r="I1665" s="257">
        <v>9.77863E8</v>
      </c>
      <c r="J1665" s="184" t="s">
        <v>120</v>
      </c>
      <c r="K1665" s="184" t="s">
        <v>149</v>
      </c>
      <c r="L1665" s="258">
        <f>Total_revenue-COGS</f>
        <v>3506644000</v>
      </c>
      <c r="M1665" s="258">
        <f>Gross_profit-(SGAs+R_and_D+Other_operating_items)</f>
        <v>1847555000</v>
      </c>
      <c r="N1665" s="259">
        <f>1-(COGS/Total_revenue)</f>
        <v>0.3212706422</v>
      </c>
      <c r="O1665" s="259">
        <f>Operating_profit/Total_revenue</f>
        <v>0.1692687314</v>
      </c>
    </row>
    <row r="1666">
      <c r="A1666" s="184">
        <v>1735.0</v>
      </c>
      <c r="B1666" s="184" t="s">
        <v>638</v>
      </c>
      <c r="C1666" s="184" t="s">
        <v>12</v>
      </c>
      <c r="D1666" s="256">
        <v>42004.0</v>
      </c>
      <c r="E1666" s="257">
        <v>1.1686135E10</v>
      </c>
      <c r="F1666" s="257">
        <v>7.951352E9</v>
      </c>
      <c r="G1666" s="257">
        <v>7.67608E8</v>
      </c>
      <c r="H1666" s="184">
        <v>0.0</v>
      </c>
      <c r="I1666" s="257">
        <v>1.019045E9</v>
      </c>
      <c r="J1666" s="184" t="s">
        <v>120</v>
      </c>
      <c r="K1666" s="184" t="s">
        <v>149</v>
      </c>
      <c r="L1666" s="258">
        <f>Total_revenue-COGS</f>
        <v>3734783000</v>
      </c>
      <c r="M1666" s="258">
        <f>Gross_profit-(SGAs+R_and_D+Other_operating_items)</f>
        <v>1948130000</v>
      </c>
      <c r="N1666" s="259">
        <f>1-(COGS/Total_revenue)</f>
        <v>0.3195909512</v>
      </c>
      <c r="O1666" s="259">
        <f>Operating_profit/Total_revenue</f>
        <v>0.1667043894</v>
      </c>
    </row>
    <row r="1667">
      <c r="A1667" s="184">
        <v>1736.0</v>
      </c>
      <c r="B1667" s="184" t="s">
        <v>638</v>
      </c>
      <c r="C1667" s="184" t="s">
        <v>13</v>
      </c>
      <c r="D1667" s="256">
        <v>42369.0</v>
      </c>
      <c r="E1667" s="257">
        <v>1.1024486E10</v>
      </c>
      <c r="F1667" s="257">
        <v>7.033633E9</v>
      </c>
      <c r="G1667" s="257">
        <v>8.65817E8</v>
      </c>
      <c r="H1667" s="184">
        <v>0.0</v>
      </c>
      <c r="I1667" s="257">
        <v>1.124524E9</v>
      </c>
      <c r="J1667" s="184" t="s">
        <v>120</v>
      </c>
      <c r="K1667" s="184" t="s">
        <v>149</v>
      </c>
      <c r="L1667" s="258">
        <f>Total_revenue-COGS</f>
        <v>3990853000</v>
      </c>
      <c r="M1667" s="258">
        <f>Gross_profit-(SGAs+R_and_D+Other_operating_items)</f>
        <v>2000512000</v>
      </c>
      <c r="N1667" s="259">
        <f>1-(COGS/Total_revenue)</f>
        <v>0.3619990084</v>
      </c>
      <c r="O1667" s="259">
        <f>Operating_profit/Total_revenue</f>
        <v>0.1814607955</v>
      </c>
    </row>
    <row r="1668">
      <c r="A1668" s="184">
        <v>1737.0</v>
      </c>
      <c r="B1668" s="184" t="s">
        <v>639</v>
      </c>
      <c r="C1668" s="184" t="s">
        <v>10</v>
      </c>
      <c r="D1668" s="256">
        <v>41274.0</v>
      </c>
      <c r="E1668" s="257">
        <v>7.232397E9</v>
      </c>
      <c r="F1668" s="257">
        <v>5.165169E9</v>
      </c>
      <c r="G1668" s="184">
        <v>0.0</v>
      </c>
      <c r="H1668" s="184">
        <v>0.0</v>
      </c>
      <c r="I1668" s="257">
        <v>1.173955E9</v>
      </c>
      <c r="J1668" s="184" t="s">
        <v>99</v>
      </c>
      <c r="K1668" s="184" t="s">
        <v>154</v>
      </c>
      <c r="L1668" s="258">
        <f>Total_revenue-COGS</f>
        <v>2067228000</v>
      </c>
      <c r="M1668" s="258">
        <f>Gross_profit-(SGAs+R_and_D+Other_operating_items)</f>
        <v>893273000</v>
      </c>
      <c r="N1668" s="259">
        <f>1-(COGS/Total_revenue)</f>
        <v>0.2858288891</v>
      </c>
      <c r="O1668" s="259">
        <f>Operating_profit/Total_revenue</f>
        <v>0.1235099511</v>
      </c>
    </row>
    <row r="1669">
      <c r="A1669" s="184">
        <v>1738.0</v>
      </c>
      <c r="B1669" s="184" t="s">
        <v>639</v>
      </c>
      <c r="C1669" s="184" t="s">
        <v>11</v>
      </c>
      <c r="D1669" s="256">
        <v>41639.0</v>
      </c>
      <c r="E1669" s="257">
        <v>7.541234E9</v>
      </c>
      <c r="F1669" s="257">
        <v>5.106489E9</v>
      </c>
      <c r="G1669" s="184">
        <v>0.0</v>
      </c>
      <c r="H1669" s="184">
        <v>0.0</v>
      </c>
      <c r="I1669" s="257">
        <v>1.213178E9</v>
      </c>
      <c r="J1669" s="184" t="s">
        <v>99</v>
      </c>
      <c r="K1669" s="184" t="s">
        <v>154</v>
      </c>
      <c r="L1669" s="258">
        <f>Total_revenue-COGS</f>
        <v>2434745000</v>
      </c>
      <c r="M1669" s="258">
        <f>Gross_profit-(SGAs+R_and_D+Other_operating_items)</f>
        <v>1221567000</v>
      </c>
      <c r="N1669" s="259">
        <f>1-(COGS/Total_revenue)</f>
        <v>0.3228576384</v>
      </c>
      <c r="O1669" s="259">
        <f>Operating_profit/Total_revenue</f>
        <v>0.1619850279</v>
      </c>
    </row>
    <row r="1670">
      <c r="A1670" s="184">
        <v>1739.0</v>
      </c>
      <c r="B1670" s="184" t="s">
        <v>639</v>
      </c>
      <c r="C1670" s="184" t="s">
        <v>12</v>
      </c>
      <c r="D1670" s="256">
        <v>42004.0</v>
      </c>
      <c r="E1670" s="257">
        <v>6.602267E9</v>
      </c>
      <c r="F1670" s="257">
        <v>4.239474E9</v>
      </c>
      <c r="G1670" s="184">
        <v>0.0</v>
      </c>
      <c r="H1670" s="184">
        <v>0.0</v>
      </c>
      <c r="I1670" s="257">
        <v>1.341315E9</v>
      </c>
      <c r="J1670" s="184" t="s">
        <v>99</v>
      </c>
      <c r="K1670" s="184" t="s">
        <v>154</v>
      </c>
      <c r="L1670" s="258">
        <f>Total_revenue-COGS</f>
        <v>2362793000</v>
      </c>
      <c r="M1670" s="258">
        <f>Gross_profit-(SGAs+R_and_D+Other_operating_items)</f>
        <v>1021478000</v>
      </c>
      <c r="N1670" s="259">
        <f>1-(COGS/Total_revenue)</f>
        <v>0.3578760144</v>
      </c>
      <c r="O1670" s="259">
        <f>Operating_profit/Total_revenue</f>
        <v>0.1547162513</v>
      </c>
    </row>
    <row r="1671">
      <c r="A1671" s="184">
        <v>1740.0</v>
      </c>
      <c r="B1671" s="184" t="s">
        <v>639</v>
      </c>
      <c r="C1671" s="184" t="s">
        <v>13</v>
      </c>
      <c r="D1671" s="256">
        <v>42369.0</v>
      </c>
      <c r="E1671" s="257">
        <v>9.308926E9</v>
      </c>
      <c r="F1671" s="257">
        <v>6.199645E9</v>
      </c>
      <c r="G1671" s="184">
        <v>0.0</v>
      </c>
      <c r="H1671" s="184">
        <v>0.0</v>
      </c>
      <c r="I1671" s="257">
        <v>1.966939E9</v>
      </c>
      <c r="J1671" s="184" t="s">
        <v>99</v>
      </c>
      <c r="K1671" s="184" t="s">
        <v>154</v>
      </c>
      <c r="L1671" s="258">
        <f>Total_revenue-COGS</f>
        <v>3109281000</v>
      </c>
      <c r="M1671" s="258">
        <f>Gross_profit-(SGAs+R_and_D+Other_operating_items)</f>
        <v>1142342000</v>
      </c>
      <c r="N1671" s="259">
        <f>1-(COGS/Total_revenue)</f>
        <v>0.3340107119</v>
      </c>
      <c r="O1671" s="259">
        <f>Operating_profit/Total_revenue</f>
        <v>0.1227146934</v>
      </c>
    </row>
    <row r="1672">
      <c r="A1672" s="184">
        <v>1741.0</v>
      </c>
      <c r="B1672" s="184" t="s">
        <v>640</v>
      </c>
      <c r="C1672" s="184" t="s">
        <v>10</v>
      </c>
      <c r="D1672" s="256">
        <v>41363.0</v>
      </c>
      <c r="E1672" s="257">
        <v>2.168652E9</v>
      </c>
      <c r="F1672" s="257">
        <v>7.37206E8</v>
      </c>
      <c r="G1672" s="257">
        <v>3.65684E8</v>
      </c>
      <c r="H1672" s="257">
        <v>4.75522E8</v>
      </c>
      <c r="I1672" s="257">
        <v>9508000.0</v>
      </c>
      <c r="J1672" s="184" t="s">
        <v>108</v>
      </c>
      <c r="K1672" s="184" t="s">
        <v>143</v>
      </c>
      <c r="L1672" s="258">
        <f>Total_revenue-COGS</f>
        <v>1431446000</v>
      </c>
      <c r="M1672" s="258">
        <f>Gross_profit-(SGAs+R_and_D+Other_operating_items)</f>
        <v>580732000</v>
      </c>
      <c r="N1672" s="259">
        <f>1-(COGS/Total_revenue)</f>
        <v>0.6600625642</v>
      </c>
      <c r="O1672" s="259">
        <f>Operating_profit/Total_revenue</f>
        <v>0.2677847806</v>
      </c>
    </row>
    <row r="1673">
      <c r="A1673" s="184">
        <v>1742.0</v>
      </c>
      <c r="B1673" s="184" t="s">
        <v>640</v>
      </c>
      <c r="C1673" s="184" t="s">
        <v>11</v>
      </c>
      <c r="D1673" s="256">
        <v>41727.0</v>
      </c>
      <c r="E1673" s="257">
        <v>2.382531E9</v>
      </c>
      <c r="F1673" s="257">
        <v>7.43253E8</v>
      </c>
      <c r="G1673" s="257">
        <v>3.78607E8</v>
      </c>
      <c r="H1673" s="257">
        <v>4.92447E8</v>
      </c>
      <c r="I1673" s="257">
        <v>9887000.0</v>
      </c>
      <c r="J1673" s="184" t="s">
        <v>108</v>
      </c>
      <c r="K1673" s="184" t="s">
        <v>143</v>
      </c>
      <c r="L1673" s="258">
        <f>Total_revenue-COGS</f>
        <v>1639278000</v>
      </c>
      <c r="M1673" s="258">
        <f>Gross_profit-(SGAs+R_and_D+Other_operating_items)</f>
        <v>758337000</v>
      </c>
      <c r="N1673" s="259">
        <f>1-(COGS/Total_revenue)</f>
        <v>0.6880405753</v>
      </c>
      <c r="O1673" s="259">
        <f>Operating_profit/Total_revenue</f>
        <v>0.318290507</v>
      </c>
    </row>
    <row r="1674">
      <c r="A1674" s="184">
        <v>1743.0</v>
      </c>
      <c r="B1674" s="184" t="s">
        <v>640</v>
      </c>
      <c r="C1674" s="184" t="s">
        <v>12</v>
      </c>
      <c r="D1674" s="256">
        <v>42091.0</v>
      </c>
      <c r="E1674" s="257">
        <v>2.377344E9</v>
      </c>
      <c r="F1674" s="257">
        <v>7.08823E8</v>
      </c>
      <c r="G1674" s="257">
        <v>3.5367E8</v>
      </c>
      <c r="H1674" s="257">
        <v>5.25745E8</v>
      </c>
      <c r="I1674" s="257">
        <v>9537000.0</v>
      </c>
      <c r="J1674" s="184" t="s">
        <v>108</v>
      </c>
      <c r="K1674" s="184" t="s">
        <v>143</v>
      </c>
      <c r="L1674" s="258">
        <f>Total_revenue-COGS</f>
        <v>1668521000</v>
      </c>
      <c r="M1674" s="258">
        <f>Gross_profit-(SGAs+R_and_D+Other_operating_items)</f>
        <v>779569000</v>
      </c>
      <c r="N1674" s="259">
        <f>1-(COGS/Total_revenue)</f>
        <v>0.7018424763</v>
      </c>
      <c r="O1674" s="259">
        <f>Operating_profit/Total_revenue</f>
        <v>0.3279159432</v>
      </c>
    </row>
    <row r="1675">
      <c r="A1675" s="184">
        <v>1744.0</v>
      </c>
      <c r="B1675" s="184" t="s">
        <v>640</v>
      </c>
      <c r="C1675" s="184" t="s">
        <v>13</v>
      </c>
      <c r="D1675" s="256">
        <v>42462.0</v>
      </c>
      <c r="E1675" s="257">
        <v>2.213881E9</v>
      </c>
      <c r="F1675" s="257">
        <v>6.71907E8</v>
      </c>
      <c r="G1675" s="257">
        <v>3.31652E8</v>
      </c>
      <c r="H1675" s="257">
        <v>5.33891E8</v>
      </c>
      <c r="I1675" s="257">
        <v>6550000.0</v>
      </c>
      <c r="J1675" s="184" t="s">
        <v>108</v>
      </c>
      <c r="K1675" s="184" t="s">
        <v>143</v>
      </c>
      <c r="L1675" s="258">
        <f>Total_revenue-COGS</f>
        <v>1541974000</v>
      </c>
      <c r="M1675" s="258">
        <f>Gross_profit-(SGAs+R_and_D+Other_operating_items)</f>
        <v>669881000</v>
      </c>
      <c r="N1675" s="259">
        <f>1-(COGS/Total_revenue)</f>
        <v>0.6965026576</v>
      </c>
      <c r="O1675" s="259">
        <f>Operating_profit/Total_revenue</f>
        <v>0.3025822074</v>
      </c>
    </row>
    <row r="1676">
      <c r="A1676" s="184">
        <v>1745.0</v>
      </c>
      <c r="B1676" s="184" t="s">
        <v>641</v>
      </c>
      <c r="C1676" s="184" t="s">
        <v>10</v>
      </c>
      <c r="D1676" s="256">
        <v>41274.0</v>
      </c>
      <c r="E1676" s="257">
        <v>4.51509E11</v>
      </c>
      <c r="F1676" s="257">
        <v>3.02056E11</v>
      </c>
      <c r="G1676" s="257">
        <v>8.1844E10</v>
      </c>
      <c r="H1676" s="184">
        <v>0.0</v>
      </c>
      <c r="I1676" s="257">
        <v>1.5888E10</v>
      </c>
      <c r="J1676" s="184" t="s">
        <v>96</v>
      </c>
      <c r="K1676" s="184" t="s">
        <v>92</v>
      </c>
      <c r="L1676" s="258">
        <f>Total_revenue-COGS</f>
        <v>149453000000</v>
      </c>
      <c r="M1676" s="258">
        <f>Gross_profit-(SGAs+R_and_D+Other_operating_items)</f>
        <v>51721000000</v>
      </c>
      <c r="N1676" s="259">
        <f>1-(COGS/Total_revenue)</f>
        <v>0.3310077983</v>
      </c>
      <c r="O1676" s="259">
        <f>Operating_profit/Total_revenue</f>
        <v>0.1145514264</v>
      </c>
    </row>
    <row r="1677">
      <c r="A1677" s="184">
        <v>1746.0</v>
      </c>
      <c r="B1677" s="184" t="s">
        <v>641</v>
      </c>
      <c r="C1677" s="184" t="s">
        <v>11</v>
      </c>
      <c r="D1677" s="256">
        <v>41639.0</v>
      </c>
      <c r="E1677" s="257">
        <v>4.20836E11</v>
      </c>
      <c r="F1677" s="257">
        <v>2.84681E11</v>
      </c>
      <c r="G1677" s="257">
        <v>7.6696E10</v>
      </c>
      <c r="H1677" s="184">
        <v>0.0</v>
      </c>
      <c r="I1677" s="257">
        <v>1.7182E10</v>
      </c>
      <c r="J1677" s="184" t="s">
        <v>96</v>
      </c>
      <c r="K1677" s="184" t="s">
        <v>92</v>
      </c>
      <c r="L1677" s="258">
        <f>Total_revenue-COGS</f>
        <v>136155000000</v>
      </c>
      <c r="M1677" s="258">
        <f>Gross_profit-(SGAs+R_and_D+Other_operating_items)</f>
        <v>42277000000</v>
      </c>
      <c r="N1677" s="259">
        <f>1-(COGS/Total_revenue)</f>
        <v>0.3235345835</v>
      </c>
      <c r="O1677" s="259">
        <f>Operating_profit/Total_revenue</f>
        <v>0.1004595614</v>
      </c>
    </row>
    <row r="1678">
      <c r="A1678" s="184">
        <v>1747.0</v>
      </c>
      <c r="B1678" s="184" t="s">
        <v>641</v>
      </c>
      <c r="C1678" s="184" t="s">
        <v>12</v>
      </c>
      <c r="D1678" s="256">
        <v>42004.0</v>
      </c>
      <c r="E1678" s="257">
        <v>3.94105E11</v>
      </c>
      <c r="F1678" s="257">
        <v>2.66831E11</v>
      </c>
      <c r="G1678" s="257">
        <v>7.4226E10</v>
      </c>
      <c r="H1678" s="184">
        <v>0.0</v>
      </c>
      <c r="I1678" s="257">
        <v>1.7297E10</v>
      </c>
      <c r="J1678" s="184" t="s">
        <v>96</v>
      </c>
      <c r="K1678" s="184" t="s">
        <v>92</v>
      </c>
      <c r="L1678" s="258">
        <f>Total_revenue-COGS</f>
        <v>127274000000</v>
      </c>
      <c r="M1678" s="258">
        <f>Gross_profit-(SGAs+R_and_D+Other_operating_items)</f>
        <v>35751000000</v>
      </c>
      <c r="N1678" s="259">
        <f>1-(COGS/Total_revenue)</f>
        <v>0.322944393</v>
      </c>
      <c r="O1678" s="259">
        <f>Operating_profit/Total_revenue</f>
        <v>0.09071440352</v>
      </c>
    </row>
    <row r="1679">
      <c r="A1679" s="184">
        <v>1748.0</v>
      </c>
      <c r="B1679" s="184" t="s">
        <v>641</v>
      </c>
      <c r="C1679" s="184" t="s">
        <v>13</v>
      </c>
      <c r="D1679" s="256">
        <v>42369.0</v>
      </c>
      <c r="E1679" s="257">
        <v>2.59488E11</v>
      </c>
      <c r="F1679" s="257">
        <v>1.6559E11</v>
      </c>
      <c r="G1679" s="257">
        <v>6.1444E10</v>
      </c>
      <c r="H1679" s="184">
        <v>0.0</v>
      </c>
      <c r="I1679" s="257">
        <v>1.8048E10</v>
      </c>
      <c r="J1679" s="184" t="s">
        <v>96</v>
      </c>
      <c r="K1679" s="184" t="s">
        <v>92</v>
      </c>
      <c r="L1679" s="258">
        <f>Total_revenue-COGS</f>
        <v>93898000000</v>
      </c>
      <c r="M1679" s="258">
        <f>Gross_profit-(SGAs+R_and_D+Other_operating_items)</f>
        <v>14406000000</v>
      </c>
      <c r="N1679" s="259">
        <f>1-(COGS/Total_revenue)</f>
        <v>0.3618587372</v>
      </c>
      <c r="O1679" s="259">
        <f>Operating_profit/Total_revenue</f>
        <v>0.05551701813</v>
      </c>
    </row>
    <row r="1680">
      <c r="A1680" s="184">
        <v>1749.0</v>
      </c>
      <c r="B1680" s="184" t="s">
        <v>642</v>
      </c>
      <c r="C1680" s="184" t="s">
        <v>10</v>
      </c>
      <c r="D1680" s="256">
        <v>41274.0</v>
      </c>
      <c r="E1680" s="257">
        <v>2.928429E9</v>
      </c>
      <c r="F1680" s="257">
        <v>1.372042E9</v>
      </c>
      <c r="G1680" s="257">
        <v>1.148731E9</v>
      </c>
      <c r="H1680" s="184">
        <v>0.0</v>
      </c>
      <c r="I1680" s="184">
        <v>0.0</v>
      </c>
      <c r="J1680" s="184" t="s">
        <v>102</v>
      </c>
      <c r="K1680" s="184" t="s">
        <v>258</v>
      </c>
      <c r="L1680" s="258">
        <f>Total_revenue-COGS</f>
        <v>1556387000</v>
      </c>
      <c r="M1680" s="258">
        <f>Gross_profit-(SGAs+R_and_D+Other_operating_items)</f>
        <v>407656000</v>
      </c>
      <c r="N1680" s="259">
        <f>1-(COGS/Total_revenue)</f>
        <v>0.5314750673</v>
      </c>
      <c r="O1680" s="259">
        <f>Operating_profit/Total_revenue</f>
        <v>0.1392063799</v>
      </c>
    </row>
    <row r="1681">
      <c r="A1681" s="184">
        <v>1750.0</v>
      </c>
      <c r="B1681" s="184" t="s">
        <v>642</v>
      </c>
      <c r="C1681" s="184" t="s">
        <v>11</v>
      </c>
      <c r="D1681" s="256">
        <v>41639.0</v>
      </c>
      <c r="E1681" s="257">
        <v>2.9508E9</v>
      </c>
      <c r="F1681" s="257">
        <v>1.3734E9</v>
      </c>
      <c r="G1681" s="257">
        <v>1.1448E9</v>
      </c>
      <c r="H1681" s="184">
        <v>0.0</v>
      </c>
      <c r="I1681" s="184">
        <v>0.0</v>
      </c>
      <c r="J1681" s="184" t="s">
        <v>102</v>
      </c>
      <c r="K1681" s="184" t="s">
        <v>258</v>
      </c>
      <c r="L1681" s="258">
        <f>Total_revenue-COGS</f>
        <v>1577400000</v>
      </c>
      <c r="M1681" s="258">
        <f>Gross_profit-(SGAs+R_and_D+Other_operating_items)</f>
        <v>432600000</v>
      </c>
      <c r="N1681" s="259">
        <f>1-(COGS/Total_revenue)</f>
        <v>0.5345668971</v>
      </c>
      <c r="O1681" s="259">
        <f>Operating_profit/Total_revenue</f>
        <v>0.1466043107</v>
      </c>
    </row>
    <row r="1682">
      <c r="A1682" s="184">
        <v>1751.0</v>
      </c>
      <c r="B1682" s="184" t="s">
        <v>642</v>
      </c>
      <c r="C1682" s="184" t="s">
        <v>12</v>
      </c>
      <c r="D1682" s="256">
        <v>42004.0</v>
      </c>
      <c r="E1682" s="257">
        <v>2.9226E9</v>
      </c>
      <c r="F1682" s="257">
        <v>1.3228E9</v>
      </c>
      <c r="G1682" s="257">
        <v>1.1431E9</v>
      </c>
      <c r="H1682" s="184">
        <v>0.0</v>
      </c>
      <c r="I1682" s="184">
        <v>0.0</v>
      </c>
      <c r="J1682" s="184" t="s">
        <v>102</v>
      </c>
      <c r="K1682" s="184" t="s">
        <v>258</v>
      </c>
      <c r="L1682" s="258">
        <f>Total_revenue-COGS</f>
        <v>1599800000</v>
      </c>
      <c r="M1682" s="258">
        <f>Gross_profit-(SGAs+R_and_D+Other_operating_items)</f>
        <v>456700000</v>
      </c>
      <c r="N1682" s="259">
        <f>1-(COGS/Total_revenue)</f>
        <v>0.5473893109</v>
      </c>
      <c r="O1682" s="259">
        <f>Operating_profit/Total_revenue</f>
        <v>0.1562649695</v>
      </c>
    </row>
    <row r="1683">
      <c r="A1683" s="184">
        <v>1752.0</v>
      </c>
      <c r="B1683" s="184" t="s">
        <v>642</v>
      </c>
      <c r="C1683" s="184" t="s">
        <v>13</v>
      </c>
      <c r="D1683" s="256">
        <v>42369.0</v>
      </c>
      <c r="E1683" s="257">
        <v>2.6743E9</v>
      </c>
      <c r="F1683" s="257">
        <v>1.1571E9</v>
      </c>
      <c r="G1683" s="257">
        <v>1.0773E9</v>
      </c>
      <c r="H1683" s="184">
        <v>0.0</v>
      </c>
      <c r="I1683" s="184">
        <v>0.0</v>
      </c>
      <c r="J1683" s="184" t="s">
        <v>102</v>
      </c>
      <c r="K1683" s="184" t="s">
        <v>258</v>
      </c>
      <c r="L1683" s="258">
        <f>Total_revenue-COGS</f>
        <v>1517200000</v>
      </c>
      <c r="M1683" s="258">
        <f>Gross_profit-(SGAs+R_and_D+Other_operating_items)</f>
        <v>439900000</v>
      </c>
      <c r="N1683" s="259">
        <f>1-(COGS/Total_revenue)</f>
        <v>0.5673260292</v>
      </c>
      <c r="O1683" s="259">
        <f>Operating_profit/Total_revenue</f>
        <v>0.1644916427</v>
      </c>
    </row>
    <row r="1684">
      <c r="A1684" s="184">
        <v>1753.0</v>
      </c>
      <c r="B1684" s="184" t="s">
        <v>79</v>
      </c>
      <c r="C1684" s="184" t="s">
        <v>10</v>
      </c>
      <c r="D1684" s="256">
        <v>41274.0</v>
      </c>
      <c r="E1684" s="257">
        <v>2.0421E10</v>
      </c>
      <c r="F1684" s="257">
        <v>1.3634E10</v>
      </c>
      <c r="G1684" s="257">
        <v>4.398E9</v>
      </c>
      <c r="H1684" s="257">
        <v>6.55E8</v>
      </c>
      <c r="I1684" s="257">
        <v>3.01E8</v>
      </c>
      <c r="J1684" s="184" t="s">
        <v>108</v>
      </c>
      <c r="K1684" s="184" t="s">
        <v>107</v>
      </c>
      <c r="L1684" s="258">
        <f>Total_revenue-COGS</f>
        <v>6787000000</v>
      </c>
      <c r="M1684" s="258">
        <f>Gross_profit-(SGAs+R_and_D+Other_operating_items)</f>
        <v>1433000000</v>
      </c>
      <c r="N1684" s="259">
        <f>1-(COGS/Total_revenue)</f>
        <v>0.3323539494</v>
      </c>
      <c r="O1684" s="259">
        <f>Operating_profit/Total_revenue</f>
        <v>0.07017286127</v>
      </c>
    </row>
    <row r="1685">
      <c r="A1685" s="184">
        <v>1754.0</v>
      </c>
      <c r="B1685" s="184" t="s">
        <v>79</v>
      </c>
      <c r="C1685" s="184" t="s">
        <v>11</v>
      </c>
      <c r="D1685" s="256">
        <v>41639.0</v>
      </c>
      <c r="E1685" s="257">
        <v>2.0006E10</v>
      </c>
      <c r="F1685" s="257">
        <v>1.3521E10</v>
      </c>
      <c r="G1685" s="257">
        <v>4.219E9</v>
      </c>
      <c r="H1685" s="257">
        <v>6.03E8</v>
      </c>
      <c r="I1685" s="257">
        <v>3.05E8</v>
      </c>
      <c r="J1685" s="184" t="s">
        <v>108</v>
      </c>
      <c r="K1685" s="184" t="s">
        <v>107</v>
      </c>
      <c r="L1685" s="258">
        <f>Total_revenue-COGS</f>
        <v>6485000000</v>
      </c>
      <c r="M1685" s="258">
        <f>Gross_profit-(SGAs+R_and_D+Other_operating_items)</f>
        <v>1358000000</v>
      </c>
      <c r="N1685" s="259">
        <f>1-(COGS/Total_revenue)</f>
        <v>0.3241527542</v>
      </c>
      <c r="O1685" s="259">
        <f>Operating_profit/Total_revenue</f>
        <v>0.06787963611</v>
      </c>
    </row>
    <row r="1686">
      <c r="A1686" s="184">
        <v>1755.0</v>
      </c>
      <c r="B1686" s="184" t="s">
        <v>79</v>
      </c>
      <c r="C1686" s="184" t="s">
        <v>12</v>
      </c>
      <c r="D1686" s="256">
        <v>42004.0</v>
      </c>
      <c r="E1686" s="257">
        <v>1.954E10</v>
      </c>
      <c r="F1686" s="257">
        <v>1.3294E10</v>
      </c>
      <c r="G1686" s="257">
        <v>4.02E9</v>
      </c>
      <c r="H1686" s="257">
        <v>5.77E8</v>
      </c>
      <c r="I1686" s="257">
        <v>3.15E8</v>
      </c>
      <c r="J1686" s="184" t="s">
        <v>108</v>
      </c>
      <c r="K1686" s="184" t="s">
        <v>107</v>
      </c>
      <c r="L1686" s="258">
        <f>Total_revenue-COGS</f>
        <v>6246000000</v>
      </c>
      <c r="M1686" s="258">
        <f>Gross_profit-(SGAs+R_and_D+Other_operating_items)</f>
        <v>1334000000</v>
      </c>
      <c r="N1686" s="259">
        <f>1-(COGS/Total_revenue)</f>
        <v>0.3196519959</v>
      </c>
      <c r="O1686" s="259">
        <f>Operating_profit/Total_revenue</f>
        <v>0.06827021494</v>
      </c>
    </row>
    <row r="1687">
      <c r="A1687" s="184">
        <v>1756.0</v>
      </c>
      <c r="B1687" s="184" t="s">
        <v>79</v>
      </c>
      <c r="C1687" s="184" t="s">
        <v>13</v>
      </c>
      <c r="D1687" s="256">
        <v>42369.0</v>
      </c>
      <c r="E1687" s="257">
        <v>1.8045E10</v>
      </c>
      <c r="F1687" s="257">
        <v>1.2782E10</v>
      </c>
      <c r="G1687" s="257">
        <v>3.792E9</v>
      </c>
      <c r="H1687" s="257">
        <v>5.63E8</v>
      </c>
      <c r="I1687" s="257">
        <v>3.1E8</v>
      </c>
      <c r="J1687" s="184" t="s">
        <v>108</v>
      </c>
      <c r="K1687" s="184" t="s">
        <v>107</v>
      </c>
      <c r="L1687" s="258">
        <f>Total_revenue-COGS</f>
        <v>5263000000</v>
      </c>
      <c r="M1687" s="258">
        <f>Gross_profit-(SGAs+R_and_D+Other_operating_items)</f>
        <v>598000000</v>
      </c>
      <c r="N1687" s="259">
        <f>1-(COGS/Total_revenue)</f>
        <v>0.2916597395</v>
      </c>
      <c r="O1687" s="259">
        <f>Operating_profit/Total_revenue</f>
        <v>0.03313937379</v>
      </c>
    </row>
    <row r="1688">
      <c r="A1688" s="184">
        <v>1757.0</v>
      </c>
      <c r="B1688" s="184" t="s">
        <v>643</v>
      </c>
      <c r="C1688" s="184" t="s">
        <v>10</v>
      </c>
      <c r="D1688" s="256">
        <v>41274.0</v>
      </c>
      <c r="E1688" s="257">
        <v>3.791E9</v>
      </c>
      <c r="F1688" s="257">
        <v>2.289E9</v>
      </c>
      <c r="G1688" s="257">
        <v>9.36E8</v>
      </c>
      <c r="H1688" s="257">
        <v>1.06E8</v>
      </c>
      <c r="I1688" s="184">
        <v>0.0</v>
      </c>
      <c r="J1688" s="184" t="s">
        <v>105</v>
      </c>
      <c r="K1688" s="184" t="s">
        <v>256</v>
      </c>
      <c r="L1688" s="258">
        <f>Total_revenue-COGS</f>
        <v>1502000000</v>
      </c>
      <c r="M1688" s="258">
        <f>Gross_profit-(SGAs+R_and_D+Other_operating_items)</f>
        <v>460000000</v>
      </c>
      <c r="N1688" s="259">
        <f>1-(COGS/Total_revenue)</f>
        <v>0.3962015299</v>
      </c>
      <c r="O1688" s="259">
        <f>Operating_profit/Total_revenue</f>
        <v>0.1213400158</v>
      </c>
    </row>
    <row r="1689">
      <c r="A1689" s="184">
        <v>1758.0</v>
      </c>
      <c r="B1689" s="184" t="s">
        <v>643</v>
      </c>
      <c r="C1689" s="184" t="s">
        <v>11</v>
      </c>
      <c r="D1689" s="256">
        <v>41639.0</v>
      </c>
      <c r="E1689" s="257">
        <v>3.837E9</v>
      </c>
      <c r="F1689" s="257">
        <v>2.338E9</v>
      </c>
      <c r="G1689" s="257">
        <v>9.9E8</v>
      </c>
      <c r="H1689" s="257">
        <v>1.04E8</v>
      </c>
      <c r="I1689" s="184">
        <v>0.0</v>
      </c>
      <c r="J1689" s="184" t="s">
        <v>105</v>
      </c>
      <c r="K1689" s="184" t="s">
        <v>256</v>
      </c>
      <c r="L1689" s="258">
        <f>Total_revenue-COGS</f>
        <v>1499000000</v>
      </c>
      <c r="M1689" s="258">
        <f>Gross_profit-(SGAs+R_and_D+Other_operating_items)</f>
        <v>405000000</v>
      </c>
      <c r="N1689" s="259">
        <f>1-(COGS/Total_revenue)</f>
        <v>0.3906697941</v>
      </c>
      <c r="O1689" s="259">
        <f>Operating_profit/Total_revenue</f>
        <v>0.1055512119</v>
      </c>
    </row>
    <row r="1690">
      <c r="A1690" s="184">
        <v>1759.0</v>
      </c>
      <c r="B1690" s="184" t="s">
        <v>643</v>
      </c>
      <c r="C1690" s="184" t="s">
        <v>12</v>
      </c>
      <c r="D1690" s="256">
        <v>42004.0</v>
      </c>
      <c r="E1690" s="257">
        <v>3.916E9</v>
      </c>
      <c r="F1690" s="257">
        <v>2.403E9</v>
      </c>
      <c r="G1690" s="257">
        <v>9.2E8</v>
      </c>
      <c r="H1690" s="257">
        <v>1.04E8</v>
      </c>
      <c r="I1690" s="184">
        <v>0.0</v>
      </c>
      <c r="J1690" s="184" t="s">
        <v>105</v>
      </c>
      <c r="K1690" s="184" t="s">
        <v>256</v>
      </c>
      <c r="L1690" s="258">
        <f>Total_revenue-COGS</f>
        <v>1513000000</v>
      </c>
      <c r="M1690" s="258">
        <f>Gross_profit-(SGAs+R_and_D+Other_operating_items)</f>
        <v>489000000</v>
      </c>
      <c r="N1690" s="259">
        <f>1-(COGS/Total_revenue)</f>
        <v>0.3863636364</v>
      </c>
      <c r="O1690" s="259">
        <f>Operating_profit/Total_revenue</f>
        <v>0.1248723187</v>
      </c>
    </row>
    <row r="1691">
      <c r="A1691" s="184">
        <v>1760.0</v>
      </c>
      <c r="B1691" s="184" t="s">
        <v>643</v>
      </c>
      <c r="C1691" s="184" t="s">
        <v>13</v>
      </c>
      <c r="D1691" s="256">
        <v>42369.0</v>
      </c>
      <c r="E1691" s="257">
        <v>3.653E9</v>
      </c>
      <c r="F1691" s="257">
        <v>2.249E9</v>
      </c>
      <c r="G1691" s="257">
        <v>8.54E8</v>
      </c>
      <c r="H1691" s="257">
        <v>9.5E7</v>
      </c>
      <c r="I1691" s="184">
        <v>0.0</v>
      </c>
      <c r="J1691" s="184" t="s">
        <v>105</v>
      </c>
      <c r="K1691" s="184" t="s">
        <v>256</v>
      </c>
      <c r="L1691" s="258">
        <f>Total_revenue-COGS</f>
        <v>1404000000</v>
      </c>
      <c r="M1691" s="258">
        <f>Gross_profit-(SGAs+R_and_D+Other_operating_items)</f>
        <v>455000000</v>
      </c>
      <c r="N1691" s="259">
        <f>1-(COGS/Total_revenue)</f>
        <v>0.384341637</v>
      </c>
      <c r="O1691" s="259">
        <f>Operating_profit/Total_revenue</f>
        <v>0.1245551601</v>
      </c>
    </row>
    <row r="1692">
      <c r="A1692" s="184">
        <v>1761.0</v>
      </c>
      <c r="B1692" s="184" t="s">
        <v>644</v>
      </c>
      <c r="C1692" s="184" t="s">
        <v>10</v>
      </c>
      <c r="D1692" s="256">
        <v>41274.0</v>
      </c>
      <c r="E1692" s="257">
        <v>4.986566E9</v>
      </c>
      <c r="F1692" s="257">
        <v>1.620566E9</v>
      </c>
      <c r="G1692" s="257">
        <v>1.641819E9</v>
      </c>
      <c r="H1692" s="257">
        <v>8.85824E8</v>
      </c>
      <c r="I1692" s="257">
        <v>3.5819E7</v>
      </c>
      <c r="J1692" s="184" t="s">
        <v>108</v>
      </c>
      <c r="K1692" s="184" t="s">
        <v>101</v>
      </c>
      <c r="L1692" s="258">
        <f>Total_revenue-COGS</f>
        <v>3366000000</v>
      </c>
      <c r="M1692" s="258">
        <f>Gross_profit-(SGAs+R_and_D+Other_operating_items)</f>
        <v>802538000</v>
      </c>
      <c r="N1692" s="259">
        <f>1-(COGS/Total_revenue)</f>
        <v>0.6750136266</v>
      </c>
      <c r="O1692" s="259">
        <f>Operating_profit/Total_revenue</f>
        <v>0.1609400136</v>
      </c>
    </row>
    <row r="1693">
      <c r="A1693" s="184">
        <v>1762.0</v>
      </c>
      <c r="B1693" s="184" t="s">
        <v>644</v>
      </c>
      <c r="C1693" s="184" t="s">
        <v>11</v>
      </c>
      <c r="D1693" s="256">
        <v>41639.0</v>
      </c>
      <c r="E1693" s="257">
        <v>4.68038E9</v>
      </c>
      <c r="F1693" s="257">
        <v>1.34938E9</v>
      </c>
      <c r="G1693" s="257">
        <v>1.751275E9</v>
      </c>
      <c r="H1693" s="257">
        <v>9.57587E8</v>
      </c>
      <c r="I1693" s="257">
        <v>4.4841E7</v>
      </c>
      <c r="J1693" s="184" t="s">
        <v>108</v>
      </c>
      <c r="K1693" s="184" t="s">
        <v>101</v>
      </c>
      <c r="L1693" s="258">
        <f>Total_revenue-COGS</f>
        <v>3331000000</v>
      </c>
      <c r="M1693" s="258">
        <f>Gross_profit-(SGAs+R_and_D+Other_operating_items)</f>
        <v>577297000</v>
      </c>
      <c r="N1693" s="259">
        <f>1-(COGS/Total_revenue)</f>
        <v>0.7116943496</v>
      </c>
      <c r="O1693" s="259">
        <f>Operating_profit/Total_revenue</f>
        <v>0.1233440447</v>
      </c>
    </row>
    <row r="1694">
      <c r="A1694" s="184">
        <v>1763.0</v>
      </c>
      <c r="B1694" s="184" t="s">
        <v>644</v>
      </c>
      <c r="C1694" s="184" t="s">
        <v>12</v>
      </c>
      <c r="D1694" s="256">
        <v>42004.0</v>
      </c>
      <c r="E1694" s="257">
        <v>4.618133E9</v>
      </c>
      <c r="F1694" s="257">
        <v>1.387375E9</v>
      </c>
      <c r="G1694" s="257">
        <v>1.77071E9</v>
      </c>
      <c r="H1694" s="257">
        <v>1.156386E9</v>
      </c>
      <c r="I1694" s="257">
        <v>6.675E7</v>
      </c>
      <c r="J1694" s="184" t="s">
        <v>108</v>
      </c>
      <c r="K1694" s="184" t="s">
        <v>101</v>
      </c>
      <c r="L1694" s="258">
        <f>Total_revenue-COGS</f>
        <v>3230758000</v>
      </c>
      <c r="M1694" s="258">
        <f>Gross_profit-(SGAs+R_and_D+Other_operating_items)</f>
        <v>236912000</v>
      </c>
      <c r="N1694" s="259">
        <f>1-(COGS/Total_revenue)</f>
        <v>0.6995809779</v>
      </c>
      <c r="O1694" s="259">
        <f>Operating_profit/Total_revenue</f>
        <v>0.05130038481</v>
      </c>
    </row>
    <row r="1695">
      <c r="A1695" s="184">
        <v>1764.0</v>
      </c>
      <c r="B1695" s="184" t="s">
        <v>644</v>
      </c>
      <c r="C1695" s="184" t="s">
        <v>13</v>
      </c>
      <c r="D1695" s="256">
        <v>42369.0</v>
      </c>
      <c r="E1695" s="257">
        <v>4.968301E9</v>
      </c>
      <c r="F1695" s="257">
        <v>2.077748E9</v>
      </c>
      <c r="G1695" s="257">
        <v>1.768522E9</v>
      </c>
      <c r="H1695" s="257">
        <v>1.177923E9</v>
      </c>
      <c r="I1695" s="257">
        <v>7.9042E7</v>
      </c>
      <c r="J1695" s="184" t="s">
        <v>108</v>
      </c>
      <c r="K1695" s="184" t="s">
        <v>101</v>
      </c>
      <c r="L1695" s="258">
        <f>Total_revenue-COGS</f>
        <v>2890553000</v>
      </c>
      <c r="M1695" s="258">
        <f>Gross_profit-(SGAs+R_and_D+Other_operating_items)</f>
        <v>-134934000</v>
      </c>
      <c r="N1695" s="259">
        <f>1-(COGS/Total_revenue)</f>
        <v>0.5817990899</v>
      </c>
      <c r="O1695" s="259">
        <f>Operating_profit/Total_revenue</f>
        <v>-0.02715898252</v>
      </c>
    </row>
    <row r="1696">
      <c r="A1696" s="184">
        <v>1765.0</v>
      </c>
      <c r="B1696" s="184" t="s">
        <v>645</v>
      </c>
      <c r="C1696" s="184" t="s">
        <v>10</v>
      </c>
      <c r="D1696" s="256">
        <v>41272.0</v>
      </c>
      <c r="E1696" s="257">
        <v>1.3633E10</v>
      </c>
      <c r="F1696" s="257">
        <v>9.852E9</v>
      </c>
      <c r="G1696" s="257">
        <v>1.45E9</v>
      </c>
      <c r="H1696" s="184">
        <v>0.0</v>
      </c>
      <c r="I1696" s="184">
        <v>0.0</v>
      </c>
      <c r="J1696" s="184" t="s">
        <v>90</v>
      </c>
      <c r="K1696" s="184" t="s">
        <v>247</v>
      </c>
      <c r="L1696" s="258">
        <f>Total_revenue-COGS</f>
        <v>3781000000</v>
      </c>
      <c r="M1696" s="258">
        <f>Gross_profit-(SGAs+R_and_D+Other_operating_items)</f>
        <v>2331000000</v>
      </c>
      <c r="N1696" s="259">
        <f>1-(COGS/Total_revenue)</f>
        <v>0.2773417443</v>
      </c>
      <c r="O1696" s="259">
        <f>Operating_profit/Total_revenue</f>
        <v>0.1709821756</v>
      </c>
    </row>
    <row r="1697">
      <c r="A1697" s="184">
        <v>1766.0</v>
      </c>
      <c r="B1697" s="184" t="s">
        <v>645</v>
      </c>
      <c r="C1697" s="184" t="s">
        <v>11</v>
      </c>
      <c r="D1697" s="256">
        <v>41636.0</v>
      </c>
      <c r="E1697" s="257">
        <v>1.3084E10</v>
      </c>
      <c r="F1697" s="257">
        <v>9.501E9</v>
      </c>
      <c r="G1697" s="257">
        <v>1.454E9</v>
      </c>
      <c r="H1697" s="184">
        <v>0.0</v>
      </c>
      <c r="I1697" s="184">
        <v>0.0</v>
      </c>
      <c r="J1697" s="184" t="s">
        <v>90</v>
      </c>
      <c r="K1697" s="184" t="s">
        <v>247</v>
      </c>
      <c r="L1697" s="258">
        <f>Total_revenue-COGS</f>
        <v>3583000000</v>
      </c>
      <c r="M1697" s="258">
        <f>Gross_profit-(SGAs+R_and_D+Other_operating_items)</f>
        <v>2129000000</v>
      </c>
      <c r="N1697" s="259">
        <f>1-(COGS/Total_revenue)</f>
        <v>0.2738459187</v>
      </c>
      <c r="O1697" s="259">
        <f>Operating_profit/Total_revenue</f>
        <v>0.1627178233</v>
      </c>
    </row>
    <row r="1698">
      <c r="A1698" s="184">
        <v>1767.0</v>
      </c>
      <c r="B1698" s="184" t="s">
        <v>645</v>
      </c>
      <c r="C1698" s="184" t="s">
        <v>12</v>
      </c>
      <c r="D1698" s="256">
        <v>42000.0</v>
      </c>
      <c r="E1698" s="257">
        <v>1.3279E10</v>
      </c>
      <c r="F1698" s="257">
        <v>9.682E9</v>
      </c>
      <c r="G1698" s="257">
        <v>1.505E9</v>
      </c>
      <c r="H1698" s="184">
        <v>0.0</v>
      </c>
      <c r="I1698" s="184">
        <v>0.0</v>
      </c>
      <c r="J1698" s="184" t="s">
        <v>90</v>
      </c>
      <c r="K1698" s="184" t="s">
        <v>247</v>
      </c>
      <c r="L1698" s="258">
        <f>Total_revenue-COGS</f>
        <v>3597000000</v>
      </c>
      <c r="M1698" s="258">
        <f>Gross_profit-(SGAs+R_and_D+Other_operating_items)</f>
        <v>2092000000</v>
      </c>
      <c r="N1698" s="259">
        <f>1-(COGS/Total_revenue)</f>
        <v>0.2708788312</v>
      </c>
      <c r="O1698" s="259">
        <f>Operating_profit/Total_revenue</f>
        <v>0.1575419836</v>
      </c>
    </row>
    <row r="1699">
      <c r="A1699" s="184">
        <v>1768.0</v>
      </c>
      <c r="B1699" s="184" t="s">
        <v>645</v>
      </c>
      <c r="C1699" s="184" t="s">
        <v>13</v>
      </c>
      <c r="D1699" s="256">
        <v>42364.0</v>
      </c>
      <c r="E1699" s="257">
        <v>1.3105E10</v>
      </c>
      <c r="F1699" s="257">
        <v>9.359E9</v>
      </c>
      <c r="G1699" s="257">
        <v>1.746E9</v>
      </c>
      <c r="H1699" s="184">
        <v>0.0</v>
      </c>
      <c r="I1699" s="184">
        <v>0.0</v>
      </c>
      <c r="J1699" s="184" t="s">
        <v>90</v>
      </c>
      <c r="K1699" s="184" t="s">
        <v>247</v>
      </c>
      <c r="L1699" s="258">
        <f>Total_revenue-COGS</f>
        <v>3746000000</v>
      </c>
      <c r="M1699" s="258">
        <f>Gross_profit-(SGAs+R_and_D+Other_operating_items)</f>
        <v>2000000000</v>
      </c>
      <c r="N1699" s="259">
        <f>1-(COGS/Total_revenue)</f>
        <v>0.2858450973</v>
      </c>
      <c r="O1699" s="259">
        <f>Operating_profit/Total_revenue</f>
        <v>0.1526135063</v>
      </c>
    </row>
    <row r="1700">
      <c r="A1700" s="184">
        <v>1769.0</v>
      </c>
      <c r="B1700" s="184" t="s">
        <v>646</v>
      </c>
      <c r="C1700" s="184" t="s">
        <v>10</v>
      </c>
      <c r="D1700" s="256">
        <v>41274.0</v>
      </c>
      <c r="E1700" s="257">
        <v>4.4717E9</v>
      </c>
      <c r="F1700" s="257">
        <v>1.1252E9</v>
      </c>
      <c r="G1700" s="257">
        <v>1.8221E9</v>
      </c>
      <c r="H1700" s="257">
        <v>2.256E8</v>
      </c>
      <c r="I1700" s="184">
        <v>0.0</v>
      </c>
      <c r="J1700" s="184" t="s">
        <v>102</v>
      </c>
      <c r="K1700" s="184" t="s">
        <v>140</v>
      </c>
      <c r="L1700" s="258">
        <f>Total_revenue-COGS</f>
        <v>3346500000</v>
      </c>
      <c r="M1700" s="258">
        <f>Gross_profit-(SGAs+R_and_D+Other_operating_items)</f>
        <v>1298800000</v>
      </c>
      <c r="N1700" s="259">
        <f>1-(COGS/Total_revenue)</f>
        <v>0.748373102</v>
      </c>
      <c r="O1700" s="259">
        <f>Operating_profit/Total_revenue</f>
        <v>0.2904488226</v>
      </c>
    </row>
    <row r="1701">
      <c r="A1701" s="184">
        <v>1770.0</v>
      </c>
      <c r="B1701" s="184" t="s">
        <v>646</v>
      </c>
      <c r="C1701" s="184" t="s">
        <v>11</v>
      </c>
      <c r="D1701" s="256">
        <v>41639.0</v>
      </c>
      <c r="E1701" s="257">
        <v>4.6234E9</v>
      </c>
      <c r="F1701" s="257">
        <v>1.2667E9</v>
      </c>
      <c r="G1701" s="257">
        <v>1.7963E9</v>
      </c>
      <c r="H1701" s="257">
        <v>2.03E8</v>
      </c>
      <c r="I1701" s="257">
        <v>7.85E7</v>
      </c>
      <c r="J1701" s="184" t="s">
        <v>102</v>
      </c>
      <c r="K1701" s="184" t="s">
        <v>140</v>
      </c>
      <c r="L1701" s="258">
        <f>Total_revenue-COGS</f>
        <v>3356700000</v>
      </c>
      <c r="M1701" s="258">
        <f>Gross_profit-(SGAs+R_and_D+Other_operating_items)</f>
        <v>1278900000</v>
      </c>
      <c r="N1701" s="259">
        <f>1-(COGS/Total_revenue)</f>
        <v>0.7260241381</v>
      </c>
      <c r="O1701" s="259">
        <f>Operating_profit/Total_revenue</f>
        <v>0.2766146126</v>
      </c>
    </row>
    <row r="1702">
      <c r="A1702" s="184">
        <v>1771.0</v>
      </c>
      <c r="B1702" s="184" t="s">
        <v>646</v>
      </c>
      <c r="C1702" s="184" t="s">
        <v>12</v>
      </c>
      <c r="D1702" s="256">
        <v>42004.0</v>
      </c>
      <c r="E1702" s="257">
        <v>4.6733E9</v>
      </c>
      <c r="F1702" s="257">
        <v>1.2428E9</v>
      </c>
      <c r="G1702" s="257">
        <v>1.7722E9</v>
      </c>
      <c r="H1702" s="257">
        <v>1.874E8</v>
      </c>
      <c r="I1702" s="257">
        <v>9.25E7</v>
      </c>
      <c r="J1702" s="184" t="s">
        <v>102</v>
      </c>
      <c r="K1702" s="184" t="s">
        <v>140</v>
      </c>
      <c r="L1702" s="258">
        <f>Total_revenue-COGS</f>
        <v>3430500000</v>
      </c>
      <c r="M1702" s="258">
        <f>Gross_profit-(SGAs+R_and_D+Other_operating_items)</f>
        <v>1378400000</v>
      </c>
      <c r="N1702" s="259">
        <f>1-(COGS/Total_revenue)</f>
        <v>0.7340637237</v>
      </c>
      <c r="O1702" s="259">
        <f>Operating_profit/Total_revenue</f>
        <v>0.2949521751</v>
      </c>
    </row>
    <row r="1703">
      <c r="A1703" s="184">
        <v>1772.0</v>
      </c>
      <c r="B1703" s="184" t="s">
        <v>646</v>
      </c>
      <c r="C1703" s="184" t="s">
        <v>13</v>
      </c>
      <c r="D1703" s="256">
        <v>42369.0</v>
      </c>
      <c r="E1703" s="257">
        <v>5.9978E9</v>
      </c>
      <c r="F1703" s="257">
        <v>1.8006E9</v>
      </c>
      <c r="G1703" s="257">
        <v>2.2919E9</v>
      </c>
      <c r="H1703" s="257">
        <v>2.688E8</v>
      </c>
      <c r="I1703" s="257">
        <v>3.374E8</v>
      </c>
      <c r="J1703" s="184" t="s">
        <v>102</v>
      </c>
      <c r="K1703" s="184" t="s">
        <v>140</v>
      </c>
      <c r="L1703" s="258">
        <f>Total_revenue-COGS</f>
        <v>4197200000</v>
      </c>
      <c r="M1703" s="258">
        <f>Gross_profit-(SGAs+R_and_D+Other_operating_items)</f>
        <v>1299100000</v>
      </c>
      <c r="N1703" s="259">
        <f>1-(COGS/Total_revenue)</f>
        <v>0.699789923</v>
      </c>
      <c r="O1703" s="259">
        <f>Operating_profit/Total_revenue</f>
        <v>0.2165960852</v>
      </c>
    </row>
    <row r="1704">
      <c r="A1704" s="184">
        <v>1773.0</v>
      </c>
      <c r="B1704" s="184" t="s">
        <v>647</v>
      </c>
      <c r="C1704" s="184" t="s">
        <v>10</v>
      </c>
      <c r="D1704" s="256">
        <v>41274.0</v>
      </c>
      <c r="E1704" s="257">
        <v>2.458592E9</v>
      </c>
      <c r="F1704" s="257">
        <v>8.0146E7</v>
      </c>
      <c r="G1704" s="257">
        <v>1.579007E9</v>
      </c>
      <c r="H1704" s="184">
        <v>0.0</v>
      </c>
      <c r="I1704" s="257">
        <v>3.1237E7</v>
      </c>
      <c r="J1704" s="184" t="s">
        <v>99</v>
      </c>
      <c r="K1704" s="184" t="s">
        <v>234</v>
      </c>
      <c r="L1704" s="258">
        <f>Total_revenue-COGS</f>
        <v>2378446000</v>
      </c>
      <c r="M1704" s="258">
        <f>Gross_profit-(SGAs+R_and_D+Other_operating_items)</f>
        <v>768202000</v>
      </c>
      <c r="N1704" s="259">
        <f>1-(COGS/Total_revenue)</f>
        <v>0.9674016673</v>
      </c>
      <c r="O1704" s="259">
        <f>Operating_profit/Total_revenue</f>
        <v>0.3124560724</v>
      </c>
    </row>
    <row r="1705">
      <c r="A1705" s="184">
        <v>1774.0</v>
      </c>
      <c r="B1705" s="184" t="s">
        <v>647</v>
      </c>
      <c r="C1705" s="184" t="s">
        <v>11</v>
      </c>
      <c r="D1705" s="256">
        <v>41639.0</v>
      </c>
      <c r="E1705" s="257">
        <v>2.278812E9</v>
      </c>
      <c r="F1705" s="257">
        <v>5.8913E7</v>
      </c>
      <c r="G1705" s="257">
        <v>1.700064E9</v>
      </c>
      <c r="H1705" s="184">
        <v>0.0</v>
      </c>
      <c r="I1705" s="257">
        <v>-7.2761E7</v>
      </c>
      <c r="J1705" s="184" t="s">
        <v>99</v>
      </c>
      <c r="K1705" s="184" t="s">
        <v>234</v>
      </c>
      <c r="L1705" s="258">
        <f>Total_revenue-COGS</f>
        <v>2219899000</v>
      </c>
      <c r="M1705" s="258">
        <f>Gross_profit-(SGAs+R_and_D+Other_operating_items)</f>
        <v>592596000</v>
      </c>
      <c r="N1705" s="259">
        <f>1-(COGS/Total_revenue)</f>
        <v>0.9741474944</v>
      </c>
      <c r="O1705" s="259">
        <f>Operating_profit/Total_revenue</f>
        <v>0.260046024</v>
      </c>
    </row>
    <row r="1706">
      <c r="A1706" s="184">
        <v>1775.0</v>
      </c>
      <c r="B1706" s="184" t="s">
        <v>647</v>
      </c>
      <c r="C1706" s="184" t="s">
        <v>12</v>
      </c>
      <c r="D1706" s="256">
        <v>42004.0</v>
      </c>
      <c r="E1706" s="257">
        <v>2.361631E9</v>
      </c>
      <c r="F1706" s="257">
        <v>4.9736E7</v>
      </c>
      <c r="G1706" s="257">
        <v>1.654369E9</v>
      </c>
      <c r="H1706" s="184">
        <v>0.0</v>
      </c>
      <c r="I1706" s="257">
        <v>-8.7159E7</v>
      </c>
      <c r="J1706" s="184" t="s">
        <v>99</v>
      </c>
      <c r="K1706" s="184" t="s">
        <v>234</v>
      </c>
      <c r="L1706" s="258">
        <f>Total_revenue-COGS</f>
        <v>2311895000</v>
      </c>
      <c r="M1706" s="258">
        <f>Gross_profit-(SGAs+R_and_D+Other_operating_items)</f>
        <v>744685000</v>
      </c>
      <c r="N1706" s="259">
        <f>1-(COGS/Total_revenue)</f>
        <v>0.9789399783</v>
      </c>
      <c r="O1706" s="259">
        <f>Operating_profit/Total_revenue</f>
        <v>0.3153265688</v>
      </c>
    </row>
    <row r="1707">
      <c r="A1707" s="184">
        <v>1776.0</v>
      </c>
      <c r="B1707" s="184" t="s">
        <v>647</v>
      </c>
      <c r="C1707" s="184" t="s">
        <v>13</v>
      </c>
      <c r="D1707" s="256">
        <v>42369.0</v>
      </c>
      <c r="E1707" s="257">
        <v>2.210591E9</v>
      </c>
      <c r="F1707" s="257">
        <v>4.9344E7</v>
      </c>
      <c r="G1707" s="257">
        <v>1.591239E9</v>
      </c>
      <c r="H1707" s="184">
        <v>0.0</v>
      </c>
      <c r="I1707" s="257">
        <v>4.9282E7</v>
      </c>
      <c r="J1707" s="184" t="s">
        <v>99</v>
      </c>
      <c r="K1707" s="184" t="s">
        <v>234</v>
      </c>
      <c r="L1707" s="258">
        <f>Total_revenue-COGS</f>
        <v>2161247000</v>
      </c>
      <c r="M1707" s="258">
        <f>Gross_profit-(SGAs+R_and_D+Other_operating_items)</f>
        <v>520726000</v>
      </c>
      <c r="N1707" s="259">
        <f>1-(COGS/Total_revenue)</f>
        <v>0.9776783675</v>
      </c>
      <c r="O1707" s="259">
        <f>Operating_profit/Total_revenue</f>
        <v>0.2355596309</v>
      </c>
    </row>
    <row r="1708">
      <c r="A1708" s="184">
        <v>1777.0</v>
      </c>
      <c r="B1708" s="184" t="s">
        <v>648</v>
      </c>
      <c r="C1708" s="184" t="s">
        <v>10</v>
      </c>
      <c r="D1708" s="256">
        <v>41639.0</v>
      </c>
      <c r="E1708" s="257">
        <v>4.561E9</v>
      </c>
      <c r="F1708" s="257">
        <v>1.669E9</v>
      </c>
      <c r="G1708" s="257">
        <v>1.613E9</v>
      </c>
      <c r="H1708" s="257">
        <v>3.99E8</v>
      </c>
      <c r="I1708" s="257">
        <v>6.0E7</v>
      </c>
      <c r="J1708" s="184" t="s">
        <v>102</v>
      </c>
      <c r="K1708" s="184" t="s">
        <v>136</v>
      </c>
      <c r="L1708" s="258">
        <f>Total_revenue-COGS</f>
        <v>2892000000</v>
      </c>
      <c r="M1708" s="258">
        <f>Gross_profit-(SGAs+R_and_D+Other_operating_items)</f>
        <v>820000000</v>
      </c>
      <c r="N1708" s="259">
        <f>1-(COGS/Total_revenue)</f>
        <v>0.6340714756</v>
      </c>
      <c r="O1708" s="259">
        <f>Operating_profit/Total_revenue</f>
        <v>0.1797851348</v>
      </c>
    </row>
    <row r="1709">
      <c r="A1709" s="184">
        <v>1778.0</v>
      </c>
      <c r="B1709" s="184" t="s">
        <v>648</v>
      </c>
      <c r="C1709" s="184" t="s">
        <v>11</v>
      </c>
      <c r="D1709" s="256">
        <v>42004.0</v>
      </c>
      <c r="E1709" s="257">
        <v>4.785E9</v>
      </c>
      <c r="F1709" s="257">
        <v>1.717E9</v>
      </c>
      <c r="G1709" s="257">
        <v>1.643E9</v>
      </c>
      <c r="H1709" s="257">
        <v>3.96E8</v>
      </c>
      <c r="I1709" s="257">
        <v>6.0E7</v>
      </c>
      <c r="J1709" s="184" t="s">
        <v>102</v>
      </c>
      <c r="K1709" s="184" t="s">
        <v>136</v>
      </c>
      <c r="L1709" s="258">
        <f>Total_revenue-COGS</f>
        <v>3068000000</v>
      </c>
      <c r="M1709" s="258">
        <f>Gross_profit-(SGAs+R_and_D+Other_operating_items)</f>
        <v>969000000</v>
      </c>
      <c r="N1709" s="259">
        <f>1-(COGS/Total_revenue)</f>
        <v>0.6411703239</v>
      </c>
      <c r="O1709" s="259">
        <f>Operating_profit/Total_revenue</f>
        <v>0.202507837</v>
      </c>
    </row>
    <row r="1710">
      <c r="A1710" s="184">
        <v>1779.0</v>
      </c>
      <c r="B1710" s="184" t="s">
        <v>648</v>
      </c>
      <c r="C1710" s="184" t="s">
        <v>12</v>
      </c>
      <c r="D1710" s="256">
        <v>42369.0</v>
      </c>
      <c r="E1710" s="257">
        <v>4.765E9</v>
      </c>
      <c r="F1710" s="257">
        <v>1.738E9</v>
      </c>
      <c r="G1710" s="257">
        <v>1.532E9</v>
      </c>
      <c r="H1710" s="257">
        <v>3.64E8</v>
      </c>
      <c r="I1710" s="257">
        <v>6.1E7</v>
      </c>
      <c r="J1710" s="184" t="s">
        <v>102</v>
      </c>
      <c r="K1710" s="184" t="s">
        <v>136</v>
      </c>
      <c r="L1710" s="258">
        <f>Total_revenue-COGS</f>
        <v>3027000000</v>
      </c>
      <c r="M1710" s="258">
        <f>Gross_profit-(SGAs+R_and_D+Other_operating_items)</f>
        <v>1070000000</v>
      </c>
      <c r="N1710" s="259">
        <f>1-(COGS/Total_revenue)</f>
        <v>0.6352570829</v>
      </c>
      <c r="O1710" s="259">
        <f>Operating_profit/Total_revenue</f>
        <v>0.2245540399</v>
      </c>
    </row>
    <row r="1711">
      <c r="A1711" s="184">
        <v>1780.0</v>
      </c>
      <c r="B1711" s="184" t="s">
        <v>648</v>
      </c>
      <c r="C1711" s="184" t="s">
        <v>13</v>
      </c>
      <c r="D1711" s="256">
        <v>42735.0</v>
      </c>
      <c r="E1711" s="257">
        <v>4.888E9</v>
      </c>
      <c r="F1711" s="257">
        <v>1.666E9</v>
      </c>
      <c r="G1711" s="257">
        <v>1.364E9</v>
      </c>
      <c r="H1711" s="257">
        <v>3.76E8</v>
      </c>
      <c r="I1711" s="257">
        <v>8.5E7</v>
      </c>
      <c r="J1711" s="184" t="s">
        <v>102</v>
      </c>
      <c r="K1711" s="184" t="s">
        <v>136</v>
      </c>
      <c r="L1711" s="258">
        <f>Total_revenue-COGS</f>
        <v>3222000000</v>
      </c>
      <c r="M1711" s="258">
        <f>Gross_profit-(SGAs+R_and_D+Other_operating_items)</f>
        <v>1397000000</v>
      </c>
      <c r="N1711" s="259">
        <f>1-(COGS/Total_revenue)</f>
        <v>0.6591653028</v>
      </c>
      <c r="O1711" s="259">
        <f>Operating_profit/Total_revenue</f>
        <v>0.285801964</v>
      </c>
    </row>
    <row r="1712">
      <c r="N1712" s="259"/>
      <c r="O1712" s="259"/>
    </row>
    <row r="1713">
      <c r="N1713" s="259"/>
      <c r="O1713" s="259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3" max="3" width="20.0"/>
    <col customWidth="1" min="5" max="6" width="18.0"/>
    <col customWidth="1" min="7" max="7" width="16.43"/>
    <col customWidth="1" min="8" max="8" width="15.43"/>
  </cols>
  <sheetData>
    <row r="1">
      <c r="A1" s="260" t="s">
        <v>16</v>
      </c>
      <c r="B1" s="261" t="s">
        <v>0</v>
      </c>
      <c r="C1" s="261" t="s">
        <v>123</v>
      </c>
      <c r="D1" s="261" t="s">
        <v>124</v>
      </c>
      <c r="E1" s="261" t="s">
        <v>17</v>
      </c>
      <c r="F1" s="261" t="s">
        <v>125</v>
      </c>
      <c r="G1" s="261" t="s">
        <v>126</v>
      </c>
      <c r="H1" s="261" t="s">
        <v>127</v>
      </c>
      <c r="I1" s="261" t="s">
        <v>23</v>
      </c>
      <c r="J1" s="261" t="s">
        <v>85</v>
      </c>
      <c r="K1" s="261" t="s">
        <v>87</v>
      </c>
    </row>
    <row r="2">
      <c r="A2" s="262">
        <v>120.0</v>
      </c>
      <c r="B2" s="263" t="s">
        <v>16</v>
      </c>
      <c r="C2" s="263" t="s">
        <v>10</v>
      </c>
      <c r="D2" s="264">
        <v>41639.0</v>
      </c>
      <c r="E2" s="265">
        <v>7.4452E10</v>
      </c>
      <c r="F2" s="265">
        <v>5.4181E10</v>
      </c>
      <c r="G2" s="265">
        <v>1.9526E10</v>
      </c>
      <c r="H2" s="266">
        <v>0.0</v>
      </c>
      <c r="I2" s="266">
        <v>0.0</v>
      </c>
      <c r="J2" s="263" t="s">
        <v>90</v>
      </c>
      <c r="K2" s="267" t="s">
        <v>98</v>
      </c>
    </row>
    <row r="3">
      <c r="A3" s="268">
        <v>121.0</v>
      </c>
      <c r="B3" s="269" t="s">
        <v>16</v>
      </c>
      <c r="C3" s="269" t="s">
        <v>11</v>
      </c>
      <c r="D3" s="270">
        <v>42004.0</v>
      </c>
      <c r="E3" s="271">
        <v>8.8988E10</v>
      </c>
      <c r="F3" s="271">
        <v>6.2752E10</v>
      </c>
      <c r="G3" s="271">
        <v>2.6058E10</v>
      </c>
      <c r="H3" s="272">
        <v>0.0</v>
      </c>
      <c r="I3" s="272">
        <v>0.0</v>
      </c>
      <c r="J3" s="269" t="s">
        <v>90</v>
      </c>
      <c r="K3" s="273" t="s">
        <v>98</v>
      </c>
    </row>
    <row r="4">
      <c r="A4" s="268">
        <v>122.0</v>
      </c>
      <c r="B4" s="269" t="s">
        <v>16</v>
      </c>
      <c r="C4" s="269" t="s">
        <v>12</v>
      </c>
      <c r="D4" s="270">
        <v>42369.0</v>
      </c>
      <c r="E4" s="271">
        <v>1.07006E11</v>
      </c>
      <c r="F4" s="271">
        <v>7.1651E10</v>
      </c>
      <c r="G4" s="271">
        <v>3.3122E10</v>
      </c>
      <c r="H4" s="272">
        <v>0.0</v>
      </c>
      <c r="I4" s="272">
        <v>0.0</v>
      </c>
      <c r="J4" s="269" t="s">
        <v>90</v>
      </c>
      <c r="K4" s="273" t="s">
        <v>98</v>
      </c>
    </row>
    <row r="5">
      <c r="A5" s="274">
        <v>123.0</v>
      </c>
      <c r="B5" s="275" t="s">
        <v>16</v>
      </c>
      <c r="C5" s="275" t="s">
        <v>13</v>
      </c>
      <c r="D5" s="276">
        <v>42735.0</v>
      </c>
      <c r="E5" s="277">
        <v>1.35987E11</v>
      </c>
      <c r="F5" s="277">
        <v>8.8265E10</v>
      </c>
      <c r="G5" s="277">
        <v>4.3536E10</v>
      </c>
      <c r="H5" s="278">
        <v>0.0</v>
      </c>
      <c r="I5" s="278">
        <v>0.0</v>
      </c>
      <c r="J5" s="275" t="s">
        <v>90</v>
      </c>
      <c r="K5" s="279" t="s">
        <v>98</v>
      </c>
    </row>
    <row r="6">
      <c r="A6" s="280">
        <v>600.0</v>
      </c>
      <c r="B6" s="281" t="s">
        <v>77</v>
      </c>
      <c r="C6" s="281" t="s">
        <v>10</v>
      </c>
      <c r="D6" s="282">
        <v>41639.0</v>
      </c>
      <c r="E6" s="283">
        <v>4.771259E9</v>
      </c>
      <c r="F6" s="283">
        <v>1.038034E9</v>
      </c>
      <c r="G6" s="283">
        <v>3.151043E9</v>
      </c>
      <c r="H6" s="284">
        <v>0.0</v>
      </c>
      <c r="I6" s="283">
        <v>7.1731E7</v>
      </c>
      <c r="J6" s="281" t="s">
        <v>90</v>
      </c>
      <c r="K6" s="285" t="s">
        <v>98</v>
      </c>
    </row>
    <row r="7">
      <c r="A7" s="280">
        <v>601.0</v>
      </c>
      <c r="B7" s="281" t="s">
        <v>77</v>
      </c>
      <c r="C7" s="281" t="s">
        <v>11</v>
      </c>
      <c r="D7" s="282">
        <v>42004.0</v>
      </c>
      <c r="E7" s="283">
        <v>5.763485E9</v>
      </c>
      <c r="F7" s="283">
        <v>1.179081E9</v>
      </c>
      <c r="G7" s="283">
        <v>3.919856E9</v>
      </c>
      <c r="H7" s="284">
        <v>0.0</v>
      </c>
      <c r="I7" s="283">
        <v>7.6773E7</v>
      </c>
      <c r="J7" s="281" t="s">
        <v>90</v>
      </c>
      <c r="K7" s="286" t="s">
        <v>98</v>
      </c>
    </row>
    <row r="8">
      <c r="A8" s="280">
        <v>602.0</v>
      </c>
      <c r="B8" s="281" t="s">
        <v>77</v>
      </c>
      <c r="C8" s="281" t="s">
        <v>12</v>
      </c>
      <c r="D8" s="282">
        <v>42369.0</v>
      </c>
      <c r="E8" s="283">
        <v>6.672317E9</v>
      </c>
      <c r="F8" s="283">
        <v>1.309559E9</v>
      </c>
      <c r="G8" s="283">
        <v>4.785243E9</v>
      </c>
      <c r="H8" s="284">
        <v>0.0</v>
      </c>
      <c r="I8" s="283">
        <v>1.56458E8</v>
      </c>
      <c r="J8" s="281" t="s">
        <v>90</v>
      </c>
      <c r="K8" s="286" t="s">
        <v>98</v>
      </c>
    </row>
    <row r="9">
      <c r="A9" s="280">
        <v>603.0</v>
      </c>
      <c r="B9" s="281" t="s">
        <v>77</v>
      </c>
      <c r="C9" s="281" t="s">
        <v>13</v>
      </c>
      <c r="D9" s="282">
        <v>42735.0</v>
      </c>
      <c r="E9" s="283">
        <v>8.773564E9</v>
      </c>
      <c r="F9" s="283">
        <v>1.596698E9</v>
      </c>
      <c r="G9" s="283">
        <v>6.280728E9</v>
      </c>
      <c r="H9" s="284">
        <v>0.0</v>
      </c>
      <c r="I9" s="283">
        <v>3.17141E8</v>
      </c>
      <c r="J9" s="281" t="s">
        <v>90</v>
      </c>
      <c r="K9" s="287" t="s">
        <v>98</v>
      </c>
    </row>
    <row r="10">
      <c r="A10" s="288">
        <v>1240.0</v>
      </c>
      <c r="B10" s="289" t="s">
        <v>78</v>
      </c>
      <c r="C10" s="289" t="s">
        <v>10</v>
      </c>
      <c r="D10" s="290">
        <v>41274.0</v>
      </c>
      <c r="E10" s="291">
        <v>5.260956E9</v>
      </c>
      <c r="F10" s="291">
        <v>1.177275E9</v>
      </c>
      <c r="G10" s="291">
        <v>2.188747E9</v>
      </c>
      <c r="H10" s="292">
        <v>0.0</v>
      </c>
      <c r="I10" s="291">
        <v>6.5141E7</v>
      </c>
      <c r="J10" s="289" t="s">
        <v>90</v>
      </c>
      <c r="K10" s="293" t="s">
        <v>98</v>
      </c>
    </row>
    <row r="11">
      <c r="A11" s="294">
        <v>1241.0</v>
      </c>
      <c r="B11" s="295" t="s">
        <v>78</v>
      </c>
      <c r="C11" s="295" t="s">
        <v>11</v>
      </c>
      <c r="D11" s="296">
        <v>41639.0</v>
      </c>
      <c r="E11" s="297">
        <v>6.793306E9</v>
      </c>
      <c r="F11" s="297">
        <v>1.07742E9</v>
      </c>
      <c r="G11" s="297">
        <v>3.185497E9</v>
      </c>
      <c r="H11" s="298">
        <v>0.0</v>
      </c>
      <c r="I11" s="297">
        <v>1.17975E8</v>
      </c>
      <c r="J11" s="295" t="s">
        <v>90</v>
      </c>
      <c r="K11" s="299" t="s">
        <v>98</v>
      </c>
    </row>
    <row r="12">
      <c r="A12" s="294">
        <v>1242.0</v>
      </c>
      <c r="B12" s="295" t="s">
        <v>78</v>
      </c>
      <c r="C12" s="295" t="s">
        <v>12</v>
      </c>
      <c r="D12" s="296">
        <v>42004.0</v>
      </c>
      <c r="E12" s="297">
        <v>8.441971E9</v>
      </c>
      <c r="F12" s="297">
        <v>8.57841E8</v>
      </c>
      <c r="G12" s="297">
        <v>4.302998E9</v>
      </c>
      <c r="H12" s="298">
        <v>0.0</v>
      </c>
      <c r="I12" s="297">
        <v>2.0782E8</v>
      </c>
      <c r="J12" s="295" t="s">
        <v>90</v>
      </c>
      <c r="K12" s="299" t="s">
        <v>98</v>
      </c>
    </row>
    <row r="13">
      <c r="A13" s="300">
        <v>1243.0</v>
      </c>
      <c r="B13" s="301" t="s">
        <v>78</v>
      </c>
      <c r="C13" s="301" t="s">
        <v>13</v>
      </c>
      <c r="D13" s="302">
        <v>42369.0</v>
      </c>
      <c r="E13" s="303">
        <v>9.223987E9</v>
      </c>
      <c r="F13" s="303">
        <v>6.3218E8</v>
      </c>
      <c r="G13" s="303">
        <v>5.060406E9</v>
      </c>
      <c r="H13" s="304">
        <v>0.0</v>
      </c>
      <c r="I13" s="303">
        <v>2.72494E8</v>
      </c>
      <c r="J13" s="301" t="s">
        <v>90</v>
      </c>
      <c r="K13" s="305" t="s">
        <v>98</v>
      </c>
    </row>
    <row r="14">
      <c r="A14" s="280">
        <v>1538.0</v>
      </c>
      <c r="B14" s="281" t="s">
        <v>80</v>
      </c>
      <c r="C14" s="281" t="s">
        <v>10</v>
      </c>
      <c r="D14" s="282">
        <v>41274.0</v>
      </c>
      <c r="E14" s="283">
        <v>7.63E8</v>
      </c>
      <c r="F14" s="283">
        <v>1.2E7</v>
      </c>
      <c r="G14" s="283">
        <v>4.29E8</v>
      </c>
      <c r="H14" s="284">
        <v>0.0</v>
      </c>
      <c r="I14" s="283">
        <v>2.6E7</v>
      </c>
      <c r="J14" s="281" t="s">
        <v>90</v>
      </c>
      <c r="K14" s="285" t="s">
        <v>98</v>
      </c>
    </row>
    <row r="15">
      <c r="A15" s="280">
        <v>1539.0</v>
      </c>
      <c r="B15" s="281" t="s">
        <v>80</v>
      </c>
      <c r="C15" s="281" t="s">
        <v>11</v>
      </c>
      <c r="D15" s="282">
        <v>41639.0</v>
      </c>
      <c r="E15" s="283">
        <v>9.45E8</v>
      </c>
      <c r="F15" s="283">
        <v>1.8E7</v>
      </c>
      <c r="G15" s="283">
        <v>5.97E8</v>
      </c>
      <c r="H15" s="284">
        <v>0.0</v>
      </c>
      <c r="I15" s="283">
        <v>3.6E7</v>
      </c>
      <c r="J15" s="281" t="s">
        <v>90</v>
      </c>
      <c r="K15" s="286" t="s">
        <v>98</v>
      </c>
    </row>
    <row r="16">
      <c r="A16" s="280">
        <v>1540.0</v>
      </c>
      <c r="B16" s="281" t="s">
        <v>80</v>
      </c>
      <c r="C16" s="281" t="s">
        <v>12</v>
      </c>
      <c r="D16" s="282">
        <v>42004.0</v>
      </c>
      <c r="E16" s="283">
        <v>1.246E9</v>
      </c>
      <c r="F16" s="283">
        <v>4.0E7</v>
      </c>
      <c r="G16" s="283">
        <v>8.01E8</v>
      </c>
      <c r="H16" s="284">
        <v>0.0</v>
      </c>
      <c r="I16" s="283">
        <v>6.5E7</v>
      </c>
      <c r="J16" s="281" t="s">
        <v>90</v>
      </c>
      <c r="K16" s="286" t="s">
        <v>98</v>
      </c>
    </row>
    <row r="17">
      <c r="A17" s="280">
        <v>1541.0</v>
      </c>
      <c r="B17" s="281" t="s">
        <v>80</v>
      </c>
      <c r="C17" s="281" t="s">
        <v>13</v>
      </c>
      <c r="D17" s="282">
        <v>42369.0</v>
      </c>
      <c r="E17" s="283">
        <v>1.492E9</v>
      </c>
      <c r="F17" s="283">
        <v>5.8E7</v>
      </c>
      <c r="G17" s="283">
        <v>1.109E9</v>
      </c>
      <c r="H17" s="284">
        <v>0.0</v>
      </c>
      <c r="I17" s="283">
        <v>9.3E7</v>
      </c>
      <c r="J17" s="281" t="s">
        <v>90</v>
      </c>
      <c r="K17" s="286" t="s">
        <v>98</v>
      </c>
    </row>
    <row r="19">
      <c r="D19" s="184" t="s">
        <v>649</v>
      </c>
      <c r="E19" s="201">
        <f>STDEV(E2:E17)</f>
        <v>44878779565</v>
      </c>
    </row>
    <row r="20">
      <c r="B20" s="306" t="s">
        <v>0</v>
      </c>
      <c r="C20" s="307" t="s">
        <v>74</v>
      </c>
      <c r="E20" s="203" t="s">
        <v>0</v>
      </c>
      <c r="F20" s="203" t="s">
        <v>68</v>
      </c>
    </row>
    <row r="21">
      <c r="B21" s="308" t="s">
        <v>16</v>
      </c>
      <c r="C21" s="309">
        <v>4.06433E11</v>
      </c>
      <c r="E21" s="310" t="s">
        <v>16</v>
      </c>
      <c r="F21" s="311">
        <f>AVERAGE(E2:E5)</f>
        <v>101608250000</v>
      </c>
    </row>
    <row r="22">
      <c r="B22" s="308" t="s">
        <v>77</v>
      </c>
      <c r="C22" s="309">
        <v>2.5980625E10</v>
      </c>
      <c r="E22" s="310" t="s">
        <v>77</v>
      </c>
      <c r="F22" s="312">
        <f>AVERAGE(E6:E9)</f>
        <v>6495156250</v>
      </c>
    </row>
    <row r="23">
      <c r="B23" s="308" t="s">
        <v>78</v>
      </c>
      <c r="C23" s="309">
        <v>2.972022E10</v>
      </c>
      <c r="E23" s="310" t="s">
        <v>78</v>
      </c>
      <c r="F23" s="312">
        <f>AVERAGE(E10:E13)</f>
        <v>7430055000</v>
      </c>
    </row>
    <row r="24">
      <c r="B24" s="313" t="s">
        <v>80</v>
      </c>
      <c r="C24" s="314">
        <v>4.446E9</v>
      </c>
      <c r="E24" s="310" t="s">
        <v>80</v>
      </c>
      <c r="F24" s="312">
        <f>AVERAGE(E14:E17)</f>
        <v>1111500000</v>
      </c>
    </row>
    <row r="26">
      <c r="B26" s="236" t="s">
        <v>81</v>
      </c>
      <c r="C26" s="237">
        <v>4.66579845E11</v>
      </c>
      <c r="D26" s="184" t="s">
        <v>650</v>
      </c>
      <c r="E26" s="201">
        <f>STDEV(E2:E5)</f>
        <v>26506394076</v>
      </c>
    </row>
    <row r="28">
      <c r="D28" s="315" t="s">
        <v>17</v>
      </c>
      <c r="E28" s="316"/>
      <c r="F28" s="316"/>
      <c r="G28" s="317" t="s">
        <v>58</v>
      </c>
      <c r="H28" s="318" t="s">
        <v>651</v>
      </c>
    </row>
    <row r="29">
      <c r="D29" s="319"/>
      <c r="E29" s="320" t="s">
        <v>29</v>
      </c>
      <c r="F29" s="321">
        <f>MAX(E2:E17)</f>
        <v>135987000000</v>
      </c>
      <c r="G29" s="322">
        <f>(F29-F33)</f>
        <v>135224000000</v>
      </c>
      <c r="H29" s="323">
        <f>(F30-F32)</f>
        <v>21579546000</v>
      </c>
    </row>
    <row r="30">
      <c r="D30" s="319"/>
      <c r="E30" s="324" t="s">
        <v>31</v>
      </c>
      <c r="F30" s="325">
        <f>QUARTILE(E2:E17,3)</f>
        <v>25530990250</v>
      </c>
      <c r="G30" s="283"/>
      <c r="H30" s="283"/>
    </row>
    <row r="31">
      <c r="D31" s="319"/>
      <c r="E31" s="324" t="s">
        <v>652</v>
      </c>
      <c r="F31" s="325">
        <f>MEDIAN(E2:E17)</f>
        <v>6732811500</v>
      </c>
      <c r="G31" s="283"/>
      <c r="H31" s="283"/>
    </row>
    <row r="32">
      <c r="D32" s="319"/>
      <c r="E32" s="324" t="s">
        <v>37</v>
      </c>
      <c r="F32" s="325">
        <f>QUARTILE(E2:E17,1)</f>
        <v>3951444250</v>
      </c>
      <c r="G32" s="283"/>
      <c r="H32" s="283"/>
    </row>
    <row r="33">
      <c r="D33" s="319"/>
      <c r="E33" s="324" t="s">
        <v>38</v>
      </c>
      <c r="F33" s="325">
        <f>MIN(E2:E17)</f>
        <v>763000000</v>
      </c>
      <c r="G33" s="283"/>
      <c r="H33" s="283"/>
    </row>
    <row r="34">
      <c r="D34" s="319"/>
      <c r="E34" s="326"/>
      <c r="F34" s="326"/>
      <c r="G34" s="283"/>
      <c r="H34" s="283"/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2" width="16.57"/>
    <col customWidth="1" min="5" max="6" width="16.86"/>
    <col customWidth="1" min="7" max="9" width="18.0"/>
    <col customWidth="1" min="10" max="10" width="19.57"/>
  </cols>
  <sheetData>
    <row r="1">
      <c r="A1" s="327" t="s">
        <v>0</v>
      </c>
      <c r="B1" s="328" t="s">
        <v>16</v>
      </c>
      <c r="C1" s="329" t="s">
        <v>2</v>
      </c>
      <c r="D1" s="70"/>
      <c r="E1" s="70"/>
      <c r="F1" s="70"/>
      <c r="G1" s="70"/>
      <c r="H1" s="70"/>
      <c r="I1" s="70"/>
      <c r="J1" s="75"/>
      <c r="K1" s="281"/>
    </row>
    <row r="2">
      <c r="A2" s="330" t="s">
        <v>3</v>
      </c>
      <c r="C2" s="331"/>
      <c r="D2" s="84"/>
      <c r="E2" s="84"/>
      <c r="F2" s="84"/>
      <c r="G2" s="84"/>
      <c r="H2" s="84"/>
      <c r="I2" s="84"/>
      <c r="J2" s="332"/>
      <c r="K2" s="281"/>
    </row>
    <row r="3">
      <c r="C3" s="333" t="s">
        <v>653</v>
      </c>
      <c r="D3" s="334"/>
      <c r="E3" s="334"/>
      <c r="F3" s="334"/>
      <c r="G3" s="334"/>
      <c r="H3" s="334"/>
      <c r="I3" s="334"/>
      <c r="J3" s="335"/>
      <c r="K3" s="281"/>
    </row>
    <row r="4">
      <c r="A4" s="336" t="s">
        <v>654</v>
      </c>
      <c r="B4" s="337"/>
      <c r="C4" s="338" t="s">
        <v>7</v>
      </c>
      <c r="D4" s="8"/>
      <c r="E4" s="339" t="s">
        <v>8</v>
      </c>
      <c r="F4" s="334"/>
      <c r="G4" s="334"/>
      <c r="H4" s="33"/>
      <c r="I4" s="340" t="s">
        <v>9</v>
      </c>
      <c r="J4" s="335"/>
      <c r="K4" s="281"/>
    </row>
    <row r="5">
      <c r="A5" s="341"/>
      <c r="B5" s="337"/>
      <c r="C5" s="331"/>
      <c r="D5" s="13"/>
      <c r="E5" s="342" t="s">
        <v>10</v>
      </c>
      <c r="F5" s="342" t="s">
        <v>11</v>
      </c>
      <c r="G5" s="342" t="s">
        <v>12</v>
      </c>
      <c r="H5" s="342" t="s">
        <v>13</v>
      </c>
      <c r="I5" s="342" t="s">
        <v>14</v>
      </c>
      <c r="J5" s="343" t="s">
        <v>15</v>
      </c>
      <c r="K5" s="281"/>
    </row>
    <row r="6">
      <c r="A6" s="341"/>
      <c r="B6" s="337"/>
      <c r="C6" s="344" t="s">
        <v>17</v>
      </c>
      <c r="D6" s="33"/>
      <c r="E6" s="345">
        <f t="array" ref="E6">INDEX(Total_revenue,MATCH(1,(B1=Ticker_symbol)*(E5=Years),0))</f>
        <v>74452000000</v>
      </c>
      <c r="F6" s="346">
        <f t="array" ref="F6">INDEX(Total_revenue,MATCH(1,(B1=Ticker_symbol)*(F5=Years),0))</f>
        <v>88988000000</v>
      </c>
      <c r="G6" s="346">
        <f t="array" ref="G6">INDEX(Total_revenue,MATCH(1,(B1=Ticker_symbol)*(G5=Years),0))</f>
        <v>107006000000</v>
      </c>
      <c r="H6" s="346">
        <f t="array" ref="H6">INDEX(Total_revenue,MATCH(1,(B1=Ticker_symbol)*(H5=Years),0))</f>
        <v>135987000000</v>
      </c>
      <c r="I6" s="347">
        <f t="shared" ref="I6:J6" si="1">(H6*(1+I18))</f>
        <v>178489524634</v>
      </c>
      <c r="J6" s="348">
        <f t="shared" si="1"/>
        <v>241721508968</v>
      </c>
      <c r="K6" s="281"/>
    </row>
    <row r="7">
      <c r="A7" s="341"/>
      <c r="B7" s="337"/>
      <c r="C7" s="349" t="s">
        <v>19</v>
      </c>
      <c r="D7" s="33"/>
      <c r="E7" s="350">
        <f t="array" ref="E7">INDEX(COGS,MATCH(1,(B1=Ticker_symbol)*(E5=Years),0))</f>
        <v>54181000000</v>
      </c>
      <c r="F7" s="351">
        <f t="array" ref="F7">INDEX(COGS,MATCH(1,(B1=Ticker_symbol)*(F5=Years),0))</f>
        <v>62752000000</v>
      </c>
      <c r="G7" s="351">
        <f t="array" ref="G7">INDEX(COGS,MATCH(1,(B1=Ticker_symbol)*(G5=Years),0))</f>
        <v>71651000000</v>
      </c>
      <c r="H7" s="350">
        <f t="array" ref="H7">INDEX(COGS,MATCH(1,(B1=Ticker_symbol)*(H5=Years),0))</f>
        <v>88265000000</v>
      </c>
      <c r="I7" s="352"/>
      <c r="J7" s="353"/>
      <c r="K7" s="281"/>
    </row>
    <row r="8">
      <c r="A8" s="341"/>
      <c r="B8" s="337"/>
      <c r="C8" s="354" t="s">
        <v>21</v>
      </c>
      <c r="D8" s="33"/>
      <c r="E8" s="345">
        <f t="shared" ref="E8:H8" si="2">E6-E7</f>
        <v>20271000000</v>
      </c>
      <c r="F8" s="345">
        <f t="shared" si="2"/>
        <v>26236000000</v>
      </c>
      <c r="G8" s="345">
        <f t="shared" si="2"/>
        <v>35355000000</v>
      </c>
      <c r="H8" s="345">
        <f t="shared" si="2"/>
        <v>47722000000</v>
      </c>
      <c r="I8" s="347">
        <f t="shared" ref="I8:J8" si="3">(I6*I19)</f>
        <v>68929152255</v>
      </c>
      <c r="J8" s="348">
        <f t="shared" si="3"/>
        <v>101868732788</v>
      </c>
      <c r="K8" s="281"/>
    </row>
    <row r="9">
      <c r="A9" s="341"/>
      <c r="B9" s="337"/>
      <c r="C9" s="349" t="s">
        <v>22</v>
      </c>
      <c r="D9" s="33"/>
      <c r="E9" s="350">
        <f t="array" ref="E9">INDEX(SGAs,MATCH(1,(B1=Ticker_symbol)*(E5=Years),0))</f>
        <v>19526000000</v>
      </c>
      <c r="F9" s="350">
        <f t="array" ref="F9">INDEX(SGAs,MATCH(1,(B1=Ticker_symbol)*(F5=Years),0))</f>
        <v>26058000000</v>
      </c>
      <c r="G9" s="351">
        <f t="array" ref="G9">INDEX(SGAs,MATCH(1,(B1=Ticker_symbol)*(G5=Years),0))</f>
        <v>33122000000</v>
      </c>
      <c r="H9" s="351">
        <f t="array" ref="H9">INDEX(SGAs,MATCH(1,(B1=Ticker_symbol)*(H5=Years),0))</f>
        <v>43536000000</v>
      </c>
      <c r="I9" s="352"/>
      <c r="J9" s="353"/>
      <c r="K9" s="281"/>
    </row>
    <row r="10">
      <c r="A10" s="341"/>
      <c r="B10" s="337"/>
      <c r="C10" s="349" t="s">
        <v>23</v>
      </c>
      <c r="D10" s="33"/>
      <c r="E10" s="355">
        <f t="array" ref="E10">INDEX(Other_operating_items,MATCH(1,(B1=Ticker_symbol)*(E5=Years),0))</f>
        <v>0</v>
      </c>
      <c r="F10" s="356">
        <f t="array" ref="F10">INDEX(Other_operating_items,MATCH(1,(B1=Ticker_symbol)*(F5=Years),0))</f>
        <v>0</v>
      </c>
      <c r="G10" s="356">
        <f t="array" ref="G10">INDEX(Other_operating_items,MATCH(1,(B1=Ticker_symbol)*(G5=Years),0))</f>
        <v>0</v>
      </c>
      <c r="H10" s="356">
        <f t="array" ref="H10">INDEX(Other_operating_items,MATCH(1,(B1=Ticker_symbol)*(H5=Years),0))</f>
        <v>0</v>
      </c>
      <c r="I10" s="352"/>
      <c r="J10" s="353"/>
      <c r="K10" s="281"/>
    </row>
    <row r="11">
      <c r="A11" s="341"/>
      <c r="B11" s="337"/>
      <c r="C11" s="349" t="s">
        <v>24</v>
      </c>
      <c r="D11" s="33"/>
      <c r="E11" s="355">
        <f t="array" ref="E11">INDEX(R_and_D,MATCH(1,(B1=Ticker_symbol)*(E5=Years),0))</f>
        <v>0</v>
      </c>
      <c r="F11" s="356">
        <f t="array" ref="F11">INDEX(R_and_D,MATCH(1,(B1=Ticker_symbol)*(F5=Years),0))</f>
        <v>0</v>
      </c>
      <c r="G11" s="356">
        <f t="array" ref="G11">INDEX(R_and_D,MATCH(1,(B1=Ticker_symbol)*(G5=Years),0))</f>
        <v>0</v>
      </c>
      <c r="H11" s="356">
        <f t="array" ref="H11">INDEX(R_and_D,MATCH(1,(B1=Ticker_symbol)*(H5=Years),0))</f>
        <v>0</v>
      </c>
      <c r="I11" s="352"/>
      <c r="J11" s="353"/>
      <c r="K11" s="281"/>
    </row>
    <row r="12">
      <c r="A12" s="341"/>
      <c r="B12" s="337"/>
      <c r="C12" s="357" t="s">
        <v>25</v>
      </c>
      <c r="D12" s="33"/>
      <c r="E12" s="350">
        <f t="shared" ref="E12:H12" si="4">SUM(E9:E11)</f>
        <v>19526000000</v>
      </c>
      <c r="F12" s="350">
        <f t="shared" si="4"/>
        <v>26058000000</v>
      </c>
      <c r="G12" s="350">
        <f t="shared" si="4"/>
        <v>33122000000</v>
      </c>
      <c r="H12" s="350">
        <f t="shared" si="4"/>
        <v>43536000000</v>
      </c>
      <c r="I12" s="352"/>
      <c r="J12" s="353"/>
      <c r="K12" s="281"/>
    </row>
    <row r="13">
      <c r="A13" s="12"/>
      <c r="B13" s="337"/>
      <c r="C13" s="358" t="s">
        <v>26</v>
      </c>
      <c r="D13" s="8"/>
      <c r="E13" s="359">
        <f t="shared" ref="E13:H13" si="5">E8-E12</f>
        <v>745000000</v>
      </c>
      <c r="F13" s="359">
        <f t="shared" si="5"/>
        <v>178000000</v>
      </c>
      <c r="G13" s="359">
        <f t="shared" si="5"/>
        <v>2233000000</v>
      </c>
      <c r="H13" s="359">
        <f t="shared" si="5"/>
        <v>4186000000</v>
      </c>
      <c r="I13" s="360">
        <f t="shared" ref="I13:J13" si="6">(I6*I20)</f>
        <v>7738145398</v>
      </c>
      <c r="J13" s="361">
        <f t="shared" si="6"/>
        <v>13518189208</v>
      </c>
      <c r="K13" s="281"/>
    </row>
    <row r="14">
      <c r="A14" s="362" t="str">
        <f t="array" ref="A14">INDEX(Ticker_name,MATCH(B1,Ticker_key,0))</f>
        <v>Amazon.com, Inc.</v>
      </c>
      <c r="B14" s="21"/>
      <c r="C14" s="21"/>
      <c r="D14" s="8"/>
      <c r="E14" s="363" t="str">
        <f t="array" ref="E14">INDEX(GICS_sector,MATCH(B1,Ticker_symbol,0))</f>
        <v>Consumer Discretionary</v>
      </c>
      <c r="G14" s="364" t="str">
        <f t="array" ref="G14">INDEX(GICS_sub_industry,MATCH(B1,Ticker_symbol,0))</f>
        <v>Internet &amp; Direct Marketing Retail</v>
      </c>
      <c r="K14" s="281"/>
    </row>
    <row r="15">
      <c r="A15" s="12"/>
      <c r="B15" s="84"/>
      <c r="C15" s="84"/>
      <c r="D15" s="13"/>
      <c r="K15" s="365"/>
      <c r="L15" s="199"/>
    </row>
    <row r="16">
      <c r="A16" s="366"/>
      <c r="B16" s="366"/>
      <c r="C16" s="367" t="s">
        <v>655</v>
      </c>
      <c r="D16" s="77"/>
      <c r="E16" s="77"/>
      <c r="F16" s="77"/>
      <c r="G16" s="77"/>
      <c r="H16" s="77"/>
      <c r="I16" s="77"/>
      <c r="J16" s="80"/>
      <c r="K16" s="281"/>
    </row>
    <row r="17">
      <c r="A17" s="368" t="s">
        <v>656</v>
      </c>
      <c r="B17" s="33"/>
      <c r="C17" s="369"/>
      <c r="D17" s="13"/>
      <c r="E17" s="370" t="s">
        <v>8</v>
      </c>
      <c r="I17" s="371" t="s">
        <v>30</v>
      </c>
      <c r="J17" s="13"/>
      <c r="K17" s="281"/>
    </row>
    <row r="18">
      <c r="A18" s="372">
        <f>AVERAGE(Forecast_revenue_AMZN)</f>
        <v>137774005600</v>
      </c>
      <c r="B18" s="13"/>
      <c r="C18" s="373" t="s">
        <v>32</v>
      </c>
      <c r="D18" s="33"/>
      <c r="E18" s="374"/>
      <c r="F18" s="375">
        <f>(($F$6/$E$6)-1)</f>
        <v>0.1952398861</v>
      </c>
      <c r="G18" s="375">
        <f>(($G$6/$F$6)-1)</f>
        <v>0.2024767384</v>
      </c>
      <c r="H18" s="375">
        <f>(($H$6/$G$6)-1)</f>
        <v>0.2708352803</v>
      </c>
      <c r="I18" s="376">
        <f>OFFSET($I$25,MATCH($B$23,$C$26:$C$28,0),0)</f>
        <v>0.3125484394</v>
      </c>
      <c r="J18" s="377">
        <f>OFFSET($I$25,MATCH($B$23,$C$26:$C$28,0),1)</f>
        <v>0.3542615986</v>
      </c>
      <c r="K18" s="281"/>
    </row>
    <row r="19">
      <c r="A19" s="378" t="s">
        <v>657</v>
      </c>
      <c r="B19" s="33"/>
      <c r="C19" s="373" t="s">
        <v>34</v>
      </c>
      <c r="D19" s="33"/>
      <c r="E19" s="379">
        <f t="array" ref="E19">INDEX(Gross_margin,MATCH(1,(B1=Ticker_symbol)*(E5=Years),0))</f>
        <v>0.2722693816</v>
      </c>
      <c r="F19" s="379">
        <f t="array" ref="F19">INDEX(Gross_margin,MATCH(1,(B1=Ticker_symbol)*(F5=Years),0))</f>
        <v>0.2948262687</v>
      </c>
      <c r="G19" s="379">
        <f t="array" ref="G19">INDEX(Gross_margin,MATCH(1,(B1=Ticker_symbol)*(G5=Years),0))</f>
        <v>0.3304020335</v>
      </c>
      <c r="H19" s="379">
        <f t="array" ref="H19">INDEX(Gross_margin,MATCH(1,(B1=Ticker_symbol)*(H5=Years),0))</f>
        <v>0.3509306037</v>
      </c>
      <c r="I19" s="380">
        <f>OFFSET($I$29,MATCH($B$23,$C$30:$C$32,0),0)</f>
        <v>0.3861803789</v>
      </c>
      <c r="J19" s="380">
        <f>OFFSET($I$29,MATCH($B$23,$C$30:$C$32,0),1)</f>
        <v>0.4214301542</v>
      </c>
      <c r="K19" s="281"/>
    </row>
    <row r="20">
      <c r="A20" s="381">
        <f>STDEV(E6:J6)</f>
        <v>62932426046</v>
      </c>
      <c r="B20" s="13"/>
      <c r="C20" s="373" t="s">
        <v>36</v>
      </c>
      <c r="D20" s="33"/>
      <c r="E20" s="379">
        <f t="array" ref="E20">INDEX(Operating_margin,MATCH(1,(B1=Ticker_symbol)*(E5=Years),0))</f>
        <v>0.01000644711</v>
      </c>
      <c r="F20" s="379">
        <f t="array" ref="F20">INDEX(Operating_margin,MATCH(1,(B1=Ticker_symbol)*(F5=Years),0))</f>
        <v>0.002000269699</v>
      </c>
      <c r="G20" s="382">
        <f t="array" ref="G20">INDEX(Operating_margin,MATCH(1,(B1=Ticker_symbol)*(G5=Years),0))</f>
        <v>0.02086798871</v>
      </c>
      <c r="H20" s="379">
        <f t="array" ref="H20">INDEX(Operating_margin,MATCH(1,(B1=Ticker_symbol)*(H5=Years),0))</f>
        <v>0.0307823542</v>
      </c>
      <c r="I20" s="380">
        <f>OFFSET($I$33,MATCH($B$23,$C$34:$C$36,0),0)</f>
        <v>0.04335349883</v>
      </c>
      <c r="J20" s="380">
        <f>OFFSET($I$33,MATCH($B$23,$C$34:$C$36,0),1)</f>
        <v>0.05592464347</v>
      </c>
      <c r="K20" s="281"/>
    </row>
    <row r="21">
      <c r="A21" s="383"/>
      <c r="B21" s="383"/>
      <c r="C21" s="384"/>
      <c r="D21" s="384"/>
      <c r="E21" s="385" t="str">
        <f t="array" ref="E21">INDEX(GICS_sector,MATCH(B1,Ticker_symbols,0))</f>
        <v>Information Technology</v>
      </c>
      <c r="F21" s="384"/>
      <c r="G21" s="385" t="str">
        <f t="array" ref="G21">INDEX(GICS_sub_industry,MATCH(B1,Ticker_symbols,0))</f>
        <v>Semiconductors</v>
      </c>
      <c r="H21" s="384"/>
      <c r="I21" s="384"/>
      <c r="J21" s="384"/>
      <c r="K21" s="281"/>
    </row>
    <row r="22">
      <c r="A22" s="383"/>
      <c r="B22" s="383"/>
      <c r="C22" s="384"/>
      <c r="D22" s="384"/>
      <c r="E22" s="384"/>
      <c r="F22" s="384"/>
      <c r="G22" s="384"/>
      <c r="H22" s="384"/>
      <c r="I22" s="384"/>
      <c r="J22" s="384"/>
      <c r="K22" s="281"/>
    </row>
    <row r="23">
      <c r="A23" s="386" t="s">
        <v>39</v>
      </c>
      <c r="B23" s="387" t="s">
        <v>40</v>
      </c>
      <c r="C23" s="388" t="s">
        <v>658</v>
      </c>
      <c r="D23" s="389"/>
      <c r="E23" s="389"/>
      <c r="F23" s="389"/>
      <c r="G23" s="389"/>
      <c r="H23" s="389"/>
      <c r="I23" s="389"/>
      <c r="J23" s="390"/>
      <c r="K23" s="281"/>
    </row>
    <row r="24">
      <c r="A24" s="391" t="s">
        <v>659</v>
      </c>
      <c r="B24" s="33"/>
      <c r="C24" s="392"/>
      <c r="D24" s="13"/>
      <c r="E24" s="393"/>
      <c r="F24" s="84"/>
      <c r="G24" s="84"/>
      <c r="H24" s="84"/>
      <c r="I24" s="394" t="s">
        <v>30</v>
      </c>
      <c r="J24" s="332"/>
      <c r="K24" s="281"/>
    </row>
    <row r="25">
      <c r="A25" s="395" t="s">
        <v>660</v>
      </c>
      <c r="B25" s="337"/>
      <c r="C25" s="396" t="s">
        <v>32</v>
      </c>
      <c r="D25" s="33"/>
      <c r="E25" s="339" t="s">
        <v>8</v>
      </c>
      <c r="F25" s="334"/>
      <c r="G25" s="334"/>
      <c r="H25" s="33"/>
      <c r="I25" s="397" t="s">
        <v>45</v>
      </c>
      <c r="J25" s="398" t="s">
        <v>46</v>
      </c>
      <c r="K25" s="281"/>
    </row>
    <row r="26">
      <c r="A26" s="341"/>
      <c r="B26" s="399">
        <v>1.0</v>
      </c>
      <c r="C26" s="400" t="s">
        <v>40</v>
      </c>
      <c r="D26" s="401"/>
      <c r="E26" s="401"/>
      <c r="F26" s="401"/>
      <c r="G26" s="401"/>
      <c r="H26" s="401"/>
      <c r="I26" s="402">
        <f>(I27+H28)</f>
        <v>0.3125484394</v>
      </c>
      <c r="J26" s="403">
        <f>(I26+H28)</f>
        <v>0.3542615986</v>
      </c>
      <c r="K26" s="281"/>
    </row>
    <row r="27">
      <c r="A27" s="341"/>
      <c r="B27" s="399">
        <v>2.0</v>
      </c>
      <c r="C27" s="404" t="s">
        <v>47</v>
      </c>
      <c r="D27" s="405"/>
      <c r="E27" s="405"/>
      <c r="F27" s="406">
        <f>(($F$6/$E$6)-1)</f>
        <v>0.1952398861</v>
      </c>
      <c r="G27" s="406">
        <f>(($G$6/$F$6)-1)</f>
        <v>0.2024767384</v>
      </c>
      <c r="H27" s="406">
        <f t="shared" ref="H27:J27" si="7">(($H$6/$G$6)-1)</f>
        <v>0.2708352803</v>
      </c>
      <c r="I27" s="406">
        <f t="shared" si="7"/>
        <v>0.2708352803</v>
      </c>
      <c r="J27" s="407">
        <f t="shared" si="7"/>
        <v>0.2708352803</v>
      </c>
      <c r="K27" s="281"/>
    </row>
    <row r="28">
      <c r="A28" s="341"/>
      <c r="B28" s="399">
        <v>3.0</v>
      </c>
      <c r="C28" s="408" t="s">
        <v>48</v>
      </c>
      <c r="D28" s="409"/>
      <c r="E28" s="409"/>
      <c r="F28" s="409"/>
      <c r="G28" s="410" t="s">
        <v>49</v>
      </c>
      <c r="H28" s="411">
        <f>STDEV(E27:H27)</f>
        <v>0.04171315918</v>
      </c>
      <c r="I28" s="412">
        <f>(I27-H28)</f>
        <v>0.2291221211</v>
      </c>
      <c r="J28" s="413">
        <f>(I28-H28)</f>
        <v>0.1874089619</v>
      </c>
      <c r="K28" s="281"/>
    </row>
    <row r="29">
      <c r="A29" s="341"/>
      <c r="B29" s="337"/>
      <c r="C29" s="414" t="s">
        <v>34</v>
      </c>
      <c r="D29" s="33"/>
      <c r="E29" s="374"/>
      <c r="F29" s="374"/>
      <c r="G29" s="374"/>
      <c r="H29" s="374"/>
      <c r="I29" s="397" t="s">
        <v>45</v>
      </c>
      <c r="J29" s="415" t="s">
        <v>46</v>
      </c>
      <c r="K29" s="281"/>
    </row>
    <row r="30">
      <c r="A30" s="341"/>
      <c r="B30" s="399">
        <v>1.0</v>
      </c>
      <c r="C30" s="416" t="s">
        <v>40</v>
      </c>
      <c r="D30" s="401"/>
      <c r="E30" s="401"/>
      <c r="F30" s="401"/>
      <c r="G30" s="401"/>
      <c r="H30" s="401"/>
      <c r="I30" s="417">
        <f>(I31+H32)</f>
        <v>0.3861803789</v>
      </c>
      <c r="J30" s="418">
        <f>(I30+H32)</f>
        <v>0.4214301542</v>
      </c>
      <c r="K30" s="281"/>
    </row>
    <row r="31">
      <c r="A31" s="341"/>
      <c r="B31" s="399">
        <v>2.0</v>
      </c>
      <c r="C31" s="404" t="s">
        <v>47</v>
      </c>
      <c r="D31" s="405"/>
      <c r="E31" s="419">
        <f t="array" ref="E31">INDEX(Gross_margin,MATCH(1,(B1=Ticker_symbol)*(E5=Years),0))</f>
        <v>0.2722693816</v>
      </c>
      <c r="F31" s="419">
        <f t="array" ref="F31">INDEX(Gross_margin,MATCH(1,(B1=Ticker_symbol)*(F5=Years),0))</f>
        <v>0.2948262687</v>
      </c>
      <c r="G31" s="419">
        <f t="array" ref="G31">INDEX(Gross_margin,MATCH(1,(B1=Ticker_symbol)*(G5=Years),0))</f>
        <v>0.3304020335</v>
      </c>
      <c r="H31" s="419">
        <f t="array" ref="H31">INDEX(Gross_margin,MATCH(1,(B1=Ticker_symbol)*(H5=Years),0))</f>
        <v>0.3509306037</v>
      </c>
      <c r="I31" s="420">
        <f t="array" ref="I31">INDEX(Gross_margin,MATCH(1,(B1=Ticker_symbol)*(H5=Years),0))</f>
        <v>0.3509306037</v>
      </c>
      <c r="J31" s="421">
        <f t="array" ref="J31">INDEX(Gross_margin,MATCH(1,(B1=Ticker_symbol)*(H5=Years),0))</f>
        <v>0.3509306037</v>
      </c>
      <c r="K31" s="281"/>
    </row>
    <row r="32">
      <c r="A32" s="341"/>
      <c r="B32" s="399">
        <v>3.0</v>
      </c>
      <c r="C32" s="408" t="s">
        <v>48</v>
      </c>
      <c r="D32" s="409"/>
      <c r="E32" s="409"/>
      <c r="F32" s="409"/>
      <c r="G32" s="410" t="s">
        <v>50</v>
      </c>
      <c r="H32" s="422">
        <f>STDEV(E31:H31)</f>
        <v>0.03524977525</v>
      </c>
      <c r="I32" s="423">
        <f>(I31-H32)</f>
        <v>0.3156808284</v>
      </c>
      <c r="J32" s="424">
        <f>(I32-H32)</f>
        <v>0.2804310532</v>
      </c>
      <c r="K32" s="281"/>
    </row>
    <row r="33">
      <c r="A33" s="341"/>
      <c r="B33" s="337"/>
      <c r="C33" s="414" t="s">
        <v>36</v>
      </c>
      <c r="D33" s="33"/>
      <c r="E33" s="374"/>
      <c r="F33" s="374"/>
      <c r="G33" s="374"/>
      <c r="H33" s="374"/>
      <c r="I33" s="397" t="s">
        <v>45</v>
      </c>
      <c r="J33" s="415" t="s">
        <v>661</v>
      </c>
      <c r="K33" s="281"/>
    </row>
    <row r="34">
      <c r="A34" s="341"/>
      <c r="B34" s="399">
        <v>1.0</v>
      </c>
      <c r="C34" s="416" t="s">
        <v>40</v>
      </c>
      <c r="D34" s="401"/>
      <c r="E34" s="401"/>
      <c r="F34" s="401"/>
      <c r="G34" s="401"/>
      <c r="H34" s="401"/>
      <c r="I34" s="417">
        <f>(I35+H36)</f>
        <v>0.04335349883</v>
      </c>
      <c r="J34" s="418">
        <f>(I34+H36)</f>
        <v>0.05592464347</v>
      </c>
      <c r="K34" s="281"/>
    </row>
    <row r="35">
      <c r="A35" s="341"/>
      <c r="B35" s="399">
        <v>2.0</v>
      </c>
      <c r="C35" s="404" t="s">
        <v>47</v>
      </c>
      <c r="D35" s="405"/>
      <c r="E35" s="419">
        <f t="array" ref="E35">INDEX(Operating_margin,MATCH(1,(B1=Ticker_symbol)*(E5=Years),0))</f>
        <v>0.01000644711</v>
      </c>
      <c r="F35" s="419">
        <f t="array" ref="F35">INDEX(Operating_margin,MATCH(1,(B1=Ticker_symbol)*(F5=Years),0))</f>
        <v>0.002000269699</v>
      </c>
      <c r="G35" s="425">
        <f t="array" ref="G35">INDEX(Operating_margin,MATCH(1,(B1=Ticker_symbol)*(G5=Years),0))</f>
        <v>0.02086798871</v>
      </c>
      <c r="H35" s="425">
        <f t="array" ref="H35">INDEX(Operating_margin,MATCH(1,(B1=Ticker_symbol)*(H5=Years),0))</f>
        <v>0.0307823542</v>
      </c>
      <c r="I35" s="420">
        <f t="array" ref="I35">INDEX(Operating_margin,MATCH(1,(B1=Ticker_symbol)*(H5=Years),0))</f>
        <v>0.0307823542</v>
      </c>
      <c r="J35" s="421">
        <f t="array" ref="J35">INDEX(Operating_margin,MATCH(1,(B1=Ticker_symbol)*(H5=Years),0))</f>
        <v>0.0307823542</v>
      </c>
      <c r="K35" s="281"/>
    </row>
    <row r="36">
      <c r="A36" s="12"/>
      <c r="B36" s="399">
        <v>3.0</v>
      </c>
      <c r="C36" s="426" t="s">
        <v>48</v>
      </c>
      <c r="D36" s="427"/>
      <c r="E36" s="427"/>
      <c r="F36" s="428"/>
      <c r="G36" s="410" t="s">
        <v>662</v>
      </c>
      <c r="H36" s="429">
        <f>STDEV(E35:H35)</f>
        <v>0.01257114464</v>
      </c>
      <c r="I36" s="430">
        <f>(I35-H36)</f>
        <v>0.01821120956</v>
      </c>
      <c r="J36" s="431">
        <f>(I36-H36)</f>
        <v>0.005640064923</v>
      </c>
      <c r="K36" s="281"/>
    </row>
    <row r="37">
      <c r="A37" s="281"/>
      <c r="B37" s="281"/>
      <c r="C37" s="432"/>
      <c r="D37" s="432"/>
      <c r="E37" s="432"/>
      <c r="F37" s="281"/>
      <c r="G37" s="281"/>
      <c r="H37" s="281"/>
      <c r="I37" s="281"/>
      <c r="J37" s="281"/>
      <c r="K37" s="281"/>
    </row>
    <row r="38">
      <c r="A38" s="281"/>
      <c r="B38" s="281"/>
      <c r="C38" s="432"/>
      <c r="D38" s="432"/>
      <c r="E38" s="433">
        <v>2012.0</v>
      </c>
      <c r="F38" s="433">
        <v>2013.0</v>
      </c>
      <c r="G38" s="433">
        <v>2014.0</v>
      </c>
      <c r="H38" s="433">
        <v>2015.0</v>
      </c>
      <c r="I38" s="433">
        <v>2016.0</v>
      </c>
      <c r="J38" s="433">
        <v>2017.0</v>
      </c>
      <c r="K38" s="281"/>
    </row>
    <row r="39">
      <c r="A39" s="281"/>
      <c r="B39" s="281"/>
      <c r="C39" s="432"/>
      <c r="D39" s="432"/>
      <c r="E39" s="432"/>
      <c r="F39" s="281"/>
      <c r="G39" s="281"/>
      <c r="H39" s="281"/>
      <c r="I39" s="281"/>
      <c r="J39" s="281"/>
      <c r="K39" s="281"/>
    </row>
    <row r="40">
      <c r="A40" s="281"/>
      <c r="B40" s="281"/>
      <c r="C40" s="432"/>
      <c r="D40" s="432"/>
      <c r="E40" s="432"/>
      <c r="F40" s="281"/>
      <c r="G40" s="281"/>
      <c r="H40" s="281"/>
      <c r="I40" s="281"/>
      <c r="J40" s="281"/>
      <c r="K40" s="281"/>
    </row>
    <row r="41">
      <c r="A41" s="281"/>
      <c r="B41" s="281"/>
      <c r="C41" s="432"/>
      <c r="D41" s="432"/>
      <c r="E41" s="432"/>
      <c r="F41" s="281"/>
      <c r="G41" s="281"/>
      <c r="H41" s="281"/>
      <c r="I41" s="281"/>
      <c r="J41" s="281"/>
      <c r="K41" s="281"/>
    </row>
    <row r="42">
      <c r="A42" s="281"/>
      <c r="B42" s="281"/>
      <c r="C42" s="432"/>
      <c r="D42" s="432"/>
      <c r="E42" s="432"/>
      <c r="F42" s="281"/>
      <c r="G42" s="281"/>
      <c r="H42" s="281"/>
      <c r="I42" s="281"/>
      <c r="J42" s="281"/>
      <c r="K42" s="281"/>
    </row>
    <row r="43">
      <c r="A43" s="281"/>
      <c r="B43" s="281"/>
      <c r="C43" s="432"/>
      <c r="D43" s="432"/>
      <c r="E43" s="432"/>
      <c r="F43" s="281"/>
      <c r="G43" s="281"/>
      <c r="H43" s="281"/>
      <c r="I43" s="281"/>
      <c r="J43" s="281"/>
      <c r="K43" s="281"/>
    </row>
    <row r="44">
      <c r="A44" s="281"/>
      <c r="B44" s="281"/>
      <c r="C44" s="432"/>
      <c r="D44" s="432"/>
      <c r="E44" s="432"/>
      <c r="F44" s="281"/>
      <c r="G44" s="281"/>
      <c r="H44" s="281"/>
      <c r="I44" s="281"/>
      <c r="J44" s="281"/>
      <c r="K44" s="281"/>
    </row>
    <row r="45">
      <c r="A45" s="281"/>
      <c r="B45" s="281"/>
      <c r="C45" s="432"/>
      <c r="D45" s="432"/>
      <c r="E45" s="432"/>
      <c r="F45" s="281"/>
      <c r="G45" s="281"/>
      <c r="H45" s="281"/>
      <c r="I45" s="281"/>
      <c r="J45" s="281"/>
      <c r="K45" s="281"/>
    </row>
    <row r="46">
      <c r="A46" s="281"/>
      <c r="B46" s="281"/>
      <c r="C46" s="432"/>
      <c r="D46" s="432"/>
      <c r="E46" s="432"/>
      <c r="F46" s="281"/>
      <c r="G46" s="281"/>
      <c r="H46" s="281"/>
      <c r="I46" s="281"/>
      <c r="J46" s="281"/>
      <c r="K46" s="281"/>
    </row>
    <row r="47">
      <c r="A47" s="281"/>
      <c r="B47" s="281"/>
      <c r="C47" s="432"/>
      <c r="D47" s="432"/>
      <c r="E47" s="432"/>
      <c r="F47" s="281"/>
      <c r="G47" s="281"/>
      <c r="H47" s="281"/>
      <c r="I47" s="281"/>
      <c r="J47" s="281"/>
      <c r="K47" s="281"/>
    </row>
    <row r="48">
      <c r="A48" s="281"/>
      <c r="B48" s="281"/>
      <c r="C48" s="432"/>
      <c r="D48" s="432"/>
      <c r="E48" s="432"/>
      <c r="F48" s="281"/>
      <c r="G48" s="281"/>
      <c r="H48" s="281"/>
      <c r="I48" s="281"/>
      <c r="J48" s="281"/>
      <c r="K48" s="281"/>
    </row>
    <row r="49">
      <c r="A49" s="281"/>
      <c r="B49" s="281"/>
      <c r="C49" s="432"/>
      <c r="D49" s="432"/>
      <c r="E49" s="432"/>
      <c r="F49" s="281"/>
      <c r="G49" s="281"/>
      <c r="H49" s="281"/>
      <c r="I49" s="281"/>
      <c r="J49" s="281"/>
      <c r="K49" s="281"/>
    </row>
    <row r="50">
      <c r="A50" s="281"/>
      <c r="B50" s="281"/>
      <c r="C50" s="432"/>
      <c r="D50" s="432"/>
      <c r="E50" s="432"/>
      <c r="F50" s="281"/>
      <c r="G50" s="281"/>
      <c r="H50" s="281"/>
      <c r="I50" s="281"/>
      <c r="J50" s="281"/>
      <c r="K50" s="281"/>
    </row>
    <row r="51">
      <c r="A51" s="281"/>
      <c r="B51" s="281"/>
      <c r="C51" s="432"/>
      <c r="D51" s="432"/>
      <c r="E51" s="432"/>
      <c r="F51" s="281"/>
      <c r="G51" s="281"/>
      <c r="H51" s="281"/>
      <c r="I51" s="281"/>
      <c r="J51" s="281"/>
      <c r="K51" s="281"/>
    </row>
    <row r="52">
      <c r="A52" s="281"/>
      <c r="B52" s="281"/>
      <c r="C52" s="432"/>
      <c r="D52" s="432"/>
      <c r="E52" s="432"/>
      <c r="F52" s="281"/>
      <c r="G52" s="281"/>
      <c r="H52" s="281"/>
      <c r="I52" s="281"/>
      <c r="J52" s="281"/>
      <c r="K52" s="281"/>
    </row>
    <row r="53">
      <c r="A53" s="281"/>
      <c r="B53" s="281"/>
      <c r="C53" s="432"/>
      <c r="D53" s="432"/>
      <c r="E53" s="432"/>
      <c r="F53" s="281"/>
      <c r="G53" s="281"/>
      <c r="H53" s="281"/>
      <c r="I53" s="281"/>
      <c r="J53" s="281"/>
      <c r="K53" s="281"/>
    </row>
    <row r="54">
      <c r="A54" s="281"/>
      <c r="B54" s="281"/>
      <c r="C54" s="432"/>
      <c r="D54" s="432"/>
      <c r="E54" s="432"/>
      <c r="F54" s="281"/>
      <c r="G54" s="281"/>
      <c r="H54" s="281"/>
      <c r="I54" s="281"/>
      <c r="J54" s="281"/>
      <c r="K54" s="281"/>
    </row>
    <row r="55">
      <c r="A55" s="281"/>
      <c r="B55" s="281"/>
      <c r="C55" s="432"/>
      <c r="D55" s="432"/>
      <c r="E55" s="432"/>
      <c r="F55" s="281"/>
      <c r="G55" s="281"/>
      <c r="H55" s="281"/>
      <c r="I55" s="281"/>
      <c r="J55" s="281"/>
      <c r="K55" s="281"/>
    </row>
    <row r="56">
      <c r="A56" s="281"/>
      <c r="B56" s="281"/>
      <c r="C56" s="432"/>
      <c r="D56" s="432"/>
      <c r="E56" s="432"/>
      <c r="F56" s="281"/>
      <c r="G56" s="281"/>
      <c r="H56" s="281"/>
      <c r="I56" s="281"/>
      <c r="J56" s="281"/>
      <c r="K56" s="281"/>
    </row>
    <row r="57">
      <c r="A57" s="281"/>
      <c r="B57" s="281"/>
      <c r="C57" s="432"/>
      <c r="D57" s="432"/>
      <c r="E57" s="432"/>
      <c r="F57" s="281"/>
      <c r="G57" s="281"/>
      <c r="H57" s="281"/>
      <c r="I57" s="281"/>
      <c r="J57" s="281"/>
      <c r="K57" s="281"/>
    </row>
    <row r="58">
      <c r="A58" s="281"/>
      <c r="B58" s="281"/>
      <c r="C58" s="432"/>
      <c r="D58" s="432"/>
      <c r="E58" s="432"/>
      <c r="F58" s="281"/>
      <c r="G58" s="281"/>
      <c r="H58" s="281"/>
      <c r="I58" s="281"/>
      <c r="J58" s="281"/>
      <c r="K58" s="281"/>
    </row>
    <row r="59">
      <c r="A59" s="281"/>
      <c r="B59" s="281"/>
      <c r="C59" s="432"/>
      <c r="D59" s="432"/>
      <c r="E59" s="432"/>
      <c r="F59" s="281"/>
      <c r="G59" s="281"/>
      <c r="H59" s="281"/>
      <c r="I59" s="281"/>
      <c r="J59" s="281"/>
      <c r="K59" s="281"/>
    </row>
    <row r="60">
      <c r="A60" s="281"/>
      <c r="B60" s="281"/>
      <c r="C60" s="432"/>
      <c r="D60" s="432"/>
      <c r="E60" s="432"/>
      <c r="F60" s="281"/>
      <c r="G60" s="281"/>
      <c r="H60" s="281"/>
      <c r="I60" s="281"/>
      <c r="J60" s="281"/>
      <c r="K60" s="281"/>
    </row>
    <row r="61">
      <c r="A61" s="281"/>
      <c r="B61" s="281"/>
      <c r="C61" s="432"/>
      <c r="D61" s="432"/>
      <c r="E61" s="432"/>
      <c r="F61" s="281"/>
      <c r="G61" s="281"/>
      <c r="H61" s="281"/>
      <c r="I61" s="281"/>
      <c r="J61" s="281"/>
      <c r="K61" s="281"/>
    </row>
    <row r="62">
      <c r="A62" s="281"/>
      <c r="B62" s="281"/>
      <c r="C62" s="432"/>
      <c r="D62" s="432"/>
      <c r="E62" s="432"/>
      <c r="F62" s="281"/>
      <c r="G62" s="281"/>
      <c r="H62" s="281"/>
      <c r="I62" s="281"/>
      <c r="J62" s="281"/>
      <c r="K62" s="281"/>
    </row>
    <row r="63">
      <c r="A63" s="281"/>
      <c r="B63" s="281"/>
      <c r="C63" s="432"/>
      <c r="D63" s="432"/>
      <c r="E63" s="432"/>
      <c r="F63" s="281"/>
      <c r="G63" s="281"/>
      <c r="H63" s="281"/>
      <c r="I63" s="281"/>
      <c r="J63" s="281"/>
      <c r="K63" s="281"/>
    </row>
    <row r="64">
      <c r="A64" s="281"/>
      <c r="B64" s="281"/>
      <c r="C64" s="432"/>
      <c r="D64" s="432"/>
      <c r="E64" s="432"/>
      <c r="F64" s="281"/>
      <c r="G64" s="281"/>
      <c r="H64" s="281"/>
      <c r="I64" s="281"/>
      <c r="J64" s="281"/>
      <c r="K64" s="281"/>
    </row>
    <row r="65">
      <c r="A65" s="281"/>
      <c r="B65" s="281"/>
      <c r="C65" s="432"/>
      <c r="D65" s="432"/>
      <c r="E65" s="432"/>
      <c r="F65" s="281"/>
      <c r="G65" s="281"/>
      <c r="H65" s="281"/>
      <c r="I65" s="281"/>
      <c r="J65" s="281"/>
      <c r="K65" s="281"/>
    </row>
    <row r="66">
      <c r="A66" s="281"/>
      <c r="B66" s="281"/>
      <c r="C66" s="432"/>
      <c r="D66" s="432"/>
      <c r="E66" s="432"/>
      <c r="F66" s="281"/>
      <c r="G66" s="281"/>
      <c r="H66" s="281"/>
      <c r="I66" s="281"/>
      <c r="J66" s="281"/>
      <c r="K66" s="281"/>
    </row>
    <row r="67">
      <c r="A67" s="281"/>
      <c r="B67" s="281"/>
      <c r="C67" s="432"/>
      <c r="D67" s="432"/>
      <c r="E67" s="432"/>
      <c r="F67" s="281"/>
      <c r="G67" s="281"/>
      <c r="H67" s="281"/>
      <c r="I67" s="281"/>
      <c r="J67" s="281"/>
      <c r="K67" s="281"/>
    </row>
    <row r="68">
      <c r="A68" s="281"/>
      <c r="B68" s="281"/>
      <c r="C68" s="432"/>
      <c r="D68" s="432"/>
      <c r="E68" s="432"/>
      <c r="F68" s="281"/>
      <c r="G68" s="281"/>
      <c r="H68" s="281"/>
      <c r="I68" s="281"/>
      <c r="J68" s="281"/>
      <c r="K68" s="281"/>
    </row>
    <row r="69">
      <c r="A69" s="281"/>
      <c r="B69" s="281"/>
      <c r="C69" s="432"/>
      <c r="D69" s="432"/>
      <c r="E69" s="432"/>
      <c r="F69" s="281"/>
      <c r="G69" s="281"/>
      <c r="H69" s="281"/>
      <c r="I69" s="281"/>
      <c r="J69" s="281"/>
      <c r="K69" s="281"/>
    </row>
    <row r="70">
      <c r="A70" s="281"/>
      <c r="B70" s="281"/>
      <c r="C70" s="432"/>
      <c r="D70" s="432"/>
      <c r="E70" s="432"/>
      <c r="F70" s="281"/>
      <c r="G70" s="281"/>
      <c r="H70" s="281"/>
      <c r="I70" s="281"/>
      <c r="J70" s="281"/>
      <c r="K70" s="281"/>
    </row>
    <row r="71">
      <c r="A71" s="281"/>
      <c r="B71" s="281"/>
      <c r="C71" s="432"/>
      <c r="D71" s="432"/>
      <c r="E71" s="432"/>
      <c r="F71" s="281"/>
      <c r="G71" s="281"/>
      <c r="H71" s="281"/>
      <c r="I71" s="281"/>
      <c r="J71" s="281"/>
      <c r="K71" s="281"/>
    </row>
    <row r="72">
      <c r="A72" s="281"/>
      <c r="B72" s="281"/>
      <c r="C72" s="432"/>
      <c r="D72" s="432"/>
      <c r="E72" s="432"/>
      <c r="F72" s="281"/>
      <c r="G72" s="281"/>
      <c r="H72" s="281"/>
      <c r="I72" s="281"/>
      <c r="J72" s="281"/>
      <c r="K72" s="281"/>
    </row>
    <row r="73">
      <c r="A73" s="281"/>
      <c r="B73" s="281"/>
      <c r="C73" s="432"/>
      <c r="D73" s="432"/>
      <c r="E73" s="432"/>
      <c r="F73" s="281"/>
      <c r="G73" s="281"/>
      <c r="H73" s="281"/>
      <c r="I73" s="281"/>
      <c r="J73" s="281"/>
      <c r="K73" s="281"/>
    </row>
    <row r="74">
      <c r="A74" s="281"/>
      <c r="B74" s="281"/>
      <c r="C74" s="432"/>
      <c r="D74" s="432"/>
      <c r="E74" s="432"/>
      <c r="F74" s="281"/>
      <c r="G74" s="281"/>
      <c r="H74" s="281"/>
      <c r="I74" s="281"/>
      <c r="J74" s="281"/>
      <c r="K74" s="281"/>
    </row>
    <row r="75">
      <c r="A75" s="281"/>
      <c r="B75" s="281"/>
      <c r="C75" s="432"/>
      <c r="D75" s="432"/>
      <c r="E75" s="432"/>
      <c r="F75" s="281"/>
      <c r="G75" s="281"/>
      <c r="H75" s="281"/>
      <c r="I75" s="281"/>
      <c r="J75" s="281"/>
      <c r="K75" s="281"/>
    </row>
    <row r="76">
      <c r="A76" s="281"/>
      <c r="B76" s="281"/>
      <c r="C76" s="432"/>
      <c r="D76" s="432"/>
      <c r="E76" s="432"/>
      <c r="F76" s="281"/>
      <c r="G76" s="281"/>
      <c r="H76" s="281"/>
      <c r="I76" s="281"/>
      <c r="J76" s="281"/>
      <c r="K76" s="281"/>
    </row>
    <row r="77">
      <c r="A77" s="281"/>
      <c r="B77" s="281"/>
      <c r="C77" s="432"/>
      <c r="D77" s="432"/>
      <c r="E77" s="432"/>
      <c r="F77" s="281"/>
      <c r="G77" s="281"/>
      <c r="H77" s="281"/>
      <c r="I77" s="281"/>
      <c r="J77" s="281"/>
      <c r="K77" s="281"/>
    </row>
    <row r="78">
      <c r="A78" s="281"/>
      <c r="B78" s="281"/>
      <c r="C78" s="432"/>
      <c r="D78" s="432"/>
      <c r="E78" s="432"/>
      <c r="F78" s="281"/>
      <c r="G78" s="281"/>
      <c r="H78" s="281"/>
      <c r="I78" s="281"/>
      <c r="J78" s="281"/>
      <c r="K78" s="281"/>
    </row>
    <row r="79">
      <c r="A79" s="281"/>
      <c r="B79" s="281"/>
      <c r="C79" s="432"/>
      <c r="D79" s="432"/>
      <c r="E79" s="432"/>
      <c r="F79" s="281"/>
      <c r="G79" s="281"/>
      <c r="H79" s="281"/>
      <c r="I79" s="281"/>
      <c r="J79" s="281"/>
      <c r="K79" s="281"/>
    </row>
    <row r="80">
      <c r="A80" s="281"/>
      <c r="B80" s="281"/>
      <c r="C80" s="432"/>
      <c r="D80" s="432"/>
      <c r="E80" s="432"/>
      <c r="F80" s="281"/>
      <c r="G80" s="281"/>
      <c r="H80" s="281"/>
      <c r="I80" s="281"/>
      <c r="J80" s="281"/>
      <c r="K80" s="281"/>
    </row>
    <row r="81">
      <c r="A81" s="281"/>
      <c r="B81" s="281"/>
      <c r="C81" s="432"/>
      <c r="D81" s="432"/>
      <c r="E81" s="432"/>
      <c r="F81" s="281"/>
      <c r="G81" s="281"/>
      <c r="H81" s="281"/>
      <c r="I81" s="281"/>
      <c r="J81" s="281"/>
      <c r="K81" s="281"/>
    </row>
    <row r="82">
      <c r="A82" s="281"/>
      <c r="B82" s="281"/>
      <c r="C82" s="432"/>
      <c r="D82" s="432"/>
      <c r="E82" s="432"/>
      <c r="F82" s="281"/>
      <c r="G82" s="281"/>
      <c r="H82" s="281"/>
      <c r="I82" s="281"/>
      <c r="J82" s="281"/>
      <c r="K82" s="281"/>
    </row>
    <row r="83">
      <c r="A83" s="281"/>
      <c r="B83" s="281"/>
      <c r="C83" s="432"/>
      <c r="D83" s="432"/>
      <c r="E83" s="432"/>
      <c r="F83" s="281"/>
      <c r="G83" s="281"/>
      <c r="H83" s="281"/>
      <c r="I83" s="281"/>
      <c r="J83" s="281"/>
      <c r="K83" s="281"/>
    </row>
    <row r="84">
      <c r="A84" s="281"/>
      <c r="B84" s="281"/>
      <c r="C84" s="432"/>
      <c r="D84" s="432"/>
      <c r="E84" s="432"/>
      <c r="F84" s="281"/>
      <c r="G84" s="281"/>
      <c r="H84" s="281"/>
      <c r="I84" s="281"/>
      <c r="J84" s="281"/>
      <c r="K84" s="281"/>
    </row>
    <row r="85">
      <c r="A85" s="281"/>
      <c r="B85" s="281"/>
      <c r="C85" s="432"/>
      <c r="D85" s="432"/>
      <c r="E85" s="432"/>
      <c r="F85" s="281"/>
      <c r="G85" s="281"/>
      <c r="H85" s="281"/>
      <c r="I85" s="281"/>
      <c r="J85" s="281"/>
      <c r="K85" s="281"/>
    </row>
    <row r="86">
      <c r="A86" s="281"/>
      <c r="B86" s="281"/>
      <c r="C86" s="432"/>
      <c r="D86" s="432"/>
      <c r="E86" s="432"/>
      <c r="F86" s="281"/>
      <c r="G86" s="281"/>
      <c r="H86" s="281"/>
      <c r="I86" s="281"/>
      <c r="J86" s="281"/>
      <c r="K86" s="281"/>
    </row>
    <row r="87">
      <c r="A87" s="281"/>
      <c r="B87" s="281"/>
      <c r="C87" s="432"/>
      <c r="D87" s="432"/>
      <c r="E87" s="432"/>
      <c r="F87" s="281"/>
      <c r="G87" s="281"/>
      <c r="H87" s="281"/>
      <c r="I87" s="281"/>
      <c r="J87" s="281"/>
      <c r="K87" s="281"/>
    </row>
    <row r="88">
      <c r="A88" s="281"/>
      <c r="B88" s="281"/>
      <c r="C88" s="432"/>
      <c r="D88" s="432"/>
      <c r="E88" s="432"/>
      <c r="F88" s="281"/>
      <c r="G88" s="281"/>
      <c r="H88" s="281"/>
      <c r="I88" s="281"/>
      <c r="J88" s="281"/>
      <c r="K88" s="281"/>
    </row>
    <row r="89">
      <c r="A89" s="281"/>
      <c r="B89" s="281"/>
      <c r="C89" s="432"/>
      <c r="D89" s="432"/>
      <c r="E89" s="432"/>
      <c r="F89" s="281"/>
      <c r="G89" s="281"/>
      <c r="H89" s="281"/>
      <c r="I89" s="281"/>
      <c r="J89" s="281"/>
      <c r="K89" s="281"/>
    </row>
    <row r="90">
      <c r="A90" s="281"/>
      <c r="B90" s="281"/>
      <c r="C90" s="432"/>
      <c r="D90" s="432"/>
      <c r="E90" s="432"/>
      <c r="F90" s="281"/>
      <c r="G90" s="281"/>
      <c r="H90" s="281"/>
      <c r="I90" s="281"/>
      <c r="J90" s="281"/>
      <c r="K90" s="281"/>
    </row>
    <row r="91">
      <c r="A91" s="281"/>
      <c r="B91" s="281"/>
      <c r="C91" s="432"/>
      <c r="D91" s="432"/>
      <c r="E91" s="432"/>
      <c r="F91" s="281"/>
      <c r="G91" s="281"/>
      <c r="H91" s="281"/>
      <c r="I91" s="281"/>
      <c r="J91" s="281"/>
      <c r="K91" s="281"/>
    </row>
    <row r="92">
      <c r="A92" s="281"/>
      <c r="B92" s="281"/>
      <c r="C92" s="432"/>
      <c r="D92" s="432"/>
      <c r="E92" s="432"/>
      <c r="F92" s="281"/>
      <c r="G92" s="281"/>
      <c r="H92" s="281"/>
      <c r="I92" s="281"/>
      <c r="J92" s="281"/>
      <c r="K92" s="281"/>
    </row>
    <row r="93">
      <c r="A93" s="281"/>
      <c r="B93" s="281"/>
      <c r="C93" s="432"/>
      <c r="D93" s="432"/>
      <c r="E93" s="432"/>
      <c r="F93" s="281"/>
      <c r="G93" s="281"/>
      <c r="H93" s="281"/>
      <c r="I93" s="281"/>
      <c r="J93" s="281"/>
      <c r="K93" s="281"/>
    </row>
    <row r="94">
      <c r="A94" s="281"/>
      <c r="B94" s="281"/>
      <c r="C94" s="432"/>
      <c r="D94" s="432"/>
      <c r="E94" s="432"/>
      <c r="F94" s="281"/>
      <c r="G94" s="281"/>
      <c r="H94" s="281"/>
      <c r="I94" s="281"/>
      <c r="J94" s="281"/>
      <c r="K94" s="281"/>
    </row>
    <row r="95">
      <c r="A95" s="281"/>
      <c r="B95" s="281"/>
      <c r="C95" s="432"/>
      <c r="D95" s="432"/>
      <c r="E95" s="432"/>
      <c r="F95" s="281"/>
      <c r="G95" s="281"/>
      <c r="H95" s="281"/>
      <c r="I95" s="281"/>
      <c r="J95" s="281"/>
      <c r="K95" s="281"/>
    </row>
    <row r="96">
      <c r="A96" s="281"/>
      <c r="B96" s="281"/>
      <c r="C96" s="432"/>
      <c r="D96" s="432"/>
      <c r="E96" s="432"/>
      <c r="F96" s="281"/>
      <c r="G96" s="281"/>
      <c r="H96" s="281"/>
      <c r="I96" s="281"/>
      <c r="J96" s="281"/>
      <c r="K96" s="281"/>
    </row>
    <row r="97">
      <c r="A97" s="281"/>
      <c r="B97" s="281"/>
      <c r="C97" s="432"/>
      <c r="D97" s="432"/>
      <c r="E97" s="432"/>
      <c r="F97" s="281"/>
      <c r="G97" s="281"/>
      <c r="H97" s="281"/>
      <c r="I97" s="281"/>
      <c r="J97" s="281"/>
      <c r="K97" s="281"/>
    </row>
    <row r="98">
      <c r="A98" s="281"/>
      <c r="B98" s="281"/>
      <c r="C98" s="432"/>
      <c r="D98" s="432"/>
      <c r="E98" s="432"/>
      <c r="F98" s="281"/>
      <c r="G98" s="281"/>
      <c r="H98" s="281"/>
      <c r="I98" s="281"/>
      <c r="J98" s="281"/>
      <c r="K98" s="281"/>
    </row>
    <row r="99">
      <c r="A99" s="281"/>
      <c r="B99" s="281"/>
      <c r="C99" s="432"/>
      <c r="D99" s="432"/>
      <c r="E99" s="432"/>
      <c r="F99" s="281"/>
      <c r="G99" s="281"/>
      <c r="H99" s="281"/>
      <c r="I99" s="281"/>
      <c r="J99" s="281"/>
      <c r="K99" s="281"/>
    </row>
    <row r="100">
      <c r="A100" s="281"/>
      <c r="B100" s="281"/>
      <c r="C100" s="432"/>
      <c r="D100" s="432"/>
      <c r="E100" s="432"/>
      <c r="F100" s="281"/>
      <c r="G100" s="281"/>
      <c r="H100" s="281"/>
      <c r="I100" s="281"/>
      <c r="J100" s="281"/>
      <c r="K100" s="281"/>
    </row>
    <row r="101">
      <c r="A101" s="281"/>
      <c r="B101" s="281"/>
      <c r="C101" s="432"/>
      <c r="D101" s="432"/>
      <c r="E101" s="432"/>
      <c r="F101" s="281"/>
      <c r="G101" s="281"/>
      <c r="H101" s="281"/>
      <c r="I101" s="281"/>
      <c r="J101" s="281"/>
      <c r="K101" s="281"/>
    </row>
    <row r="102">
      <c r="A102" s="281"/>
      <c r="B102" s="281"/>
      <c r="C102" s="432"/>
      <c r="D102" s="432"/>
      <c r="E102" s="432"/>
      <c r="F102" s="281"/>
      <c r="G102" s="281"/>
      <c r="H102" s="281"/>
      <c r="I102" s="281"/>
      <c r="J102" s="281"/>
      <c r="K102" s="281"/>
    </row>
    <row r="103">
      <c r="A103" s="281"/>
      <c r="B103" s="281"/>
      <c r="C103" s="432"/>
      <c r="D103" s="432"/>
      <c r="E103" s="432"/>
      <c r="F103" s="281"/>
      <c r="G103" s="281"/>
      <c r="H103" s="281"/>
      <c r="I103" s="281"/>
      <c r="J103" s="281"/>
      <c r="K103" s="281"/>
    </row>
    <row r="104">
      <c r="A104" s="281"/>
      <c r="B104" s="281"/>
      <c r="C104" s="432"/>
      <c r="D104" s="432"/>
      <c r="E104" s="432"/>
      <c r="F104" s="281"/>
      <c r="G104" s="281"/>
      <c r="H104" s="281"/>
      <c r="I104" s="281"/>
      <c r="J104" s="281"/>
      <c r="K104" s="281"/>
    </row>
    <row r="105">
      <c r="A105" s="281"/>
      <c r="B105" s="281"/>
      <c r="C105" s="432"/>
      <c r="D105" s="432"/>
      <c r="E105" s="432"/>
      <c r="F105" s="281"/>
      <c r="G105" s="281"/>
      <c r="H105" s="281"/>
      <c r="I105" s="281"/>
      <c r="J105" s="281"/>
      <c r="K105" s="281"/>
    </row>
    <row r="106">
      <c r="A106" s="281"/>
      <c r="B106" s="281"/>
      <c r="C106" s="432"/>
      <c r="D106" s="432"/>
      <c r="E106" s="432"/>
      <c r="F106" s="281"/>
      <c r="G106" s="281"/>
      <c r="H106" s="281"/>
      <c r="I106" s="281"/>
      <c r="J106" s="281"/>
      <c r="K106" s="281"/>
    </row>
    <row r="107">
      <c r="A107" s="281"/>
      <c r="B107" s="281"/>
      <c r="C107" s="432"/>
      <c r="D107" s="432"/>
      <c r="E107" s="432"/>
      <c r="F107" s="281"/>
      <c r="G107" s="281"/>
      <c r="H107" s="281"/>
      <c r="I107" s="281"/>
      <c r="J107" s="281"/>
      <c r="K107" s="281"/>
    </row>
    <row r="108">
      <c r="A108" s="281"/>
      <c r="B108" s="281"/>
      <c r="C108" s="432"/>
      <c r="D108" s="432"/>
      <c r="E108" s="432"/>
      <c r="F108" s="281"/>
      <c r="G108" s="281"/>
      <c r="H108" s="281"/>
      <c r="I108" s="281"/>
      <c r="J108" s="281"/>
      <c r="K108" s="281"/>
    </row>
    <row r="109">
      <c r="A109" s="281"/>
      <c r="B109" s="281"/>
      <c r="C109" s="432"/>
      <c r="D109" s="432"/>
      <c r="E109" s="432"/>
      <c r="F109" s="281"/>
      <c r="G109" s="281"/>
      <c r="H109" s="281"/>
      <c r="I109" s="281"/>
      <c r="J109" s="281"/>
      <c r="K109" s="281"/>
    </row>
    <row r="110">
      <c r="A110" s="281"/>
      <c r="B110" s="281"/>
      <c r="C110" s="432"/>
      <c r="D110" s="432"/>
      <c r="E110" s="432"/>
      <c r="F110" s="281"/>
      <c r="G110" s="281"/>
      <c r="H110" s="281"/>
      <c r="I110" s="281"/>
      <c r="J110" s="281"/>
      <c r="K110" s="281"/>
    </row>
    <row r="111">
      <c r="A111" s="281"/>
      <c r="B111" s="281"/>
      <c r="C111" s="432"/>
      <c r="D111" s="432"/>
      <c r="E111" s="432"/>
      <c r="F111" s="281"/>
      <c r="G111" s="281"/>
      <c r="H111" s="281"/>
      <c r="I111" s="281"/>
      <c r="J111" s="281"/>
      <c r="K111" s="281"/>
    </row>
    <row r="112">
      <c r="A112" s="281"/>
      <c r="B112" s="281"/>
      <c r="C112" s="432"/>
      <c r="D112" s="432"/>
      <c r="E112" s="432"/>
      <c r="F112" s="281"/>
      <c r="G112" s="281"/>
      <c r="H112" s="281"/>
      <c r="I112" s="281"/>
      <c r="J112" s="281"/>
      <c r="K112" s="281"/>
    </row>
    <row r="113">
      <c r="A113" s="281"/>
      <c r="B113" s="281"/>
      <c r="C113" s="432"/>
      <c r="D113" s="432"/>
      <c r="E113" s="432"/>
      <c r="F113" s="281"/>
      <c r="G113" s="281"/>
      <c r="H113" s="281"/>
      <c r="I113" s="281"/>
      <c r="J113" s="281"/>
      <c r="K113" s="281"/>
    </row>
    <row r="114">
      <c r="A114" s="281"/>
      <c r="B114" s="281"/>
      <c r="C114" s="432"/>
      <c r="D114" s="432"/>
      <c r="E114" s="432"/>
      <c r="F114" s="281"/>
      <c r="G114" s="281"/>
      <c r="H114" s="281"/>
      <c r="I114" s="281"/>
      <c r="J114" s="281"/>
      <c r="K114" s="281"/>
    </row>
    <row r="115">
      <c r="A115" s="281"/>
      <c r="B115" s="281"/>
      <c r="C115" s="432"/>
      <c r="D115" s="432"/>
      <c r="E115" s="432"/>
      <c r="F115" s="281"/>
      <c r="G115" s="281"/>
      <c r="H115" s="281"/>
      <c r="I115" s="281"/>
      <c r="J115" s="281"/>
      <c r="K115" s="281"/>
    </row>
    <row r="116">
      <c r="A116" s="281"/>
      <c r="B116" s="281"/>
      <c r="C116" s="432"/>
      <c r="D116" s="432"/>
      <c r="E116" s="432"/>
      <c r="F116" s="281"/>
      <c r="G116" s="281"/>
      <c r="H116" s="281"/>
      <c r="I116" s="281"/>
      <c r="J116" s="281"/>
      <c r="K116" s="281"/>
    </row>
    <row r="117">
      <c r="A117" s="281"/>
      <c r="B117" s="281"/>
      <c r="C117" s="432"/>
      <c r="D117" s="432"/>
      <c r="E117" s="432"/>
      <c r="F117" s="281"/>
      <c r="G117" s="281"/>
      <c r="H117" s="281"/>
      <c r="I117" s="281"/>
      <c r="J117" s="281"/>
      <c r="K117" s="281"/>
    </row>
    <row r="118">
      <c r="A118" s="281"/>
      <c r="B118" s="281"/>
      <c r="C118" s="432"/>
      <c r="D118" s="432"/>
      <c r="E118" s="432"/>
      <c r="F118" s="281"/>
      <c r="G118" s="281"/>
      <c r="H118" s="281"/>
      <c r="I118" s="281"/>
      <c r="J118" s="281"/>
      <c r="K118" s="281"/>
    </row>
    <row r="119">
      <c r="A119" s="281"/>
      <c r="B119" s="281"/>
      <c r="C119" s="432"/>
      <c r="D119" s="432"/>
      <c r="E119" s="432"/>
      <c r="F119" s="281"/>
      <c r="G119" s="281"/>
      <c r="H119" s="281"/>
      <c r="I119" s="281"/>
      <c r="J119" s="281"/>
      <c r="K119" s="281"/>
    </row>
    <row r="120">
      <c r="A120" s="281"/>
      <c r="B120" s="281"/>
      <c r="C120" s="432"/>
      <c r="D120" s="432"/>
      <c r="E120" s="432"/>
      <c r="F120" s="281"/>
      <c r="G120" s="281"/>
      <c r="H120" s="281"/>
      <c r="I120" s="281"/>
      <c r="J120" s="281"/>
      <c r="K120" s="281"/>
    </row>
    <row r="121">
      <c r="A121" s="281"/>
      <c r="B121" s="281"/>
      <c r="C121" s="432"/>
      <c r="D121" s="432"/>
      <c r="E121" s="432"/>
      <c r="F121" s="281"/>
      <c r="G121" s="281"/>
      <c r="H121" s="281"/>
      <c r="I121" s="281"/>
      <c r="J121" s="281"/>
      <c r="K121" s="281"/>
    </row>
    <row r="122">
      <c r="A122" s="281"/>
      <c r="B122" s="281"/>
      <c r="C122" s="432"/>
      <c r="D122" s="432"/>
      <c r="E122" s="432"/>
      <c r="F122" s="281"/>
      <c r="G122" s="281"/>
      <c r="H122" s="281"/>
      <c r="I122" s="281"/>
      <c r="J122" s="281"/>
      <c r="K122" s="281"/>
    </row>
    <row r="123">
      <c r="A123" s="281"/>
      <c r="B123" s="281"/>
      <c r="C123" s="432"/>
      <c r="D123" s="432"/>
      <c r="E123" s="432"/>
      <c r="F123" s="281"/>
      <c r="G123" s="281"/>
      <c r="H123" s="281"/>
      <c r="I123" s="281"/>
      <c r="J123" s="281"/>
      <c r="K123" s="281"/>
    </row>
    <row r="124">
      <c r="A124" s="281"/>
      <c r="B124" s="281"/>
      <c r="C124" s="432"/>
      <c r="D124" s="432"/>
      <c r="E124" s="432"/>
      <c r="F124" s="281"/>
      <c r="G124" s="281"/>
      <c r="H124" s="281"/>
      <c r="I124" s="281"/>
      <c r="J124" s="281"/>
      <c r="K124" s="281"/>
    </row>
    <row r="125">
      <c r="A125" s="281"/>
      <c r="B125" s="281"/>
      <c r="C125" s="432"/>
      <c r="D125" s="432"/>
      <c r="E125" s="432"/>
      <c r="F125" s="281"/>
      <c r="G125" s="281"/>
      <c r="H125" s="281"/>
      <c r="I125" s="281"/>
      <c r="J125" s="281"/>
      <c r="K125" s="281"/>
    </row>
    <row r="126">
      <c r="A126" s="281"/>
      <c r="B126" s="281"/>
      <c r="C126" s="432"/>
      <c r="D126" s="432"/>
      <c r="E126" s="432"/>
      <c r="F126" s="281"/>
      <c r="G126" s="281"/>
      <c r="H126" s="281"/>
      <c r="I126" s="281"/>
      <c r="J126" s="281"/>
      <c r="K126" s="281"/>
    </row>
    <row r="127">
      <c r="A127" s="281"/>
      <c r="B127" s="281"/>
      <c r="C127" s="432"/>
      <c r="D127" s="432"/>
      <c r="E127" s="432"/>
      <c r="F127" s="281"/>
      <c r="G127" s="281"/>
      <c r="H127" s="281"/>
      <c r="I127" s="281"/>
      <c r="J127" s="281"/>
      <c r="K127" s="281"/>
    </row>
    <row r="128">
      <c r="A128" s="281"/>
      <c r="B128" s="281"/>
      <c r="C128" s="432"/>
      <c r="D128" s="432"/>
      <c r="E128" s="432"/>
      <c r="F128" s="281"/>
      <c r="G128" s="281"/>
      <c r="H128" s="281"/>
      <c r="I128" s="281"/>
      <c r="J128" s="281"/>
      <c r="K128" s="281"/>
    </row>
    <row r="129">
      <c r="A129" s="281"/>
      <c r="B129" s="281"/>
      <c r="C129" s="432"/>
      <c r="D129" s="432"/>
      <c r="E129" s="432"/>
      <c r="F129" s="281"/>
      <c r="G129" s="281"/>
      <c r="H129" s="281"/>
      <c r="I129" s="281"/>
      <c r="J129" s="281"/>
      <c r="K129" s="281"/>
    </row>
    <row r="130">
      <c r="A130" s="281"/>
      <c r="B130" s="281"/>
      <c r="C130" s="432"/>
      <c r="D130" s="432"/>
      <c r="E130" s="432"/>
      <c r="F130" s="281"/>
      <c r="G130" s="281"/>
      <c r="H130" s="281"/>
      <c r="I130" s="281"/>
      <c r="J130" s="281"/>
      <c r="K130" s="281"/>
    </row>
    <row r="131">
      <c r="A131" s="281"/>
      <c r="B131" s="281"/>
      <c r="C131" s="432"/>
      <c r="D131" s="432"/>
      <c r="E131" s="432"/>
      <c r="F131" s="281"/>
      <c r="G131" s="281"/>
      <c r="H131" s="281"/>
      <c r="I131" s="281"/>
      <c r="J131" s="281"/>
      <c r="K131" s="281"/>
    </row>
    <row r="132">
      <c r="A132" s="281"/>
      <c r="B132" s="281"/>
      <c r="C132" s="432"/>
      <c r="D132" s="432"/>
      <c r="E132" s="432"/>
      <c r="F132" s="281"/>
      <c r="G132" s="281"/>
      <c r="H132" s="281"/>
      <c r="I132" s="281"/>
      <c r="J132" s="281"/>
      <c r="K132" s="281"/>
    </row>
    <row r="133">
      <c r="A133" s="281"/>
      <c r="B133" s="281"/>
      <c r="C133" s="432"/>
      <c r="D133" s="432"/>
      <c r="E133" s="432"/>
      <c r="F133" s="281"/>
      <c r="G133" s="281"/>
      <c r="H133" s="281"/>
      <c r="I133" s="281"/>
      <c r="J133" s="281"/>
      <c r="K133" s="281"/>
    </row>
    <row r="134">
      <c r="A134" s="281"/>
      <c r="B134" s="281"/>
      <c r="C134" s="432"/>
      <c r="D134" s="432"/>
      <c r="E134" s="432"/>
      <c r="F134" s="281"/>
      <c r="G134" s="281"/>
      <c r="H134" s="281"/>
      <c r="I134" s="281"/>
      <c r="J134" s="281"/>
      <c r="K134" s="281"/>
    </row>
    <row r="135">
      <c r="A135" s="281"/>
      <c r="B135" s="281"/>
      <c r="C135" s="432"/>
      <c r="D135" s="432"/>
      <c r="E135" s="432"/>
      <c r="F135" s="281"/>
      <c r="G135" s="281"/>
      <c r="H135" s="281"/>
      <c r="I135" s="281"/>
      <c r="J135" s="281"/>
      <c r="K135" s="281"/>
    </row>
    <row r="136">
      <c r="A136" s="281"/>
      <c r="B136" s="281"/>
      <c r="C136" s="432"/>
      <c r="D136" s="432"/>
      <c r="E136" s="432"/>
      <c r="F136" s="281"/>
      <c r="G136" s="281"/>
      <c r="H136" s="281"/>
      <c r="I136" s="281"/>
      <c r="J136" s="281"/>
      <c r="K136" s="281"/>
    </row>
    <row r="137">
      <c r="A137" s="281"/>
      <c r="B137" s="281"/>
      <c r="C137" s="432"/>
      <c r="D137" s="432"/>
      <c r="E137" s="432"/>
      <c r="F137" s="281"/>
      <c r="G137" s="281"/>
      <c r="H137" s="281"/>
      <c r="I137" s="281"/>
      <c r="J137" s="281"/>
      <c r="K137" s="281"/>
    </row>
    <row r="138">
      <c r="A138" s="281"/>
      <c r="B138" s="281"/>
      <c r="C138" s="432"/>
      <c r="D138" s="432"/>
      <c r="E138" s="432"/>
      <c r="F138" s="281"/>
      <c r="G138" s="281"/>
      <c r="H138" s="281"/>
      <c r="I138" s="281"/>
      <c r="J138" s="281"/>
      <c r="K138" s="281"/>
    </row>
    <row r="139">
      <c r="A139" s="281"/>
      <c r="B139" s="281"/>
      <c r="C139" s="432"/>
      <c r="D139" s="432"/>
      <c r="E139" s="432"/>
      <c r="F139" s="281"/>
      <c r="G139" s="281"/>
      <c r="H139" s="281"/>
      <c r="I139" s="281"/>
      <c r="J139" s="281"/>
      <c r="K139" s="281"/>
    </row>
    <row r="140">
      <c r="A140" s="281"/>
      <c r="B140" s="281"/>
      <c r="C140" s="432"/>
      <c r="D140" s="432"/>
      <c r="E140" s="432"/>
      <c r="F140" s="281"/>
      <c r="G140" s="281"/>
      <c r="H140" s="281"/>
      <c r="I140" s="281"/>
      <c r="J140" s="281"/>
      <c r="K140" s="281"/>
    </row>
    <row r="141">
      <c r="A141" s="281"/>
      <c r="B141" s="281"/>
      <c r="C141" s="432"/>
      <c r="D141" s="432"/>
      <c r="E141" s="432"/>
      <c r="F141" s="281"/>
      <c r="G141" s="281"/>
      <c r="H141" s="281"/>
      <c r="I141" s="281"/>
      <c r="J141" s="281"/>
      <c r="K141" s="281"/>
    </row>
    <row r="142">
      <c r="A142" s="281"/>
      <c r="B142" s="281"/>
      <c r="C142" s="432"/>
      <c r="D142" s="432"/>
      <c r="E142" s="432"/>
      <c r="F142" s="281"/>
      <c r="G142" s="281"/>
      <c r="H142" s="281"/>
      <c r="I142" s="281"/>
      <c r="J142" s="281"/>
      <c r="K142" s="281"/>
    </row>
    <row r="143">
      <c r="A143" s="281"/>
      <c r="B143" s="281"/>
      <c r="C143" s="432"/>
      <c r="D143" s="432"/>
      <c r="E143" s="432"/>
      <c r="F143" s="281"/>
      <c r="G143" s="281"/>
      <c r="H143" s="281"/>
      <c r="I143" s="281"/>
      <c r="J143" s="281"/>
      <c r="K143" s="281"/>
    </row>
    <row r="144">
      <c r="A144" s="281"/>
      <c r="B144" s="281"/>
      <c r="C144" s="432"/>
      <c r="D144" s="432"/>
      <c r="E144" s="432"/>
      <c r="F144" s="281"/>
      <c r="G144" s="281"/>
      <c r="H144" s="281"/>
      <c r="I144" s="281"/>
      <c r="J144" s="281"/>
      <c r="K144" s="281"/>
    </row>
    <row r="145">
      <c r="A145" s="281"/>
      <c r="B145" s="281"/>
      <c r="C145" s="432"/>
      <c r="D145" s="432"/>
      <c r="E145" s="432"/>
      <c r="F145" s="281"/>
      <c r="G145" s="281"/>
      <c r="H145" s="281"/>
      <c r="I145" s="281"/>
      <c r="J145" s="281"/>
      <c r="K145" s="281"/>
    </row>
    <row r="146">
      <c r="A146" s="281"/>
      <c r="B146" s="281"/>
      <c r="C146" s="432"/>
      <c r="D146" s="432"/>
      <c r="E146" s="432"/>
      <c r="F146" s="281"/>
      <c r="G146" s="281"/>
      <c r="H146" s="281"/>
      <c r="I146" s="281"/>
      <c r="J146" s="281"/>
      <c r="K146" s="281"/>
    </row>
    <row r="147">
      <c r="A147" s="281"/>
      <c r="B147" s="281"/>
      <c r="C147" s="432"/>
      <c r="D147" s="432"/>
      <c r="E147" s="432"/>
      <c r="F147" s="281"/>
      <c r="G147" s="281"/>
      <c r="H147" s="281"/>
      <c r="I147" s="281"/>
      <c r="J147" s="281"/>
      <c r="K147" s="281"/>
    </row>
    <row r="148">
      <c r="A148" s="281"/>
      <c r="B148" s="281"/>
      <c r="C148" s="432"/>
      <c r="D148" s="432"/>
      <c r="E148" s="432"/>
      <c r="F148" s="281"/>
      <c r="G148" s="281"/>
      <c r="H148" s="281"/>
      <c r="I148" s="281"/>
      <c r="J148" s="281"/>
      <c r="K148" s="281"/>
    </row>
    <row r="149">
      <c r="A149" s="281"/>
      <c r="B149" s="281"/>
      <c r="C149" s="432"/>
      <c r="D149" s="432"/>
      <c r="E149" s="432"/>
      <c r="F149" s="281"/>
      <c r="G149" s="281"/>
      <c r="H149" s="281"/>
      <c r="I149" s="281"/>
      <c r="J149" s="281"/>
      <c r="K149" s="281"/>
    </row>
    <row r="150">
      <c r="A150" s="281"/>
      <c r="B150" s="281"/>
      <c r="C150" s="432"/>
      <c r="D150" s="432"/>
      <c r="E150" s="432"/>
      <c r="F150" s="281"/>
      <c r="G150" s="281"/>
      <c r="H150" s="281"/>
      <c r="I150" s="281"/>
      <c r="J150" s="281"/>
      <c r="K150" s="281"/>
    </row>
    <row r="151">
      <c r="A151" s="281"/>
      <c r="B151" s="281"/>
      <c r="C151" s="432"/>
      <c r="D151" s="432"/>
      <c r="E151" s="432"/>
      <c r="F151" s="281"/>
      <c r="G151" s="281"/>
      <c r="H151" s="281"/>
      <c r="I151" s="281"/>
      <c r="J151" s="281"/>
      <c r="K151" s="281"/>
    </row>
    <row r="152">
      <c r="A152" s="281"/>
      <c r="B152" s="281"/>
      <c r="C152" s="432"/>
      <c r="D152" s="432"/>
      <c r="E152" s="432"/>
      <c r="F152" s="281"/>
      <c r="G152" s="281"/>
      <c r="H152" s="281"/>
      <c r="I152" s="281"/>
      <c r="J152" s="281"/>
      <c r="K152" s="281"/>
    </row>
    <row r="153">
      <c r="A153" s="281"/>
      <c r="B153" s="281"/>
      <c r="C153" s="432"/>
      <c r="D153" s="432"/>
      <c r="E153" s="432"/>
      <c r="F153" s="281"/>
      <c r="G153" s="281"/>
      <c r="H153" s="281"/>
      <c r="I153" s="281"/>
      <c r="J153" s="281"/>
      <c r="K153" s="281"/>
    </row>
    <row r="154">
      <c r="A154" s="281"/>
      <c r="B154" s="281"/>
      <c r="C154" s="432"/>
      <c r="D154" s="432"/>
      <c r="E154" s="432"/>
      <c r="F154" s="281"/>
      <c r="G154" s="281"/>
      <c r="H154" s="281"/>
      <c r="I154" s="281"/>
      <c r="J154" s="281"/>
      <c r="K154" s="281"/>
    </row>
    <row r="155">
      <c r="A155" s="281"/>
      <c r="B155" s="281"/>
      <c r="C155" s="432"/>
      <c r="D155" s="432"/>
      <c r="E155" s="432"/>
      <c r="F155" s="281"/>
      <c r="G155" s="281"/>
      <c r="H155" s="281"/>
      <c r="I155" s="281"/>
      <c r="J155" s="281"/>
      <c r="K155" s="281"/>
    </row>
    <row r="156">
      <c r="A156" s="281"/>
      <c r="B156" s="281"/>
      <c r="C156" s="432"/>
      <c r="D156" s="432"/>
      <c r="E156" s="432"/>
      <c r="F156" s="281"/>
      <c r="G156" s="281"/>
      <c r="H156" s="281"/>
      <c r="I156" s="281"/>
      <c r="J156" s="281"/>
      <c r="K156" s="281"/>
    </row>
    <row r="157">
      <c r="A157" s="281"/>
      <c r="B157" s="281"/>
      <c r="C157" s="432"/>
      <c r="D157" s="432"/>
      <c r="E157" s="432"/>
      <c r="F157" s="281"/>
      <c r="G157" s="281"/>
      <c r="H157" s="281"/>
      <c r="I157" s="281"/>
      <c r="J157" s="281"/>
      <c r="K157" s="281"/>
    </row>
    <row r="158">
      <c r="A158" s="281"/>
      <c r="B158" s="281"/>
      <c r="C158" s="432"/>
      <c r="D158" s="432"/>
      <c r="E158" s="432"/>
      <c r="F158" s="281"/>
      <c r="G158" s="281"/>
      <c r="H158" s="281"/>
      <c r="I158" s="281"/>
      <c r="J158" s="281"/>
      <c r="K158" s="281"/>
    </row>
    <row r="159">
      <c r="A159" s="281"/>
      <c r="B159" s="281"/>
      <c r="C159" s="432"/>
      <c r="D159" s="432"/>
      <c r="E159" s="432"/>
      <c r="F159" s="281"/>
      <c r="G159" s="281"/>
      <c r="H159" s="281"/>
      <c r="I159" s="281"/>
      <c r="J159" s="281"/>
      <c r="K159" s="281"/>
    </row>
    <row r="160">
      <c r="A160" s="281"/>
      <c r="B160" s="281"/>
      <c r="C160" s="432"/>
      <c r="D160" s="432"/>
      <c r="E160" s="432"/>
      <c r="F160" s="281"/>
      <c r="G160" s="281"/>
      <c r="H160" s="281"/>
      <c r="I160" s="281"/>
      <c r="J160" s="281"/>
      <c r="K160" s="281"/>
    </row>
    <row r="161">
      <c r="A161" s="281"/>
      <c r="B161" s="281"/>
      <c r="C161" s="432"/>
      <c r="D161" s="432"/>
      <c r="E161" s="432"/>
      <c r="F161" s="281"/>
      <c r="G161" s="281"/>
      <c r="H161" s="281"/>
      <c r="I161" s="281"/>
      <c r="J161" s="281"/>
      <c r="K161" s="281"/>
    </row>
    <row r="162">
      <c r="A162" s="281"/>
      <c r="B162" s="281"/>
      <c r="C162" s="432"/>
      <c r="D162" s="432"/>
      <c r="E162" s="432"/>
      <c r="F162" s="281"/>
      <c r="G162" s="281"/>
      <c r="H162" s="281"/>
      <c r="I162" s="281"/>
      <c r="J162" s="281"/>
      <c r="K162" s="281"/>
    </row>
    <row r="163">
      <c r="A163" s="281"/>
      <c r="B163" s="281"/>
      <c r="C163" s="432"/>
      <c r="D163" s="432"/>
      <c r="E163" s="432"/>
      <c r="F163" s="281"/>
      <c r="G163" s="281"/>
      <c r="H163" s="281"/>
      <c r="I163" s="281"/>
      <c r="J163" s="281"/>
      <c r="K163" s="281"/>
    </row>
    <row r="164">
      <c r="A164" s="281"/>
      <c r="B164" s="281"/>
      <c r="C164" s="432"/>
      <c r="D164" s="432"/>
      <c r="E164" s="432"/>
      <c r="F164" s="281"/>
      <c r="G164" s="281"/>
      <c r="H164" s="281"/>
      <c r="I164" s="281"/>
      <c r="J164" s="281"/>
      <c r="K164" s="281"/>
    </row>
    <row r="165">
      <c r="A165" s="281"/>
      <c r="B165" s="281"/>
      <c r="C165" s="432"/>
      <c r="D165" s="432"/>
      <c r="E165" s="432"/>
      <c r="F165" s="281"/>
      <c r="G165" s="281"/>
      <c r="H165" s="281"/>
      <c r="I165" s="281"/>
      <c r="J165" s="281"/>
      <c r="K165" s="281"/>
    </row>
    <row r="166">
      <c r="A166" s="281"/>
      <c r="B166" s="281"/>
      <c r="C166" s="432"/>
      <c r="D166" s="432"/>
      <c r="E166" s="432"/>
      <c r="F166" s="281"/>
      <c r="G166" s="281"/>
      <c r="H166" s="281"/>
      <c r="I166" s="281"/>
      <c r="J166" s="281"/>
      <c r="K166" s="281"/>
    </row>
    <row r="167">
      <c r="A167" s="281"/>
      <c r="B167" s="281"/>
      <c r="C167" s="432"/>
      <c r="D167" s="432"/>
      <c r="E167" s="432"/>
      <c r="F167" s="281"/>
      <c r="G167" s="281"/>
      <c r="H167" s="281"/>
      <c r="I167" s="281"/>
      <c r="J167" s="281"/>
      <c r="K167" s="281"/>
    </row>
    <row r="168">
      <c r="A168" s="281"/>
      <c r="B168" s="281"/>
      <c r="C168" s="432"/>
      <c r="D168" s="432"/>
      <c r="E168" s="432"/>
      <c r="F168" s="281"/>
      <c r="G168" s="281"/>
      <c r="H168" s="281"/>
      <c r="I168" s="281"/>
      <c r="J168" s="281"/>
      <c r="K168" s="281"/>
    </row>
    <row r="169">
      <c r="A169" s="281"/>
      <c r="B169" s="281"/>
      <c r="C169" s="432"/>
      <c r="D169" s="432"/>
      <c r="E169" s="432"/>
      <c r="F169" s="281"/>
      <c r="G169" s="281"/>
      <c r="H169" s="281"/>
      <c r="I169" s="281"/>
      <c r="J169" s="281"/>
      <c r="K169" s="281"/>
    </row>
    <row r="170">
      <c r="A170" s="281"/>
      <c r="B170" s="281"/>
      <c r="C170" s="432"/>
      <c r="D170" s="432"/>
      <c r="E170" s="432"/>
      <c r="F170" s="281"/>
      <c r="G170" s="281"/>
      <c r="H170" s="281"/>
      <c r="I170" s="281"/>
      <c r="J170" s="281"/>
      <c r="K170" s="281"/>
    </row>
    <row r="171">
      <c r="A171" s="281"/>
      <c r="B171" s="281"/>
      <c r="C171" s="432"/>
      <c r="D171" s="432"/>
      <c r="E171" s="432"/>
      <c r="F171" s="281"/>
      <c r="G171" s="281"/>
      <c r="H171" s="281"/>
      <c r="I171" s="281"/>
      <c r="J171" s="281"/>
      <c r="K171" s="281"/>
    </row>
    <row r="172">
      <c r="A172" s="281"/>
      <c r="B172" s="281"/>
      <c r="C172" s="432"/>
      <c r="D172" s="432"/>
      <c r="E172" s="432"/>
      <c r="F172" s="281"/>
      <c r="G172" s="281"/>
      <c r="H172" s="281"/>
      <c r="I172" s="281"/>
      <c r="J172" s="281"/>
      <c r="K172" s="281"/>
    </row>
    <row r="173">
      <c r="A173" s="281"/>
      <c r="B173" s="281"/>
      <c r="C173" s="432"/>
      <c r="D173" s="432"/>
      <c r="E173" s="432"/>
      <c r="F173" s="281"/>
      <c r="G173" s="281"/>
      <c r="H173" s="281"/>
      <c r="I173" s="281"/>
      <c r="J173" s="281"/>
      <c r="K173" s="281"/>
    </row>
    <row r="174">
      <c r="A174" s="281"/>
      <c r="B174" s="281"/>
      <c r="C174" s="432"/>
      <c r="D174" s="432"/>
      <c r="E174" s="432"/>
      <c r="F174" s="281"/>
      <c r="G174" s="281"/>
      <c r="H174" s="281"/>
      <c r="I174" s="281"/>
      <c r="J174" s="281"/>
      <c r="K174" s="281"/>
    </row>
    <row r="175">
      <c r="A175" s="281"/>
      <c r="B175" s="281"/>
      <c r="C175" s="432"/>
      <c r="D175" s="432"/>
      <c r="E175" s="432"/>
      <c r="F175" s="281"/>
      <c r="G175" s="281"/>
      <c r="H175" s="281"/>
      <c r="I175" s="281"/>
      <c r="J175" s="281"/>
      <c r="K175" s="281"/>
    </row>
    <row r="176">
      <c r="A176" s="281"/>
      <c r="B176" s="281"/>
      <c r="C176" s="432"/>
      <c r="D176" s="432"/>
      <c r="E176" s="432"/>
      <c r="F176" s="281"/>
      <c r="G176" s="281"/>
      <c r="H176" s="281"/>
      <c r="I176" s="281"/>
      <c r="J176" s="281"/>
      <c r="K176" s="281"/>
    </row>
    <row r="177">
      <c r="A177" s="281"/>
      <c r="B177" s="281"/>
      <c r="C177" s="432"/>
      <c r="D177" s="432"/>
      <c r="E177" s="432"/>
      <c r="F177" s="281"/>
      <c r="G177" s="281"/>
      <c r="H177" s="281"/>
      <c r="I177" s="281"/>
      <c r="J177" s="281"/>
      <c r="K177" s="281"/>
    </row>
    <row r="178">
      <c r="A178" s="281"/>
      <c r="B178" s="281"/>
      <c r="C178" s="432"/>
      <c r="D178" s="432"/>
      <c r="E178" s="432"/>
      <c r="F178" s="281"/>
      <c r="G178" s="281"/>
      <c r="H178" s="281"/>
      <c r="I178" s="281"/>
      <c r="J178" s="281"/>
      <c r="K178" s="281"/>
    </row>
    <row r="179">
      <c r="A179" s="281"/>
      <c r="B179" s="281"/>
      <c r="C179" s="432"/>
      <c r="D179" s="432"/>
      <c r="E179" s="432"/>
      <c r="F179" s="281"/>
      <c r="G179" s="281"/>
      <c r="H179" s="281"/>
      <c r="I179" s="281"/>
      <c r="J179" s="281"/>
      <c r="K179" s="281"/>
    </row>
    <row r="180">
      <c r="A180" s="281"/>
      <c r="B180" s="281"/>
      <c r="C180" s="432"/>
      <c r="D180" s="432"/>
      <c r="E180" s="432"/>
      <c r="F180" s="281"/>
      <c r="G180" s="281"/>
      <c r="H180" s="281"/>
      <c r="I180" s="281"/>
      <c r="J180" s="281"/>
      <c r="K180" s="281"/>
    </row>
    <row r="181">
      <c r="A181" s="281"/>
      <c r="B181" s="281"/>
      <c r="C181" s="432"/>
      <c r="D181" s="432"/>
      <c r="E181" s="432"/>
      <c r="F181" s="281"/>
      <c r="G181" s="281"/>
      <c r="H181" s="281"/>
      <c r="I181" s="281"/>
      <c r="J181" s="281"/>
      <c r="K181" s="281"/>
    </row>
    <row r="182">
      <c r="A182" s="281"/>
      <c r="B182" s="281"/>
      <c r="C182" s="432"/>
      <c r="D182" s="432"/>
      <c r="E182" s="432"/>
      <c r="F182" s="281"/>
      <c r="G182" s="281"/>
      <c r="H182" s="281"/>
      <c r="I182" s="281"/>
      <c r="J182" s="281"/>
      <c r="K182" s="281"/>
    </row>
    <row r="183">
      <c r="A183" s="281"/>
      <c r="B183" s="281"/>
      <c r="C183" s="432"/>
      <c r="D183" s="432"/>
      <c r="E183" s="432"/>
      <c r="F183" s="281"/>
      <c r="G183" s="281"/>
      <c r="H183" s="281"/>
      <c r="I183" s="281"/>
      <c r="J183" s="281"/>
      <c r="K183" s="281"/>
    </row>
    <row r="184">
      <c r="A184" s="281"/>
      <c r="B184" s="281"/>
      <c r="C184" s="432"/>
      <c r="D184" s="432"/>
      <c r="E184" s="432"/>
      <c r="F184" s="281"/>
      <c r="G184" s="281"/>
      <c r="H184" s="281"/>
      <c r="I184" s="281"/>
      <c r="J184" s="281"/>
      <c r="K184" s="281"/>
    </row>
    <row r="185">
      <c r="A185" s="281"/>
      <c r="B185" s="281"/>
      <c r="C185" s="432"/>
      <c r="D185" s="432"/>
      <c r="E185" s="432"/>
      <c r="F185" s="281"/>
      <c r="G185" s="281"/>
      <c r="H185" s="281"/>
      <c r="I185" s="281"/>
      <c r="J185" s="281"/>
      <c r="K185" s="281"/>
    </row>
    <row r="186">
      <c r="A186" s="281"/>
      <c r="B186" s="281"/>
      <c r="C186" s="432"/>
      <c r="D186" s="432"/>
      <c r="E186" s="432"/>
      <c r="F186" s="281"/>
      <c r="G186" s="281"/>
      <c r="H186" s="281"/>
      <c r="I186" s="281"/>
      <c r="J186" s="281"/>
      <c r="K186" s="281"/>
    </row>
    <row r="187">
      <c r="A187" s="281"/>
      <c r="B187" s="281"/>
      <c r="C187" s="432"/>
      <c r="D187" s="432"/>
      <c r="E187" s="432"/>
      <c r="F187" s="281"/>
      <c r="G187" s="281"/>
      <c r="H187" s="281"/>
      <c r="I187" s="281"/>
      <c r="J187" s="281"/>
      <c r="K187" s="281"/>
    </row>
    <row r="188">
      <c r="A188" s="281"/>
      <c r="B188" s="281"/>
      <c r="C188" s="432"/>
      <c r="D188" s="432"/>
      <c r="E188" s="432"/>
      <c r="F188" s="281"/>
      <c r="G188" s="281"/>
      <c r="H188" s="281"/>
      <c r="I188" s="281"/>
      <c r="J188" s="281"/>
      <c r="K188" s="281"/>
    </row>
    <row r="189">
      <c r="A189" s="281"/>
      <c r="B189" s="281"/>
      <c r="C189" s="432"/>
      <c r="D189" s="432"/>
      <c r="E189" s="432"/>
      <c r="F189" s="281"/>
      <c r="G189" s="281"/>
      <c r="H189" s="281"/>
      <c r="I189" s="281"/>
      <c r="J189" s="281"/>
      <c r="K189" s="281"/>
    </row>
    <row r="190">
      <c r="A190" s="281"/>
      <c r="B190" s="281"/>
      <c r="C190" s="432"/>
      <c r="D190" s="432"/>
      <c r="E190" s="432"/>
      <c r="F190" s="281"/>
      <c r="G190" s="281"/>
      <c r="H190" s="281"/>
      <c r="I190" s="281"/>
      <c r="J190" s="281"/>
      <c r="K190" s="281"/>
    </row>
    <row r="191">
      <c r="A191" s="281"/>
      <c r="B191" s="281"/>
      <c r="C191" s="432"/>
      <c r="D191" s="432"/>
      <c r="E191" s="432"/>
      <c r="F191" s="281"/>
      <c r="G191" s="281"/>
      <c r="H191" s="281"/>
      <c r="I191" s="281"/>
      <c r="J191" s="281"/>
      <c r="K191" s="281"/>
    </row>
    <row r="192">
      <c r="A192" s="281"/>
      <c r="B192" s="281"/>
      <c r="C192" s="432"/>
      <c r="D192" s="432"/>
      <c r="E192" s="432"/>
      <c r="F192" s="281"/>
      <c r="G192" s="281"/>
      <c r="H192" s="281"/>
      <c r="I192" s="281"/>
      <c r="J192" s="281"/>
      <c r="K192" s="281"/>
    </row>
    <row r="193">
      <c r="A193" s="281"/>
      <c r="B193" s="281"/>
      <c r="C193" s="432"/>
      <c r="D193" s="432"/>
      <c r="E193" s="432"/>
      <c r="F193" s="281"/>
      <c r="G193" s="281"/>
      <c r="H193" s="281"/>
      <c r="I193" s="281"/>
      <c r="J193" s="281"/>
      <c r="K193" s="281"/>
    </row>
    <row r="194">
      <c r="A194" s="281"/>
      <c r="B194" s="281"/>
      <c r="C194" s="432"/>
      <c r="D194" s="432"/>
      <c r="E194" s="432"/>
      <c r="F194" s="281"/>
      <c r="G194" s="281"/>
      <c r="H194" s="281"/>
      <c r="I194" s="281"/>
      <c r="J194" s="281"/>
      <c r="K194" s="281"/>
    </row>
    <row r="195">
      <c r="A195" s="281"/>
      <c r="B195" s="281"/>
      <c r="C195" s="432"/>
      <c r="D195" s="432"/>
      <c r="E195" s="432"/>
      <c r="F195" s="281"/>
      <c r="G195" s="281"/>
      <c r="H195" s="281"/>
      <c r="I195" s="281"/>
      <c r="J195" s="281"/>
      <c r="K195" s="281"/>
    </row>
    <row r="196">
      <c r="A196" s="281"/>
      <c r="B196" s="281"/>
      <c r="C196" s="432"/>
      <c r="D196" s="432"/>
      <c r="E196" s="432"/>
      <c r="F196" s="281"/>
      <c r="G196" s="281"/>
      <c r="H196" s="281"/>
      <c r="I196" s="281"/>
      <c r="J196" s="281"/>
      <c r="K196" s="281"/>
    </row>
    <row r="197">
      <c r="A197" s="281"/>
      <c r="B197" s="281"/>
      <c r="C197" s="432"/>
      <c r="D197" s="432"/>
      <c r="E197" s="432"/>
      <c r="F197" s="281"/>
      <c r="G197" s="281"/>
      <c r="H197" s="281"/>
      <c r="I197" s="281"/>
      <c r="J197" s="281"/>
      <c r="K197" s="281"/>
    </row>
    <row r="198">
      <c r="A198" s="281"/>
      <c r="B198" s="281"/>
      <c r="C198" s="432"/>
      <c r="D198" s="432"/>
      <c r="E198" s="432"/>
      <c r="F198" s="281"/>
      <c r="G198" s="281"/>
      <c r="H198" s="281"/>
      <c r="I198" s="281"/>
      <c r="J198" s="281"/>
      <c r="K198" s="281"/>
    </row>
    <row r="199">
      <c r="A199" s="281"/>
      <c r="B199" s="281"/>
      <c r="C199" s="432"/>
      <c r="D199" s="432"/>
      <c r="E199" s="432"/>
      <c r="F199" s="281"/>
      <c r="G199" s="281"/>
      <c r="H199" s="281"/>
      <c r="I199" s="281"/>
      <c r="J199" s="281"/>
      <c r="K199" s="281"/>
    </row>
    <row r="200">
      <c r="A200" s="281"/>
      <c r="B200" s="281"/>
      <c r="C200" s="432"/>
      <c r="D200" s="432"/>
      <c r="E200" s="432"/>
      <c r="F200" s="281"/>
      <c r="G200" s="281"/>
      <c r="H200" s="281"/>
      <c r="I200" s="281"/>
      <c r="J200" s="281"/>
      <c r="K200" s="281"/>
    </row>
    <row r="201">
      <c r="A201" s="281"/>
      <c r="B201" s="281"/>
      <c r="C201" s="432"/>
      <c r="D201" s="432"/>
      <c r="E201" s="432"/>
      <c r="F201" s="281"/>
      <c r="G201" s="281"/>
      <c r="H201" s="281"/>
      <c r="I201" s="281"/>
      <c r="J201" s="281"/>
      <c r="K201" s="281"/>
    </row>
    <row r="202">
      <c r="A202" s="281"/>
      <c r="B202" s="281"/>
      <c r="C202" s="432"/>
      <c r="D202" s="432"/>
      <c r="E202" s="432"/>
      <c r="F202" s="281"/>
      <c r="G202" s="281"/>
      <c r="H202" s="281"/>
      <c r="I202" s="281"/>
      <c r="J202" s="281"/>
      <c r="K202" s="281"/>
    </row>
    <row r="203">
      <c r="A203" s="281"/>
      <c r="B203" s="281"/>
      <c r="C203" s="432"/>
      <c r="D203" s="432"/>
      <c r="E203" s="432"/>
      <c r="F203" s="281"/>
      <c r="G203" s="281"/>
      <c r="H203" s="281"/>
      <c r="I203" s="281"/>
      <c r="J203" s="281"/>
      <c r="K203" s="281"/>
    </row>
    <row r="204">
      <c r="A204" s="281"/>
      <c r="B204" s="281"/>
      <c r="C204" s="432"/>
      <c r="D204" s="432"/>
      <c r="E204" s="432"/>
      <c r="F204" s="281"/>
      <c r="G204" s="281"/>
      <c r="H204" s="281"/>
      <c r="I204" s="281"/>
      <c r="J204" s="281"/>
      <c r="K204" s="281"/>
    </row>
    <row r="205">
      <c r="A205" s="281"/>
      <c r="B205" s="281"/>
      <c r="C205" s="432"/>
      <c r="D205" s="432"/>
      <c r="E205" s="432"/>
      <c r="F205" s="281"/>
      <c r="G205" s="281"/>
      <c r="H205" s="281"/>
      <c r="I205" s="281"/>
      <c r="J205" s="281"/>
      <c r="K205" s="281"/>
    </row>
    <row r="206">
      <c r="A206" s="281"/>
      <c r="B206" s="281"/>
      <c r="C206" s="432"/>
      <c r="D206" s="432"/>
      <c r="E206" s="432"/>
      <c r="F206" s="281"/>
      <c r="G206" s="281"/>
      <c r="H206" s="281"/>
      <c r="I206" s="281"/>
      <c r="J206" s="281"/>
      <c r="K206" s="281"/>
    </row>
    <row r="207">
      <c r="A207" s="281"/>
      <c r="B207" s="281"/>
      <c r="C207" s="432"/>
      <c r="D207" s="432"/>
      <c r="E207" s="432"/>
      <c r="F207" s="281"/>
      <c r="G207" s="281"/>
      <c r="H207" s="281"/>
      <c r="I207" s="281"/>
      <c r="J207" s="281"/>
      <c r="K207" s="281"/>
    </row>
    <row r="208">
      <c r="A208" s="281"/>
      <c r="B208" s="281"/>
      <c r="C208" s="432"/>
      <c r="D208" s="432"/>
      <c r="E208" s="432"/>
      <c r="F208" s="281"/>
      <c r="G208" s="281"/>
      <c r="H208" s="281"/>
      <c r="I208" s="281"/>
      <c r="J208" s="281"/>
      <c r="K208" s="281"/>
    </row>
    <row r="209">
      <c r="A209" s="281"/>
      <c r="B209" s="281"/>
      <c r="C209" s="432"/>
      <c r="D209" s="432"/>
      <c r="E209" s="432"/>
      <c r="F209" s="281"/>
      <c r="G209" s="281"/>
      <c r="H209" s="281"/>
      <c r="I209" s="281"/>
      <c r="J209" s="281"/>
      <c r="K209" s="281"/>
    </row>
    <row r="210">
      <c r="A210" s="281"/>
      <c r="B210" s="281"/>
      <c r="C210" s="432"/>
      <c r="D210" s="432"/>
      <c r="E210" s="432"/>
      <c r="F210" s="281"/>
      <c r="G210" s="281"/>
      <c r="H210" s="281"/>
      <c r="I210" s="281"/>
      <c r="J210" s="281"/>
      <c r="K210" s="281"/>
    </row>
    <row r="211">
      <c r="A211" s="281"/>
      <c r="B211" s="281"/>
      <c r="C211" s="432"/>
      <c r="D211" s="432"/>
      <c r="E211" s="432"/>
      <c r="F211" s="281"/>
      <c r="G211" s="281"/>
      <c r="H211" s="281"/>
      <c r="I211" s="281"/>
      <c r="J211" s="281"/>
      <c r="K211" s="281"/>
    </row>
    <row r="212">
      <c r="A212" s="281"/>
      <c r="B212" s="281"/>
      <c r="C212" s="432"/>
      <c r="D212" s="432"/>
      <c r="E212" s="432"/>
      <c r="F212" s="281"/>
      <c r="G212" s="281"/>
      <c r="H212" s="281"/>
      <c r="I212" s="281"/>
      <c r="J212" s="281"/>
      <c r="K212" s="281"/>
    </row>
    <row r="213">
      <c r="A213" s="281"/>
      <c r="B213" s="281"/>
      <c r="C213" s="432"/>
      <c r="D213" s="432"/>
      <c r="E213" s="432"/>
      <c r="F213" s="281"/>
      <c r="G213" s="281"/>
      <c r="H213" s="281"/>
      <c r="I213" s="281"/>
      <c r="J213" s="281"/>
      <c r="K213" s="281"/>
    </row>
    <row r="214">
      <c r="A214" s="281"/>
      <c r="B214" s="281"/>
      <c r="C214" s="432"/>
      <c r="D214" s="432"/>
      <c r="E214" s="432"/>
      <c r="F214" s="281"/>
      <c r="G214" s="281"/>
      <c r="H214" s="281"/>
      <c r="I214" s="281"/>
      <c r="J214" s="281"/>
      <c r="K214" s="281"/>
    </row>
    <row r="215">
      <c r="A215" s="281"/>
      <c r="B215" s="281"/>
      <c r="C215" s="432"/>
      <c r="D215" s="432"/>
      <c r="E215" s="432"/>
      <c r="F215" s="281"/>
      <c r="G215" s="281"/>
      <c r="H215" s="281"/>
      <c r="I215" s="281"/>
      <c r="J215" s="281"/>
      <c r="K215" s="281"/>
    </row>
    <row r="216">
      <c r="A216" s="281"/>
      <c r="B216" s="281"/>
      <c r="C216" s="432"/>
      <c r="D216" s="432"/>
      <c r="E216" s="432"/>
      <c r="F216" s="281"/>
      <c r="G216" s="281"/>
      <c r="H216" s="281"/>
      <c r="I216" s="281"/>
      <c r="J216" s="281"/>
      <c r="K216" s="281"/>
    </row>
    <row r="217">
      <c r="A217" s="281"/>
      <c r="B217" s="281"/>
      <c r="C217" s="432"/>
      <c r="D217" s="432"/>
      <c r="E217" s="432"/>
      <c r="F217" s="281"/>
      <c r="G217" s="281"/>
      <c r="H217" s="281"/>
      <c r="I217" s="281"/>
      <c r="J217" s="281"/>
      <c r="K217" s="281"/>
    </row>
    <row r="218">
      <c r="A218" s="281"/>
      <c r="B218" s="281"/>
      <c r="C218" s="432"/>
      <c r="D218" s="432"/>
      <c r="E218" s="432"/>
      <c r="F218" s="281"/>
      <c r="G218" s="281"/>
      <c r="H218" s="281"/>
      <c r="I218" s="281"/>
      <c r="J218" s="281"/>
      <c r="K218" s="281"/>
    </row>
    <row r="219">
      <c r="A219" s="281"/>
      <c r="B219" s="281"/>
      <c r="C219" s="432"/>
      <c r="D219" s="432"/>
      <c r="E219" s="432"/>
      <c r="F219" s="281"/>
      <c r="G219" s="281"/>
      <c r="H219" s="281"/>
      <c r="I219" s="281"/>
      <c r="J219" s="281"/>
      <c r="K219" s="281"/>
    </row>
    <row r="220">
      <c r="A220" s="281"/>
      <c r="B220" s="281"/>
      <c r="C220" s="432"/>
      <c r="D220" s="432"/>
      <c r="E220" s="432"/>
      <c r="F220" s="281"/>
      <c r="G220" s="281"/>
      <c r="H220" s="281"/>
      <c r="I220" s="281"/>
      <c r="J220" s="281"/>
      <c r="K220" s="281"/>
    </row>
    <row r="221">
      <c r="A221" s="281"/>
      <c r="B221" s="281"/>
      <c r="C221" s="432"/>
      <c r="D221" s="432"/>
      <c r="E221" s="432"/>
      <c r="F221" s="281"/>
      <c r="G221" s="281"/>
      <c r="H221" s="281"/>
      <c r="I221" s="281"/>
      <c r="J221" s="281"/>
      <c r="K221" s="281"/>
    </row>
    <row r="222">
      <c r="A222" s="281"/>
      <c r="B222" s="281"/>
      <c r="C222" s="432"/>
      <c r="D222" s="432"/>
      <c r="E222" s="432"/>
      <c r="F222" s="281"/>
      <c r="G222" s="281"/>
      <c r="H222" s="281"/>
      <c r="I222" s="281"/>
      <c r="J222" s="281"/>
      <c r="K222" s="281"/>
    </row>
    <row r="223">
      <c r="A223" s="281"/>
      <c r="B223" s="281"/>
      <c r="C223" s="432"/>
      <c r="D223" s="432"/>
      <c r="E223" s="432"/>
      <c r="F223" s="281"/>
      <c r="G223" s="281"/>
      <c r="H223" s="281"/>
      <c r="I223" s="281"/>
      <c r="J223" s="281"/>
      <c r="K223" s="281"/>
    </row>
    <row r="224">
      <c r="A224" s="281"/>
      <c r="B224" s="281"/>
      <c r="C224" s="432"/>
      <c r="D224" s="432"/>
      <c r="E224" s="432"/>
      <c r="F224" s="281"/>
      <c r="G224" s="281"/>
      <c r="H224" s="281"/>
      <c r="I224" s="281"/>
      <c r="J224" s="281"/>
      <c r="K224" s="281"/>
    </row>
    <row r="225">
      <c r="A225" s="281"/>
      <c r="B225" s="281"/>
      <c r="C225" s="432"/>
      <c r="D225" s="432"/>
      <c r="E225" s="432"/>
      <c r="F225" s="281"/>
      <c r="G225" s="281"/>
      <c r="H225" s="281"/>
      <c r="I225" s="281"/>
      <c r="J225" s="281"/>
      <c r="K225" s="281"/>
    </row>
    <row r="226">
      <c r="A226" s="281"/>
      <c r="B226" s="281"/>
      <c r="C226" s="432"/>
      <c r="D226" s="432"/>
      <c r="E226" s="432"/>
      <c r="F226" s="281"/>
      <c r="G226" s="281"/>
      <c r="H226" s="281"/>
      <c r="I226" s="281"/>
      <c r="J226" s="281"/>
      <c r="K226" s="281"/>
    </row>
    <row r="227">
      <c r="A227" s="281"/>
      <c r="B227" s="281"/>
      <c r="C227" s="432"/>
      <c r="D227" s="432"/>
      <c r="E227" s="432"/>
      <c r="F227" s="281"/>
      <c r="G227" s="281"/>
      <c r="H227" s="281"/>
      <c r="I227" s="281"/>
      <c r="J227" s="281"/>
      <c r="K227" s="281"/>
    </row>
    <row r="228">
      <c r="A228" s="281"/>
      <c r="B228" s="281"/>
      <c r="C228" s="432"/>
      <c r="D228" s="432"/>
      <c r="E228" s="432"/>
      <c r="F228" s="281"/>
      <c r="G228" s="281"/>
      <c r="H228" s="281"/>
      <c r="I228" s="281"/>
      <c r="J228" s="281"/>
      <c r="K228" s="281"/>
    </row>
    <row r="229">
      <c r="A229" s="281"/>
      <c r="B229" s="281"/>
      <c r="C229" s="432"/>
      <c r="D229" s="432"/>
      <c r="E229" s="432"/>
      <c r="F229" s="281"/>
      <c r="G229" s="281"/>
      <c r="H229" s="281"/>
      <c r="I229" s="281"/>
      <c r="J229" s="281"/>
      <c r="K229" s="281"/>
    </row>
    <row r="230">
      <c r="A230" s="281"/>
      <c r="B230" s="281"/>
      <c r="C230" s="432"/>
      <c r="D230" s="432"/>
      <c r="E230" s="432"/>
      <c r="F230" s="281"/>
      <c r="G230" s="281"/>
      <c r="H230" s="281"/>
      <c r="I230" s="281"/>
      <c r="J230" s="281"/>
      <c r="K230" s="281"/>
    </row>
    <row r="231">
      <c r="A231" s="281"/>
      <c r="B231" s="281"/>
      <c r="C231" s="432"/>
      <c r="D231" s="432"/>
      <c r="E231" s="432"/>
      <c r="F231" s="281"/>
      <c r="G231" s="281"/>
      <c r="H231" s="281"/>
      <c r="I231" s="281"/>
      <c r="J231" s="281"/>
      <c r="K231" s="281"/>
    </row>
    <row r="232">
      <c r="A232" s="281"/>
      <c r="B232" s="281"/>
      <c r="C232" s="432"/>
      <c r="D232" s="432"/>
      <c r="E232" s="432"/>
      <c r="F232" s="281"/>
      <c r="G232" s="281"/>
      <c r="H232" s="281"/>
      <c r="I232" s="281"/>
      <c r="J232" s="281"/>
      <c r="K232" s="281"/>
    </row>
    <row r="233">
      <c r="A233" s="281"/>
      <c r="B233" s="281"/>
      <c r="C233" s="432"/>
      <c r="D233" s="432"/>
      <c r="E233" s="432"/>
      <c r="F233" s="281"/>
      <c r="G233" s="281"/>
      <c r="H233" s="281"/>
      <c r="I233" s="281"/>
      <c r="J233" s="281"/>
      <c r="K233" s="281"/>
    </row>
    <row r="234">
      <c r="A234" s="281"/>
      <c r="B234" s="281"/>
      <c r="C234" s="432"/>
      <c r="D234" s="432"/>
      <c r="E234" s="432"/>
      <c r="F234" s="281"/>
      <c r="G234" s="281"/>
      <c r="H234" s="281"/>
      <c r="I234" s="281"/>
      <c r="J234" s="281"/>
      <c r="K234" s="281"/>
    </row>
    <row r="235">
      <c r="A235" s="281"/>
      <c r="B235" s="281"/>
      <c r="C235" s="432"/>
      <c r="D235" s="432"/>
      <c r="E235" s="432"/>
      <c r="F235" s="281"/>
      <c r="G235" s="281"/>
      <c r="H235" s="281"/>
      <c r="I235" s="281"/>
      <c r="J235" s="281"/>
      <c r="K235" s="281"/>
    </row>
    <row r="236">
      <c r="A236" s="281"/>
      <c r="B236" s="281"/>
      <c r="C236" s="432"/>
      <c r="D236" s="432"/>
      <c r="E236" s="432"/>
      <c r="F236" s="281"/>
      <c r="G236" s="281"/>
      <c r="H236" s="281"/>
      <c r="I236" s="281"/>
      <c r="J236" s="281"/>
      <c r="K236" s="281"/>
    </row>
    <row r="237">
      <c r="A237" s="281"/>
      <c r="B237" s="281"/>
      <c r="C237" s="432"/>
      <c r="D237" s="432"/>
      <c r="E237" s="432"/>
      <c r="F237" s="281"/>
      <c r="G237" s="281"/>
      <c r="H237" s="281"/>
      <c r="I237" s="281"/>
      <c r="J237" s="281"/>
      <c r="K237" s="281"/>
    </row>
    <row r="238">
      <c r="A238" s="281"/>
      <c r="B238" s="281"/>
      <c r="C238" s="432"/>
      <c r="D238" s="432"/>
      <c r="E238" s="432"/>
      <c r="F238" s="281"/>
      <c r="G238" s="281"/>
      <c r="H238" s="281"/>
      <c r="I238" s="281"/>
      <c r="J238" s="281"/>
      <c r="K238" s="281"/>
    </row>
    <row r="239">
      <c r="A239" s="281"/>
      <c r="B239" s="281"/>
      <c r="C239" s="432"/>
      <c r="D239" s="432"/>
      <c r="E239" s="432"/>
      <c r="F239" s="281"/>
      <c r="G239" s="281"/>
      <c r="H239" s="281"/>
      <c r="I239" s="281"/>
      <c r="J239" s="281"/>
      <c r="K239" s="281"/>
    </row>
    <row r="240">
      <c r="A240" s="281"/>
      <c r="B240" s="281"/>
      <c r="C240" s="432"/>
      <c r="D240" s="432"/>
      <c r="E240" s="432"/>
      <c r="F240" s="281"/>
      <c r="G240" s="281"/>
      <c r="H240" s="281"/>
      <c r="I240" s="281"/>
      <c r="J240" s="281"/>
      <c r="K240" s="281"/>
    </row>
    <row r="241">
      <c r="A241" s="281"/>
      <c r="B241" s="281"/>
      <c r="C241" s="432"/>
      <c r="D241" s="432"/>
      <c r="E241" s="432"/>
      <c r="F241" s="281"/>
      <c r="G241" s="281"/>
      <c r="H241" s="281"/>
      <c r="I241" s="281"/>
      <c r="J241" s="281"/>
      <c r="K241" s="281"/>
    </row>
    <row r="242">
      <c r="A242" s="281"/>
      <c r="B242" s="281"/>
      <c r="C242" s="432"/>
      <c r="D242" s="432"/>
      <c r="E242" s="432"/>
      <c r="F242" s="281"/>
      <c r="G242" s="281"/>
      <c r="H242" s="281"/>
      <c r="I242" s="281"/>
      <c r="J242" s="281"/>
      <c r="K242" s="281"/>
    </row>
    <row r="243">
      <c r="A243" s="281"/>
      <c r="B243" s="281"/>
      <c r="C243" s="432"/>
      <c r="D243" s="432"/>
      <c r="E243" s="432"/>
      <c r="F243" s="281"/>
      <c r="G243" s="281"/>
      <c r="H243" s="281"/>
      <c r="I243" s="281"/>
      <c r="J243" s="281"/>
      <c r="K243" s="281"/>
    </row>
    <row r="244">
      <c r="A244" s="281"/>
      <c r="B244" s="281"/>
      <c r="C244" s="432"/>
      <c r="D244" s="432"/>
      <c r="E244" s="432"/>
      <c r="F244" s="281"/>
      <c r="G244" s="281"/>
      <c r="H244" s="281"/>
      <c r="I244" s="281"/>
      <c r="J244" s="281"/>
      <c r="K244" s="281"/>
    </row>
    <row r="245">
      <c r="A245" s="281"/>
      <c r="B245" s="281"/>
      <c r="C245" s="432"/>
      <c r="D245" s="432"/>
      <c r="E245" s="432"/>
      <c r="F245" s="281"/>
      <c r="G245" s="281"/>
      <c r="H245" s="281"/>
      <c r="I245" s="281"/>
      <c r="J245" s="281"/>
      <c r="K245" s="281"/>
    </row>
    <row r="246">
      <c r="A246" s="281"/>
      <c r="B246" s="281"/>
      <c r="C246" s="432"/>
      <c r="D246" s="432"/>
      <c r="E246" s="432"/>
      <c r="F246" s="281"/>
      <c r="G246" s="281"/>
      <c r="H246" s="281"/>
      <c r="I246" s="281"/>
      <c r="J246" s="281"/>
      <c r="K246" s="281"/>
    </row>
    <row r="247">
      <c r="A247" s="281"/>
      <c r="B247" s="281"/>
      <c r="C247" s="432"/>
      <c r="D247" s="432"/>
      <c r="E247" s="432"/>
      <c r="F247" s="281"/>
      <c r="G247" s="281"/>
      <c r="H247" s="281"/>
      <c r="I247" s="281"/>
      <c r="J247" s="281"/>
      <c r="K247" s="281"/>
    </row>
    <row r="248">
      <c r="A248" s="281"/>
      <c r="B248" s="281"/>
      <c r="C248" s="432"/>
      <c r="D248" s="432"/>
      <c r="E248" s="432"/>
      <c r="F248" s="281"/>
      <c r="G248" s="281"/>
      <c r="H248" s="281"/>
      <c r="I248" s="281"/>
      <c r="J248" s="281"/>
      <c r="K248" s="281"/>
    </row>
    <row r="249">
      <c r="A249" s="281"/>
      <c r="B249" s="281"/>
      <c r="C249" s="432"/>
      <c r="D249" s="432"/>
      <c r="E249" s="432"/>
      <c r="F249" s="281"/>
      <c r="G249" s="281"/>
      <c r="H249" s="281"/>
      <c r="I249" s="281"/>
      <c r="J249" s="281"/>
      <c r="K249" s="281"/>
    </row>
    <row r="250">
      <c r="A250" s="281"/>
      <c r="B250" s="281"/>
      <c r="C250" s="432"/>
      <c r="D250" s="432"/>
      <c r="E250" s="432"/>
      <c r="F250" s="281"/>
      <c r="G250" s="281"/>
      <c r="H250" s="281"/>
      <c r="I250" s="281"/>
      <c r="J250" s="281"/>
      <c r="K250" s="281"/>
    </row>
    <row r="251">
      <c r="A251" s="281"/>
      <c r="B251" s="281"/>
      <c r="C251" s="432"/>
      <c r="D251" s="432"/>
      <c r="E251" s="432"/>
      <c r="F251" s="281"/>
      <c r="G251" s="281"/>
      <c r="H251" s="281"/>
      <c r="I251" s="281"/>
      <c r="J251" s="281"/>
      <c r="K251" s="281"/>
    </row>
    <row r="252">
      <c r="A252" s="281"/>
      <c r="B252" s="281"/>
      <c r="C252" s="432"/>
      <c r="D252" s="432"/>
      <c r="E252" s="432"/>
      <c r="F252" s="281"/>
      <c r="G252" s="281"/>
      <c r="H252" s="281"/>
      <c r="I252" s="281"/>
      <c r="J252" s="281"/>
      <c r="K252" s="281"/>
    </row>
    <row r="253">
      <c r="A253" s="281"/>
      <c r="B253" s="281"/>
      <c r="C253" s="432"/>
      <c r="D253" s="432"/>
      <c r="E253" s="432"/>
      <c r="F253" s="281"/>
      <c r="G253" s="281"/>
      <c r="H253" s="281"/>
      <c r="I253" s="281"/>
      <c r="J253" s="281"/>
      <c r="K253" s="281"/>
    </row>
    <row r="254">
      <c r="A254" s="281"/>
      <c r="B254" s="281"/>
      <c r="C254" s="432"/>
      <c r="D254" s="432"/>
      <c r="E254" s="432"/>
      <c r="F254" s="281"/>
      <c r="G254" s="281"/>
      <c r="H254" s="281"/>
      <c r="I254" s="281"/>
      <c r="J254" s="281"/>
      <c r="K254" s="281"/>
    </row>
    <row r="255">
      <c r="A255" s="281"/>
      <c r="B255" s="281"/>
      <c r="C255" s="432"/>
      <c r="D255" s="432"/>
      <c r="E255" s="432"/>
      <c r="F255" s="281"/>
      <c r="G255" s="281"/>
      <c r="H255" s="281"/>
      <c r="I255" s="281"/>
      <c r="J255" s="281"/>
      <c r="K255" s="281"/>
    </row>
    <row r="256">
      <c r="A256" s="281"/>
      <c r="B256" s="281"/>
      <c r="C256" s="432"/>
      <c r="D256" s="432"/>
      <c r="E256" s="432"/>
      <c r="F256" s="281"/>
      <c r="G256" s="281"/>
      <c r="H256" s="281"/>
      <c r="I256" s="281"/>
      <c r="J256" s="281"/>
      <c r="K256" s="281"/>
    </row>
    <row r="257">
      <c r="A257" s="281"/>
      <c r="B257" s="281"/>
      <c r="C257" s="432"/>
      <c r="D257" s="432"/>
      <c r="E257" s="432"/>
      <c r="F257" s="281"/>
      <c r="G257" s="281"/>
      <c r="H257" s="281"/>
      <c r="I257" s="281"/>
      <c r="J257" s="281"/>
      <c r="K257" s="281"/>
    </row>
    <row r="258">
      <c r="A258" s="281"/>
      <c r="B258" s="281"/>
      <c r="C258" s="432"/>
      <c r="D258" s="432"/>
      <c r="E258" s="432"/>
      <c r="F258" s="281"/>
      <c r="G258" s="281"/>
      <c r="H258" s="281"/>
      <c r="I258" s="281"/>
      <c r="J258" s="281"/>
      <c r="K258" s="281"/>
    </row>
    <row r="259">
      <c r="A259" s="281"/>
      <c r="B259" s="281"/>
      <c r="C259" s="432"/>
      <c r="D259" s="432"/>
      <c r="E259" s="432"/>
      <c r="F259" s="281"/>
      <c r="G259" s="281"/>
      <c r="H259" s="281"/>
      <c r="I259" s="281"/>
      <c r="J259" s="281"/>
      <c r="K259" s="281"/>
    </row>
    <row r="260">
      <c r="A260" s="281"/>
      <c r="B260" s="281"/>
      <c r="C260" s="432"/>
      <c r="D260" s="432"/>
      <c r="E260" s="432"/>
      <c r="F260" s="281"/>
      <c r="G260" s="281"/>
      <c r="H260" s="281"/>
      <c r="I260" s="281"/>
      <c r="J260" s="281"/>
      <c r="K260" s="281"/>
    </row>
    <row r="261">
      <c r="A261" s="281"/>
      <c r="B261" s="281"/>
      <c r="C261" s="432"/>
      <c r="D261" s="432"/>
      <c r="E261" s="432"/>
      <c r="F261" s="281"/>
      <c r="G261" s="281"/>
      <c r="H261" s="281"/>
      <c r="I261" s="281"/>
      <c r="J261" s="281"/>
      <c r="K261" s="281"/>
    </row>
    <row r="262">
      <c r="A262" s="281"/>
      <c r="B262" s="281"/>
      <c r="C262" s="432"/>
      <c r="D262" s="432"/>
      <c r="E262" s="432"/>
      <c r="F262" s="281"/>
      <c r="G262" s="281"/>
      <c r="H262" s="281"/>
      <c r="I262" s="281"/>
      <c r="J262" s="281"/>
      <c r="K262" s="281"/>
    </row>
    <row r="263">
      <c r="A263" s="281"/>
      <c r="B263" s="281"/>
      <c r="C263" s="432"/>
      <c r="D263" s="432"/>
      <c r="E263" s="432"/>
      <c r="F263" s="281"/>
      <c r="G263" s="281"/>
      <c r="H263" s="281"/>
      <c r="I263" s="281"/>
      <c r="J263" s="281"/>
      <c r="K263" s="281"/>
    </row>
    <row r="264">
      <c r="A264" s="281"/>
      <c r="B264" s="281"/>
      <c r="C264" s="432"/>
      <c r="D264" s="432"/>
      <c r="E264" s="432"/>
      <c r="F264" s="281"/>
      <c r="G264" s="281"/>
      <c r="H264" s="281"/>
      <c r="I264" s="281"/>
      <c r="J264" s="281"/>
      <c r="K264" s="281"/>
    </row>
    <row r="265">
      <c r="A265" s="281"/>
      <c r="B265" s="281"/>
      <c r="C265" s="432"/>
      <c r="D265" s="432"/>
      <c r="E265" s="432"/>
      <c r="F265" s="281"/>
      <c r="G265" s="281"/>
      <c r="H265" s="281"/>
      <c r="I265" s="281"/>
      <c r="J265" s="281"/>
      <c r="K265" s="281"/>
    </row>
    <row r="266">
      <c r="A266" s="281"/>
      <c r="B266" s="281"/>
      <c r="C266" s="432"/>
      <c r="D266" s="432"/>
      <c r="E266" s="432"/>
      <c r="F266" s="281"/>
      <c r="G266" s="281"/>
      <c r="H266" s="281"/>
      <c r="I266" s="281"/>
      <c r="J266" s="281"/>
      <c r="K266" s="281"/>
    </row>
    <row r="267">
      <c r="A267" s="281"/>
      <c r="B267" s="281"/>
      <c r="C267" s="432"/>
      <c r="D267" s="432"/>
      <c r="E267" s="432"/>
      <c r="F267" s="281"/>
      <c r="G267" s="281"/>
      <c r="H267" s="281"/>
      <c r="I267" s="281"/>
      <c r="J267" s="281"/>
      <c r="K267" s="281"/>
    </row>
    <row r="268">
      <c r="A268" s="281"/>
      <c r="B268" s="281"/>
      <c r="C268" s="432"/>
      <c r="D268" s="432"/>
      <c r="E268" s="432"/>
      <c r="F268" s="281"/>
      <c r="G268" s="281"/>
      <c r="H268" s="281"/>
      <c r="I268" s="281"/>
      <c r="J268" s="281"/>
      <c r="K268" s="281"/>
    </row>
    <row r="269">
      <c r="A269" s="281"/>
      <c r="B269" s="281"/>
      <c r="C269" s="432"/>
      <c r="D269" s="432"/>
      <c r="E269" s="432"/>
      <c r="F269" s="281"/>
      <c r="G269" s="281"/>
      <c r="H269" s="281"/>
      <c r="I269" s="281"/>
      <c r="J269" s="281"/>
      <c r="K269" s="281"/>
    </row>
    <row r="270">
      <c r="A270" s="281"/>
      <c r="B270" s="281"/>
      <c r="C270" s="432"/>
      <c r="D270" s="432"/>
      <c r="E270" s="432"/>
      <c r="F270" s="281"/>
      <c r="G270" s="281"/>
      <c r="H270" s="281"/>
      <c r="I270" s="281"/>
      <c r="J270" s="281"/>
      <c r="K270" s="281"/>
    </row>
    <row r="271">
      <c r="A271" s="281"/>
      <c r="B271" s="281"/>
      <c r="C271" s="432"/>
      <c r="D271" s="432"/>
      <c r="E271" s="432"/>
      <c r="F271" s="281"/>
      <c r="G271" s="281"/>
      <c r="H271" s="281"/>
      <c r="I271" s="281"/>
      <c r="J271" s="281"/>
      <c r="K271" s="281"/>
    </row>
    <row r="272">
      <c r="A272" s="281"/>
      <c r="B272" s="281"/>
      <c r="C272" s="432"/>
      <c r="D272" s="432"/>
      <c r="E272" s="432"/>
      <c r="F272" s="281"/>
      <c r="G272" s="281"/>
      <c r="H272" s="281"/>
      <c r="I272" s="281"/>
      <c r="J272" s="281"/>
      <c r="K272" s="281"/>
    </row>
    <row r="273">
      <c r="A273" s="281"/>
      <c r="B273" s="281"/>
      <c r="C273" s="432"/>
      <c r="D273" s="432"/>
      <c r="E273" s="432"/>
      <c r="F273" s="281"/>
      <c r="G273" s="281"/>
      <c r="H273" s="281"/>
      <c r="I273" s="281"/>
      <c r="J273" s="281"/>
      <c r="K273" s="281"/>
    </row>
    <row r="274">
      <c r="A274" s="281"/>
      <c r="B274" s="281"/>
      <c r="C274" s="432"/>
      <c r="D274" s="432"/>
      <c r="E274" s="432"/>
      <c r="F274" s="281"/>
      <c r="G274" s="281"/>
      <c r="H274" s="281"/>
      <c r="I274" s="281"/>
      <c r="J274" s="281"/>
      <c r="K274" s="281"/>
    </row>
    <row r="275">
      <c r="A275" s="281"/>
      <c r="B275" s="281"/>
      <c r="C275" s="432"/>
      <c r="D275" s="432"/>
      <c r="E275" s="432"/>
      <c r="F275" s="281"/>
      <c r="G275" s="281"/>
      <c r="H275" s="281"/>
      <c r="I275" s="281"/>
      <c r="J275" s="281"/>
      <c r="K275" s="281"/>
    </row>
    <row r="276">
      <c r="A276" s="281"/>
      <c r="B276" s="281"/>
      <c r="C276" s="432"/>
      <c r="D276" s="432"/>
      <c r="E276" s="432"/>
      <c r="F276" s="281"/>
      <c r="G276" s="281"/>
      <c r="H276" s="281"/>
      <c r="I276" s="281"/>
      <c r="J276" s="281"/>
      <c r="K276" s="281"/>
    </row>
    <row r="277">
      <c r="A277" s="281"/>
      <c r="B277" s="281"/>
      <c r="C277" s="432"/>
      <c r="D277" s="432"/>
      <c r="E277" s="432"/>
      <c r="F277" s="281"/>
      <c r="G277" s="281"/>
      <c r="H277" s="281"/>
      <c r="I277" s="281"/>
      <c r="J277" s="281"/>
      <c r="K277" s="281"/>
    </row>
    <row r="278">
      <c r="A278" s="281"/>
      <c r="B278" s="281"/>
      <c r="C278" s="432"/>
      <c r="D278" s="432"/>
      <c r="E278" s="432"/>
      <c r="F278" s="281"/>
      <c r="G278" s="281"/>
      <c r="H278" s="281"/>
      <c r="I278" s="281"/>
      <c r="J278" s="281"/>
      <c r="K278" s="281"/>
    </row>
    <row r="279">
      <c r="A279" s="281"/>
      <c r="B279" s="281"/>
      <c r="C279" s="432"/>
      <c r="D279" s="432"/>
      <c r="E279" s="432"/>
      <c r="F279" s="281"/>
      <c r="G279" s="281"/>
      <c r="H279" s="281"/>
      <c r="I279" s="281"/>
      <c r="J279" s="281"/>
      <c r="K279" s="281"/>
    </row>
    <row r="280">
      <c r="A280" s="281"/>
      <c r="B280" s="281"/>
      <c r="C280" s="432"/>
      <c r="D280" s="432"/>
      <c r="E280" s="432"/>
      <c r="F280" s="281"/>
      <c r="G280" s="281"/>
      <c r="H280" s="281"/>
      <c r="I280" s="281"/>
      <c r="J280" s="281"/>
      <c r="K280" s="281"/>
    </row>
    <row r="281">
      <c r="A281" s="281"/>
      <c r="B281" s="281"/>
      <c r="C281" s="432"/>
      <c r="D281" s="432"/>
      <c r="E281" s="432"/>
      <c r="F281" s="281"/>
      <c r="G281" s="281"/>
      <c r="H281" s="281"/>
      <c r="I281" s="281"/>
      <c r="J281" s="281"/>
      <c r="K281" s="281"/>
    </row>
    <row r="282">
      <c r="A282" s="281"/>
      <c r="B282" s="281"/>
      <c r="C282" s="432"/>
      <c r="D282" s="432"/>
      <c r="E282" s="432"/>
      <c r="F282" s="281"/>
      <c r="G282" s="281"/>
      <c r="H282" s="281"/>
      <c r="I282" s="281"/>
      <c r="J282" s="281"/>
      <c r="K282" s="281"/>
    </row>
    <row r="283">
      <c r="A283" s="281"/>
      <c r="B283" s="281"/>
      <c r="C283" s="432"/>
      <c r="D283" s="432"/>
      <c r="E283" s="432"/>
      <c r="F283" s="281"/>
      <c r="G283" s="281"/>
      <c r="H283" s="281"/>
      <c r="I283" s="281"/>
      <c r="J283" s="281"/>
      <c r="K283" s="281"/>
    </row>
    <row r="284">
      <c r="A284" s="281"/>
      <c r="B284" s="281"/>
      <c r="C284" s="432"/>
      <c r="D284" s="432"/>
      <c r="E284" s="432"/>
      <c r="F284" s="281"/>
      <c r="G284" s="281"/>
      <c r="H284" s="281"/>
      <c r="I284" s="281"/>
      <c r="J284" s="281"/>
      <c r="K284" s="281"/>
    </row>
    <row r="285">
      <c r="A285" s="281"/>
      <c r="B285" s="281"/>
      <c r="C285" s="432"/>
      <c r="D285" s="432"/>
      <c r="E285" s="432"/>
      <c r="F285" s="281"/>
      <c r="G285" s="281"/>
      <c r="H285" s="281"/>
      <c r="I285" s="281"/>
      <c r="J285" s="281"/>
      <c r="K285" s="281"/>
    </row>
    <row r="286">
      <c r="A286" s="281"/>
      <c r="B286" s="281"/>
      <c r="C286" s="432"/>
      <c r="D286" s="432"/>
      <c r="E286" s="432"/>
      <c r="F286" s="281"/>
      <c r="G286" s="281"/>
      <c r="H286" s="281"/>
      <c r="I286" s="281"/>
      <c r="J286" s="281"/>
      <c r="K286" s="281"/>
    </row>
    <row r="287">
      <c r="A287" s="281"/>
      <c r="B287" s="281"/>
      <c r="C287" s="432"/>
      <c r="D287" s="432"/>
      <c r="E287" s="432"/>
      <c r="F287" s="281"/>
      <c r="G287" s="281"/>
      <c r="H287" s="281"/>
      <c r="I287" s="281"/>
      <c r="J287" s="281"/>
      <c r="K287" s="281"/>
    </row>
    <row r="288">
      <c r="A288" s="281"/>
      <c r="B288" s="281"/>
      <c r="C288" s="432"/>
      <c r="D288" s="432"/>
      <c r="E288" s="432"/>
      <c r="F288" s="281"/>
      <c r="G288" s="281"/>
      <c r="H288" s="281"/>
      <c r="I288" s="281"/>
      <c r="J288" s="281"/>
      <c r="K288" s="281"/>
    </row>
    <row r="289">
      <c r="A289" s="281"/>
      <c r="B289" s="281"/>
      <c r="C289" s="432"/>
      <c r="D289" s="432"/>
      <c r="E289" s="432"/>
      <c r="F289" s="281"/>
      <c r="G289" s="281"/>
      <c r="H289" s="281"/>
      <c r="I289" s="281"/>
      <c r="J289" s="281"/>
      <c r="K289" s="281"/>
    </row>
    <row r="290">
      <c r="A290" s="281"/>
      <c r="B290" s="281"/>
      <c r="C290" s="432"/>
      <c r="D290" s="432"/>
      <c r="E290" s="432"/>
      <c r="F290" s="281"/>
      <c r="G290" s="281"/>
      <c r="H290" s="281"/>
      <c r="I290" s="281"/>
      <c r="J290" s="281"/>
      <c r="K290" s="281"/>
    </row>
    <row r="291">
      <c r="A291" s="281"/>
      <c r="B291" s="281"/>
      <c r="C291" s="432"/>
      <c r="D291" s="432"/>
      <c r="E291" s="432"/>
      <c r="F291" s="281"/>
      <c r="G291" s="281"/>
      <c r="H291" s="281"/>
      <c r="I291" s="281"/>
      <c r="J291" s="281"/>
      <c r="K291" s="281"/>
    </row>
    <row r="292">
      <c r="A292" s="281"/>
      <c r="B292" s="281"/>
      <c r="C292" s="432"/>
      <c r="D292" s="432"/>
      <c r="E292" s="432"/>
      <c r="F292" s="281"/>
      <c r="G292" s="281"/>
      <c r="H292" s="281"/>
      <c r="I292" s="281"/>
      <c r="J292" s="281"/>
      <c r="K292" s="281"/>
    </row>
    <row r="293">
      <c r="A293" s="281"/>
      <c r="B293" s="281"/>
      <c r="C293" s="432"/>
      <c r="D293" s="432"/>
      <c r="E293" s="432"/>
      <c r="F293" s="281"/>
      <c r="G293" s="281"/>
      <c r="H293" s="281"/>
      <c r="I293" s="281"/>
      <c r="J293" s="281"/>
      <c r="K293" s="281"/>
    </row>
    <row r="294">
      <c r="A294" s="281"/>
      <c r="B294" s="281"/>
      <c r="C294" s="432"/>
      <c r="D294" s="432"/>
      <c r="E294" s="432"/>
      <c r="F294" s="281"/>
      <c r="G294" s="281"/>
      <c r="H294" s="281"/>
      <c r="I294" s="281"/>
      <c r="J294" s="281"/>
      <c r="K294" s="281"/>
    </row>
    <row r="295">
      <c r="A295" s="281"/>
      <c r="B295" s="281"/>
      <c r="C295" s="432"/>
      <c r="D295" s="432"/>
      <c r="E295" s="432"/>
      <c r="F295" s="281"/>
      <c r="G295" s="281"/>
      <c r="H295" s="281"/>
      <c r="I295" s="281"/>
      <c r="J295" s="281"/>
      <c r="K295" s="281"/>
    </row>
    <row r="296">
      <c r="A296" s="281"/>
      <c r="B296" s="281"/>
      <c r="C296" s="432"/>
      <c r="D296" s="432"/>
      <c r="E296" s="432"/>
      <c r="F296" s="281"/>
      <c r="G296" s="281"/>
      <c r="H296" s="281"/>
      <c r="I296" s="281"/>
      <c r="J296" s="281"/>
      <c r="K296" s="281"/>
    </row>
    <row r="297">
      <c r="A297" s="281"/>
      <c r="B297" s="281"/>
      <c r="C297" s="432"/>
      <c r="D297" s="432"/>
      <c r="E297" s="432"/>
      <c r="F297" s="281"/>
      <c r="G297" s="281"/>
      <c r="H297" s="281"/>
      <c r="I297" s="281"/>
      <c r="J297" s="281"/>
      <c r="K297" s="281"/>
    </row>
    <row r="298">
      <c r="A298" s="281"/>
      <c r="B298" s="281"/>
      <c r="C298" s="432"/>
      <c r="D298" s="432"/>
      <c r="E298" s="432"/>
      <c r="F298" s="281"/>
      <c r="G298" s="281"/>
      <c r="H298" s="281"/>
      <c r="I298" s="281"/>
      <c r="J298" s="281"/>
      <c r="K298" s="281"/>
    </row>
    <row r="299">
      <c r="A299" s="281"/>
      <c r="B299" s="281"/>
      <c r="C299" s="432"/>
      <c r="D299" s="432"/>
      <c r="E299" s="432"/>
      <c r="F299" s="281"/>
      <c r="G299" s="281"/>
      <c r="H299" s="281"/>
      <c r="I299" s="281"/>
      <c r="J299" s="281"/>
      <c r="K299" s="281"/>
    </row>
    <row r="300">
      <c r="A300" s="281"/>
      <c r="B300" s="281"/>
      <c r="C300" s="432"/>
      <c r="D300" s="432"/>
      <c r="E300" s="432"/>
      <c r="F300" s="281"/>
      <c r="G300" s="281"/>
      <c r="H300" s="281"/>
      <c r="I300" s="281"/>
      <c r="J300" s="281"/>
      <c r="K300" s="281"/>
    </row>
    <row r="301">
      <c r="A301" s="281"/>
      <c r="B301" s="281"/>
      <c r="C301" s="432"/>
      <c r="D301" s="432"/>
      <c r="E301" s="432"/>
      <c r="F301" s="281"/>
      <c r="G301" s="281"/>
      <c r="H301" s="281"/>
      <c r="I301" s="281"/>
      <c r="J301" s="281"/>
      <c r="K301" s="281"/>
    </row>
    <row r="302">
      <c r="A302" s="281"/>
      <c r="B302" s="281"/>
      <c r="C302" s="432"/>
      <c r="D302" s="432"/>
      <c r="E302" s="432"/>
      <c r="F302" s="281"/>
      <c r="G302" s="281"/>
      <c r="H302" s="281"/>
      <c r="I302" s="281"/>
      <c r="J302" s="281"/>
      <c r="K302" s="281"/>
    </row>
    <row r="303">
      <c r="A303" s="281"/>
      <c r="B303" s="281"/>
      <c r="C303" s="432"/>
      <c r="D303" s="432"/>
      <c r="E303" s="432"/>
      <c r="F303" s="281"/>
      <c r="G303" s="281"/>
      <c r="H303" s="281"/>
      <c r="I303" s="281"/>
      <c r="J303" s="281"/>
      <c r="K303" s="281"/>
    </row>
    <row r="304">
      <c r="A304" s="281"/>
      <c r="B304" s="281"/>
      <c r="C304" s="432"/>
      <c r="D304" s="432"/>
      <c r="E304" s="432"/>
      <c r="F304" s="281"/>
      <c r="G304" s="281"/>
      <c r="H304" s="281"/>
      <c r="I304" s="281"/>
      <c r="J304" s="281"/>
      <c r="K304" s="281"/>
    </row>
    <row r="305">
      <c r="A305" s="281"/>
      <c r="B305" s="281"/>
      <c r="C305" s="432"/>
      <c r="D305" s="432"/>
      <c r="E305" s="432"/>
      <c r="F305" s="281"/>
      <c r="G305" s="281"/>
      <c r="H305" s="281"/>
      <c r="I305" s="281"/>
      <c r="J305" s="281"/>
      <c r="K305" s="281"/>
    </row>
    <row r="306">
      <c r="A306" s="281"/>
      <c r="B306" s="281"/>
      <c r="C306" s="432"/>
      <c r="D306" s="432"/>
      <c r="E306" s="432"/>
      <c r="F306" s="281"/>
      <c r="G306" s="281"/>
      <c r="H306" s="281"/>
      <c r="I306" s="281"/>
      <c r="J306" s="281"/>
      <c r="K306" s="281"/>
    </row>
    <row r="307">
      <c r="A307" s="281"/>
      <c r="B307" s="281"/>
      <c r="C307" s="432"/>
      <c r="D307" s="432"/>
      <c r="E307" s="432"/>
      <c r="F307" s="281"/>
      <c r="G307" s="281"/>
      <c r="H307" s="281"/>
      <c r="I307" s="281"/>
      <c r="J307" s="281"/>
      <c r="K307" s="281"/>
    </row>
    <row r="308">
      <c r="A308" s="281"/>
      <c r="B308" s="281"/>
      <c r="C308" s="432"/>
      <c r="D308" s="432"/>
      <c r="E308" s="432"/>
      <c r="F308" s="281"/>
      <c r="G308" s="281"/>
      <c r="H308" s="281"/>
      <c r="I308" s="281"/>
      <c r="J308" s="281"/>
      <c r="K308" s="281"/>
    </row>
    <row r="309">
      <c r="A309" s="281"/>
      <c r="B309" s="281"/>
      <c r="C309" s="432"/>
      <c r="D309" s="432"/>
      <c r="E309" s="432"/>
      <c r="F309" s="281"/>
      <c r="G309" s="281"/>
      <c r="H309" s="281"/>
      <c r="I309" s="281"/>
      <c r="J309" s="281"/>
      <c r="K309" s="281"/>
    </row>
    <row r="310">
      <c r="A310" s="281"/>
      <c r="B310" s="281"/>
      <c r="C310" s="432"/>
      <c r="D310" s="432"/>
      <c r="E310" s="432"/>
      <c r="F310" s="281"/>
      <c r="G310" s="281"/>
      <c r="H310" s="281"/>
      <c r="I310" s="281"/>
      <c r="J310" s="281"/>
      <c r="K310" s="281"/>
    </row>
    <row r="311">
      <c r="A311" s="281"/>
      <c r="B311" s="281"/>
      <c r="C311" s="432"/>
      <c r="D311" s="432"/>
      <c r="E311" s="432"/>
      <c r="F311" s="281"/>
      <c r="G311" s="281"/>
      <c r="H311" s="281"/>
      <c r="I311" s="281"/>
      <c r="J311" s="281"/>
      <c r="K311" s="281"/>
    </row>
    <row r="312">
      <c r="A312" s="281"/>
      <c r="B312" s="281"/>
      <c r="C312" s="432"/>
      <c r="D312" s="432"/>
      <c r="E312" s="432"/>
      <c r="F312" s="281"/>
      <c r="G312" s="281"/>
      <c r="H312" s="281"/>
      <c r="I312" s="281"/>
      <c r="J312" s="281"/>
      <c r="K312" s="281"/>
    </row>
    <row r="313">
      <c r="A313" s="281"/>
      <c r="B313" s="281"/>
      <c r="C313" s="432"/>
      <c r="D313" s="432"/>
      <c r="E313" s="432"/>
      <c r="F313" s="281"/>
      <c r="G313" s="281"/>
      <c r="H313" s="281"/>
      <c r="I313" s="281"/>
      <c r="J313" s="281"/>
      <c r="K313" s="281"/>
    </row>
    <row r="314">
      <c r="A314" s="281"/>
      <c r="B314" s="281"/>
      <c r="C314" s="432"/>
      <c r="D314" s="432"/>
      <c r="E314" s="432"/>
      <c r="F314" s="281"/>
      <c r="G314" s="281"/>
      <c r="H314" s="281"/>
      <c r="I314" s="281"/>
      <c r="J314" s="281"/>
      <c r="K314" s="281"/>
    </row>
    <row r="315">
      <c r="A315" s="281"/>
      <c r="B315" s="281"/>
      <c r="C315" s="432"/>
      <c r="D315" s="432"/>
      <c r="E315" s="432"/>
      <c r="F315" s="281"/>
      <c r="G315" s="281"/>
      <c r="H315" s="281"/>
      <c r="I315" s="281"/>
      <c r="J315" s="281"/>
      <c r="K315" s="281"/>
    </row>
    <row r="316">
      <c r="A316" s="281"/>
      <c r="B316" s="281"/>
      <c r="C316" s="432"/>
      <c r="D316" s="432"/>
      <c r="E316" s="432"/>
      <c r="F316" s="281"/>
      <c r="G316" s="281"/>
      <c r="H316" s="281"/>
      <c r="I316" s="281"/>
      <c r="J316" s="281"/>
      <c r="K316" s="281"/>
    </row>
    <row r="317">
      <c r="A317" s="281"/>
      <c r="B317" s="281"/>
      <c r="C317" s="432"/>
      <c r="D317" s="432"/>
      <c r="E317" s="432"/>
      <c r="F317" s="281"/>
      <c r="G317" s="281"/>
      <c r="H317" s="281"/>
      <c r="I317" s="281"/>
      <c r="J317" s="281"/>
      <c r="K317" s="281"/>
    </row>
    <row r="318">
      <c r="A318" s="281"/>
      <c r="B318" s="281"/>
      <c r="C318" s="432"/>
      <c r="D318" s="432"/>
      <c r="E318" s="432"/>
      <c r="F318" s="281"/>
      <c r="G318" s="281"/>
      <c r="H318" s="281"/>
      <c r="I318" s="281"/>
      <c r="J318" s="281"/>
      <c r="K318" s="281"/>
    </row>
    <row r="319">
      <c r="A319" s="281"/>
      <c r="B319" s="281"/>
      <c r="C319" s="432"/>
      <c r="D319" s="432"/>
      <c r="E319" s="432"/>
      <c r="F319" s="281"/>
      <c r="G319" s="281"/>
      <c r="H319" s="281"/>
      <c r="I319" s="281"/>
      <c r="J319" s="281"/>
      <c r="K319" s="281"/>
    </row>
    <row r="320">
      <c r="A320" s="281"/>
      <c r="B320" s="281"/>
      <c r="C320" s="432"/>
      <c r="D320" s="432"/>
      <c r="E320" s="432"/>
      <c r="F320" s="281"/>
      <c r="G320" s="281"/>
      <c r="H320" s="281"/>
      <c r="I320" s="281"/>
      <c r="J320" s="281"/>
      <c r="K320" s="281"/>
    </row>
    <row r="321">
      <c r="A321" s="281"/>
      <c r="B321" s="281"/>
      <c r="C321" s="432"/>
      <c r="D321" s="432"/>
      <c r="E321" s="432"/>
      <c r="F321" s="281"/>
      <c r="G321" s="281"/>
      <c r="H321" s="281"/>
      <c r="I321" s="281"/>
      <c r="J321" s="281"/>
      <c r="K321" s="281"/>
    </row>
    <row r="322">
      <c r="A322" s="281"/>
      <c r="B322" s="281"/>
      <c r="C322" s="432"/>
      <c r="D322" s="432"/>
      <c r="E322" s="432"/>
      <c r="F322" s="281"/>
      <c r="G322" s="281"/>
      <c r="H322" s="281"/>
      <c r="I322" s="281"/>
      <c r="J322" s="281"/>
      <c r="K322" s="281"/>
    </row>
    <row r="323">
      <c r="A323" s="281"/>
      <c r="B323" s="281"/>
      <c r="C323" s="432"/>
      <c r="D323" s="432"/>
      <c r="E323" s="432"/>
      <c r="F323" s="281"/>
      <c r="G323" s="281"/>
      <c r="H323" s="281"/>
      <c r="I323" s="281"/>
      <c r="J323" s="281"/>
      <c r="K323" s="281"/>
    </row>
    <row r="324">
      <c r="A324" s="281"/>
      <c r="B324" s="281"/>
      <c r="C324" s="432"/>
      <c r="D324" s="432"/>
      <c r="E324" s="432"/>
      <c r="F324" s="281"/>
      <c r="G324" s="281"/>
      <c r="H324" s="281"/>
      <c r="I324" s="281"/>
      <c r="J324" s="281"/>
      <c r="K324" s="281"/>
    </row>
    <row r="325">
      <c r="A325" s="281"/>
      <c r="B325" s="281"/>
      <c r="C325" s="432"/>
      <c r="D325" s="432"/>
      <c r="E325" s="432"/>
      <c r="F325" s="281"/>
      <c r="G325" s="281"/>
      <c r="H325" s="281"/>
      <c r="I325" s="281"/>
      <c r="J325" s="281"/>
      <c r="K325" s="281"/>
    </row>
    <row r="326">
      <c r="A326" s="281"/>
      <c r="B326" s="281"/>
      <c r="C326" s="432"/>
      <c r="D326" s="432"/>
      <c r="E326" s="432"/>
      <c r="F326" s="281"/>
      <c r="G326" s="281"/>
      <c r="H326" s="281"/>
      <c r="I326" s="281"/>
      <c r="J326" s="281"/>
      <c r="K326" s="281"/>
    </row>
    <row r="327">
      <c r="A327" s="281"/>
      <c r="B327" s="281"/>
      <c r="C327" s="432"/>
      <c r="D327" s="432"/>
      <c r="E327" s="432"/>
      <c r="F327" s="281"/>
      <c r="G327" s="281"/>
      <c r="H327" s="281"/>
      <c r="I327" s="281"/>
      <c r="J327" s="281"/>
      <c r="K327" s="281"/>
    </row>
    <row r="328">
      <c r="A328" s="281"/>
      <c r="B328" s="281"/>
      <c r="C328" s="432"/>
      <c r="D328" s="432"/>
      <c r="E328" s="432"/>
      <c r="F328" s="281"/>
      <c r="G328" s="281"/>
      <c r="H328" s="281"/>
      <c r="I328" s="281"/>
      <c r="J328" s="281"/>
      <c r="K328" s="281"/>
    </row>
    <row r="329">
      <c r="A329" s="281"/>
      <c r="B329" s="281"/>
      <c r="C329" s="432"/>
      <c r="D329" s="432"/>
      <c r="E329" s="432"/>
      <c r="F329" s="281"/>
      <c r="G329" s="281"/>
      <c r="H329" s="281"/>
      <c r="I329" s="281"/>
      <c r="J329" s="281"/>
      <c r="K329" s="281"/>
    </row>
    <row r="330">
      <c r="A330" s="281"/>
      <c r="B330" s="281"/>
      <c r="C330" s="432"/>
      <c r="D330" s="432"/>
      <c r="E330" s="432"/>
      <c r="F330" s="281"/>
      <c r="G330" s="281"/>
      <c r="H330" s="281"/>
      <c r="I330" s="281"/>
      <c r="J330" s="281"/>
      <c r="K330" s="281"/>
    </row>
    <row r="331">
      <c r="A331" s="281"/>
      <c r="B331" s="281"/>
      <c r="C331" s="432"/>
      <c r="D331" s="432"/>
      <c r="E331" s="432"/>
      <c r="F331" s="281"/>
      <c r="G331" s="281"/>
      <c r="H331" s="281"/>
      <c r="I331" s="281"/>
      <c r="J331" s="281"/>
      <c r="K331" s="281"/>
    </row>
    <row r="332">
      <c r="A332" s="281"/>
      <c r="B332" s="281"/>
      <c r="C332" s="432"/>
      <c r="D332" s="432"/>
      <c r="E332" s="432"/>
      <c r="F332" s="281"/>
      <c r="G332" s="281"/>
      <c r="H332" s="281"/>
      <c r="I332" s="281"/>
      <c r="J332" s="281"/>
      <c r="K332" s="281"/>
    </row>
    <row r="333">
      <c r="A333" s="281"/>
      <c r="B333" s="281"/>
      <c r="C333" s="432"/>
      <c r="D333" s="432"/>
      <c r="E333" s="432"/>
      <c r="F333" s="281"/>
      <c r="G333" s="281"/>
      <c r="H333" s="281"/>
      <c r="I333" s="281"/>
      <c r="J333" s="281"/>
      <c r="K333" s="281"/>
    </row>
    <row r="334">
      <c r="A334" s="281"/>
      <c r="B334" s="281"/>
      <c r="C334" s="432"/>
      <c r="D334" s="432"/>
      <c r="E334" s="432"/>
      <c r="F334" s="281"/>
      <c r="G334" s="281"/>
      <c r="H334" s="281"/>
      <c r="I334" s="281"/>
      <c r="J334" s="281"/>
      <c r="K334" s="281"/>
    </row>
    <row r="335">
      <c r="A335" s="281"/>
      <c r="B335" s="281"/>
      <c r="C335" s="432"/>
      <c r="D335" s="432"/>
      <c r="E335" s="432"/>
      <c r="F335" s="281"/>
      <c r="G335" s="281"/>
      <c r="H335" s="281"/>
      <c r="I335" s="281"/>
      <c r="J335" s="281"/>
      <c r="K335" s="281"/>
    </row>
    <row r="336">
      <c r="A336" s="281"/>
      <c r="B336" s="281"/>
      <c r="C336" s="432"/>
      <c r="D336" s="432"/>
      <c r="E336" s="432"/>
      <c r="F336" s="281"/>
      <c r="G336" s="281"/>
      <c r="H336" s="281"/>
      <c r="I336" s="281"/>
      <c r="J336" s="281"/>
      <c r="K336" s="281"/>
    </row>
    <row r="337">
      <c r="A337" s="281"/>
      <c r="B337" s="281"/>
      <c r="C337" s="432"/>
      <c r="D337" s="432"/>
      <c r="E337" s="432"/>
      <c r="F337" s="281"/>
      <c r="G337" s="281"/>
      <c r="H337" s="281"/>
      <c r="I337" s="281"/>
      <c r="J337" s="281"/>
      <c r="K337" s="281"/>
    </row>
    <row r="338">
      <c r="A338" s="281"/>
      <c r="B338" s="281"/>
      <c r="C338" s="432"/>
      <c r="D338" s="432"/>
      <c r="E338" s="432"/>
      <c r="F338" s="281"/>
      <c r="G338" s="281"/>
      <c r="H338" s="281"/>
      <c r="I338" s="281"/>
      <c r="J338" s="281"/>
      <c r="K338" s="281"/>
    </row>
    <row r="339">
      <c r="A339" s="281"/>
      <c r="B339" s="281"/>
      <c r="C339" s="432"/>
      <c r="D339" s="432"/>
      <c r="E339" s="432"/>
      <c r="F339" s="281"/>
      <c r="G339" s="281"/>
      <c r="H339" s="281"/>
      <c r="I339" s="281"/>
      <c r="J339" s="281"/>
      <c r="K339" s="281"/>
    </row>
    <row r="340">
      <c r="A340" s="281"/>
      <c r="B340" s="281"/>
      <c r="C340" s="432"/>
      <c r="D340" s="432"/>
      <c r="E340" s="432"/>
      <c r="F340" s="281"/>
      <c r="G340" s="281"/>
      <c r="H340" s="281"/>
      <c r="I340" s="281"/>
      <c r="J340" s="281"/>
      <c r="K340" s="281"/>
    </row>
    <row r="341">
      <c r="A341" s="281"/>
      <c r="B341" s="281"/>
      <c r="C341" s="432"/>
      <c r="D341" s="432"/>
      <c r="E341" s="432"/>
      <c r="F341" s="281"/>
      <c r="G341" s="281"/>
      <c r="H341" s="281"/>
      <c r="I341" s="281"/>
      <c r="J341" s="281"/>
      <c r="K341" s="281"/>
    </row>
    <row r="342">
      <c r="A342" s="281"/>
      <c r="B342" s="281"/>
      <c r="C342" s="432"/>
      <c r="D342" s="432"/>
      <c r="E342" s="432"/>
      <c r="F342" s="281"/>
      <c r="G342" s="281"/>
      <c r="H342" s="281"/>
      <c r="I342" s="281"/>
      <c r="J342" s="281"/>
      <c r="K342" s="281"/>
    </row>
    <row r="343">
      <c r="A343" s="281"/>
      <c r="B343" s="281"/>
      <c r="C343" s="432"/>
      <c r="D343" s="432"/>
      <c r="E343" s="432"/>
      <c r="F343" s="281"/>
      <c r="G343" s="281"/>
      <c r="H343" s="281"/>
      <c r="I343" s="281"/>
      <c r="J343" s="281"/>
      <c r="K343" s="281"/>
    </row>
    <row r="344">
      <c r="A344" s="281"/>
      <c r="B344" s="281"/>
      <c r="C344" s="432"/>
      <c r="D344" s="432"/>
      <c r="E344" s="432"/>
      <c r="F344" s="281"/>
      <c r="G344" s="281"/>
      <c r="H344" s="281"/>
      <c r="I344" s="281"/>
      <c r="J344" s="281"/>
      <c r="K344" s="281"/>
    </row>
    <row r="345">
      <c r="A345" s="281"/>
      <c r="B345" s="281"/>
      <c r="C345" s="432"/>
      <c r="D345" s="432"/>
      <c r="E345" s="432"/>
      <c r="F345" s="281"/>
      <c r="G345" s="281"/>
      <c r="H345" s="281"/>
      <c r="I345" s="281"/>
      <c r="J345" s="281"/>
      <c r="K345" s="281"/>
    </row>
    <row r="346">
      <c r="A346" s="281"/>
      <c r="B346" s="281"/>
      <c r="C346" s="432"/>
      <c r="D346" s="432"/>
      <c r="E346" s="432"/>
      <c r="F346" s="281"/>
      <c r="G346" s="281"/>
      <c r="H346" s="281"/>
      <c r="I346" s="281"/>
      <c r="J346" s="281"/>
      <c r="K346" s="281"/>
    </row>
    <row r="347">
      <c r="A347" s="281"/>
      <c r="B347" s="281"/>
      <c r="C347" s="432"/>
      <c r="D347" s="432"/>
      <c r="E347" s="432"/>
      <c r="F347" s="281"/>
      <c r="G347" s="281"/>
      <c r="H347" s="281"/>
      <c r="I347" s="281"/>
      <c r="J347" s="281"/>
      <c r="K347" s="281"/>
    </row>
    <row r="348">
      <c r="A348" s="281"/>
      <c r="B348" s="281"/>
      <c r="C348" s="432"/>
      <c r="D348" s="432"/>
      <c r="E348" s="432"/>
      <c r="F348" s="281"/>
      <c r="G348" s="281"/>
      <c r="H348" s="281"/>
      <c r="I348" s="281"/>
      <c r="J348" s="281"/>
      <c r="K348" s="281"/>
    </row>
    <row r="349">
      <c r="A349" s="281"/>
      <c r="B349" s="281"/>
      <c r="C349" s="432"/>
      <c r="D349" s="432"/>
      <c r="E349" s="432"/>
      <c r="F349" s="281"/>
      <c r="G349" s="281"/>
      <c r="H349" s="281"/>
      <c r="I349" s="281"/>
      <c r="J349" s="281"/>
      <c r="K349" s="281"/>
    </row>
    <row r="350">
      <c r="A350" s="281"/>
      <c r="B350" s="281"/>
      <c r="C350" s="432"/>
      <c r="D350" s="432"/>
      <c r="E350" s="432"/>
      <c r="F350" s="281"/>
      <c r="G350" s="281"/>
      <c r="H350" s="281"/>
      <c r="I350" s="281"/>
      <c r="J350" s="281"/>
      <c r="K350" s="281"/>
    </row>
    <row r="351">
      <c r="A351" s="281"/>
      <c r="B351" s="281"/>
      <c r="C351" s="432"/>
      <c r="D351" s="432"/>
      <c r="E351" s="432"/>
      <c r="F351" s="281"/>
      <c r="G351" s="281"/>
      <c r="H351" s="281"/>
      <c r="I351" s="281"/>
      <c r="J351" s="281"/>
      <c r="K351" s="281"/>
    </row>
    <row r="352">
      <c r="A352" s="281"/>
      <c r="B352" s="281"/>
      <c r="C352" s="432"/>
      <c r="D352" s="432"/>
      <c r="E352" s="432"/>
      <c r="F352" s="281"/>
      <c r="G352" s="281"/>
      <c r="H352" s="281"/>
      <c r="I352" s="281"/>
      <c r="J352" s="281"/>
      <c r="K352" s="281"/>
    </row>
    <row r="353">
      <c r="A353" s="281"/>
      <c r="B353" s="281"/>
      <c r="C353" s="432"/>
      <c r="D353" s="432"/>
      <c r="E353" s="432"/>
      <c r="F353" s="281"/>
      <c r="G353" s="281"/>
      <c r="H353" s="281"/>
      <c r="I353" s="281"/>
      <c r="J353" s="281"/>
      <c r="K353" s="281"/>
    </row>
    <row r="354">
      <c r="A354" s="281"/>
      <c r="B354" s="281"/>
      <c r="C354" s="432"/>
      <c r="D354" s="432"/>
      <c r="E354" s="432"/>
      <c r="F354" s="281"/>
      <c r="G354" s="281"/>
      <c r="H354" s="281"/>
      <c r="I354" s="281"/>
      <c r="J354" s="281"/>
      <c r="K354" s="281"/>
    </row>
    <row r="355">
      <c r="A355" s="281"/>
      <c r="B355" s="281"/>
      <c r="C355" s="432"/>
      <c r="D355" s="432"/>
      <c r="E355" s="432"/>
      <c r="F355" s="281"/>
      <c r="G355" s="281"/>
      <c r="H355" s="281"/>
      <c r="I355" s="281"/>
      <c r="J355" s="281"/>
      <c r="K355" s="281"/>
    </row>
    <row r="356">
      <c r="A356" s="281"/>
      <c r="B356" s="281"/>
      <c r="C356" s="432"/>
      <c r="D356" s="432"/>
      <c r="E356" s="432"/>
      <c r="F356" s="281"/>
      <c r="G356" s="281"/>
      <c r="H356" s="281"/>
      <c r="I356" s="281"/>
      <c r="J356" s="281"/>
      <c r="K356" s="281"/>
    </row>
    <row r="357">
      <c r="A357" s="281"/>
      <c r="B357" s="281"/>
      <c r="C357" s="432"/>
      <c r="D357" s="432"/>
      <c r="E357" s="432"/>
      <c r="F357" s="281"/>
      <c r="G357" s="281"/>
      <c r="H357" s="281"/>
      <c r="I357" s="281"/>
      <c r="J357" s="281"/>
      <c r="K357" s="281"/>
    </row>
    <row r="358">
      <c r="A358" s="281"/>
      <c r="B358" s="281"/>
      <c r="C358" s="432"/>
      <c r="D358" s="432"/>
      <c r="E358" s="432"/>
      <c r="F358" s="281"/>
      <c r="G358" s="281"/>
      <c r="H358" s="281"/>
      <c r="I358" s="281"/>
      <c r="J358" s="281"/>
      <c r="K358" s="281"/>
    </row>
    <row r="359">
      <c r="A359" s="281"/>
      <c r="B359" s="281"/>
      <c r="C359" s="432"/>
      <c r="D359" s="432"/>
      <c r="E359" s="432"/>
      <c r="F359" s="281"/>
      <c r="G359" s="281"/>
      <c r="H359" s="281"/>
      <c r="I359" s="281"/>
      <c r="J359" s="281"/>
      <c r="K359" s="281"/>
    </row>
    <row r="360">
      <c r="A360" s="281"/>
      <c r="B360" s="281"/>
      <c r="C360" s="432"/>
      <c r="D360" s="432"/>
      <c r="E360" s="432"/>
      <c r="F360" s="281"/>
      <c r="G360" s="281"/>
      <c r="H360" s="281"/>
      <c r="I360" s="281"/>
      <c r="J360" s="281"/>
      <c r="K360" s="281"/>
    </row>
    <row r="361">
      <c r="A361" s="281"/>
      <c r="B361" s="281"/>
      <c r="C361" s="432"/>
      <c r="D361" s="432"/>
      <c r="E361" s="432"/>
      <c r="F361" s="281"/>
      <c r="G361" s="281"/>
      <c r="H361" s="281"/>
      <c r="I361" s="281"/>
      <c r="J361" s="281"/>
      <c r="K361" s="281"/>
    </row>
    <row r="362">
      <c r="A362" s="281"/>
      <c r="B362" s="281"/>
      <c r="C362" s="432"/>
      <c r="D362" s="432"/>
      <c r="E362" s="432"/>
      <c r="F362" s="281"/>
      <c r="G362" s="281"/>
      <c r="H362" s="281"/>
      <c r="I362" s="281"/>
      <c r="J362" s="281"/>
      <c r="K362" s="281"/>
    </row>
    <row r="363">
      <c r="A363" s="281"/>
      <c r="B363" s="281"/>
      <c r="C363" s="432"/>
      <c r="D363" s="432"/>
      <c r="E363" s="432"/>
      <c r="F363" s="281"/>
      <c r="G363" s="281"/>
      <c r="H363" s="281"/>
      <c r="I363" s="281"/>
      <c r="J363" s="281"/>
      <c r="K363" s="281"/>
    </row>
    <row r="364">
      <c r="A364" s="281"/>
      <c r="B364" s="281"/>
      <c r="C364" s="432"/>
      <c r="D364" s="432"/>
      <c r="E364" s="432"/>
      <c r="F364" s="281"/>
      <c r="G364" s="281"/>
      <c r="H364" s="281"/>
      <c r="I364" s="281"/>
      <c r="J364" s="281"/>
      <c r="K364" s="281"/>
    </row>
    <row r="365">
      <c r="A365" s="281"/>
      <c r="B365" s="281"/>
      <c r="C365" s="432"/>
      <c r="D365" s="432"/>
      <c r="E365" s="432"/>
      <c r="F365" s="281"/>
      <c r="G365" s="281"/>
      <c r="H365" s="281"/>
      <c r="I365" s="281"/>
      <c r="J365" s="281"/>
      <c r="K365" s="281"/>
    </row>
    <row r="366">
      <c r="A366" s="281"/>
      <c r="B366" s="281"/>
      <c r="C366" s="432"/>
      <c r="D366" s="432"/>
      <c r="E366" s="432"/>
      <c r="F366" s="281"/>
      <c r="G366" s="281"/>
      <c r="H366" s="281"/>
      <c r="I366" s="281"/>
      <c r="J366" s="281"/>
      <c r="K366" s="281"/>
    </row>
    <row r="367">
      <c r="A367" s="281"/>
      <c r="B367" s="281"/>
      <c r="C367" s="432"/>
      <c r="D367" s="432"/>
      <c r="E367" s="432"/>
      <c r="F367" s="281"/>
      <c r="G367" s="281"/>
      <c r="H367" s="281"/>
      <c r="I367" s="281"/>
      <c r="J367" s="281"/>
      <c r="K367" s="281"/>
    </row>
    <row r="368">
      <c r="A368" s="281"/>
      <c r="B368" s="281"/>
      <c r="C368" s="432"/>
      <c r="D368" s="432"/>
      <c r="E368" s="432"/>
      <c r="F368" s="281"/>
      <c r="G368" s="281"/>
      <c r="H368" s="281"/>
      <c r="I368" s="281"/>
      <c r="J368" s="281"/>
      <c r="K368" s="281"/>
    </row>
    <row r="369">
      <c r="A369" s="281"/>
      <c r="B369" s="281"/>
      <c r="C369" s="432"/>
      <c r="D369" s="432"/>
      <c r="E369" s="432"/>
      <c r="F369" s="281"/>
      <c r="G369" s="281"/>
      <c r="H369" s="281"/>
      <c r="I369" s="281"/>
      <c r="J369" s="281"/>
      <c r="K369" s="281"/>
    </row>
    <row r="370">
      <c r="A370" s="281"/>
      <c r="B370" s="281"/>
      <c r="C370" s="432"/>
      <c r="D370" s="432"/>
      <c r="E370" s="432"/>
      <c r="F370" s="281"/>
      <c r="G370" s="281"/>
      <c r="H370" s="281"/>
      <c r="I370" s="281"/>
      <c r="J370" s="281"/>
      <c r="K370" s="281"/>
    </row>
    <row r="371">
      <c r="A371" s="281"/>
      <c r="B371" s="281"/>
      <c r="C371" s="432"/>
      <c r="D371" s="432"/>
      <c r="E371" s="432"/>
      <c r="F371" s="281"/>
      <c r="G371" s="281"/>
      <c r="H371" s="281"/>
      <c r="I371" s="281"/>
      <c r="J371" s="281"/>
      <c r="K371" s="281"/>
    </row>
    <row r="372">
      <c r="A372" s="281"/>
      <c r="B372" s="281"/>
      <c r="C372" s="432"/>
      <c r="D372" s="432"/>
      <c r="E372" s="432"/>
      <c r="F372" s="281"/>
      <c r="G372" s="281"/>
      <c r="H372" s="281"/>
      <c r="I372" s="281"/>
      <c r="J372" s="281"/>
      <c r="K372" s="281"/>
    </row>
    <row r="373">
      <c r="A373" s="281"/>
      <c r="B373" s="281"/>
      <c r="C373" s="432"/>
      <c r="D373" s="432"/>
      <c r="E373" s="432"/>
      <c r="F373" s="281"/>
      <c r="G373" s="281"/>
      <c r="H373" s="281"/>
      <c r="I373" s="281"/>
      <c r="J373" s="281"/>
      <c r="K373" s="281"/>
    </row>
    <row r="374">
      <c r="A374" s="281"/>
      <c r="B374" s="281"/>
      <c r="C374" s="432"/>
      <c r="D374" s="432"/>
      <c r="E374" s="432"/>
      <c r="F374" s="281"/>
      <c r="G374" s="281"/>
      <c r="H374" s="281"/>
      <c r="I374" s="281"/>
      <c r="J374" s="281"/>
      <c r="K374" s="281"/>
    </row>
    <row r="375">
      <c r="A375" s="281"/>
      <c r="B375" s="281"/>
      <c r="C375" s="432"/>
      <c r="D375" s="432"/>
      <c r="E375" s="432"/>
      <c r="F375" s="281"/>
      <c r="G375" s="281"/>
      <c r="H375" s="281"/>
      <c r="I375" s="281"/>
      <c r="J375" s="281"/>
      <c r="K375" s="281"/>
    </row>
    <row r="376">
      <c r="A376" s="281"/>
      <c r="B376" s="281"/>
      <c r="C376" s="432"/>
      <c r="D376" s="432"/>
      <c r="E376" s="432"/>
      <c r="F376" s="281"/>
      <c r="G376" s="281"/>
      <c r="H376" s="281"/>
      <c r="I376" s="281"/>
      <c r="J376" s="281"/>
      <c r="K376" s="281"/>
    </row>
    <row r="377">
      <c r="A377" s="281"/>
      <c r="B377" s="281"/>
      <c r="C377" s="432"/>
      <c r="D377" s="432"/>
      <c r="E377" s="432"/>
      <c r="F377" s="281"/>
      <c r="G377" s="281"/>
      <c r="H377" s="281"/>
      <c r="I377" s="281"/>
      <c r="J377" s="281"/>
      <c r="K377" s="281"/>
    </row>
    <row r="378">
      <c r="A378" s="281"/>
      <c r="B378" s="281"/>
      <c r="C378" s="432"/>
      <c r="D378" s="432"/>
      <c r="E378" s="432"/>
      <c r="F378" s="281"/>
      <c r="G378" s="281"/>
      <c r="H378" s="281"/>
      <c r="I378" s="281"/>
      <c r="J378" s="281"/>
      <c r="K378" s="281"/>
    </row>
    <row r="379">
      <c r="A379" s="281"/>
      <c r="B379" s="281"/>
      <c r="C379" s="432"/>
      <c r="D379" s="432"/>
      <c r="E379" s="432"/>
      <c r="F379" s="281"/>
      <c r="G379" s="281"/>
      <c r="H379" s="281"/>
      <c r="I379" s="281"/>
      <c r="J379" s="281"/>
      <c r="K379" s="281"/>
    </row>
    <row r="380">
      <c r="A380" s="281"/>
      <c r="B380" s="281"/>
      <c r="C380" s="432"/>
      <c r="D380" s="432"/>
      <c r="E380" s="432"/>
      <c r="F380" s="281"/>
      <c r="G380" s="281"/>
      <c r="H380" s="281"/>
      <c r="I380" s="281"/>
      <c r="J380" s="281"/>
      <c r="K380" s="281"/>
    </row>
    <row r="381">
      <c r="A381" s="281"/>
      <c r="B381" s="281"/>
      <c r="C381" s="432"/>
      <c r="D381" s="432"/>
      <c r="E381" s="432"/>
      <c r="F381" s="281"/>
      <c r="G381" s="281"/>
      <c r="H381" s="281"/>
      <c r="I381" s="281"/>
      <c r="J381" s="281"/>
      <c r="K381" s="281"/>
    </row>
    <row r="382">
      <c r="A382" s="281"/>
      <c r="B382" s="281"/>
      <c r="C382" s="432"/>
      <c r="D382" s="432"/>
      <c r="E382" s="432"/>
      <c r="F382" s="281"/>
      <c r="G382" s="281"/>
      <c r="H382" s="281"/>
      <c r="I382" s="281"/>
      <c r="J382" s="281"/>
      <c r="K382" s="281"/>
    </row>
    <row r="383">
      <c r="A383" s="281"/>
      <c r="B383" s="281"/>
      <c r="C383" s="432"/>
      <c r="D383" s="432"/>
      <c r="E383" s="432"/>
      <c r="F383" s="281"/>
      <c r="G383" s="281"/>
      <c r="H383" s="281"/>
      <c r="I383" s="281"/>
      <c r="J383" s="281"/>
      <c r="K383" s="281"/>
    </row>
    <row r="384">
      <c r="A384" s="281"/>
      <c r="B384" s="281"/>
      <c r="C384" s="432"/>
      <c r="D384" s="432"/>
      <c r="E384" s="432"/>
      <c r="F384" s="281"/>
      <c r="G384" s="281"/>
      <c r="H384" s="281"/>
      <c r="I384" s="281"/>
      <c r="J384" s="281"/>
      <c r="K384" s="281"/>
    </row>
    <row r="385">
      <c r="A385" s="281"/>
      <c r="B385" s="281"/>
      <c r="C385" s="432"/>
      <c r="D385" s="432"/>
      <c r="E385" s="432"/>
      <c r="F385" s="281"/>
      <c r="G385" s="281"/>
      <c r="H385" s="281"/>
      <c r="I385" s="281"/>
      <c r="J385" s="281"/>
      <c r="K385" s="281"/>
    </row>
    <row r="386">
      <c r="A386" s="281"/>
      <c r="B386" s="281"/>
      <c r="C386" s="432"/>
      <c r="D386" s="432"/>
      <c r="E386" s="432"/>
      <c r="F386" s="281"/>
      <c r="G386" s="281"/>
      <c r="H386" s="281"/>
      <c r="I386" s="281"/>
      <c r="J386" s="281"/>
      <c r="K386" s="281"/>
    </row>
    <row r="387">
      <c r="A387" s="281"/>
      <c r="B387" s="281"/>
      <c r="C387" s="432"/>
      <c r="D387" s="432"/>
      <c r="E387" s="432"/>
      <c r="F387" s="281"/>
      <c r="G387" s="281"/>
      <c r="H387" s="281"/>
      <c r="I387" s="281"/>
      <c r="J387" s="281"/>
      <c r="K387" s="281"/>
    </row>
    <row r="388">
      <c r="A388" s="281"/>
      <c r="B388" s="281"/>
      <c r="C388" s="432"/>
      <c r="D388" s="432"/>
      <c r="E388" s="432"/>
      <c r="F388" s="281"/>
      <c r="G388" s="281"/>
      <c r="H388" s="281"/>
      <c r="I388" s="281"/>
      <c r="J388" s="281"/>
      <c r="K388" s="281"/>
    </row>
    <row r="389">
      <c r="A389" s="281"/>
      <c r="B389" s="281"/>
      <c r="C389" s="432"/>
      <c r="D389" s="432"/>
      <c r="E389" s="432"/>
      <c r="F389" s="281"/>
      <c r="G389" s="281"/>
      <c r="H389" s="281"/>
      <c r="I389" s="281"/>
      <c r="J389" s="281"/>
      <c r="K389" s="281"/>
    </row>
    <row r="390">
      <c r="A390" s="281"/>
      <c r="B390" s="281"/>
      <c r="C390" s="432"/>
      <c r="D390" s="432"/>
      <c r="E390" s="432"/>
      <c r="F390" s="281"/>
      <c r="G390" s="281"/>
      <c r="H390" s="281"/>
      <c r="I390" s="281"/>
      <c r="J390" s="281"/>
      <c r="K390" s="281"/>
    </row>
    <row r="391">
      <c r="A391" s="281"/>
      <c r="B391" s="281"/>
      <c r="C391" s="432"/>
      <c r="D391" s="432"/>
      <c r="E391" s="432"/>
      <c r="F391" s="281"/>
      <c r="G391" s="281"/>
      <c r="H391" s="281"/>
      <c r="I391" s="281"/>
      <c r="J391" s="281"/>
      <c r="K391" s="281"/>
    </row>
    <row r="392">
      <c r="A392" s="281"/>
      <c r="B392" s="281"/>
      <c r="C392" s="432"/>
      <c r="D392" s="432"/>
      <c r="E392" s="432"/>
      <c r="F392" s="281"/>
      <c r="G392" s="281"/>
      <c r="H392" s="281"/>
      <c r="I392" s="281"/>
      <c r="J392" s="281"/>
      <c r="K392" s="281"/>
    </row>
    <row r="393">
      <c r="A393" s="281"/>
      <c r="B393" s="281"/>
      <c r="C393" s="432"/>
      <c r="D393" s="432"/>
      <c r="E393" s="432"/>
      <c r="F393" s="281"/>
      <c r="G393" s="281"/>
      <c r="H393" s="281"/>
      <c r="I393" s="281"/>
      <c r="J393" s="281"/>
      <c r="K393" s="281"/>
    </row>
    <row r="394">
      <c r="A394" s="281"/>
      <c r="B394" s="281"/>
      <c r="C394" s="432"/>
      <c r="D394" s="432"/>
      <c r="E394" s="432"/>
      <c r="F394" s="281"/>
      <c r="G394" s="281"/>
      <c r="H394" s="281"/>
      <c r="I394" s="281"/>
      <c r="J394" s="281"/>
      <c r="K394" s="281"/>
    </row>
    <row r="395">
      <c r="A395" s="281"/>
      <c r="B395" s="281"/>
      <c r="C395" s="432"/>
      <c r="D395" s="432"/>
      <c r="E395" s="432"/>
      <c r="F395" s="281"/>
      <c r="G395" s="281"/>
      <c r="H395" s="281"/>
      <c r="I395" s="281"/>
      <c r="J395" s="281"/>
      <c r="K395" s="281"/>
    </row>
    <row r="396">
      <c r="A396" s="281"/>
      <c r="B396" s="281"/>
      <c r="C396" s="432"/>
      <c r="D396" s="432"/>
      <c r="E396" s="432"/>
      <c r="F396" s="281"/>
      <c r="G396" s="281"/>
      <c r="H396" s="281"/>
      <c r="I396" s="281"/>
      <c r="J396" s="281"/>
      <c r="K396" s="281"/>
    </row>
    <row r="397">
      <c r="A397" s="281"/>
      <c r="B397" s="281"/>
      <c r="C397" s="432"/>
      <c r="D397" s="432"/>
      <c r="E397" s="432"/>
      <c r="F397" s="281"/>
      <c r="G397" s="281"/>
      <c r="H397" s="281"/>
      <c r="I397" s="281"/>
      <c r="J397" s="281"/>
      <c r="K397" s="281"/>
    </row>
    <row r="398">
      <c r="A398" s="281"/>
      <c r="B398" s="281"/>
      <c r="C398" s="432"/>
      <c r="D398" s="432"/>
      <c r="E398" s="432"/>
      <c r="F398" s="281"/>
      <c r="G398" s="281"/>
      <c r="H398" s="281"/>
      <c r="I398" s="281"/>
      <c r="J398" s="281"/>
      <c r="K398" s="281"/>
    </row>
    <row r="399">
      <c r="A399" s="281"/>
      <c r="B399" s="281"/>
      <c r="C399" s="432"/>
      <c r="D399" s="432"/>
      <c r="E399" s="432"/>
      <c r="F399" s="281"/>
      <c r="G399" s="281"/>
      <c r="H399" s="281"/>
      <c r="I399" s="281"/>
      <c r="J399" s="281"/>
      <c r="K399" s="281"/>
    </row>
    <row r="400">
      <c r="A400" s="281"/>
      <c r="B400" s="281"/>
      <c r="C400" s="432"/>
      <c r="D400" s="432"/>
      <c r="E400" s="432"/>
      <c r="F400" s="281"/>
      <c r="G400" s="281"/>
      <c r="H400" s="281"/>
      <c r="I400" s="281"/>
      <c r="J400" s="281"/>
      <c r="K400" s="281"/>
    </row>
    <row r="401">
      <c r="A401" s="281"/>
      <c r="B401" s="281"/>
      <c r="C401" s="432"/>
      <c r="D401" s="432"/>
      <c r="E401" s="432"/>
      <c r="F401" s="281"/>
      <c r="G401" s="281"/>
      <c r="H401" s="281"/>
      <c r="I401" s="281"/>
      <c r="J401" s="281"/>
      <c r="K401" s="281"/>
    </row>
    <row r="402">
      <c r="A402" s="281"/>
      <c r="B402" s="281"/>
      <c r="C402" s="432"/>
      <c r="D402" s="432"/>
      <c r="E402" s="432"/>
      <c r="F402" s="281"/>
      <c r="G402" s="281"/>
      <c r="H402" s="281"/>
      <c r="I402" s="281"/>
      <c r="J402" s="281"/>
      <c r="K402" s="281"/>
    </row>
    <row r="403">
      <c r="A403" s="281"/>
      <c r="B403" s="281"/>
      <c r="C403" s="432"/>
      <c r="D403" s="432"/>
      <c r="E403" s="432"/>
      <c r="F403" s="281"/>
      <c r="G403" s="281"/>
      <c r="H403" s="281"/>
      <c r="I403" s="281"/>
      <c r="J403" s="281"/>
      <c r="K403" s="281"/>
    </row>
    <row r="404">
      <c r="A404" s="281"/>
      <c r="B404" s="281"/>
      <c r="C404" s="432"/>
      <c r="D404" s="432"/>
      <c r="E404" s="432"/>
      <c r="F404" s="281"/>
      <c r="G404" s="281"/>
      <c r="H404" s="281"/>
      <c r="I404" s="281"/>
      <c r="J404" s="281"/>
      <c r="K404" s="281"/>
    </row>
    <row r="405">
      <c r="A405" s="281"/>
      <c r="B405" s="281"/>
      <c r="C405" s="432"/>
      <c r="D405" s="432"/>
      <c r="E405" s="432"/>
      <c r="F405" s="281"/>
      <c r="G405" s="281"/>
      <c r="H405" s="281"/>
      <c r="I405" s="281"/>
      <c r="J405" s="281"/>
      <c r="K405" s="281"/>
    </row>
    <row r="406">
      <c r="A406" s="281"/>
      <c r="B406" s="281"/>
      <c r="C406" s="432"/>
      <c r="D406" s="432"/>
      <c r="E406" s="432"/>
      <c r="F406" s="281"/>
      <c r="G406" s="281"/>
      <c r="H406" s="281"/>
      <c r="I406" s="281"/>
      <c r="J406" s="281"/>
      <c r="K406" s="281"/>
    </row>
    <row r="407">
      <c r="A407" s="281"/>
      <c r="B407" s="281"/>
      <c r="C407" s="432"/>
      <c r="D407" s="432"/>
      <c r="E407" s="432"/>
      <c r="F407" s="281"/>
      <c r="G407" s="281"/>
      <c r="H407" s="281"/>
      <c r="I407" s="281"/>
      <c r="J407" s="281"/>
      <c r="K407" s="281"/>
    </row>
    <row r="408">
      <c r="A408" s="281"/>
      <c r="B408" s="281"/>
      <c r="C408" s="432"/>
      <c r="D408" s="432"/>
      <c r="E408" s="432"/>
      <c r="F408" s="281"/>
      <c r="G408" s="281"/>
      <c r="H408" s="281"/>
      <c r="I408" s="281"/>
      <c r="J408" s="281"/>
      <c r="K408" s="281"/>
    </row>
    <row r="409">
      <c r="A409" s="281"/>
      <c r="B409" s="281"/>
      <c r="C409" s="432"/>
      <c r="D409" s="432"/>
      <c r="E409" s="432"/>
      <c r="F409" s="281"/>
      <c r="G409" s="281"/>
      <c r="H409" s="281"/>
      <c r="I409" s="281"/>
      <c r="J409" s="281"/>
      <c r="K409" s="281"/>
    </row>
    <row r="410">
      <c r="A410" s="281"/>
      <c r="B410" s="281"/>
      <c r="C410" s="432"/>
      <c r="D410" s="432"/>
      <c r="E410" s="432"/>
      <c r="F410" s="281"/>
      <c r="G410" s="281"/>
      <c r="H410" s="281"/>
      <c r="I410" s="281"/>
      <c r="J410" s="281"/>
      <c r="K410" s="281"/>
    </row>
    <row r="411">
      <c r="A411" s="281"/>
      <c r="B411" s="281"/>
      <c r="C411" s="432"/>
      <c r="D411" s="432"/>
      <c r="E411" s="432"/>
      <c r="F411" s="281"/>
      <c r="G411" s="281"/>
      <c r="H411" s="281"/>
      <c r="I411" s="281"/>
      <c r="J411" s="281"/>
      <c r="K411" s="281"/>
    </row>
    <row r="412">
      <c r="A412" s="281"/>
      <c r="B412" s="281"/>
      <c r="C412" s="432"/>
      <c r="D412" s="432"/>
      <c r="E412" s="432"/>
      <c r="F412" s="281"/>
      <c r="G412" s="281"/>
      <c r="H412" s="281"/>
      <c r="I412" s="281"/>
      <c r="J412" s="281"/>
      <c r="K412" s="281"/>
    </row>
    <row r="413">
      <c r="A413" s="281"/>
      <c r="B413" s="281"/>
      <c r="C413" s="432"/>
      <c r="D413" s="432"/>
      <c r="E413" s="432"/>
      <c r="F413" s="281"/>
      <c r="G413" s="281"/>
      <c r="H413" s="281"/>
      <c r="I413" s="281"/>
      <c r="J413" s="281"/>
      <c r="K413" s="281"/>
    </row>
    <row r="414">
      <c r="A414" s="281"/>
      <c r="B414" s="281"/>
      <c r="C414" s="432"/>
      <c r="D414" s="432"/>
      <c r="E414" s="432"/>
      <c r="F414" s="281"/>
      <c r="G414" s="281"/>
      <c r="H414" s="281"/>
      <c r="I414" s="281"/>
      <c r="J414" s="281"/>
      <c r="K414" s="281"/>
    </row>
    <row r="415">
      <c r="A415" s="281"/>
      <c r="B415" s="281"/>
      <c r="C415" s="432"/>
      <c r="D415" s="432"/>
      <c r="E415" s="432"/>
      <c r="F415" s="281"/>
      <c r="G415" s="281"/>
      <c r="H415" s="281"/>
      <c r="I415" s="281"/>
      <c r="J415" s="281"/>
      <c r="K415" s="281"/>
    </row>
    <row r="416">
      <c r="A416" s="281"/>
      <c r="B416" s="281"/>
      <c r="C416" s="432"/>
      <c r="D416" s="432"/>
      <c r="E416" s="432"/>
      <c r="F416" s="281"/>
      <c r="G416" s="281"/>
      <c r="H416" s="281"/>
      <c r="I416" s="281"/>
      <c r="J416" s="281"/>
      <c r="K416" s="281"/>
    </row>
    <row r="417">
      <c r="A417" s="281"/>
      <c r="B417" s="281"/>
      <c r="C417" s="432"/>
      <c r="D417" s="432"/>
      <c r="E417" s="432"/>
      <c r="F417" s="281"/>
      <c r="G417" s="281"/>
      <c r="H417" s="281"/>
      <c r="I417" s="281"/>
      <c r="J417" s="281"/>
      <c r="K417" s="281"/>
    </row>
    <row r="418">
      <c r="A418" s="281"/>
      <c r="B418" s="281"/>
      <c r="C418" s="432"/>
      <c r="D418" s="432"/>
      <c r="E418" s="432"/>
      <c r="F418" s="281"/>
      <c r="G418" s="281"/>
      <c r="H418" s="281"/>
      <c r="I418" s="281"/>
      <c r="J418" s="281"/>
      <c r="K418" s="281"/>
    </row>
    <row r="419">
      <c r="A419" s="281"/>
      <c r="B419" s="281"/>
      <c r="C419" s="432"/>
      <c r="D419" s="432"/>
      <c r="E419" s="432"/>
      <c r="F419" s="281"/>
      <c r="G419" s="281"/>
      <c r="H419" s="281"/>
      <c r="I419" s="281"/>
      <c r="J419" s="281"/>
      <c r="K419" s="281"/>
    </row>
    <row r="420">
      <c r="A420" s="281"/>
      <c r="B420" s="281"/>
      <c r="C420" s="432"/>
      <c r="D420" s="432"/>
      <c r="E420" s="432"/>
      <c r="F420" s="281"/>
      <c r="G420" s="281"/>
      <c r="H420" s="281"/>
      <c r="I420" s="281"/>
      <c r="J420" s="281"/>
      <c r="K420" s="281"/>
    </row>
    <row r="421">
      <c r="A421" s="281"/>
      <c r="B421" s="281"/>
      <c r="C421" s="432"/>
      <c r="D421" s="432"/>
      <c r="E421" s="432"/>
      <c r="F421" s="281"/>
      <c r="G421" s="281"/>
      <c r="H421" s="281"/>
      <c r="I421" s="281"/>
      <c r="J421" s="281"/>
      <c r="K421" s="281"/>
    </row>
    <row r="422">
      <c r="A422" s="281"/>
      <c r="B422" s="281"/>
      <c r="C422" s="432"/>
      <c r="D422" s="432"/>
      <c r="E422" s="432"/>
      <c r="F422" s="281"/>
      <c r="G422" s="281"/>
      <c r="H422" s="281"/>
      <c r="I422" s="281"/>
      <c r="J422" s="281"/>
      <c r="K422" s="281"/>
    </row>
    <row r="423">
      <c r="A423" s="281"/>
      <c r="B423" s="281"/>
      <c r="C423" s="432"/>
      <c r="D423" s="432"/>
      <c r="E423" s="432"/>
      <c r="F423" s="281"/>
      <c r="G423" s="281"/>
      <c r="H423" s="281"/>
      <c r="I423" s="281"/>
      <c r="J423" s="281"/>
      <c r="K423" s="281"/>
    </row>
    <row r="424">
      <c r="A424" s="281"/>
      <c r="B424" s="281"/>
      <c r="C424" s="432"/>
      <c r="D424" s="432"/>
      <c r="E424" s="432"/>
      <c r="F424" s="281"/>
      <c r="G424" s="281"/>
      <c r="H424" s="281"/>
      <c r="I424" s="281"/>
      <c r="J424" s="281"/>
      <c r="K424" s="281"/>
    </row>
    <row r="425">
      <c r="A425" s="281"/>
      <c r="B425" s="281"/>
      <c r="C425" s="432"/>
      <c r="D425" s="432"/>
      <c r="E425" s="432"/>
      <c r="F425" s="281"/>
      <c r="G425" s="281"/>
      <c r="H425" s="281"/>
      <c r="I425" s="281"/>
      <c r="J425" s="281"/>
      <c r="K425" s="281"/>
    </row>
    <row r="426">
      <c r="A426" s="281"/>
      <c r="B426" s="281"/>
      <c r="C426" s="432"/>
      <c r="D426" s="432"/>
      <c r="E426" s="432"/>
      <c r="F426" s="281"/>
      <c r="G426" s="281"/>
      <c r="H426" s="281"/>
      <c r="I426" s="281"/>
      <c r="J426" s="281"/>
      <c r="K426" s="281"/>
    </row>
    <row r="427">
      <c r="A427" s="281"/>
      <c r="B427" s="281"/>
      <c r="C427" s="432"/>
      <c r="D427" s="432"/>
      <c r="E427" s="432"/>
      <c r="F427" s="281"/>
      <c r="G427" s="281"/>
      <c r="H427" s="281"/>
      <c r="I427" s="281"/>
      <c r="J427" s="281"/>
      <c r="K427" s="281"/>
    </row>
    <row r="428">
      <c r="A428" s="281"/>
      <c r="B428" s="281"/>
      <c r="C428" s="432"/>
      <c r="D428" s="432"/>
      <c r="E428" s="432"/>
      <c r="F428" s="281"/>
      <c r="G428" s="281"/>
      <c r="H428" s="281"/>
      <c r="I428" s="281"/>
      <c r="J428" s="281"/>
      <c r="K428" s="281"/>
    </row>
    <row r="429">
      <c r="A429" s="281"/>
      <c r="B429" s="281"/>
      <c r="C429" s="432"/>
      <c r="D429" s="432"/>
      <c r="E429" s="432"/>
      <c r="F429" s="281"/>
      <c r="G429" s="281"/>
      <c r="H429" s="281"/>
      <c r="I429" s="281"/>
      <c r="J429" s="281"/>
      <c r="K429" s="281"/>
    </row>
    <row r="430">
      <c r="A430" s="281"/>
      <c r="B430" s="281"/>
      <c r="C430" s="432"/>
      <c r="D430" s="432"/>
      <c r="E430" s="432"/>
      <c r="F430" s="281"/>
      <c r="G430" s="281"/>
      <c r="H430" s="281"/>
      <c r="I430" s="281"/>
      <c r="J430" s="281"/>
      <c r="K430" s="281"/>
    </row>
    <row r="431">
      <c r="A431" s="281"/>
      <c r="B431" s="281"/>
      <c r="C431" s="432"/>
      <c r="D431" s="432"/>
      <c r="E431" s="432"/>
      <c r="F431" s="281"/>
      <c r="G431" s="281"/>
      <c r="H431" s="281"/>
      <c r="I431" s="281"/>
      <c r="J431" s="281"/>
      <c r="K431" s="281"/>
    </row>
    <row r="432">
      <c r="A432" s="281"/>
      <c r="B432" s="281"/>
      <c r="C432" s="432"/>
      <c r="D432" s="432"/>
      <c r="E432" s="432"/>
      <c r="F432" s="281"/>
      <c r="G432" s="281"/>
      <c r="H432" s="281"/>
      <c r="I432" s="281"/>
      <c r="J432" s="281"/>
      <c r="K432" s="281"/>
    </row>
    <row r="433">
      <c r="A433" s="281"/>
      <c r="B433" s="281"/>
      <c r="C433" s="432"/>
      <c r="D433" s="432"/>
      <c r="E433" s="432"/>
      <c r="F433" s="281"/>
      <c r="G433" s="281"/>
      <c r="H433" s="281"/>
      <c r="I433" s="281"/>
      <c r="J433" s="281"/>
      <c r="K433" s="281"/>
    </row>
    <row r="434">
      <c r="A434" s="281"/>
      <c r="B434" s="281"/>
      <c r="C434" s="432"/>
      <c r="D434" s="432"/>
      <c r="E434" s="432"/>
      <c r="F434" s="281"/>
      <c r="G434" s="281"/>
      <c r="H434" s="281"/>
      <c r="I434" s="281"/>
      <c r="J434" s="281"/>
      <c r="K434" s="281"/>
    </row>
    <row r="435">
      <c r="A435" s="281"/>
      <c r="B435" s="281"/>
      <c r="C435" s="432"/>
      <c r="D435" s="432"/>
      <c r="E435" s="432"/>
      <c r="F435" s="281"/>
      <c r="G435" s="281"/>
      <c r="H435" s="281"/>
      <c r="I435" s="281"/>
      <c r="J435" s="281"/>
      <c r="K435" s="281"/>
    </row>
    <row r="436">
      <c r="A436" s="281"/>
      <c r="B436" s="281"/>
      <c r="C436" s="432"/>
      <c r="D436" s="432"/>
      <c r="E436" s="432"/>
      <c r="F436" s="281"/>
      <c r="G436" s="281"/>
      <c r="H436" s="281"/>
      <c r="I436" s="281"/>
      <c r="J436" s="281"/>
      <c r="K436" s="281"/>
    </row>
    <row r="437">
      <c r="A437" s="281"/>
      <c r="B437" s="281"/>
      <c r="C437" s="432"/>
      <c r="D437" s="432"/>
      <c r="E437" s="432"/>
      <c r="F437" s="281"/>
      <c r="G437" s="281"/>
      <c r="H437" s="281"/>
      <c r="I437" s="281"/>
      <c r="J437" s="281"/>
      <c r="K437" s="281"/>
    </row>
    <row r="438">
      <c r="A438" s="281"/>
      <c r="B438" s="281"/>
      <c r="C438" s="432"/>
      <c r="D438" s="432"/>
      <c r="E438" s="432"/>
      <c r="F438" s="281"/>
      <c r="G438" s="281"/>
      <c r="H438" s="281"/>
      <c r="I438" s="281"/>
      <c r="J438" s="281"/>
      <c r="K438" s="281"/>
    </row>
    <row r="439">
      <c r="A439" s="281"/>
      <c r="B439" s="281"/>
      <c r="C439" s="432"/>
      <c r="D439" s="432"/>
      <c r="E439" s="432"/>
      <c r="F439" s="281"/>
      <c r="G439" s="281"/>
      <c r="H439" s="281"/>
      <c r="I439" s="281"/>
      <c r="J439" s="281"/>
      <c r="K439" s="281"/>
    </row>
    <row r="440">
      <c r="A440" s="281"/>
      <c r="B440" s="281"/>
      <c r="C440" s="432"/>
      <c r="D440" s="432"/>
      <c r="E440" s="432"/>
      <c r="F440" s="281"/>
      <c r="G440" s="281"/>
      <c r="H440" s="281"/>
      <c r="I440" s="281"/>
      <c r="J440" s="281"/>
      <c r="K440" s="281"/>
    </row>
    <row r="441">
      <c r="A441" s="281"/>
      <c r="B441" s="281"/>
      <c r="C441" s="432"/>
      <c r="D441" s="432"/>
      <c r="E441" s="432"/>
      <c r="F441" s="281"/>
      <c r="G441" s="281"/>
      <c r="H441" s="281"/>
      <c r="I441" s="281"/>
      <c r="J441" s="281"/>
      <c r="K441" s="281"/>
    </row>
    <row r="442">
      <c r="A442" s="281"/>
      <c r="B442" s="281"/>
      <c r="C442" s="432"/>
      <c r="D442" s="432"/>
      <c r="E442" s="432"/>
      <c r="F442" s="281"/>
      <c r="G442" s="281"/>
      <c r="H442" s="281"/>
      <c r="I442" s="281"/>
      <c r="J442" s="281"/>
      <c r="K442" s="281"/>
    </row>
    <row r="443">
      <c r="A443" s="281"/>
      <c r="B443" s="281"/>
      <c r="C443" s="432"/>
      <c r="D443" s="432"/>
      <c r="E443" s="432"/>
      <c r="F443" s="281"/>
      <c r="G443" s="281"/>
      <c r="H443" s="281"/>
      <c r="I443" s="281"/>
      <c r="J443" s="281"/>
      <c r="K443" s="281"/>
    </row>
    <row r="444">
      <c r="A444" s="281"/>
      <c r="B444" s="281"/>
      <c r="C444" s="432"/>
      <c r="D444" s="432"/>
      <c r="E444" s="432"/>
      <c r="F444" s="281"/>
      <c r="G444" s="281"/>
      <c r="H444" s="281"/>
      <c r="I444" s="281"/>
      <c r="J444" s="281"/>
      <c r="K444" s="281"/>
    </row>
    <row r="445">
      <c r="A445" s="281"/>
      <c r="B445" s="281"/>
      <c r="C445" s="432"/>
      <c r="D445" s="432"/>
      <c r="E445" s="432"/>
      <c r="F445" s="281"/>
      <c r="G445" s="281"/>
      <c r="H445" s="281"/>
      <c r="I445" s="281"/>
      <c r="J445" s="281"/>
      <c r="K445" s="281"/>
    </row>
    <row r="446">
      <c r="A446" s="281"/>
      <c r="B446" s="281"/>
      <c r="C446" s="432"/>
      <c r="D446" s="432"/>
      <c r="E446" s="432"/>
      <c r="F446" s="281"/>
      <c r="G446" s="281"/>
      <c r="H446" s="281"/>
      <c r="I446" s="281"/>
      <c r="J446" s="281"/>
      <c r="K446" s="281"/>
    </row>
    <row r="447">
      <c r="A447" s="281"/>
      <c r="B447" s="281"/>
      <c r="C447" s="432"/>
      <c r="D447" s="432"/>
      <c r="E447" s="432"/>
      <c r="F447" s="281"/>
      <c r="G447" s="281"/>
      <c r="H447" s="281"/>
      <c r="I447" s="281"/>
      <c r="J447" s="281"/>
      <c r="K447" s="281"/>
    </row>
    <row r="448">
      <c r="A448" s="281"/>
      <c r="B448" s="281"/>
      <c r="C448" s="432"/>
      <c r="D448" s="432"/>
      <c r="E448" s="432"/>
      <c r="F448" s="281"/>
      <c r="G448" s="281"/>
      <c r="H448" s="281"/>
      <c r="I448" s="281"/>
      <c r="J448" s="281"/>
      <c r="K448" s="281"/>
    </row>
    <row r="449">
      <c r="A449" s="281"/>
      <c r="B449" s="281"/>
      <c r="C449" s="432"/>
      <c r="D449" s="432"/>
      <c r="E449" s="432"/>
      <c r="F449" s="281"/>
      <c r="G449" s="281"/>
      <c r="H449" s="281"/>
      <c r="I449" s="281"/>
      <c r="J449" s="281"/>
      <c r="K449" s="281"/>
    </row>
    <row r="450">
      <c r="A450" s="281"/>
      <c r="B450" s="281"/>
      <c r="C450" s="432"/>
      <c r="D450" s="432"/>
      <c r="E450" s="432"/>
      <c r="F450" s="281"/>
      <c r="G450" s="281"/>
      <c r="H450" s="281"/>
      <c r="I450" s="281"/>
      <c r="J450" s="281"/>
      <c r="K450" s="281"/>
    </row>
    <row r="451">
      <c r="A451" s="281"/>
      <c r="B451" s="281"/>
      <c r="C451" s="432"/>
      <c r="D451" s="432"/>
      <c r="E451" s="432"/>
      <c r="F451" s="281"/>
      <c r="G451" s="281"/>
      <c r="H451" s="281"/>
      <c r="I451" s="281"/>
      <c r="J451" s="281"/>
      <c r="K451" s="281"/>
    </row>
    <row r="452">
      <c r="A452" s="281"/>
      <c r="B452" s="281"/>
      <c r="C452" s="432"/>
      <c r="D452" s="432"/>
      <c r="E452" s="432"/>
      <c r="F452" s="281"/>
      <c r="G452" s="281"/>
      <c r="H452" s="281"/>
      <c r="I452" s="281"/>
      <c r="J452" s="281"/>
      <c r="K452" s="281"/>
    </row>
    <row r="453">
      <c r="A453" s="281"/>
      <c r="B453" s="281"/>
      <c r="C453" s="432"/>
      <c r="D453" s="432"/>
      <c r="E453" s="432"/>
      <c r="F453" s="281"/>
      <c r="G453" s="281"/>
      <c r="H453" s="281"/>
      <c r="I453" s="281"/>
      <c r="J453" s="281"/>
      <c r="K453" s="281"/>
    </row>
    <row r="454">
      <c r="A454" s="281"/>
      <c r="B454" s="281"/>
      <c r="C454" s="432"/>
      <c r="D454" s="432"/>
      <c r="E454" s="432"/>
      <c r="F454" s="281"/>
      <c r="G454" s="281"/>
      <c r="H454" s="281"/>
      <c r="I454" s="281"/>
      <c r="J454" s="281"/>
      <c r="K454" s="281"/>
    </row>
    <row r="455">
      <c r="A455" s="281"/>
      <c r="B455" s="281"/>
      <c r="C455" s="432"/>
      <c r="D455" s="432"/>
      <c r="E455" s="432"/>
      <c r="F455" s="281"/>
      <c r="G455" s="281"/>
      <c r="H455" s="281"/>
      <c r="I455" s="281"/>
      <c r="J455" s="281"/>
      <c r="K455" s="281"/>
    </row>
    <row r="456">
      <c r="A456" s="281"/>
      <c r="B456" s="281"/>
      <c r="C456" s="432"/>
      <c r="D456" s="432"/>
      <c r="E456" s="432"/>
      <c r="F456" s="281"/>
      <c r="G456" s="281"/>
      <c r="H456" s="281"/>
      <c r="I456" s="281"/>
      <c r="J456" s="281"/>
      <c r="K456" s="281"/>
    </row>
    <row r="457">
      <c r="A457" s="281"/>
      <c r="B457" s="281"/>
      <c r="C457" s="432"/>
      <c r="D457" s="432"/>
      <c r="E457" s="432"/>
      <c r="F457" s="281"/>
      <c r="G457" s="281"/>
      <c r="H457" s="281"/>
      <c r="I457" s="281"/>
      <c r="J457" s="281"/>
      <c r="K457" s="281"/>
    </row>
    <row r="458">
      <c r="A458" s="281"/>
      <c r="B458" s="281"/>
      <c r="C458" s="432"/>
      <c r="D458" s="432"/>
      <c r="E458" s="432"/>
      <c r="F458" s="281"/>
      <c r="G458" s="281"/>
      <c r="H458" s="281"/>
      <c r="I458" s="281"/>
      <c r="J458" s="281"/>
      <c r="K458" s="281"/>
    </row>
    <row r="459">
      <c r="A459" s="281"/>
      <c r="B459" s="281"/>
      <c r="C459" s="432"/>
      <c r="D459" s="432"/>
      <c r="E459" s="432"/>
      <c r="F459" s="281"/>
      <c r="G459" s="281"/>
      <c r="H459" s="281"/>
      <c r="I459" s="281"/>
      <c r="J459" s="281"/>
      <c r="K459" s="281"/>
    </row>
    <row r="460">
      <c r="A460" s="281"/>
      <c r="B460" s="281"/>
      <c r="C460" s="432"/>
      <c r="D460" s="432"/>
      <c r="E460" s="432"/>
      <c r="F460" s="281"/>
      <c r="G460" s="281"/>
      <c r="H460" s="281"/>
      <c r="I460" s="281"/>
      <c r="J460" s="281"/>
      <c r="K460" s="281"/>
    </row>
    <row r="461">
      <c r="A461" s="281"/>
      <c r="B461" s="281"/>
      <c r="C461" s="432"/>
      <c r="D461" s="432"/>
      <c r="E461" s="432"/>
      <c r="F461" s="281"/>
      <c r="G461" s="281"/>
      <c r="H461" s="281"/>
      <c r="I461" s="281"/>
      <c r="J461" s="281"/>
      <c r="K461" s="281"/>
    </row>
    <row r="462">
      <c r="A462" s="281"/>
      <c r="B462" s="281"/>
      <c r="C462" s="432"/>
      <c r="D462" s="432"/>
      <c r="E462" s="432"/>
      <c r="F462" s="281"/>
      <c r="G462" s="281"/>
      <c r="H462" s="281"/>
      <c r="I462" s="281"/>
      <c r="J462" s="281"/>
      <c r="K462" s="281"/>
    </row>
    <row r="463">
      <c r="A463" s="281"/>
      <c r="B463" s="281"/>
      <c r="C463" s="432"/>
      <c r="D463" s="432"/>
      <c r="E463" s="432"/>
      <c r="F463" s="281"/>
      <c r="G463" s="281"/>
      <c r="H463" s="281"/>
      <c r="I463" s="281"/>
      <c r="J463" s="281"/>
      <c r="K463" s="281"/>
    </row>
    <row r="464">
      <c r="A464" s="281"/>
      <c r="B464" s="281"/>
      <c r="C464" s="432"/>
      <c r="D464" s="432"/>
      <c r="E464" s="432"/>
      <c r="F464" s="281"/>
      <c r="G464" s="281"/>
      <c r="H464" s="281"/>
      <c r="I464" s="281"/>
      <c r="J464" s="281"/>
      <c r="K464" s="281"/>
    </row>
    <row r="465">
      <c r="A465" s="281"/>
      <c r="B465" s="281"/>
      <c r="C465" s="432"/>
      <c r="D465" s="432"/>
      <c r="E465" s="432"/>
      <c r="F465" s="281"/>
      <c r="G465" s="281"/>
      <c r="H465" s="281"/>
      <c r="I465" s="281"/>
      <c r="J465" s="281"/>
      <c r="K465" s="281"/>
    </row>
    <row r="466">
      <c r="A466" s="281"/>
      <c r="B466" s="281"/>
      <c r="C466" s="432"/>
      <c r="D466" s="432"/>
      <c r="E466" s="432"/>
      <c r="F466" s="281"/>
      <c r="G466" s="281"/>
      <c r="H466" s="281"/>
      <c r="I466" s="281"/>
      <c r="J466" s="281"/>
      <c r="K466" s="281"/>
    </row>
    <row r="467">
      <c r="A467" s="281"/>
      <c r="B467" s="281"/>
      <c r="C467" s="432"/>
      <c r="D467" s="432"/>
      <c r="E467" s="432"/>
      <c r="F467" s="281"/>
      <c r="G467" s="281"/>
      <c r="H467" s="281"/>
      <c r="I467" s="281"/>
      <c r="J467" s="281"/>
      <c r="K467" s="281"/>
    </row>
    <row r="468">
      <c r="A468" s="281"/>
      <c r="B468" s="281"/>
      <c r="C468" s="432"/>
      <c r="D468" s="432"/>
      <c r="E468" s="432"/>
      <c r="F468" s="281"/>
      <c r="G468" s="281"/>
      <c r="H468" s="281"/>
      <c r="I468" s="281"/>
      <c r="J468" s="281"/>
      <c r="K468" s="281"/>
    </row>
    <row r="469">
      <c r="A469" s="281"/>
      <c r="B469" s="281"/>
      <c r="C469" s="432"/>
      <c r="D469" s="432"/>
      <c r="E469" s="432"/>
      <c r="F469" s="281"/>
      <c r="G469" s="281"/>
      <c r="H469" s="281"/>
      <c r="I469" s="281"/>
      <c r="J469" s="281"/>
      <c r="K469" s="281"/>
    </row>
    <row r="470">
      <c r="A470" s="281"/>
      <c r="B470" s="281"/>
      <c r="C470" s="432"/>
      <c r="D470" s="432"/>
      <c r="E470" s="432"/>
      <c r="F470" s="281"/>
      <c r="G470" s="281"/>
      <c r="H470" s="281"/>
      <c r="I470" s="281"/>
      <c r="J470" s="281"/>
      <c r="K470" s="281"/>
    </row>
    <row r="471">
      <c r="A471" s="281"/>
      <c r="B471" s="281"/>
      <c r="C471" s="432"/>
      <c r="D471" s="432"/>
      <c r="E471" s="432"/>
      <c r="F471" s="281"/>
      <c r="G471" s="281"/>
      <c r="H471" s="281"/>
      <c r="I471" s="281"/>
      <c r="J471" s="281"/>
      <c r="K471" s="281"/>
    </row>
    <row r="472">
      <c r="A472" s="281"/>
      <c r="B472" s="281"/>
      <c r="C472" s="432"/>
      <c r="D472" s="432"/>
      <c r="E472" s="432"/>
      <c r="F472" s="281"/>
      <c r="G472" s="281"/>
      <c r="H472" s="281"/>
      <c r="I472" s="281"/>
      <c r="J472" s="281"/>
      <c r="K472" s="281"/>
    </row>
    <row r="473">
      <c r="A473" s="281"/>
      <c r="B473" s="281"/>
      <c r="C473" s="432"/>
      <c r="D473" s="432"/>
      <c r="E473" s="432"/>
      <c r="F473" s="281"/>
      <c r="G473" s="281"/>
      <c r="H473" s="281"/>
      <c r="I473" s="281"/>
      <c r="J473" s="281"/>
      <c r="K473" s="281"/>
    </row>
    <row r="474">
      <c r="A474" s="281"/>
      <c r="B474" s="281"/>
      <c r="C474" s="432"/>
      <c r="D474" s="432"/>
      <c r="E474" s="432"/>
      <c r="F474" s="281"/>
      <c r="G474" s="281"/>
      <c r="H474" s="281"/>
      <c r="I474" s="281"/>
      <c r="J474" s="281"/>
      <c r="K474" s="281"/>
    </row>
    <row r="475">
      <c r="A475" s="281"/>
      <c r="B475" s="281"/>
      <c r="C475" s="432"/>
      <c r="D475" s="432"/>
      <c r="E475" s="432"/>
      <c r="F475" s="281"/>
      <c r="G475" s="281"/>
      <c r="H475" s="281"/>
      <c r="I475" s="281"/>
      <c r="J475" s="281"/>
      <c r="K475" s="281"/>
    </row>
    <row r="476">
      <c r="A476" s="281"/>
      <c r="B476" s="281"/>
      <c r="C476" s="432"/>
      <c r="D476" s="432"/>
      <c r="E476" s="432"/>
      <c r="F476" s="281"/>
      <c r="G476" s="281"/>
      <c r="H476" s="281"/>
      <c r="I476" s="281"/>
      <c r="J476" s="281"/>
      <c r="K476" s="281"/>
    </row>
    <row r="477">
      <c r="A477" s="281"/>
      <c r="B477" s="281"/>
      <c r="C477" s="432"/>
      <c r="D477" s="432"/>
      <c r="E477" s="432"/>
      <c r="F477" s="281"/>
      <c r="G477" s="281"/>
      <c r="H477" s="281"/>
      <c r="I477" s="281"/>
      <c r="J477" s="281"/>
      <c r="K477" s="281"/>
    </row>
    <row r="478">
      <c r="A478" s="281"/>
      <c r="B478" s="281"/>
      <c r="C478" s="432"/>
      <c r="D478" s="432"/>
      <c r="E478" s="432"/>
      <c r="F478" s="281"/>
      <c r="G478" s="281"/>
      <c r="H478" s="281"/>
      <c r="I478" s="281"/>
      <c r="J478" s="281"/>
      <c r="K478" s="281"/>
    </row>
    <row r="479">
      <c r="A479" s="281"/>
      <c r="B479" s="281"/>
      <c r="C479" s="432"/>
      <c r="D479" s="432"/>
      <c r="E479" s="432"/>
      <c r="F479" s="281"/>
      <c r="G479" s="281"/>
      <c r="H479" s="281"/>
      <c r="I479" s="281"/>
      <c r="J479" s="281"/>
      <c r="K479" s="281"/>
    </row>
    <row r="480">
      <c r="A480" s="281"/>
      <c r="B480" s="281"/>
      <c r="C480" s="432"/>
      <c r="D480" s="432"/>
      <c r="E480" s="432"/>
      <c r="F480" s="281"/>
      <c r="G480" s="281"/>
      <c r="H480" s="281"/>
      <c r="I480" s="281"/>
      <c r="J480" s="281"/>
      <c r="K480" s="281"/>
    </row>
    <row r="481">
      <c r="A481" s="281"/>
      <c r="B481" s="281"/>
      <c r="C481" s="432"/>
      <c r="D481" s="432"/>
      <c r="E481" s="432"/>
      <c r="F481" s="281"/>
      <c r="G481" s="281"/>
      <c r="H481" s="281"/>
      <c r="I481" s="281"/>
      <c r="J481" s="281"/>
      <c r="K481" s="281"/>
    </row>
    <row r="482">
      <c r="A482" s="281"/>
      <c r="B482" s="281"/>
      <c r="C482" s="432"/>
      <c r="D482" s="432"/>
      <c r="E482" s="432"/>
      <c r="F482" s="281"/>
      <c r="G482" s="281"/>
      <c r="H482" s="281"/>
      <c r="I482" s="281"/>
      <c r="J482" s="281"/>
      <c r="K482" s="281"/>
    </row>
    <row r="483">
      <c r="A483" s="281"/>
      <c r="B483" s="281"/>
      <c r="C483" s="432"/>
      <c r="D483" s="432"/>
      <c r="E483" s="432"/>
      <c r="F483" s="281"/>
      <c r="G483" s="281"/>
      <c r="H483" s="281"/>
      <c r="I483" s="281"/>
      <c r="J483" s="281"/>
      <c r="K483" s="281"/>
    </row>
    <row r="484">
      <c r="A484" s="281"/>
      <c r="B484" s="281"/>
      <c r="C484" s="432"/>
      <c r="D484" s="432"/>
      <c r="E484" s="432"/>
      <c r="F484" s="281"/>
      <c r="G484" s="281"/>
      <c r="H484" s="281"/>
      <c r="I484" s="281"/>
      <c r="J484" s="281"/>
      <c r="K484" s="281"/>
    </row>
    <row r="485">
      <c r="A485" s="281"/>
      <c r="B485" s="281"/>
      <c r="C485" s="432"/>
      <c r="D485" s="432"/>
      <c r="E485" s="432"/>
      <c r="F485" s="281"/>
      <c r="G485" s="281"/>
      <c r="H485" s="281"/>
      <c r="I485" s="281"/>
      <c r="J485" s="281"/>
      <c r="K485" s="281"/>
    </row>
    <row r="486">
      <c r="A486" s="281"/>
      <c r="B486" s="281"/>
      <c r="C486" s="432"/>
      <c r="D486" s="432"/>
      <c r="E486" s="432"/>
      <c r="F486" s="281"/>
      <c r="G486" s="281"/>
      <c r="H486" s="281"/>
      <c r="I486" s="281"/>
      <c r="J486" s="281"/>
      <c r="K486" s="281"/>
    </row>
    <row r="487">
      <c r="A487" s="281"/>
      <c r="B487" s="281"/>
      <c r="C487" s="432"/>
      <c r="D487" s="432"/>
      <c r="E487" s="432"/>
      <c r="F487" s="281"/>
      <c r="G487" s="281"/>
      <c r="H487" s="281"/>
      <c r="I487" s="281"/>
      <c r="J487" s="281"/>
      <c r="K487" s="281"/>
    </row>
    <row r="488">
      <c r="A488" s="281"/>
      <c r="B488" s="281"/>
      <c r="C488" s="432"/>
      <c r="D488" s="432"/>
      <c r="E488" s="432"/>
      <c r="F488" s="281"/>
      <c r="G488" s="281"/>
      <c r="H488" s="281"/>
      <c r="I488" s="281"/>
      <c r="J488" s="281"/>
      <c r="K488" s="281"/>
    </row>
    <row r="489">
      <c r="A489" s="281"/>
      <c r="B489" s="281"/>
      <c r="C489" s="432"/>
      <c r="D489" s="432"/>
      <c r="E489" s="432"/>
      <c r="F489" s="281"/>
      <c r="G489" s="281"/>
      <c r="H489" s="281"/>
      <c r="I489" s="281"/>
      <c r="J489" s="281"/>
      <c r="K489" s="281"/>
    </row>
    <row r="490">
      <c r="A490" s="281"/>
      <c r="B490" s="281"/>
      <c r="C490" s="432"/>
      <c r="D490" s="432"/>
      <c r="E490" s="432"/>
      <c r="F490" s="281"/>
      <c r="G490" s="281"/>
      <c r="H490" s="281"/>
      <c r="I490" s="281"/>
      <c r="J490" s="281"/>
      <c r="K490" s="281"/>
    </row>
    <row r="491">
      <c r="A491" s="281"/>
      <c r="B491" s="281"/>
      <c r="C491" s="432"/>
      <c r="D491" s="432"/>
      <c r="E491" s="432"/>
      <c r="F491" s="281"/>
      <c r="G491" s="281"/>
      <c r="H491" s="281"/>
      <c r="I491" s="281"/>
      <c r="J491" s="281"/>
      <c r="K491" s="281"/>
    </row>
    <row r="492">
      <c r="A492" s="281"/>
      <c r="B492" s="281"/>
      <c r="C492" s="432"/>
      <c r="D492" s="432"/>
      <c r="E492" s="432"/>
      <c r="F492" s="281"/>
      <c r="G492" s="281"/>
      <c r="H492" s="281"/>
      <c r="I492" s="281"/>
      <c r="J492" s="281"/>
      <c r="K492" s="281"/>
    </row>
    <row r="493">
      <c r="A493" s="281"/>
      <c r="B493" s="281"/>
      <c r="C493" s="432"/>
      <c r="D493" s="432"/>
      <c r="E493" s="432"/>
      <c r="F493" s="281"/>
      <c r="G493" s="281"/>
      <c r="H493" s="281"/>
      <c r="I493" s="281"/>
      <c r="J493" s="281"/>
      <c r="K493" s="281"/>
    </row>
    <row r="494">
      <c r="A494" s="281"/>
      <c r="B494" s="281"/>
      <c r="C494" s="432"/>
      <c r="D494" s="432"/>
      <c r="E494" s="432"/>
      <c r="F494" s="281"/>
      <c r="G494" s="281"/>
      <c r="H494" s="281"/>
      <c r="I494" s="281"/>
      <c r="J494" s="281"/>
      <c r="K494" s="281"/>
    </row>
    <row r="495">
      <c r="A495" s="281"/>
      <c r="B495" s="281"/>
      <c r="C495" s="432"/>
      <c r="D495" s="432"/>
      <c r="E495" s="432"/>
      <c r="F495" s="281"/>
      <c r="G495" s="281"/>
      <c r="H495" s="281"/>
      <c r="I495" s="281"/>
      <c r="J495" s="281"/>
      <c r="K495" s="281"/>
    </row>
    <row r="496">
      <c r="A496" s="281"/>
      <c r="B496" s="281"/>
      <c r="C496" s="432"/>
      <c r="D496" s="432"/>
      <c r="E496" s="432"/>
      <c r="F496" s="281"/>
      <c r="G496" s="281"/>
      <c r="H496" s="281"/>
      <c r="I496" s="281"/>
      <c r="J496" s="281"/>
      <c r="K496" s="281"/>
    </row>
    <row r="497">
      <c r="A497" s="281"/>
      <c r="B497" s="281"/>
      <c r="C497" s="432"/>
      <c r="D497" s="432"/>
      <c r="E497" s="432"/>
      <c r="F497" s="281"/>
      <c r="G497" s="281"/>
      <c r="H497" s="281"/>
      <c r="I497" s="281"/>
      <c r="J497" s="281"/>
      <c r="K497" s="281"/>
    </row>
    <row r="498">
      <c r="A498" s="281"/>
      <c r="B498" s="281"/>
      <c r="C498" s="432"/>
      <c r="D498" s="432"/>
      <c r="E498" s="432"/>
      <c r="F498" s="281"/>
      <c r="G498" s="281"/>
      <c r="H498" s="281"/>
      <c r="I498" s="281"/>
      <c r="J498" s="281"/>
      <c r="K498" s="281"/>
    </row>
    <row r="499">
      <c r="A499" s="281"/>
      <c r="B499" s="281"/>
      <c r="C499" s="432"/>
      <c r="D499" s="432"/>
      <c r="E499" s="432"/>
      <c r="F499" s="281"/>
      <c r="G499" s="281"/>
      <c r="H499" s="281"/>
      <c r="I499" s="281"/>
      <c r="J499" s="281"/>
      <c r="K499" s="281"/>
    </row>
    <row r="500">
      <c r="A500" s="281"/>
      <c r="B500" s="281"/>
      <c r="C500" s="432"/>
      <c r="D500" s="432"/>
      <c r="E500" s="432"/>
      <c r="F500" s="281"/>
      <c r="G500" s="281"/>
      <c r="H500" s="281"/>
      <c r="I500" s="281"/>
      <c r="J500" s="281"/>
      <c r="K500" s="281"/>
    </row>
    <row r="501">
      <c r="A501" s="281"/>
      <c r="B501" s="281"/>
      <c r="C501" s="432"/>
      <c r="D501" s="432"/>
      <c r="E501" s="432"/>
      <c r="F501" s="281"/>
      <c r="G501" s="281"/>
      <c r="H501" s="281"/>
      <c r="I501" s="281"/>
      <c r="J501" s="281"/>
      <c r="K501" s="281"/>
    </row>
    <row r="502">
      <c r="A502" s="281"/>
      <c r="B502" s="281"/>
      <c r="C502" s="432"/>
      <c r="D502" s="432"/>
      <c r="E502" s="432"/>
      <c r="F502" s="281"/>
      <c r="G502" s="281"/>
      <c r="H502" s="281"/>
      <c r="I502" s="281"/>
      <c r="J502" s="281"/>
      <c r="K502" s="281"/>
    </row>
    <row r="503">
      <c r="A503" s="281"/>
      <c r="B503" s="281"/>
      <c r="C503" s="432"/>
      <c r="D503" s="432"/>
      <c r="E503" s="432"/>
      <c r="F503" s="281"/>
      <c r="G503" s="281"/>
      <c r="H503" s="281"/>
      <c r="I503" s="281"/>
      <c r="J503" s="281"/>
      <c r="K503" s="281"/>
    </row>
    <row r="504">
      <c r="A504" s="281"/>
      <c r="B504" s="281"/>
      <c r="C504" s="432"/>
      <c r="D504" s="432"/>
      <c r="E504" s="432"/>
      <c r="F504" s="281"/>
      <c r="G504" s="281"/>
      <c r="H504" s="281"/>
      <c r="I504" s="281"/>
      <c r="J504" s="281"/>
      <c r="K504" s="281"/>
    </row>
    <row r="505">
      <c r="A505" s="281"/>
      <c r="B505" s="281"/>
      <c r="C505" s="432"/>
      <c r="D505" s="432"/>
      <c r="E505" s="432"/>
      <c r="F505" s="281"/>
      <c r="G505" s="281"/>
      <c r="H505" s="281"/>
      <c r="I505" s="281"/>
      <c r="J505" s="281"/>
      <c r="K505" s="281"/>
    </row>
    <row r="506">
      <c r="A506" s="281"/>
      <c r="B506" s="281"/>
      <c r="C506" s="432"/>
      <c r="D506" s="432"/>
      <c r="E506" s="432"/>
      <c r="F506" s="281"/>
      <c r="G506" s="281"/>
      <c r="H506" s="281"/>
      <c r="I506" s="281"/>
      <c r="J506" s="281"/>
      <c r="K506" s="281"/>
    </row>
    <row r="507">
      <c r="A507" s="281"/>
      <c r="B507" s="281"/>
      <c r="C507" s="432"/>
      <c r="D507" s="432"/>
      <c r="E507" s="432"/>
      <c r="F507" s="281"/>
      <c r="G507" s="281"/>
      <c r="H507" s="281"/>
      <c r="I507" s="281"/>
      <c r="J507" s="281"/>
      <c r="K507" s="281"/>
    </row>
    <row r="508">
      <c r="A508" s="281"/>
      <c r="B508" s="281"/>
      <c r="C508" s="432"/>
      <c r="D508" s="432"/>
      <c r="E508" s="432"/>
      <c r="F508" s="281"/>
      <c r="G508" s="281"/>
      <c r="H508" s="281"/>
      <c r="I508" s="281"/>
      <c r="J508" s="281"/>
      <c r="K508" s="281"/>
    </row>
    <row r="509">
      <c r="A509" s="281"/>
      <c r="B509" s="281"/>
      <c r="C509" s="432"/>
      <c r="D509" s="432"/>
      <c r="E509" s="432"/>
      <c r="F509" s="281"/>
      <c r="G509" s="281"/>
      <c r="H509" s="281"/>
      <c r="I509" s="281"/>
      <c r="J509" s="281"/>
      <c r="K509" s="281"/>
    </row>
    <row r="510">
      <c r="A510" s="281"/>
      <c r="B510" s="281"/>
      <c r="C510" s="432"/>
      <c r="D510" s="432"/>
      <c r="E510" s="432"/>
      <c r="F510" s="281"/>
      <c r="G510" s="281"/>
      <c r="H510" s="281"/>
      <c r="I510" s="281"/>
      <c r="J510" s="281"/>
      <c r="K510" s="281"/>
    </row>
    <row r="511">
      <c r="A511" s="281"/>
      <c r="B511" s="281"/>
      <c r="C511" s="432"/>
      <c r="D511" s="432"/>
      <c r="E511" s="432"/>
      <c r="F511" s="281"/>
      <c r="G511" s="281"/>
      <c r="H511" s="281"/>
      <c r="I511" s="281"/>
      <c r="J511" s="281"/>
      <c r="K511" s="281"/>
    </row>
    <row r="512">
      <c r="A512" s="281"/>
      <c r="B512" s="281"/>
      <c r="C512" s="432"/>
      <c r="D512" s="432"/>
      <c r="E512" s="432"/>
      <c r="F512" s="281"/>
      <c r="G512" s="281"/>
      <c r="H512" s="281"/>
      <c r="I512" s="281"/>
      <c r="J512" s="281"/>
      <c r="K512" s="281"/>
    </row>
    <row r="513">
      <c r="A513" s="281"/>
      <c r="B513" s="281"/>
      <c r="C513" s="432"/>
      <c r="D513" s="432"/>
      <c r="E513" s="432"/>
      <c r="F513" s="281"/>
      <c r="G513" s="281"/>
      <c r="H513" s="281"/>
      <c r="I513" s="281"/>
      <c r="J513" s="281"/>
      <c r="K513" s="281"/>
    </row>
    <row r="514">
      <c r="A514" s="281"/>
      <c r="B514" s="281"/>
      <c r="C514" s="432"/>
      <c r="D514" s="432"/>
      <c r="E514" s="432"/>
      <c r="F514" s="281"/>
      <c r="G514" s="281"/>
      <c r="H514" s="281"/>
      <c r="I514" s="281"/>
      <c r="J514" s="281"/>
      <c r="K514" s="281"/>
    </row>
    <row r="515">
      <c r="A515" s="281"/>
      <c r="B515" s="281"/>
      <c r="C515" s="432"/>
      <c r="D515" s="432"/>
      <c r="E515" s="432"/>
      <c r="F515" s="281"/>
      <c r="G515" s="281"/>
      <c r="H515" s="281"/>
      <c r="I515" s="281"/>
      <c r="J515" s="281"/>
      <c r="K515" s="281"/>
    </row>
    <row r="516">
      <c r="A516" s="281"/>
      <c r="B516" s="281"/>
      <c r="C516" s="432"/>
      <c r="D516" s="432"/>
      <c r="E516" s="432"/>
      <c r="F516" s="281"/>
      <c r="G516" s="281"/>
      <c r="H516" s="281"/>
      <c r="I516" s="281"/>
      <c r="J516" s="281"/>
      <c r="K516" s="281"/>
    </row>
    <row r="517">
      <c r="A517" s="281"/>
      <c r="B517" s="281"/>
      <c r="C517" s="432"/>
      <c r="D517" s="432"/>
      <c r="E517" s="432"/>
      <c r="F517" s="281"/>
      <c r="G517" s="281"/>
      <c r="H517" s="281"/>
      <c r="I517" s="281"/>
      <c r="J517" s="281"/>
      <c r="K517" s="281"/>
    </row>
    <row r="518">
      <c r="A518" s="281"/>
      <c r="B518" s="281"/>
      <c r="C518" s="432"/>
      <c r="D518" s="432"/>
      <c r="E518" s="432"/>
      <c r="F518" s="281"/>
      <c r="G518" s="281"/>
      <c r="H518" s="281"/>
      <c r="I518" s="281"/>
      <c r="J518" s="281"/>
      <c r="K518" s="281"/>
    </row>
    <row r="519">
      <c r="A519" s="281"/>
      <c r="B519" s="281"/>
      <c r="C519" s="432"/>
      <c r="D519" s="432"/>
      <c r="E519" s="432"/>
      <c r="F519" s="281"/>
      <c r="G519" s="281"/>
      <c r="H519" s="281"/>
      <c r="I519" s="281"/>
      <c r="J519" s="281"/>
      <c r="K519" s="281"/>
    </row>
    <row r="520">
      <c r="A520" s="281"/>
      <c r="B520" s="281"/>
      <c r="C520" s="432"/>
      <c r="D520" s="432"/>
      <c r="E520" s="432"/>
      <c r="F520" s="281"/>
      <c r="G520" s="281"/>
      <c r="H520" s="281"/>
      <c r="I520" s="281"/>
      <c r="J520" s="281"/>
      <c r="K520" s="281"/>
    </row>
    <row r="521">
      <c r="A521" s="281"/>
      <c r="B521" s="281"/>
      <c r="C521" s="432"/>
      <c r="D521" s="432"/>
      <c r="E521" s="432"/>
      <c r="F521" s="281"/>
      <c r="G521" s="281"/>
      <c r="H521" s="281"/>
      <c r="I521" s="281"/>
      <c r="J521" s="281"/>
      <c r="K521" s="281"/>
    </row>
    <row r="522">
      <c r="A522" s="281"/>
      <c r="B522" s="281"/>
      <c r="C522" s="432"/>
      <c r="D522" s="432"/>
      <c r="E522" s="432"/>
      <c r="F522" s="281"/>
      <c r="G522" s="281"/>
      <c r="H522" s="281"/>
      <c r="I522" s="281"/>
      <c r="J522" s="281"/>
      <c r="K522" s="281"/>
    </row>
    <row r="523">
      <c r="A523" s="281"/>
      <c r="B523" s="281"/>
      <c r="C523" s="432"/>
      <c r="D523" s="432"/>
      <c r="E523" s="432"/>
      <c r="F523" s="281"/>
      <c r="G523" s="281"/>
      <c r="H523" s="281"/>
      <c r="I523" s="281"/>
      <c r="J523" s="281"/>
      <c r="K523" s="281"/>
    </row>
    <row r="524">
      <c r="A524" s="281"/>
      <c r="B524" s="281"/>
      <c r="C524" s="432"/>
      <c r="D524" s="432"/>
      <c r="E524" s="432"/>
      <c r="F524" s="281"/>
      <c r="G524" s="281"/>
      <c r="H524" s="281"/>
      <c r="I524" s="281"/>
      <c r="J524" s="281"/>
      <c r="K524" s="281"/>
    </row>
    <row r="525">
      <c r="A525" s="281"/>
      <c r="B525" s="281"/>
      <c r="C525" s="432"/>
      <c r="D525" s="432"/>
      <c r="E525" s="432"/>
      <c r="F525" s="281"/>
      <c r="G525" s="281"/>
      <c r="H525" s="281"/>
      <c r="I525" s="281"/>
      <c r="J525" s="281"/>
      <c r="K525" s="281"/>
    </row>
    <row r="526">
      <c r="A526" s="281"/>
      <c r="B526" s="281"/>
      <c r="C526" s="432"/>
      <c r="D526" s="432"/>
      <c r="E526" s="432"/>
      <c r="F526" s="281"/>
      <c r="G526" s="281"/>
      <c r="H526" s="281"/>
      <c r="I526" s="281"/>
      <c r="J526" s="281"/>
      <c r="K526" s="281"/>
    </row>
    <row r="527">
      <c r="A527" s="281"/>
      <c r="B527" s="281"/>
      <c r="C527" s="432"/>
      <c r="D527" s="432"/>
      <c r="E527" s="432"/>
      <c r="F527" s="281"/>
      <c r="G527" s="281"/>
      <c r="H527" s="281"/>
      <c r="I527" s="281"/>
      <c r="J527" s="281"/>
      <c r="K527" s="281"/>
    </row>
    <row r="528">
      <c r="A528" s="281"/>
      <c r="B528" s="281"/>
      <c r="C528" s="432"/>
      <c r="D528" s="432"/>
      <c r="E528" s="432"/>
      <c r="F528" s="281"/>
      <c r="G528" s="281"/>
      <c r="H528" s="281"/>
      <c r="I528" s="281"/>
      <c r="J528" s="281"/>
      <c r="K528" s="281"/>
    </row>
    <row r="529">
      <c r="A529" s="281"/>
      <c r="B529" s="281"/>
      <c r="C529" s="432"/>
      <c r="D529" s="432"/>
      <c r="E529" s="432"/>
      <c r="F529" s="281"/>
      <c r="G529" s="281"/>
      <c r="H529" s="281"/>
      <c r="I529" s="281"/>
      <c r="J529" s="281"/>
      <c r="K529" s="281"/>
    </row>
    <row r="530">
      <c r="A530" s="281"/>
      <c r="B530" s="281"/>
      <c r="C530" s="432"/>
      <c r="D530" s="432"/>
      <c r="E530" s="432"/>
      <c r="F530" s="281"/>
      <c r="G530" s="281"/>
      <c r="H530" s="281"/>
      <c r="I530" s="281"/>
      <c r="J530" s="281"/>
      <c r="K530" s="281"/>
    </row>
    <row r="531">
      <c r="A531" s="281"/>
      <c r="B531" s="281"/>
      <c r="C531" s="432"/>
      <c r="D531" s="432"/>
      <c r="E531" s="432"/>
      <c r="F531" s="281"/>
      <c r="G531" s="281"/>
      <c r="H531" s="281"/>
      <c r="I531" s="281"/>
      <c r="J531" s="281"/>
      <c r="K531" s="281"/>
    </row>
    <row r="532">
      <c r="A532" s="281"/>
      <c r="B532" s="281"/>
      <c r="C532" s="432"/>
      <c r="D532" s="432"/>
      <c r="E532" s="432"/>
      <c r="F532" s="281"/>
      <c r="G532" s="281"/>
      <c r="H532" s="281"/>
      <c r="I532" s="281"/>
      <c r="J532" s="281"/>
      <c r="K532" s="281"/>
    </row>
    <row r="533">
      <c r="A533" s="281"/>
      <c r="B533" s="281"/>
      <c r="C533" s="432"/>
      <c r="D533" s="432"/>
      <c r="E533" s="432"/>
      <c r="F533" s="281"/>
      <c r="G533" s="281"/>
      <c r="H533" s="281"/>
      <c r="I533" s="281"/>
      <c r="J533" s="281"/>
      <c r="K533" s="281"/>
    </row>
    <row r="534">
      <c r="A534" s="281"/>
      <c r="B534" s="281"/>
      <c r="C534" s="432"/>
      <c r="D534" s="432"/>
      <c r="E534" s="432"/>
      <c r="F534" s="281"/>
      <c r="G534" s="281"/>
      <c r="H534" s="281"/>
      <c r="I534" s="281"/>
      <c r="J534" s="281"/>
      <c r="K534" s="281"/>
    </row>
    <row r="535">
      <c r="A535" s="281"/>
      <c r="B535" s="281"/>
      <c r="C535" s="432"/>
      <c r="D535" s="432"/>
      <c r="E535" s="432"/>
      <c r="F535" s="281"/>
      <c r="G535" s="281"/>
      <c r="H535" s="281"/>
      <c r="I535" s="281"/>
      <c r="J535" s="281"/>
      <c r="K535" s="281"/>
    </row>
    <row r="536">
      <c r="A536" s="281"/>
      <c r="B536" s="281"/>
      <c r="C536" s="432"/>
      <c r="D536" s="432"/>
      <c r="E536" s="432"/>
      <c r="F536" s="281"/>
      <c r="G536" s="281"/>
      <c r="H536" s="281"/>
      <c r="I536" s="281"/>
      <c r="J536" s="281"/>
      <c r="K536" s="281"/>
    </row>
    <row r="537">
      <c r="A537" s="281"/>
      <c r="B537" s="281"/>
      <c r="C537" s="432"/>
      <c r="D537" s="432"/>
      <c r="E537" s="432"/>
      <c r="F537" s="281"/>
      <c r="G537" s="281"/>
      <c r="H537" s="281"/>
      <c r="I537" s="281"/>
      <c r="J537" s="281"/>
      <c r="K537" s="281"/>
    </row>
    <row r="538">
      <c r="A538" s="281"/>
      <c r="B538" s="281"/>
      <c r="C538" s="432"/>
      <c r="D538" s="432"/>
      <c r="E538" s="432"/>
      <c r="F538" s="281"/>
      <c r="G538" s="281"/>
      <c r="H538" s="281"/>
      <c r="I538" s="281"/>
      <c r="J538" s="281"/>
      <c r="K538" s="281"/>
    </row>
    <row r="539">
      <c r="A539" s="281"/>
      <c r="B539" s="281"/>
      <c r="C539" s="432"/>
      <c r="D539" s="432"/>
      <c r="E539" s="432"/>
      <c r="F539" s="281"/>
      <c r="G539" s="281"/>
      <c r="H539" s="281"/>
      <c r="I539" s="281"/>
      <c r="J539" s="281"/>
      <c r="K539" s="281"/>
    </row>
    <row r="540">
      <c r="A540" s="281"/>
      <c r="B540" s="281"/>
      <c r="C540" s="432"/>
      <c r="D540" s="432"/>
      <c r="E540" s="432"/>
      <c r="F540" s="281"/>
      <c r="G540" s="281"/>
      <c r="H540" s="281"/>
      <c r="I540" s="281"/>
      <c r="J540" s="281"/>
      <c r="K540" s="281"/>
    </row>
    <row r="541">
      <c r="A541" s="281"/>
      <c r="B541" s="281"/>
      <c r="C541" s="432"/>
      <c r="D541" s="432"/>
      <c r="E541" s="432"/>
      <c r="F541" s="281"/>
      <c r="G541" s="281"/>
      <c r="H541" s="281"/>
      <c r="I541" s="281"/>
      <c r="J541" s="281"/>
      <c r="K541" s="281"/>
    </row>
    <row r="542">
      <c r="A542" s="281"/>
      <c r="B542" s="281"/>
      <c r="C542" s="432"/>
      <c r="D542" s="432"/>
      <c r="E542" s="432"/>
      <c r="F542" s="281"/>
      <c r="G542" s="281"/>
      <c r="H542" s="281"/>
      <c r="I542" s="281"/>
      <c r="J542" s="281"/>
      <c r="K542" s="281"/>
    </row>
    <row r="543">
      <c r="A543" s="281"/>
      <c r="B543" s="281"/>
      <c r="C543" s="432"/>
      <c r="D543" s="432"/>
      <c r="E543" s="432"/>
      <c r="F543" s="281"/>
      <c r="G543" s="281"/>
      <c r="H543" s="281"/>
      <c r="I543" s="281"/>
      <c r="J543" s="281"/>
      <c r="K543" s="281"/>
    </row>
    <row r="544">
      <c r="A544" s="281"/>
      <c r="B544" s="281"/>
      <c r="C544" s="432"/>
      <c r="D544" s="432"/>
      <c r="E544" s="432"/>
      <c r="F544" s="281"/>
      <c r="G544" s="281"/>
      <c r="H544" s="281"/>
      <c r="I544" s="281"/>
      <c r="J544" s="281"/>
      <c r="K544" s="281"/>
    </row>
    <row r="545">
      <c r="A545" s="281"/>
      <c r="B545" s="281"/>
      <c r="C545" s="432"/>
      <c r="D545" s="432"/>
      <c r="E545" s="432"/>
      <c r="F545" s="281"/>
      <c r="G545" s="281"/>
      <c r="H545" s="281"/>
      <c r="I545" s="281"/>
      <c r="J545" s="281"/>
      <c r="K545" s="281"/>
    </row>
    <row r="546">
      <c r="A546" s="281"/>
      <c r="B546" s="281"/>
      <c r="C546" s="432"/>
      <c r="D546" s="432"/>
      <c r="E546" s="432"/>
      <c r="F546" s="281"/>
      <c r="G546" s="281"/>
      <c r="H546" s="281"/>
      <c r="I546" s="281"/>
      <c r="J546" s="281"/>
      <c r="K546" s="281"/>
    </row>
    <row r="547">
      <c r="A547" s="281"/>
      <c r="B547" s="281"/>
      <c r="C547" s="432"/>
      <c r="D547" s="432"/>
      <c r="E547" s="432"/>
      <c r="F547" s="281"/>
      <c r="G547" s="281"/>
      <c r="H547" s="281"/>
      <c r="I547" s="281"/>
      <c r="J547" s="281"/>
      <c r="K547" s="281"/>
    </row>
    <row r="548">
      <c r="A548" s="281"/>
      <c r="B548" s="281"/>
      <c r="C548" s="432"/>
      <c r="D548" s="432"/>
      <c r="E548" s="432"/>
      <c r="F548" s="281"/>
      <c r="G548" s="281"/>
      <c r="H548" s="281"/>
      <c r="I548" s="281"/>
      <c r="J548" s="281"/>
      <c r="K548" s="281"/>
    </row>
    <row r="549">
      <c r="A549" s="281"/>
      <c r="B549" s="281"/>
      <c r="C549" s="432"/>
      <c r="D549" s="432"/>
      <c r="E549" s="432"/>
      <c r="F549" s="281"/>
      <c r="G549" s="281"/>
      <c r="H549" s="281"/>
      <c r="I549" s="281"/>
      <c r="J549" s="281"/>
      <c r="K549" s="281"/>
    </row>
    <row r="550">
      <c r="A550" s="281"/>
      <c r="B550" s="281"/>
      <c r="C550" s="432"/>
      <c r="D550" s="432"/>
      <c r="E550" s="432"/>
      <c r="F550" s="281"/>
      <c r="G550" s="281"/>
      <c r="H550" s="281"/>
      <c r="I550" s="281"/>
      <c r="J550" s="281"/>
      <c r="K550" s="281"/>
    </row>
    <row r="551">
      <c r="A551" s="281"/>
      <c r="B551" s="281"/>
      <c r="C551" s="432"/>
      <c r="D551" s="432"/>
      <c r="E551" s="432"/>
      <c r="F551" s="281"/>
      <c r="G551" s="281"/>
      <c r="H551" s="281"/>
      <c r="I551" s="281"/>
      <c r="J551" s="281"/>
      <c r="K551" s="281"/>
    </row>
    <row r="552">
      <c r="A552" s="281"/>
      <c r="B552" s="281"/>
      <c r="C552" s="432"/>
      <c r="D552" s="432"/>
      <c r="E552" s="432"/>
      <c r="F552" s="281"/>
      <c r="G552" s="281"/>
      <c r="H552" s="281"/>
      <c r="I552" s="281"/>
      <c r="J552" s="281"/>
      <c r="K552" s="281"/>
    </row>
    <row r="553">
      <c r="A553" s="281"/>
      <c r="B553" s="281"/>
      <c r="C553" s="432"/>
      <c r="D553" s="432"/>
      <c r="E553" s="432"/>
      <c r="F553" s="281"/>
      <c r="G553" s="281"/>
      <c r="H553" s="281"/>
      <c r="I553" s="281"/>
      <c r="J553" s="281"/>
      <c r="K553" s="281"/>
    </row>
    <row r="554">
      <c r="A554" s="281"/>
      <c r="B554" s="281"/>
      <c r="C554" s="432"/>
      <c r="D554" s="432"/>
      <c r="E554" s="432"/>
      <c r="F554" s="281"/>
      <c r="G554" s="281"/>
      <c r="H554" s="281"/>
      <c r="I554" s="281"/>
      <c r="J554" s="281"/>
      <c r="K554" s="281"/>
    </row>
    <row r="555">
      <c r="A555" s="281"/>
      <c r="B555" s="281"/>
      <c r="C555" s="432"/>
      <c r="D555" s="432"/>
      <c r="E555" s="432"/>
      <c r="F555" s="281"/>
      <c r="G555" s="281"/>
      <c r="H555" s="281"/>
      <c r="I555" s="281"/>
      <c r="J555" s="281"/>
      <c r="K555" s="281"/>
    </row>
    <row r="556">
      <c r="A556" s="281"/>
      <c r="B556" s="281"/>
      <c r="C556" s="432"/>
      <c r="D556" s="432"/>
      <c r="E556" s="432"/>
      <c r="F556" s="281"/>
      <c r="G556" s="281"/>
      <c r="H556" s="281"/>
      <c r="I556" s="281"/>
      <c r="J556" s="281"/>
      <c r="K556" s="281"/>
    </row>
    <row r="557">
      <c r="A557" s="281"/>
      <c r="B557" s="281"/>
      <c r="C557" s="432"/>
      <c r="D557" s="432"/>
      <c r="E557" s="432"/>
      <c r="F557" s="281"/>
      <c r="G557" s="281"/>
      <c r="H557" s="281"/>
      <c r="I557" s="281"/>
      <c r="J557" s="281"/>
      <c r="K557" s="281"/>
    </row>
    <row r="558">
      <c r="A558" s="281"/>
      <c r="B558" s="281"/>
      <c r="C558" s="432"/>
      <c r="D558" s="432"/>
      <c r="E558" s="432"/>
      <c r="F558" s="281"/>
      <c r="G558" s="281"/>
      <c r="H558" s="281"/>
      <c r="I558" s="281"/>
      <c r="J558" s="281"/>
      <c r="K558" s="281"/>
    </row>
    <row r="559">
      <c r="A559" s="281"/>
      <c r="B559" s="281"/>
      <c r="C559" s="432"/>
      <c r="D559" s="432"/>
      <c r="E559" s="432"/>
      <c r="F559" s="281"/>
      <c r="G559" s="281"/>
      <c r="H559" s="281"/>
      <c r="I559" s="281"/>
      <c r="J559" s="281"/>
      <c r="K559" s="281"/>
    </row>
    <row r="560">
      <c r="A560" s="281"/>
      <c r="B560" s="281"/>
      <c r="C560" s="432"/>
      <c r="D560" s="432"/>
      <c r="E560" s="432"/>
      <c r="F560" s="281"/>
      <c r="G560" s="281"/>
      <c r="H560" s="281"/>
      <c r="I560" s="281"/>
      <c r="J560" s="281"/>
      <c r="K560" s="281"/>
    </row>
    <row r="561">
      <c r="A561" s="281"/>
      <c r="B561" s="281"/>
      <c r="C561" s="432"/>
      <c r="D561" s="432"/>
      <c r="E561" s="432"/>
      <c r="F561" s="281"/>
      <c r="G561" s="281"/>
      <c r="H561" s="281"/>
      <c r="I561" s="281"/>
      <c r="J561" s="281"/>
      <c r="K561" s="281"/>
    </row>
    <row r="562">
      <c r="A562" s="281"/>
      <c r="B562" s="281"/>
      <c r="C562" s="432"/>
      <c r="D562" s="432"/>
      <c r="E562" s="432"/>
      <c r="F562" s="281"/>
      <c r="G562" s="281"/>
      <c r="H562" s="281"/>
      <c r="I562" s="281"/>
      <c r="J562" s="281"/>
      <c r="K562" s="281"/>
    </row>
    <row r="563">
      <c r="A563" s="281"/>
      <c r="B563" s="281"/>
      <c r="C563" s="432"/>
      <c r="D563" s="432"/>
      <c r="E563" s="432"/>
      <c r="F563" s="281"/>
      <c r="G563" s="281"/>
      <c r="H563" s="281"/>
      <c r="I563" s="281"/>
      <c r="J563" s="281"/>
      <c r="K563" s="281"/>
    </row>
    <row r="564">
      <c r="A564" s="281"/>
      <c r="B564" s="281"/>
      <c r="C564" s="432"/>
      <c r="D564" s="432"/>
      <c r="E564" s="432"/>
      <c r="F564" s="281"/>
      <c r="G564" s="281"/>
      <c r="H564" s="281"/>
      <c r="I564" s="281"/>
      <c r="J564" s="281"/>
      <c r="K564" s="281"/>
    </row>
    <row r="565">
      <c r="A565" s="281"/>
      <c r="B565" s="281"/>
      <c r="C565" s="432"/>
      <c r="D565" s="432"/>
      <c r="E565" s="432"/>
      <c r="F565" s="281"/>
      <c r="G565" s="281"/>
      <c r="H565" s="281"/>
      <c r="I565" s="281"/>
      <c r="J565" s="281"/>
      <c r="K565" s="281"/>
    </row>
    <row r="566">
      <c r="A566" s="281"/>
      <c r="B566" s="281"/>
      <c r="C566" s="432"/>
      <c r="D566" s="432"/>
      <c r="E566" s="432"/>
      <c r="F566" s="281"/>
      <c r="G566" s="281"/>
      <c r="H566" s="281"/>
      <c r="I566" s="281"/>
      <c r="J566" s="281"/>
      <c r="K566" s="281"/>
    </row>
    <row r="567">
      <c r="A567" s="281"/>
      <c r="B567" s="281"/>
      <c r="C567" s="432"/>
      <c r="D567" s="432"/>
      <c r="E567" s="432"/>
      <c r="F567" s="281"/>
      <c r="G567" s="281"/>
      <c r="H567" s="281"/>
      <c r="I567" s="281"/>
      <c r="J567" s="281"/>
      <c r="K567" s="281"/>
    </row>
    <row r="568">
      <c r="A568" s="281"/>
      <c r="B568" s="281"/>
      <c r="C568" s="432"/>
      <c r="D568" s="432"/>
      <c r="E568" s="432"/>
      <c r="F568" s="281"/>
      <c r="G568" s="281"/>
      <c r="H568" s="281"/>
      <c r="I568" s="281"/>
      <c r="J568" s="281"/>
      <c r="K568" s="281"/>
    </row>
    <row r="569">
      <c r="A569" s="281"/>
      <c r="B569" s="281"/>
      <c r="C569" s="432"/>
      <c r="D569" s="432"/>
      <c r="E569" s="432"/>
      <c r="F569" s="281"/>
      <c r="G569" s="281"/>
      <c r="H569" s="281"/>
      <c r="I569" s="281"/>
      <c r="J569" s="281"/>
      <c r="K569" s="281"/>
    </row>
    <row r="570">
      <c r="A570" s="281"/>
      <c r="B570" s="281"/>
      <c r="C570" s="432"/>
      <c r="D570" s="432"/>
      <c r="E570" s="432"/>
      <c r="F570" s="281"/>
      <c r="G570" s="281"/>
      <c r="H570" s="281"/>
      <c r="I570" s="281"/>
      <c r="J570" s="281"/>
      <c r="K570" s="281"/>
    </row>
    <row r="571">
      <c r="A571" s="281"/>
      <c r="B571" s="281"/>
      <c r="C571" s="432"/>
      <c r="D571" s="432"/>
      <c r="E571" s="432"/>
      <c r="F571" s="281"/>
      <c r="G571" s="281"/>
      <c r="H571" s="281"/>
      <c r="I571" s="281"/>
      <c r="J571" s="281"/>
      <c r="K571" s="281"/>
    </row>
    <row r="572">
      <c r="A572" s="281"/>
      <c r="B572" s="281"/>
      <c r="C572" s="432"/>
      <c r="D572" s="432"/>
      <c r="E572" s="432"/>
      <c r="F572" s="281"/>
      <c r="G572" s="281"/>
      <c r="H572" s="281"/>
      <c r="I572" s="281"/>
      <c r="J572" s="281"/>
      <c r="K572" s="281"/>
    </row>
    <row r="573">
      <c r="A573" s="281"/>
      <c r="B573" s="281"/>
      <c r="C573" s="432"/>
      <c r="D573" s="432"/>
      <c r="E573" s="432"/>
      <c r="F573" s="281"/>
      <c r="G573" s="281"/>
      <c r="H573" s="281"/>
      <c r="I573" s="281"/>
      <c r="J573" s="281"/>
      <c r="K573" s="281"/>
    </row>
    <row r="574">
      <c r="A574" s="281"/>
      <c r="B574" s="281"/>
      <c r="C574" s="432"/>
      <c r="D574" s="432"/>
      <c r="E574" s="432"/>
      <c r="F574" s="281"/>
      <c r="G574" s="281"/>
      <c r="H574" s="281"/>
      <c r="I574" s="281"/>
      <c r="J574" s="281"/>
      <c r="K574" s="281"/>
    </row>
    <row r="575">
      <c r="A575" s="281"/>
      <c r="B575" s="281"/>
      <c r="C575" s="432"/>
      <c r="D575" s="432"/>
      <c r="E575" s="432"/>
      <c r="F575" s="281"/>
      <c r="G575" s="281"/>
      <c r="H575" s="281"/>
      <c r="I575" s="281"/>
      <c r="J575" s="281"/>
      <c r="K575" s="281"/>
    </row>
    <row r="576">
      <c r="A576" s="281"/>
      <c r="B576" s="281"/>
      <c r="C576" s="432"/>
      <c r="D576" s="432"/>
      <c r="E576" s="432"/>
      <c r="F576" s="281"/>
      <c r="G576" s="281"/>
      <c r="H576" s="281"/>
      <c r="I576" s="281"/>
      <c r="J576" s="281"/>
      <c r="K576" s="281"/>
    </row>
    <row r="577">
      <c r="A577" s="281"/>
      <c r="B577" s="281"/>
      <c r="C577" s="432"/>
      <c r="D577" s="432"/>
      <c r="E577" s="432"/>
      <c r="F577" s="281"/>
      <c r="G577" s="281"/>
      <c r="H577" s="281"/>
      <c r="I577" s="281"/>
      <c r="J577" s="281"/>
      <c r="K577" s="281"/>
    </row>
    <row r="578">
      <c r="A578" s="281"/>
      <c r="B578" s="281"/>
      <c r="C578" s="432"/>
      <c r="D578" s="432"/>
      <c r="E578" s="432"/>
      <c r="F578" s="281"/>
      <c r="G578" s="281"/>
      <c r="H578" s="281"/>
      <c r="I578" s="281"/>
      <c r="J578" s="281"/>
      <c r="K578" s="281"/>
    </row>
    <row r="579">
      <c r="A579" s="281"/>
      <c r="B579" s="281"/>
      <c r="C579" s="432"/>
      <c r="D579" s="432"/>
      <c r="E579" s="432"/>
      <c r="F579" s="281"/>
      <c r="G579" s="281"/>
      <c r="H579" s="281"/>
      <c r="I579" s="281"/>
      <c r="J579" s="281"/>
      <c r="K579" s="281"/>
    </row>
    <row r="580">
      <c r="A580" s="281"/>
      <c r="B580" s="281"/>
      <c r="C580" s="432"/>
      <c r="D580" s="432"/>
      <c r="E580" s="432"/>
      <c r="F580" s="281"/>
      <c r="G580" s="281"/>
      <c r="H580" s="281"/>
      <c r="I580" s="281"/>
      <c r="J580" s="281"/>
      <c r="K580" s="281"/>
    </row>
    <row r="581">
      <c r="A581" s="281"/>
      <c r="B581" s="281"/>
      <c r="C581" s="432"/>
      <c r="D581" s="432"/>
      <c r="E581" s="432"/>
      <c r="F581" s="281"/>
      <c r="G581" s="281"/>
      <c r="H581" s="281"/>
      <c r="I581" s="281"/>
      <c r="J581" s="281"/>
      <c r="K581" s="281"/>
    </row>
    <row r="582">
      <c r="A582" s="281"/>
      <c r="B582" s="281"/>
      <c r="C582" s="432"/>
      <c r="D582" s="432"/>
      <c r="E582" s="432"/>
      <c r="F582" s="281"/>
      <c r="G582" s="281"/>
      <c r="H582" s="281"/>
      <c r="I582" s="281"/>
      <c r="J582" s="281"/>
      <c r="K582" s="281"/>
    </row>
    <row r="583">
      <c r="A583" s="281"/>
      <c r="B583" s="281"/>
      <c r="C583" s="432"/>
      <c r="D583" s="432"/>
      <c r="E583" s="432"/>
      <c r="F583" s="281"/>
      <c r="G583" s="281"/>
      <c r="H583" s="281"/>
      <c r="I583" s="281"/>
      <c r="J583" s="281"/>
      <c r="K583" s="281"/>
    </row>
    <row r="584">
      <c r="A584" s="281"/>
      <c r="B584" s="281"/>
      <c r="C584" s="432"/>
      <c r="D584" s="432"/>
      <c r="E584" s="432"/>
      <c r="F584" s="281"/>
      <c r="G584" s="281"/>
      <c r="H584" s="281"/>
      <c r="I584" s="281"/>
      <c r="J584" s="281"/>
      <c r="K584" s="281"/>
    </row>
    <row r="585">
      <c r="A585" s="281"/>
      <c r="B585" s="281"/>
      <c r="C585" s="432"/>
      <c r="D585" s="432"/>
      <c r="E585" s="432"/>
      <c r="F585" s="281"/>
      <c r="G585" s="281"/>
      <c r="H585" s="281"/>
      <c r="I585" s="281"/>
      <c r="J585" s="281"/>
      <c r="K585" s="281"/>
    </row>
    <row r="586">
      <c r="A586" s="281"/>
      <c r="B586" s="281"/>
      <c r="C586" s="432"/>
      <c r="D586" s="432"/>
      <c r="E586" s="432"/>
      <c r="F586" s="281"/>
      <c r="G586" s="281"/>
      <c r="H586" s="281"/>
      <c r="I586" s="281"/>
      <c r="J586" s="281"/>
      <c r="K586" s="281"/>
    </row>
    <row r="587">
      <c r="A587" s="281"/>
      <c r="B587" s="281"/>
      <c r="C587" s="432"/>
      <c r="D587" s="432"/>
      <c r="E587" s="432"/>
      <c r="F587" s="281"/>
      <c r="G587" s="281"/>
      <c r="H587" s="281"/>
      <c r="I587" s="281"/>
      <c r="J587" s="281"/>
      <c r="K587" s="281"/>
    </row>
    <row r="588">
      <c r="A588" s="281"/>
      <c r="B588" s="281"/>
      <c r="C588" s="432"/>
      <c r="D588" s="432"/>
      <c r="E588" s="432"/>
      <c r="F588" s="281"/>
      <c r="G588" s="281"/>
      <c r="H588" s="281"/>
      <c r="I588" s="281"/>
      <c r="J588" s="281"/>
      <c r="K588" s="281"/>
    </row>
    <row r="589">
      <c r="A589" s="281"/>
      <c r="B589" s="281"/>
      <c r="C589" s="432"/>
      <c r="D589" s="432"/>
      <c r="E589" s="432"/>
      <c r="F589" s="281"/>
      <c r="G589" s="281"/>
      <c r="H589" s="281"/>
      <c r="I589" s="281"/>
      <c r="J589" s="281"/>
      <c r="K589" s="281"/>
    </row>
    <row r="590">
      <c r="A590" s="281"/>
      <c r="B590" s="281"/>
      <c r="C590" s="432"/>
      <c r="D590" s="432"/>
      <c r="E590" s="432"/>
      <c r="F590" s="281"/>
      <c r="G590" s="281"/>
      <c r="H590" s="281"/>
      <c r="I590" s="281"/>
      <c r="J590" s="281"/>
      <c r="K590" s="281"/>
    </row>
    <row r="591">
      <c r="A591" s="281"/>
      <c r="B591" s="281"/>
      <c r="C591" s="432"/>
      <c r="D591" s="432"/>
      <c r="E591" s="432"/>
      <c r="F591" s="281"/>
      <c r="G591" s="281"/>
      <c r="H591" s="281"/>
      <c r="I591" s="281"/>
      <c r="J591" s="281"/>
      <c r="K591" s="281"/>
    </row>
    <row r="592">
      <c r="A592" s="281"/>
      <c r="B592" s="281"/>
      <c r="C592" s="432"/>
      <c r="D592" s="432"/>
      <c r="E592" s="432"/>
      <c r="F592" s="281"/>
      <c r="G592" s="281"/>
      <c r="H592" s="281"/>
      <c r="I592" s="281"/>
      <c r="J592" s="281"/>
      <c r="K592" s="281"/>
    </row>
    <row r="593">
      <c r="A593" s="281"/>
      <c r="B593" s="281"/>
      <c r="C593" s="432"/>
      <c r="D593" s="432"/>
      <c r="E593" s="432"/>
      <c r="F593" s="281"/>
      <c r="G593" s="281"/>
      <c r="H593" s="281"/>
      <c r="I593" s="281"/>
      <c r="J593" s="281"/>
      <c r="K593" s="281"/>
    </row>
    <row r="594">
      <c r="A594" s="281"/>
      <c r="B594" s="281"/>
      <c r="C594" s="432"/>
      <c r="D594" s="432"/>
      <c r="E594" s="432"/>
      <c r="F594" s="281"/>
      <c r="G594" s="281"/>
      <c r="H594" s="281"/>
      <c r="I594" s="281"/>
      <c r="J594" s="281"/>
      <c r="K594" s="281"/>
    </row>
    <row r="595">
      <c r="A595" s="281"/>
      <c r="B595" s="281"/>
      <c r="C595" s="432"/>
      <c r="D595" s="432"/>
      <c r="E595" s="432"/>
      <c r="F595" s="281"/>
      <c r="G595" s="281"/>
      <c r="H595" s="281"/>
      <c r="I595" s="281"/>
      <c r="J595" s="281"/>
      <c r="K595" s="281"/>
    </row>
    <row r="596">
      <c r="A596" s="281"/>
      <c r="B596" s="281"/>
      <c r="C596" s="432"/>
      <c r="D596" s="432"/>
      <c r="E596" s="432"/>
      <c r="F596" s="281"/>
      <c r="G596" s="281"/>
      <c r="H596" s="281"/>
      <c r="I596" s="281"/>
      <c r="J596" s="281"/>
      <c r="K596" s="281"/>
    </row>
    <row r="597">
      <c r="A597" s="281"/>
      <c r="B597" s="281"/>
      <c r="C597" s="432"/>
      <c r="D597" s="432"/>
      <c r="E597" s="432"/>
      <c r="F597" s="281"/>
      <c r="G597" s="281"/>
      <c r="H597" s="281"/>
      <c r="I597" s="281"/>
      <c r="J597" s="281"/>
      <c r="K597" s="281"/>
    </row>
    <row r="598">
      <c r="A598" s="281"/>
      <c r="B598" s="281"/>
      <c r="C598" s="432"/>
      <c r="D598" s="432"/>
      <c r="E598" s="432"/>
      <c r="F598" s="281"/>
      <c r="G598" s="281"/>
      <c r="H598" s="281"/>
      <c r="I598" s="281"/>
      <c r="J598" s="281"/>
      <c r="K598" s="281"/>
    </row>
    <row r="599">
      <c r="A599" s="281"/>
      <c r="B599" s="281"/>
      <c r="C599" s="432"/>
      <c r="D599" s="432"/>
      <c r="E599" s="432"/>
      <c r="F599" s="281"/>
      <c r="G599" s="281"/>
      <c r="H599" s="281"/>
      <c r="I599" s="281"/>
      <c r="J599" s="281"/>
      <c r="K599" s="281"/>
    </row>
    <row r="600">
      <c r="A600" s="281"/>
      <c r="B600" s="281"/>
      <c r="C600" s="432"/>
      <c r="D600" s="432"/>
      <c r="E600" s="432"/>
      <c r="F600" s="281"/>
      <c r="G600" s="281"/>
      <c r="H600" s="281"/>
      <c r="I600" s="281"/>
      <c r="J600" s="281"/>
      <c r="K600" s="281"/>
    </row>
    <row r="601">
      <c r="A601" s="281"/>
      <c r="B601" s="281"/>
      <c r="C601" s="432"/>
      <c r="D601" s="432"/>
      <c r="E601" s="432"/>
      <c r="F601" s="281"/>
      <c r="G601" s="281"/>
      <c r="H601" s="281"/>
      <c r="I601" s="281"/>
      <c r="J601" s="281"/>
      <c r="K601" s="281"/>
    </row>
    <row r="602">
      <c r="A602" s="281"/>
      <c r="B602" s="281"/>
      <c r="C602" s="432"/>
      <c r="D602" s="432"/>
      <c r="E602" s="432"/>
      <c r="F602" s="281"/>
      <c r="G602" s="281"/>
      <c r="H602" s="281"/>
      <c r="I602" s="281"/>
      <c r="J602" s="281"/>
      <c r="K602" s="281"/>
    </row>
    <row r="603">
      <c r="A603" s="281"/>
      <c r="B603" s="281"/>
      <c r="C603" s="432"/>
      <c r="D603" s="432"/>
      <c r="E603" s="432"/>
      <c r="F603" s="281"/>
      <c r="G603" s="281"/>
      <c r="H603" s="281"/>
      <c r="I603" s="281"/>
      <c r="J603" s="281"/>
      <c r="K603" s="281"/>
    </row>
    <row r="604">
      <c r="A604" s="281"/>
      <c r="B604" s="281"/>
      <c r="C604" s="432"/>
      <c r="D604" s="432"/>
      <c r="E604" s="432"/>
      <c r="F604" s="281"/>
      <c r="G604" s="281"/>
      <c r="H604" s="281"/>
      <c r="I604" s="281"/>
      <c r="J604" s="281"/>
      <c r="K604" s="281"/>
    </row>
    <row r="605">
      <c r="A605" s="281"/>
      <c r="B605" s="281"/>
      <c r="C605" s="432"/>
      <c r="D605" s="432"/>
      <c r="E605" s="432"/>
      <c r="F605" s="281"/>
      <c r="G605" s="281"/>
      <c r="H605" s="281"/>
      <c r="I605" s="281"/>
      <c r="J605" s="281"/>
      <c r="K605" s="281"/>
    </row>
    <row r="606">
      <c r="A606" s="281"/>
      <c r="B606" s="281"/>
      <c r="C606" s="432"/>
      <c r="D606" s="432"/>
      <c r="E606" s="432"/>
      <c r="F606" s="281"/>
      <c r="G606" s="281"/>
      <c r="H606" s="281"/>
      <c r="I606" s="281"/>
      <c r="J606" s="281"/>
      <c r="K606" s="281"/>
    </row>
    <row r="607">
      <c r="A607" s="281"/>
      <c r="B607" s="281"/>
      <c r="C607" s="432"/>
      <c r="D607" s="432"/>
      <c r="E607" s="432"/>
      <c r="F607" s="281"/>
      <c r="G607" s="281"/>
      <c r="H607" s="281"/>
      <c r="I607" s="281"/>
      <c r="J607" s="281"/>
      <c r="K607" s="281"/>
    </row>
    <row r="608">
      <c r="A608" s="281"/>
      <c r="B608" s="281"/>
      <c r="C608" s="432"/>
      <c r="D608" s="432"/>
      <c r="E608" s="432"/>
      <c r="F608" s="281"/>
      <c r="G608" s="281"/>
      <c r="H608" s="281"/>
      <c r="I608" s="281"/>
      <c r="J608" s="281"/>
      <c r="K608" s="281"/>
    </row>
    <row r="609">
      <c r="A609" s="281"/>
      <c r="B609" s="281"/>
      <c r="C609" s="432"/>
      <c r="D609" s="432"/>
      <c r="E609" s="432"/>
      <c r="F609" s="281"/>
      <c r="G609" s="281"/>
      <c r="H609" s="281"/>
      <c r="I609" s="281"/>
      <c r="J609" s="281"/>
      <c r="K609" s="281"/>
    </row>
    <row r="610">
      <c r="A610" s="281"/>
      <c r="B610" s="281"/>
      <c r="C610" s="432"/>
      <c r="D610" s="432"/>
      <c r="E610" s="432"/>
      <c r="F610" s="281"/>
      <c r="G610" s="281"/>
      <c r="H610" s="281"/>
      <c r="I610" s="281"/>
      <c r="J610" s="281"/>
      <c r="K610" s="281"/>
    </row>
    <row r="611">
      <c r="A611" s="281"/>
      <c r="B611" s="281"/>
      <c r="C611" s="432"/>
      <c r="D611" s="432"/>
      <c r="E611" s="432"/>
      <c r="F611" s="281"/>
      <c r="G611" s="281"/>
      <c r="H611" s="281"/>
      <c r="I611" s="281"/>
      <c r="J611" s="281"/>
      <c r="K611" s="281"/>
    </row>
    <row r="612">
      <c r="A612" s="281"/>
      <c r="B612" s="281"/>
      <c r="C612" s="432"/>
      <c r="D612" s="432"/>
      <c r="E612" s="432"/>
      <c r="F612" s="281"/>
      <c r="G612" s="281"/>
      <c r="H612" s="281"/>
      <c r="I612" s="281"/>
      <c r="J612" s="281"/>
      <c r="K612" s="281"/>
    </row>
    <row r="613">
      <c r="A613" s="281"/>
      <c r="B613" s="281"/>
      <c r="C613" s="432"/>
      <c r="D613" s="432"/>
      <c r="E613" s="432"/>
      <c r="F613" s="281"/>
      <c r="G613" s="281"/>
      <c r="H613" s="281"/>
      <c r="I613" s="281"/>
      <c r="J613" s="281"/>
      <c r="K613" s="281"/>
    </row>
    <row r="614">
      <c r="A614" s="281"/>
      <c r="B614" s="281"/>
      <c r="C614" s="432"/>
      <c r="D614" s="432"/>
      <c r="E614" s="432"/>
      <c r="F614" s="281"/>
      <c r="G614" s="281"/>
      <c r="H614" s="281"/>
      <c r="I614" s="281"/>
      <c r="J614" s="281"/>
      <c r="K614" s="281"/>
    </row>
    <row r="615">
      <c r="A615" s="281"/>
      <c r="B615" s="281"/>
      <c r="C615" s="432"/>
      <c r="D615" s="432"/>
      <c r="E615" s="432"/>
      <c r="F615" s="281"/>
      <c r="G615" s="281"/>
      <c r="H615" s="281"/>
      <c r="I615" s="281"/>
      <c r="J615" s="281"/>
      <c r="K615" s="281"/>
    </row>
    <row r="616">
      <c r="A616" s="281"/>
      <c r="B616" s="281"/>
      <c r="C616" s="432"/>
      <c r="D616" s="432"/>
      <c r="E616" s="432"/>
      <c r="F616" s="281"/>
      <c r="G616" s="281"/>
      <c r="H616" s="281"/>
      <c r="I616" s="281"/>
      <c r="J616" s="281"/>
      <c r="K616" s="281"/>
    </row>
    <row r="617">
      <c r="A617" s="281"/>
      <c r="B617" s="281"/>
      <c r="C617" s="432"/>
      <c r="D617" s="432"/>
      <c r="E617" s="432"/>
      <c r="F617" s="281"/>
      <c r="G617" s="281"/>
      <c r="H617" s="281"/>
      <c r="I617" s="281"/>
      <c r="J617" s="281"/>
      <c r="K617" s="281"/>
    </row>
    <row r="618">
      <c r="A618" s="281"/>
      <c r="B618" s="281"/>
      <c r="C618" s="432"/>
      <c r="D618" s="432"/>
      <c r="E618" s="432"/>
      <c r="F618" s="281"/>
      <c r="G618" s="281"/>
      <c r="H618" s="281"/>
      <c r="I618" s="281"/>
      <c r="J618" s="281"/>
      <c r="K618" s="281"/>
    </row>
    <row r="619">
      <c r="A619" s="281"/>
      <c r="B619" s="281"/>
      <c r="C619" s="432"/>
      <c r="D619" s="432"/>
      <c r="E619" s="432"/>
      <c r="F619" s="281"/>
      <c r="G619" s="281"/>
      <c r="H619" s="281"/>
      <c r="I619" s="281"/>
      <c r="J619" s="281"/>
      <c r="K619" s="281"/>
    </row>
    <row r="620">
      <c r="A620" s="281"/>
      <c r="B620" s="281"/>
      <c r="C620" s="432"/>
      <c r="D620" s="432"/>
      <c r="E620" s="432"/>
      <c r="F620" s="281"/>
      <c r="G620" s="281"/>
      <c r="H620" s="281"/>
      <c r="I620" s="281"/>
      <c r="J620" s="281"/>
      <c r="K620" s="281"/>
    </row>
    <row r="621">
      <c r="A621" s="281"/>
      <c r="B621" s="281"/>
      <c r="C621" s="432"/>
      <c r="D621" s="432"/>
      <c r="E621" s="432"/>
      <c r="F621" s="281"/>
      <c r="G621" s="281"/>
      <c r="H621" s="281"/>
      <c r="I621" s="281"/>
      <c r="J621" s="281"/>
      <c r="K621" s="281"/>
    </row>
    <row r="622">
      <c r="A622" s="281"/>
      <c r="B622" s="281"/>
      <c r="C622" s="432"/>
      <c r="D622" s="432"/>
      <c r="E622" s="432"/>
      <c r="F622" s="281"/>
      <c r="G622" s="281"/>
      <c r="H622" s="281"/>
      <c r="I622" s="281"/>
      <c r="J622" s="281"/>
      <c r="K622" s="281"/>
    </row>
    <row r="623">
      <c r="A623" s="281"/>
      <c r="B623" s="281"/>
      <c r="C623" s="432"/>
      <c r="D623" s="432"/>
      <c r="E623" s="432"/>
      <c r="F623" s="281"/>
      <c r="G623" s="281"/>
      <c r="H623" s="281"/>
      <c r="I623" s="281"/>
      <c r="J623" s="281"/>
      <c r="K623" s="281"/>
    </row>
    <row r="624">
      <c r="A624" s="281"/>
      <c r="B624" s="281"/>
      <c r="C624" s="432"/>
      <c r="D624" s="432"/>
      <c r="E624" s="432"/>
      <c r="F624" s="281"/>
      <c r="G624" s="281"/>
      <c r="H624" s="281"/>
      <c r="I624" s="281"/>
      <c r="J624" s="281"/>
      <c r="K624" s="281"/>
    </row>
    <row r="625">
      <c r="A625" s="281"/>
      <c r="B625" s="281"/>
      <c r="C625" s="432"/>
      <c r="D625" s="432"/>
      <c r="E625" s="432"/>
      <c r="F625" s="281"/>
      <c r="G625" s="281"/>
      <c r="H625" s="281"/>
      <c r="I625" s="281"/>
      <c r="J625" s="281"/>
      <c r="K625" s="281"/>
    </row>
    <row r="626">
      <c r="A626" s="281"/>
      <c r="B626" s="281"/>
      <c r="C626" s="432"/>
      <c r="D626" s="432"/>
      <c r="E626" s="432"/>
      <c r="F626" s="281"/>
      <c r="G626" s="281"/>
      <c r="H626" s="281"/>
      <c r="I626" s="281"/>
      <c r="J626" s="281"/>
      <c r="K626" s="281"/>
    </row>
    <row r="627">
      <c r="A627" s="281"/>
      <c r="B627" s="281"/>
      <c r="C627" s="432"/>
      <c r="D627" s="432"/>
      <c r="E627" s="432"/>
      <c r="F627" s="281"/>
      <c r="G627" s="281"/>
      <c r="H627" s="281"/>
      <c r="I627" s="281"/>
      <c r="J627" s="281"/>
      <c r="K627" s="281"/>
    </row>
    <row r="628">
      <c r="A628" s="281"/>
      <c r="B628" s="281"/>
      <c r="C628" s="432"/>
      <c r="D628" s="432"/>
      <c r="E628" s="432"/>
      <c r="F628" s="281"/>
      <c r="G628" s="281"/>
      <c r="H628" s="281"/>
      <c r="I628" s="281"/>
      <c r="J628" s="281"/>
      <c r="K628" s="281"/>
    </row>
    <row r="629">
      <c r="A629" s="281"/>
      <c r="B629" s="281"/>
      <c r="C629" s="432"/>
      <c r="D629" s="432"/>
      <c r="E629" s="432"/>
      <c r="F629" s="281"/>
      <c r="G629" s="281"/>
      <c r="H629" s="281"/>
      <c r="I629" s="281"/>
      <c r="J629" s="281"/>
      <c r="K629" s="281"/>
    </row>
    <row r="630">
      <c r="A630" s="281"/>
      <c r="B630" s="281"/>
      <c r="C630" s="432"/>
      <c r="D630" s="432"/>
      <c r="E630" s="432"/>
      <c r="F630" s="281"/>
      <c r="G630" s="281"/>
      <c r="H630" s="281"/>
      <c r="I630" s="281"/>
      <c r="J630" s="281"/>
      <c r="K630" s="281"/>
    </row>
    <row r="631">
      <c r="A631" s="281"/>
      <c r="B631" s="281"/>
      <c r="C631" s="432"/>
      <c r="D631" s="432"/>
      <c r="E631" s="432"/>
      <c r="F631" s="281"/>
      <c r="G631" s="281"/>
      <c r="H631" s="281"/>
      <c r="I631" s="281"/>
      <c r="J631" s="281"/>
      <c r="K631" s="281"/>
    </row>
    <row r="632">
      <c r="A632" s="281"/>
      <c r="B632" s="281"/>
      <c r="C632" s="432"/>
      <c r="D632" s="432"/>
      <c r="E632" s="432"/>
      <c r="F632" s="281"/>
      <c r="G632" s="281"/>
      <c r="H632" s="281"/>
      <c r="I632" s="281"/>
      <c r="J632" s="281"/>
      <c r="K632" s="281"/>
    </row>
    <row r="633">
      <c r="A633" s="281"/>
      <c r="B633" s="281"/>
      <c r="C633" s="432"/>
      <c r="D633" s="432"/>
      <c r="E633" s="432"/>
      <c r="F633" s="281"/>
      <c r="G633" s="281"/>
      <c r="H633" s="281"/>
      <c r="I633" s="281"/>
      <c r="J633" s="281"/>
      <c r="K633" s="281"/>
    </row>
    <row r="634">
      <c r="A634" s="281"/>
      <c r="B634" s="281"/>
      <c r="C634" s="432"/>
      <c r="D634" s="432"/>
      <c r="E634" s="432"/>
      <c r="F634" s="281"/>
      <c r="G634" s="281"/>
      <c r="H634" s="281"/>
      <c r="I634" s="281"/>
      <c r="J634" s="281"/>
      <c r="K634" s="281"/>
    </row>
    <row r="635">
      <c r="A635" s="281"/>
      <c r="B635" s="281"/>
      <c r="C635" s="432"/>
      <c r="D635" s="432"/>
      <c r="E635" s="432"/>
      <c r="F635" s="281"/>
      <c r="G635" s="281"/>
      <c r="H635" s="281"/>
      <c r="I635" s="281"/>
      <c r="J635" s="281"/>
      <c r="K635" s="281"/>
    </row>
    <row r="636">
      <c r="A636" s="281"/>
      <c r="B636" s="281"/>
      <c r="C636" s="432"/>
      <c r="D636" s="432"/>
      <c r="E636" s="432"/>
      <c r="F636" s="281"/>
      <c r="G636" s="281"/>
      <c r="H636" s="281"/>
      <c r="I636" s="281"/>
      <c r="J636" s="281"/>
      <c r="K636" s="281"/>
    </row>
    <row r="637">
      <c r="A637" s="281"/>
      <c r="B637" s="281"/>
      <c r="C637" s="432"/>
      <c r="D637" s="432"/>
      <c r="E637" s="432"/>
      <c r="F637" s="281"/>
      <c r="G637" s="281"/>
      <c r="H637" s="281"/>
      <c r="I637" s="281"/>
      <c r="J637" s="281"/>
      <c r="K637" s="281"/>
    </row>
    <row r="638">
      <c r="A638" s="281"/>
      <c r="B638" s="281"/>
      <c r="C638" s="432"/>
      <c r="D638" s="432"/>
      <c r="E638" s="432"/>
      <c r="F638" s="281"/>
      <c r="G638" s="281"/>
      <c r="H638" s="281"/>
      <c r="I638" s="281"/>
      <c r="J638" s="281"/>
      <c r="K638" s="281"/>
    </row>
    <row r="639">
      <c r="A639" s="281"/>
      <c r="B639" s="281"/>
      <c r="C639" s="432"/>
      <c r="D639" s="432"/>
      <c r="E639" s="432"/>
      <c r="F639" s="281"/>
      <c r="G639" s="281"/>
      <c r="H639" s="281"/>
      <c r="I639" s="281"/>
      <c r="J639" s="281"/>
      <c r="K639" s="281"/>
    </row>
    <row r="640">
      <c r="A640" s="281"/>
      <c r="B640" s="281"/>
      <c r="C640" s="432"/>
      <c r="D640" s="432"/>
      <c r="E640" s="432"/>
      <c r="F640" s="281"/>
      <c r="G640" s="281"/>
      <c r="H640" s="281"/>
      <c r="I640" s="281"/>
      <c r="J640" s="281"/>
      <c r="K640" s="281"/>
    </row>
    <row r="641">
      <c r="A641" s="281"/>
      <c r="B641" s="281"/>
      <c r="C641" s="432"/>
      <c r="D641" s="432"/>
      <c r="E641" s="432"/>
      <c r="F641" s="281"/>
      <c r="G641" s="281"/>
      <c r="H641" s="281"/>
      <c r="I641" s="281"/>
      <c r="J641" s="281"/>
      <c r="K641" s="281"/>
    </row>
    <row r="642">
      <c r="A642" s="281"/>
      <c r="B642" s="281"/>
      <c r="C642" s="432"/>
      <c r="D642" s="432"/>
      <c r="E642" s="432"/>
      <c r="F642" s="281"/>
      <c r="G642" s="281"/>
      <c r="H642" s="281"/>
      <c r="I642" s="281"/>
      <c r="J642" s="281"/>
      <c r="K642" s="281"/>
    </row>
    <row r="643">
      <c r="A643" s="281"/>
      <c r="B643" s="281"/>
      <c r="C643" s="432"/>
      <c r="D643" s="432"/>
      <c r="E643" s="432"/>
      <c r="F643" s="281"/>
      <c r="G643" s="281"/>
      <c r="H643" s="281"/>
      <c r="I643" s="281"/>
      <c r="J643" s="281"/>
      <c r="K643" s="281"/>
    </row>
    <row r="644">
      <c r="A644" s="281"/>
      <c r="B644" s="281"/>
      <c r="C644" s="432"/>
      <c r="D644" s="432"/>
      <c r="E644" s="432"/>
      <c r="F644" s="281"/>
      <c r="G644" s="281"/>
      <c r="H644" s="281"/>
      <c r="I644" s="281"/>
      <c r="J644" s="281"/>
      <c r="K644" s="281"/>
    </row>
    <row r="645">
      <c r="A645" s="281"/>
      <c r="B645" s="281"/>
      <c r="C645" s="432"/>
      <c r="D645" s="432"/>
      <c r="E645" s="432"/>
      <c r="F645" s="281"/>
      <c r="G645" s="281"/>
      <c r="H645" s="281"/>
      <c r="I645" s="281"/>
      <c r="J645" s="281"/>
      <c r="K645" s="281"/>
    </row>
    <row r="646">
      <c r="A646" s="281"/>
      <c r="B646" s="281"/>
      <c r="C646" s="432"/>
      <c r="D646" s="432"/>
      <c r="E646" s="432"/>
      <c r="F646" s="281"/>
      <c r="G646" s="281"/>
      <c r="H646" s="281"/>
      <c r="I646" s="281"/>
      <c r="J646" s="281"/>
      <c r="K646" s="281"/>
    </row>
    <row r="647">
      <c r="A647" s="281"/>
      <c r="B647" s="281"/>
      <c r="C647" s="432"/>
      <c r="D647" s="432"/>
      <c r="E647" s="432"/>
      <c r="F647" s="281"/>
      <c r="G647" s="281"/>
      <c r="H647" s="281"/>
      <c r="I647" s="281"/>
      <c r="J647" s="281"/>
      <c r="K647" s="281"/>
    </row>
    <row r="648">
      <c r="A648" s="281"/>
      <c r="B648" s="281"/>
      <c r="C648" s="432"/>
      <c r="D648" s="432"/>
      <c r="E648" s="432"/>
      <c r="F648" s="281"/>
      <c r="G648" s="281"/>
      <c r="H648" s="281"/>
      <c r="I648" s="281"/>
      <c r="J648" s="281"/>
      <c r="K648" s="281"/>
    </row>
    <row r="649">
      <c r="A649" s="281"/>
      <c r="B649" s="281"/>
      <c r="C649" s="432"/>
      <c r="D649" s="432"/>
      <c r="E649" s="432"/>
      <c r="F649" s="281"/>
      <c r="G649" s="281"/>
      <c r="H649" s="281"/>
      <c r="I649" s="281"/>
      <c r="J649" s="281"/>
      <c r="K649" s="281"/>
    </row>
    <row r="650">
      <c r="A650" s="281"/>
      <c r="B650" s="281"/>
      <c r="C650" s="432"/>
      <c r="D650" s="432"/>
      <c r="E650" s="432"/>
      <c r="F650" s="281"/>
      <c r="G650" s="281"/>
      <c r="H650" s="281"/>
      <c r="I650" s="281"/>
      <c r="J650" s="281"/>
      <c r="K650" s="281"/>
    </row>
    <row r="651">
      <c r="A651" s="281"/>
      <c r="B651" s="281"/>
      <c r="C651" s="432"/>
      <c r="D651" s="432"/>
      <c r="E651" s="432"/>
      <c r="F651" s="281"/>
      <c r="G651" s="281"/>
      <c r="H651" s="281"/>
      <c r="I651" s="281"/>
      <c r="J651" s="281"/>
      <c r="K651" s="281"/>
    </row>
    <row r="652">
      <c r="A652" s="281"/>
      <c r="B652" s="281"/>
      <c r="C652" s="432"/>
      <c r="D652" s="432"/>
      <c r="E652" s="432"/>
      <c r="F652" s="281"/>
      <c r="G652" s="281"/>
      <c r="H652" s="281"/>
      <c r="I652" s="281"/>
      <c r="J652" s="281"/>
      <c r="K652" s="281"/>
    </row>
    <row r="653">
      <c r="A653" s="281"/>
      <c r="B653" s="281"/>
      <c r="C653" s="432"/>
      <c r="D653" s="432"/>
      <c r="E653" s="432"/>
      <c r="F653" s="281"/>
      <c r="G653" s="281"/>
      <c r="H653" s="281"/>
      <c r="I653" s="281"/>
      <c r="J653" s="281"/>
      <c r="K653" s="281"/>
    </row>
    <row r="654">
      <c r="A654" s="281"/>
      <c r="B654" s="281"/>
      <c r="C654" s="432"/>
      <c r="D654" s="432"/>
      <c r="E654" s="432"/>
      <c r="F654" s="281"/>
      <c r="G654" s="281"/>
      <c r="H654" s="281"/>
      <c r="I654" s="281"/>
      <c r="J654" s="281"/>
      <c r="K654" s="281"/>
    </row>
    <row r="655">
      <c r="A655" s="281"/>
      <c r="B655" s="281"/>
      <c r="C655" s="432"/>
      <c r="D655" s="432"/>
      <c r="E655" s="432"/>
      <c r="F655" s="281"/>
      <c r="G655" s="281"/>
      <c r="H655" s="281"/>
      <c r="I655" s="281"/>
      <c r="J655" s="281"/>
      <c r="K655" s="281"/>
    </row>
    <row r="656">
      <c r="A656" s="281"/>
      <c r="B656" s="281"/>
      <c r="C656" s="432"/>
      <c r="D656" s="432"/>
      <c r="E656" s="432"/>
      <c r="F656" s="281"/>
      <c r="G656" s="281"/>
      <c r="H656" s="281"/>
      <c r="I656" s="281"/>
      <c r="J656" s="281"/>
      <c r="K656" s="281"/>
    </row>
    <row r="657">
      <c r="A657" s="281"/>
      <c r="B657" s="281"/>
      <c r="C657" s="432"/>
      <c r="D657" s="432"/>
      <c r="E657" s="432"/>
      <c r="F657" s="281"/>
      <c r="G657" s="281"/>
      <c r="H657" s="281"/>
      <c r="I657" s="281"/>
      <c r="J657" s="281"/>
      <c r="K657" s="281"/>
    </row>
    <row r="658">
      <c r="A658" s="281"/>
      <c r="B658" s="281"/>
      <c r="C658" s="432"/>
      <c r="D658" s="432"/>
      <c r="E658" s="432"/>
      <c r="F658" s="281"/>
      <c r="G658" s="281"/>
      <c r="H658" s="281"/>
      <c r="I658" s="281"/>
      <c r="J658" s="281"/>
      <c r="K658" s="281"/>
    </row>
    <row r="659">
      <c r="A659" s="281"/>
      <c r="B659" s="281"/>
      <c r="C659" s="432"/>
      <c r="D659" s="432"/>
      <c r="E659" s="432"/>
      <c r="F659" s="281"/>
      <c r="G659" s="281"/>
      <c r="H659" s="281"/>
      <c r="I659" s="281"/>
      <c r="J659" s="281"/>
      <c r="K659" s="281"/>
    </row>
    <row r="660">
      <c r="A660" s="281"/>
      <c r="B660" s="281"/>
      <c r="C660" s="432"/>
      <c r="D660" s="432"/>
      <c r="E660" s="432"/>
      <c r="F660" s="281"/>
      <c r="G660" s="281"/>
      <c r="H660" s="281"/>
      <c r="I660" s="281"/>
      <c r="J660" s="281"/>
      <c r="K660" s="281"/>
    </row>
    <row r="661">
      <c r="A661" s="281"/>
      <c r="B661" s="281"/>
      <c r="C661" s="432"/>
      <c r="D661" s="432"/>
      <c r="E661" s="432"/>
      <c r="F661" s="281"/>
      <c r="G661" s="281"/>
      <c r="H661" s="281"/>
      <c r="I661" s="281"/>
      <c r="J661" s="281"/>
      <c r="K661" s="281"/>
    </row>
    <row r="662">
      <c r="A662" s="281"/>
      <c r="B662" s="281"/>
      <c r="C662" s="432"/>
      <c r="D662" s="432"/>
      <c r="E662" s="432"/>
      <c r="F662" s="281"/>
      <c r="G662" s="281"/>
      <c r="H662" s="281"/>
      <c r="I662" s="281"/>
      <c r="J662" s="281"/>
      <c r="K662" s="281"/>
    </row>
    <row r="663">
      <c r="A663" s="281"/>
      <c r="B663" s="281"/>
      <c r="C663" s="432"/>
      <c r="D663" s="432"/>
      <c r="E663" s="432"/>
      <c r="F663" s="281"/>
      <c r="G663" s="281"/>
      <c r="H663" s="281"/>
      <c r="I663" s="281"/>
      <c r="J663" s="281"/>
      <c r="K663" s="281"/>
    </row>
    <row r="664">
      <c r="A664" s="281"/>
      <c r="B664" s="281"/>
      <c r="C664" s="432"/>
      <c r="D664" s="432"/>
      <c r="E664" s="432"/>
      <c r="F664" s="281"/>
      <c r="G664" s="281"/>
      <c r="H664" s="281"/>
      <c r="I664" s="281"/>
      <c r="J664" s="281"/>
      <c r="K664" s="281"/>
    </row>
    <row r="665">
      <c r="A665" s="281"/>
      <c r="B665" s="281"/>
      <c r="C665" s="432"/>
      <c r="D665" s="432"/>
      <c r="E665" s="432"/>
      <c r="F665" s="281"/>
      <c r="G665" s="281"/>
      <c r="H665" s="281"/>
      <c r="I665" s="281"/>
      <c r="J665" s="281"/>
      <c r="K665" s="281"/>
    </row>
    <row r="666">
      <c r="A666" s="281"/>
      <c r="B666" s="281"/>
      <c r="C666" s="432"/>
      <c r="D666" s="432"/>
      <c r="E666" s="432"/>
      <c r="F666" s="281"/>
      <c r="G666" s="281"/>
      <c r="H666" s="281"/>
      <c r="I666" s="281"/>
      <c r="J666" s="281"/>
      <c r="K666" s="281"/>
    </row>
    <row r="667">
      <c r="A667" s="281"/>
      <c r="B667" s="281"/>
      <c r="C667" s="432"/>
      <c r="D667" s="432"/>
      <c r="E667" s="432"/>
      <c r="F667" s="281"/>
      <c r="G667" s="281"/>
      <c r="H667" s="281"/>
      <c r="I667" s="281"/>
      <c r="J667" s="281"/>
      <c r="K667" s="281"/>
    </row>
    <row r="668">
      <c r="A668" s="281"/>
      <c r="B668" s="281"/>
      <c r="C668" s="432"/>
      <c r="D668" s="432"/>
      <c r="E668" s="432"/>
      <c r="F668" s="281"/>
      <c r="G668" s="281"/>
      <c r="H668" s="281"/>
      <c r="I668" s="281"/>
      <c r="J668" s="281"/>
      <c r="K668" s="281"/>
    </row>
    <row r="669">
      <c r="A669" s="281"/>
      <c r="B669" s="281"/>
      <c r="C669" s="432"/>
      <c r="D669" s="432"/>
      <c r="E669" s="432"/>
      <c r="F669" s="281"/>
      <c r="G669" s="281"/>
      <c r="H669" s="281"/>
      <c r="I669" s="281"/>
      <c r="J669" s="281"/>
      <c r="K669" s="281"/>
    </row>
    <row r="670">
      <c r="A670" s="281"/>
      <c r="B670" s="281"/>
      <c r="C670" s="432"/>
      <c r="D670" s="432"/>
      <c r="E670" s="432"/>
      <c r="F670" s="281"/>
      <c r="G670" s="281"/>
      <c r="H670" s="281"/>
      <c r="I670" s="281"/>
      <c r="J670" s="281"/>
      <c r="K670" s="281"/>
    </row>
    <row r="671">
      <c r="A671" s="281"/>
      <c r="B671" s="281"/>
      <c r="C671" s="432"/>
      <c r="D671" s="432"/>
      <c r="E671" s="432"/>
      <c r="F671" s="281"/>
      <c r="G671" s="281"/>
      <c r="H671" s="281"/>
      <c r="I671" s="281"/>
      <c r="J671" s="281"/>
      <c r="K671" s="281"/>
    </row>
    <row r="672">
      <c r="A672" s="281"/>
      <c r="B672" s="281"/>
      <c r="C672" s="432"/>
      <c r="D672" s="432"/>
      <c r="E672" s="432"/>
      <c r="F672" s="281"/>
      <c r="G672" s="281"/>
      <c r="H672" s="281"/>
      <c r="I672" s="281"/>
      <c r="J672" s="281"/>
      <c r="K672" s="281"/>
    </row>
    <row r="673">
      <c r="A673" s="281"/>
      <c r="B673" s="281"/>
      <c r="C673" s="432"/>
      <c r="D673" s="432"/>
      <c r="E673" s="432"/>
      <c r="F673" s="281"/>
      <c r="G673" s="281"/>
      <c r="H673" s="281"/>
      <c r="I673" s="281"/>
      <c r="J673" s="281"/>
      <c r="K673" s="281"/>
    </row>
    <row r="674">
      <c r="A674" s="281"/>
      <c r="B674" s="281"/>
      <c r="C674" s="432"/>
      <c r="D674" s="432"/>
      <c r="E674" s="432"/>
      <c r="F674" s="281"/>
      <c r="G674" s="281"/>
      <c r="H674" s="281"/>
      <c r="I674" s="281"/>
      <c r="J674" s="281"/>
      <c r="K674" s="281"/>
    </row>
    <row r="675">
      <c r="A675" s="281"/>
      <c r="B675" s="281"/>
      <c r="C675" s="432"/>
      <c r="D675" s="432"/>
      <c r="E675" s="432"/>
      <c r="F675" s="281"/>
      <c r="G675" s="281"/>
      <c r="H675" s="281"/>
      <c r="I675" s="281"/>
      <c r="J675" s="281"/>
      <c r="K675" s="281"/>
    </row>
    <row r="676">
      <c r="A676" s="281"/>
      <c r="B676" s="281"/>
      <c r="C676" s="432"/>
      <c r="D676" s="432"/>
      <c r="E676" s="432"/>
      <c r="F676" s="281"/>
      <c r="G676" s="281"/>
      <c r="H676" s="281"/>
      <c r="I676" s="281"/>
      <c r="J676" s="281"/>
      <c r="K676" s="281"/>
    </row>
    <row r="677">
      <c r="A677" s="281"/>
      <c r="B677" s="281"/>
      <c r="C677" s="432"/>
      <c r="D677" s="432"/>
      <c r="E677" s="432"/>
      <c r="F677" s="281"/>
      <c r="G677" s="281"/>
      <c r="H677" s="281"/>
      <c r="I677" s="281"/>
      <c r="J677" s="281"/>
      <c r="K677" s="281"/>
    </row>
    <row r="678">
      <c r="A678" s="281"/>
      <c r="B678" s="281"/>
      <c r="C678" s="432"/>
      <c r="D678" s="432"/>
      <c r="E678" s="432"/>
      <c r="F678" s="281"/>
      <c r="G678" s="281"/>
      <c r="H678" s="281"/>
      <c r="I678" s="281"/>
      <c r="J678" s="281"/>
      <c r="K678" s="281"/>
    </row>
    <row r="679">
      <c r="A679" s="281"/>
      <c r="B679" s="281"/>
      <c r="C679" s="432"/>
      <c r="D679" s="432"/>
      <c r="E679" s="432"/>
      <c r="F679" s="281"/>
      <c r="G679" s="281"/>
      <c r="H679" s="281"/>
      <c r="I679" s="281"/>
      <c r="J679" s="281"/>
      <c r="K679" s="281"/>
    </row>
    <row r="680">
      <c r="A680" s="281"/>
      <c r="B680" s="281"/>
      <c r="C680" s="432"/>
      <c r="D680" s="432"/>
      <c r="E680" s="432"/>
      <c r="F680" s="281"/>
      <c r="G680" s="281"/>
      <c r="H680" s="281"/>
      <c r="I680" s="281"/>
      <c r="J680" s="281"/>
      <c r="K680" s="281"/>
    </row>
    <row r="681">
      <c r="A681" s="281"/>
      <c r="B681" s="281"/>
      <c r="C681" s="432"/>
      <c r="D681" s="432"/>
      <c r="E681" s="432"/>
      <c r="F681" s="281"/>
      <c r="G681" s="281"/>
      <c r="H681" s="281"/>
      <c r="I681" s="281"/>
      <c r="J681" s="281"/>
      <c r="K681" s="281"/>
    </row>
    <row r="682">
      <c r="A682" s="281"/>
      <c r="B682" s="281"/>
      <c r="C682" s="432"/>
      <c r="D682" s="432"/>
      <c r="E682" s="432"/>
      <c r="F682" s="281"/>
      <c r="G682" s="281"/>
      <c r="H682" s="281"/>
      <c r="I682" s="281"/>
      <c r="J682" s="281"/>
      <c r="K682" s="281"/>
    </row>
    <row r="683">
      <c r="A683" s="281"/>
      <c r="B683" s="281"/>
      <c r="C683" s="432"/>
      <c r="D683" s="432"/>
      <c r="E683" s="432"/>
      <c r="F683" s="281"/>
      <c r="G683" s="281"/>
      <c r="H683" s="281"/>
      <c r="I683" s="281"/>
      <c r="J683" s="281"/>
      <c r="K683" s="281"/>
    </row>
    <row r="684">
      <c r="A684" s="281"/>
      <c r="B684" s="281"/>
      <c r="C684" s="432"/>
      <c r="D684" s="432"/>
      <c r="E684" s="432"/>
      <c r="F684" s="281"/>
      <c r="G684" s="281"/>
      <c r="H684" s="281"/>
      <c r="I684" s="281"/>
      <c r="J684" s="281"/>
      <c r="K684" s="281"/>
    </row>
    <row r="685">
      <c r="A685" s="281"/>
      <c r="B685" s="281"/>
      <c r="C685" s="432"/>
      <c r="D685" s="432"/>
      <c r="E685" s="432"/>
      <c r="F685" s="281"/>
      <c r="G685" s="281"/>
      <c r="H685" s="281"/>
      <c r="I685" s="281"/>
      <c r="J685" s="281"/>
      <c r="K685" s="281"/>
    </row>
    <row r="686">
      <c r="A686" s="281"/>
      <c r="B686" s="281"/>
      <c r="C686" s="432"/>
      <c r="D686" s="432"/>
      <c r="E686" s="432"/>
      <c r="F686" s="281"/>
      <c r="G686" s="281"/>
      <c r="H686" s="281"/>
      <c r="I686" s="281"/>
      <c r="J686" s="281"/>
      <c r="K686" s="281"/>
    </row>
    <row r="687">
      <c r="A687" s="281"/>
      <c r="B687" s="281"/>
      <c r="C687" s="432"/>
      <c r="D687" s="432"/>
      <c r="E687" s="432"/>
      <c r="F687" s="281"/>
      <c r="G687" s="281"/>
      <c r="H687" s="281"/>
      <c r="I687" s="281"/>
      <c r="J687" s="281"/>
      <c r="K687" s="281"/>
    </row>
    <row r="688">
      <c r="A688" s="281"/>
      <c r="B688" s="281"/>
      <c r="C688" s="432"/>
      <c r="D688" s="432"/>
      <c r="E688" s="432"/>
      <c r="F688" s="281"/>
      <c r="G688" s="281"/>
      <c r="H688" s="281"/>
      <c r="I688" s="281"/>
      <c r="J688" s="281"/>
      <c r="K688" s="281"/>
    </row>
    <row r="689">
      <c r="A689" s="281"/>
      <c r="B689" s="281"/>
      <c r="C689" s="432"/>
      <c r="D689" s="432"/>
      <c r="E689" s="432"/>
      <c r="F689" s="281"/>
      <c r="G689" s="281"/>
      <c r="H689" s="281"/>
      <c r="I689" s="281"/>
      <c r="J689" s="281"/>
      <c r="K689" s="281"/>
    </row>
    <row r="690">
      <c r="A690" s="281"/>
      <c r="B690" s="281"/>
      <c r="C690" s="432"/>
      <c r="D690" s="432"/>
      <c r="E690" s="432"/>
      <c r="F690" s="281"/>
      <c r="G690" s="281"/>
      <c r="H690" s="281"/>
      <c r="I690" s="281"/>
      <c r="J690" s="281"/>
      <c r="K690" s="281"/>
    </row>
    <row r="691">
      <c r="A691" s="281"/>
      <c r="B691" s="281"/>
      <c r="C691" s="432"/>
      <c r="D691" s="432"/>
      <c r="E691" s="432"/>
      <c r="F691" s="281"/>
      <c r="G691" s="281"/>
      <c r="H691" s="281"/>
      <c r="I691" s="281"/>
      <c r="J691" s="281"/>
      <c r="K691" s="281"/>
    </row>
    <row r="692">
      <c r="A692" s="281"/>
      <c r="B692" s="281"/>
      <c r="C692" s="432"/>
      <c r="D692" s="432"/>
      <c r="E692" s="432"/>
      <c r="F692" s="281"/>
      <c r="G692" s="281"/>
      <c r="H692" s="281"/>
      <c r="I692" s="281"/>
      <c r="J692" s="281"/>
      <c r="K692" s="281"/>
    </row>
    <row r="693">
      <c r="A693" s="281"/>
      <c r="B693" s="281"/>
      <c r="C693" s="432"/>
      <c r="D693" s="432"/>
      <c r="E693" s="432"/>
      <c r="F693" s="281"/>
      <c r="G693" s="281"/>
      <c r="H693" s="281"/>
      <c r="I693" s="281"/>
      <c r="J693" s="281"/>
      <c r="K693" s="281"/>
    </row>
    <row r="694">
      <c r="A694" s="281"/>
      <c r="B694" s="281"/>
      <c r="C694" s="432"/>
      <c r="D694" s="432"/>
      <c r="E694" s="432"/>
      <c r="F694" s="281"/>
      <c r="G694" s="281"/>
      <c r="H694" s="281"/>
      <c r="I694" s="281"/>
      <c r="J694" s="281"/>
      <c r="K694" s="281"/>
    </row>
    <row r="695">
      <c r="A695" s="281"/>
      <c r="B695" s="281"/>
      <c r="C695" s="432"/>
      <c r="D695" s="432"/>
      <c r="E695" s="432"/>
      <c r="F695" s="281"/>
      <c r="G695" s="281"/>
      <c r="H695" s="281"/>
      <c r="I695" s="281"/>
      <c r="J695" s="281"/>
      <c r="K695" s="281"/>
    </row>
    <row r="696">
      <c r="A696" s="281"/>
      <c r="B696" s="281"/>
      <c r="C696" s="432"/>
      <c r="D696" s="432"/>
      <c r="E696" s="432"/>
      <c r="F696" s="281"/>
      <c r="G696" s="281"/>
      <c r="H696" s="281"/>
      <c r="I696" s="281"/>
      <c r="J696" s="281"/>
      <c r="K696" s="281"/>
    </row>
    <row r="697">
      <c r="A697" s="281"/>
      <c r="B697" s="281"/>
      <c r="C697" s="432"/>
      <c r="D697" s="432"/>
      <c r="E697" s="432"/>
      <c r="F697" s="281"/>
      <c r="G697" s="281"/>
      <c r="H697" s="281"/>
      <c r="I697" s="281"/>
      <c r="J697" s="281"/>
      <c r="K697" s="281"/>
    </row>
    <row r="698">
      <c r="A698" s="281"/>
      <c r="B698" s="281"/>
      <c r="C698" s="432"/>
      <c r="D698" s="432"/>
      <c r="E698" s="432"/>
      <c r="F698" s="281"/>
      <c r="G698" s="281"/>
      <c r="H698" s="281"/>
      <c r="I698" s="281"/>
      <c r="J698" s="281"/>
      <c r="K698" s="281"/>
    </row>
    <row r="699">
      <c r="A699" s="281"/>
      <c r="B699" s="281"/>
      <c r="C699" s="432"/>
      <c r="D699" s="432"/>
      <c r="E699" s="432"/>
      <c r="F699" s="281"/>
      <c r="G699" s="281"/>
      <c r="H699" s="281"/>
      <c r="I699" s="281"/>
      <c r="J699" s="281"/>
      <c r="K699" s="281"/>
    </row>
    <row r="700">
      <c r="A700" s="281"/>
      <c r="B700" s="281"/>
      <c r="C700" s="432"/>
      <c r="D700" s="432"/>
      <c r="E700" s="432"/>
      <c r="F700" s="281"/>
      <c r="G700" s="281"/>
      <c r="H700" s="281"/>
      <c r="I700" s="281"/>
      <c r="J700" s="281"/>
      <c r="K700" s="281"/>
    </row>
    <row r="701">
      <c r="A701" s="281"/>
      <c r="B701" s="281"/>
      <c r="C701" s="432"/>
      <c r="D701" s="432"/>
      <c r="E701" s="432"/>
      <c r="F701" s="281"/>
      <c r="G701" s="281"/>
      <c r="H701" s="281"/>
      <c r="I701" s="281"/>
      <c r="J701" s="281"/>
      <c r="K701" s="281"/>
    </row>
    <row r="702">
      <c r="A702" s="281"/>
      <c r="B702" s="281"/>
      <c r="C702" s="432"/>
      <c r="D702" s="432"/>
      <c r="E702" s="432"/>
      <c r="F702" s="281"/>
      <c r="G702" s="281"/>
      <c r="H702" s="281"/>
      <c r="I702" s="281"/>
      <c r="J702" s="281"/>
      <c r="K702" s="281"/>
    </row>
    <row r="703">
      <c r="A703" s="281"/>
      <c r="B703" s="281"/>
      <c r="C703" s="432"/>
      <c r="D703" s="432"/>
      <c r="E703" s="432"/>
      <c r="F703" s="281"/>
      <c r="G703" s="281"/>
      <c r="H703" s="281"/>
      <c r="I703" s="281"/>
      <c r="J703" s="281"/>
      <c r="K703" s="281"/>
    </row>
    <row r="704">
      <c r="A704" s="281"/>
      <c r="B704" s="281"/>
      <c r="C704" s="432"/>
      <c r="D704" s="432"/>
      <c r="E704" s="432"/>
      <c r="F704" s="281"/>
      <c r="G704" s="281"/>
      <c r="H704" s="281"/>
      <c r="I704" s="281"/>
      <c r="J704" s="281"/>
      <c r="K704" s="281"/>
    </row>
    <row r="705">
      <c r="A705" s="281"/>
      <c r="B705" s="281"/>
      <c r="C705" s="432"/>
      <c r="D705" s="432"/>
      <c r="E705" s="432"/>
      <c r="F705" s="281"/>
      <c r="G705" s="281"/>
      <c r="H705" s="281"/>
      <c r="I705" s="281"/>
      <c r="J705" s="281"/>
      <c r="K705" s="281"/>
    </row>
    <row r="706">
      <c r="A706" s="281"/>
      <c r="B706" s="281"/>
      <c r="C706" s="432"/>
      <c r="D706" s="432"/>
      <c r="E706" s="432"/>
      <c r="F706" s="281"/>
      <c r="G706" s="281"/>
      <c r="H706" s="281"/>
      <c r="I706" s="281"/>
      <c r="J706" s="281"/>
      <c r="K706" s="281"/>
    </row>
    <row r="707">
      <c r="A707" s="281"/>
      <c r="B707" s="281"/>
      <c r="C707" s="432"/>
      <c r="D707" s="432"/>
      <c r="E707" s="432"/>
      <c r="F707" s="281"/>
      <c r="G707" s="281"/>
      <c r="H707" s="281"/>
      <c r="I707" s="281"/>
      <c r="J707" s="281"/>
      <c r="K707" s="281"/>
    </row>
    <row r="708">
      <c r="A708" s="281"/>
      <c r="B708" s="281"/>
      <c r="C708" s="432"/>
      <c r="D708" s="432"/>
      <c r="E708" s="432"/>
      <c r="F708" s="281"/>
      <c r="G708" s="281"/>
      <c r="H708" s="281"/>
      <c r="I708" s="281"/>
      <c r="J708" s="281"/>
      <c r="K708" s="281"/>
    </row>
    <row r="709">
      <c r="A709" s="281"/>
      <c r="B709" s="281"/>
      <c r="C709" s="432"/>
      <c r="D709" s="432"/>
      <c r="E709" s="432"/>
      <c r="F709" s="281"/>
      <c r="G709" s="281"/>
      <c r="H709" s="281"/>
      <c r="I709" s="281"/>
      <c r="J709" s="281"/>
      <c r="K709" s="281"/>
    </row>
    <row r="710">
      <c r="A710" s="281"/>
      <c r="B710" s="281"/>
      <c r="C710" s="432"/>
      <c r="D710" s="432"/>
      <c r="E710" s="432"/>
      <c r="F710" s="281"/>
      <c r="G710" s="281"/>
      <c r="H710" s="281"/>
      <c r="I710" s="281"/>
      <c r="J710" s="281"/>
      <c r="K710" s="281"/>
    </row>
    <row r="711">
      <c r="A711" s="281"/>
      <c r="B711" s="281"/>
      <c r="C711" s="432"/>
      <c r="D711" s="432"/>
      <c r="E711" s="432"/>
      <c r="F711" s="281"/>
      <c r="G711" s="281"/>
      <c r="H711" s="281"/>
      <c r="I711" s="281"/>
      <c r="J711" s="281"/>
      <c r="K711" s="281"/>
    </row>
    <row r="712">
      <c r="A712" s="281"/>
      <c r="B712" s="281"/>
      <c r="C712" s="432"/>
      <c r="D712" s="432"/>
      <c r="E712" s="432"/>
      <c r="F712" s="281"/>
      <c r="G712" s="281"/>
      <c r="H712" s="281"/>
      <c r="I712" s="281"/>
      <c r="J712" s="281"/>
      <c r="K712" s="281"/>
    </row>
    <row r="713">
      <c r="A713" s="281"/>
      <c r="B713" s="281"/>
      <c r="C713" s="432"/>
      <c r="D713" s="432"/>
      <c r="E713" s="432"/>
      <c r="F713" s="281"/>
      <c r="G713" s="281"/>
      <c r="H713" s="281"/>
      <c r="I713" s="281"/>
      <c r="J713" s="281"/>
      <c r="K713" s="281"/>
    </row>
    <row r="714">
      <c r="A714" s="281"/>
      <c r="B714" s="281"/>
      <c r="C714" s="432"/>
      <c r="D714" s="432"/>
      <c r="E714" s="432"/>
      <c r="F714" s="281"/>
      <c r="G714" s="281"/>
      <c r="H714" s="281"/>
      <c r="I714" s="281"/>
      <c r="J714" s="281"/>
      <c r="K714" s="281"/>
    </row>
    <row r="715">
      <c r="A715" s="281"/>
      <c r="B715" s="281"/>
      <c r="C715" s="432"/>
      <c r="D715" s="432"/>
      <c r="E715" s="432"/>
      <c r="F715" s="281"/>
      <c r="G715" s="281"/>
      <c r="H715" s="281"/>
      <c r="I715" s="281"/>
      <c r="J715" s="281"/>
      <c r="K715" s="281"/>
    </row>
    <row r="716">
      <c r="A716" s="281"/>
      <c r="B716" s="281"/>
      <c r="C716" s="432"/>
      <c r="D716" s="432"/>
      <c r="E716" s="432"/>
      <c r="F716" s="281"/>
      <c r="G716" s="281"/>
      <c r="H716" s="281"/>
      <c r="I716" s="281"/>
      <c r="J716" s="281"/>
      <c r="K716" s="281"/>
    </row>
    <row r="717">
      <c r="A717" s="281"/>
      <c r="B717" s="281"/>
      <c r="C717" s="432"/>
      <c r="D717" s="432"/>
      <c r="E717" s="432"/>
      <c r="F717" s="281"/>
      <c r="G717" s="281"/>
      <c r="H717" s="281"/>
      <c r="I717" s="281"/>
      <c r="J717" s="281"/>
      <c r="K717" s="281"/>
    </row>
    <row r="718">
      <c r="A718" s="281"/>
      <c r="B718" s="281"/>
      <c r="C718" s="432"/>
      <c r="D718" s="432"/>
      <c r="E718" s="432"/>
      <c r="F718" s="281"/>
      <c r="G718" s="281"/>
      <c r="H718" s="281"/>
      <c r="I718" s="281"/>
      <c r="J718" s="281"/>
      <c r="K718" s="281"/>
    </row>
    <row r="719">
      <c r="A719" s="281"/>
      <c r="B719" s="281"/>
      <c r="C719" s="432"/>
      <c r="D719" s="432"/>
      <c r="E719" s="432"/>
      <c r="F719" s="281"/>
      <c r="G719" s="281"/>
      <c r="H719" s="281"/>
      <c r="I719" s="281"/>
      <c r="J719" s="281"/>
      <c r="K719" s="281"/>
    </row>
    <row r="720">
      <c r="A720" s="281"/>
      <c r="B720" s="281"/>
      <c r="C720" s="432"/>
      <c r="D720" s="432"/>
      <c r="E720" s="432"/>
      <c r="F720" s="281"/>
      <c r="G720" s="281"/>
      <c r="H720" s="281"/>
      <c r="I720" s="281"/>
      <c r="J720" s="281"/>
      <c r="K720" s="281"/>
    </row>
    <row r="721">
      <c r="A721" s="281"/>
      <c r="B721" s="281"/>
      <c r="C721" s="432"/>
      <c r="D721" s="432"/>
      <c r="E721" s="432"/>
      <c r="F721" s="281"/>
      <c r="G721" s="281"/>
      <c r="H721" s="281"/>
      <c r="I721" s="281"/>
      <c r="J721" s="281"/>
      <c r="K721" s="281"/>
    </row>
    <row r="722">
      <c r="A722" s="281"/>
      <c r="B722" s="281"/>
      <c r="C722" s="432"/>
      <c r="D722" s="432"/>
      <c r="E722" s="432"/>
      <c r="F722" s="281"/>
      <c r="G722" s="281"/>
      <c r="H722" s="281"/>
      <c r="I722" s="281"/>
      <c r="J722" s="281"/>
      <c r="K722" s="281"/>
    </row>
    <row r="723">
      <c r="A723" s="281"/>
      <c r="B723" s="281"/>
      <c r="C723" s="432"/>
      <c r="D723" s="432"/>
      <c r="E723" s="432"/>
      <c r="F723" s="281"/>
      <c r="G723" s="281"/>
      <c r="H723" s="281"/>
      <c r="I723" s="281"/>
      <c r="J723" s="281"/>
      <c r="K723" s="281"/>
    </row>
    <row r="724">
      <c r="A724" s="281"/>
      <c r="B724" s="281"/>
      <c r="C724" s="432"/>
      <c r="D724" s="432"/>
      <c r="E724" s="432"/>
      <c r="F724" s="281"/>
      <c r="G724" s="281"/>
      <c r="H724" s="281"/>
      <c r="I724" s="281"/>
      <c r="J724" s="281"/>
      <c r="K724" s="281"/>
    </row>
    <row r="725">
      <c r="A725" s="281"/>
      <c r="B725" s="281"/>
      <c r="C725" s="432"/>
      <c r="D725" s="432"/>
      <c r="E725" s="432"/>
      <c r="F725" s="281"/>
      <c r="G725" s="281"/>
      <c r="H725" s="281"/>
      <c r="I725" s="281"/>
      <c r="J725" s="281"/>
      <c r="K725" s="281"/>
    </row>
    <row r="726">
      <c r="A726" s="281"/>
      <c r="B726" s="281"/>
      <c r="C726" s="432"/>
      <c r="D726" s="432"/>
      <c r="E726" s="432"/>
      <c r="F726" s="281"/>
      <c r="G726" s="281"/>
      <c r="H726" s="281"/>
      <c r="I726" s="281"/>
      <c r="J726" s="281"/>
      <c r="K726" s="281"/>
    </row>
    <row r="727">
      <c r="A727" s="281"/>
      <c r="B727" s="281"/>
      <c r="C727" s="432"/>
      <c r="D727" s="432"/>
      <c r="E727" s="432"/>
      <c r="F727" s="281"/>
      <c r="G727" s="281"/>
      <c r="H727" s="281"/>
      <c r="I727" s="281"/>
      <c r="J727" s="281"/>
      <c r="K727" s="281"/>
    </row>
    <row r="728">
      <c r="A728" s="281"/>
      <c r="B728" s="281"/>
      <c r="C728" s="432"/>
      <c r="D728" s="432"/>
      <c r="E728" s="432"/>
      <c r="F728" s="281"/>
      <c r="G728" s="281"/>
      <c r="H728" s="281"/>
      <c r="I728" s="281"/>
      <c r="J728" s="281"/>
      <c r="K728" s="281"/>
    </row>
    <row r="729">
      <c r="A729" s="281"/>
      <c r="B729" s="281"/>
      <c r="C729" s="432"/>
      <c r="D729" s="432"/>
      <c r="E729" s="432"/>
      <c r="F729" s="281"/>
      <c r="G729" s="281"/>
      <c r="H729" s="281"/>
      <c r="I729" s="281"/>
      <c r="J729" s="281"/>
      <c r="K729" s="281"/>
    </row>
    <row r="730">
      <c r="A730" s="281"/>
      <c r="B730" s="281"/>
      <c r="C730" s="432"/>
      <c r="D730" s="432"/>
      <c r="E730" s="432"/>
      <c r="F730" s="281"/>
      <c r="G730" s="281"/>
      <c r="H730" s="281"/>
      <c r="I730" s="281"/>
      <c r="J730" s="281"/>
      <c r="K730" s="281"/>
    </row>
    <row r="731">
      <c r="A731" s="281"/>
      <c r="B731" s="281"/>
      <c r="C731" s="432"/>
      <c r="D731" s="432"/>
      <c r="E731" s="432"/>
      <c r="F731" s="281"/>
      <c r="G731" s="281"/>
      <c r="H731" s="281"/>
      <c r="I731" s="281"/>
      <c r="J731" s="281"/>
      <c r="K731" s="281"/>
    </row>
    <row r="732">
      <c r="A732" s="281"/>
      <c r="B732" s="281"/>
      <c r="C732" s="432"/>
      <c r="D732" s="432"/>
      <c r="E732" s="432"/>
      <c r="F732" s="281"/>
      <c r="G732" s="281"/>
      <c r="H732" s="281"/>
      <c r="I732" s="281"/>
      <c r="J732" s="281"/>
      <c r="K732" s="281"/>
    </row>
    <row r="733">
      <c r="A733" s="281"/>
      <c r="B733" s="281"/>
      <c r="C733" s="432"/>
      <c r="D733" s="432"/>
      <c r="E733" s="432"/>
      <c r="F733" s="281"/>
      <c r="G733" s="281"/>
      <c r="H733" s="281"/>
      <c r="I733" s="281"/>
      <c r="J733" s="281"/>
      <c r="K733" s="281"/>
    </row>
    <row r="734">
      <c r="A734" s="281"/>
      <c r="B734" s="281"/>
      <c r="C734" s="432"/>
      <c r="D734" s="432"/>
      <c r="E734" s="432"/>
      <c r="F734" s="281"/>
      <c r="G734" s="281"/>
      <c r="H734" s="281"/>
      <c r="I734" s="281"/>
      <c r="J734" s="281"/>
      <c r="K734" s="281"/>
    </row>
    <row r="735">
      <c r="A735" s="281"/>
      <c r="B735" s="281"/>
      <c r="C735" s="432"/>
      <c r="D735" s="432"/>
      <c r="E735" s="432"/>
      <c r="F735" s="281"/>
      <c r="G735" s="281"/>
      <c r="H735" s="281"/>
      <c r="I735" s="281"/>
      <c r="J735" s="281"/>
      <c r="K735" s="281"/>
    </row>
    <row r="736">
      <c r="A736" s="281"/>
      <c r="B736" s="281"/>
      <c r="C736" s="432"/>
      <c r="D736" s="432"/>
      <c r="E736" s="432"/>
      <c r="F736" s="281"/>
      <c r="G736" s="281"/>
      <c r="H736" s="281"/>
      <c r="I736" s="281"/>
      <c r="J736" s="281"/>
      <c r="K736" s="281"/>
    </row>
    <row r="737">
      <c r="A737" s="281"/>
      <c r="B737" s="281"/>
      <c r="C737" s="432"/>
      <c r="D737" s="432"/>
      <c r="E737" s="432"/>
      <c r="F737" s="281"/>
      <c r="G737" s="281"/>
      <c r="H737" s="281"/>
      <c r="I737" s="281"/>
      <c r="J737" s="281"/>
      <c r="K737" s="281"/>
    </row>
    <row r="738">
      <c r="A738" s="281"/>
      <c r="B738" s="281"/>
      <c r="C738" s="432"/>
      <c r="D738" s="432"/>
      <c r="E738" s="432"/>
      <c r="F738" s="281"/>
      <c r="G738" s="281"/>
      <c r="H738" s="281"/>
      <c r="I738" s="281"/>
      <c r="J738" s="281"/>
      <c r="K738" s="281"/>
    </row>
    <row r="739">
      <c r="A739" s="281"/>
      <c r="B739" s="281"/>
      <c r="C739" s="432"/>
      <c r="D739" s="432"/>
      <c r="E739" s="432"/>
      <c r="F739" s="281"/>
      <c r="G739" s="281"/>
      <c r="H739" s="281"/>
      <c r="I739" s="281"/>
      <c r="J739" s="281"/>
      <c r="K739" s="281"/>
    </row>
    <row r="740">
      <c r="A740" s="281"/>
      <c r="B740" s="281"/>
      <c r="C740" s="432"/>
      <c r="D740" s="432"/>
      <c r="E740" s="432"/>
      <c r="F740" s="281"/>
      <c r="G740" s="281"/>
      <c r="H740" s="281"/>
      <c r="I740" s="281"/>
      <c r="J740" s="281"/>
      <c r="K740" s="281"/>
    </row>
    <row r="741">
      <c r="A741" s="281"/>
      <c r="B741" s="281"/>
      <c r="C741" s="432"/>
      <c r="D741" s="432"/>
      <c r="E741" s="432"/>
      <c r="F741" s="281"/>
      <c r="G741" s="281"/>
      <c r="H741" s="281"/>
      <c r="I741" s="281"/>
      <c r="J741" s="281"/>
      <c r="K741" s="281"/>
    </row>
    <row r="742">
      <c r="A742" s="281"/>
      <c r="B742" s="281"/>
      <c r="C742" s="432"/>
      <c r="D742" s="432"/>
      <c r="E742" s="432"/>
      <c r="F742" s="281"/>
      <c r="G742" s="281"/>
      <c r="H742" s="281"/>
      <c r="I742" s="281"/>
      <c r="J742" s="281"/>
      <c r="K742" s="281"/>
    </row>
    <row r="743">
      <c r="A743" s="281"/>
      <c r="B743" s="281"/>
      <c r="C743" s="432"/>
      <c r="D743" s="432"/>
      <c r="E743" s="432"/>
      <c r="F743" s="281"/>
      <c r="G743" s="281"/>
      <c r="H743" s="281"/>
      <c r="I743" s="281"/>
      <c r="J743" s="281"/>
      <c r="K743" s="281"/>
    </row>
    <row r="744">
      <c r="A744" s="281"/>
      <c r="B744" s="281"/>
      <c r="C744" s="432"/>
      <c r="D744" s="432"/>
      <c r="E744" s="432"/>
      <c r="F744" s="281"/>
      <c r="G744" s="281"/>
      <c r="H744" s="281"/>
      <c r="I744" s="281"/>
      <c r="J744" s="281"/>
      <c r="K744" s="281"/>
    </row>
    <row r="745">
      <c r="A745" s="281"/>
      <c r="B745" s="281"/>
      <c r="C745" s="432"/>
      <c r="D745" s="432"/>
      <c r="E745" s="432"/>
      <c r="F745" s="281"/>
      <c r="G745" s="281"/>
      <c r="H745" s="281"/>
      <c r="I745" s="281"/>
      <c r="J745" s="281"/>
      <c r="K745" s="281"/>
    </row>
    <row r="746">
      <c r="A746" s="281"/>
      <c r="B746" s="281"/>
      <c r="C746" s="432"/>
      <c r="D746" s="432"/>
      <c r="E746" s="432"/>
      <c r="F746" s="281"/>
      <c r="G746" s="281"/>
      <c r="H746" s="281"/>
      <c r="I746" s="281"/>
      <c r="J746" s="281"/>
      <c r="K746" s="281"/>
    </row>
    <row r="747">
      <c r="A747" s="281"/>
      <c r="B747" s="281"/>
      <c r="C747" s="432"/>
      <c r="D747" s="432"/>
      <c r="E747" s="432"/>
      <c r="F747" s="281"/>
      <c r="G747" s="281"/>
      <c r="H747" s="281"/>
      <c r="I747" s="281"/>
      <c r="J747" s="281"/>
      <c r="K747" s="281"/>
    </row>
    <row r="748">
      <c r="A748" s="281"/>
      <c r="B748" s="281"/>
      <c r="C748" s="432"/>
      <c r="D748" s="432"/>
      <c r="E748" s="432"/>
      <c r="F748" s="281"/>
      <c r="G748" s="281"/>
      <c r="H748" s="281"/>
      <c r="I748" s="281"/>
      <c r="J748" s="281"/>
      <c r="K748" s="281"/>
    </row>
    <row r="749">
      <c r="A749" s="281"/>
      <c r="B749" s="281"/>
      <c r="C749" s="432"/>
      <c r="D749" s="432"/>
      <c r="E749" s="432"/>
      <c r="F749" s="281"/>
      <c r="G749" s="281"/>
      <c r="H749" s="281"/>
      <c r="I749" s="281"/>
      <c r="J749" s="281"/>
      <c r="K749" s="281"/>
    </row>
    <row r="750">
      <c r="A750" s="281"/>
      <c r="B750" s="281"/>
      <c r="C750" s="432"/>
      <c r="D750" s="432"/>
      <c r="E750" s="432"/>
      <c r="F750" s="281"/>
      <c r="G750" s="281"/>
      <c r="H750" s="281"/>
      <c r="I750" s="281"/>
      <c r="J750" s="281"/>
      <c r="K750" s="281"/>
    </row>
    <row r="751">
      <c r="A751" s="281"/>
      <c r="B751" s="281"/>
      <c r="C751" s="432"/>
      <c r="D751" s="432"/>
      <c r="E751" s="432"/>
      <c r="F751" s="281"/>
      <c r="G751" s="281"/>
      <c r="H751" s="281"/>
      <c r="I751" s="281"/>
      <c r="J751" s="281"/>
      <c r="K751" s="281"/>
    </row>
    <row r="752">
      <c r="A752" s="281"/>
      <c r="B752" s="281"/>
      <c r="C752" s="432"/>
      <c r="D752" s="432"/>
      <c r="E752" s="432"/>
      <c r="F752" s="281"/>
      <c r="G752" s="281"/>
      <c r="H752" s="281"/>
      <c r="I752" s="281"/>
      <c r="J752" s="281"/>
      <c r="K752" s="281"/>
    </row>
    <row r="753">
      <c r="A753" s="281"/>
      <c r="B753" s="281"/>
      <c r="C753" s="432"/>
      <c r="D753" s="432"/>
      <c r="E753" s="432"/>
      <c r="F753" s="281"/>
      <c r="G753" s="281"/>
      <c r="H753" s="281"/>
      <c r="I753" s="281"/>
      <c r="J753" s="281"/>
      <c r="K753" s="281"/>
    </row>
    <row r="754">
      <c r="A754" s="281"/>
      <c r="B754" s="281"/>
      <c r="C754" s="432"/>
      <c r="D754" s="432"/>
      <c r="E754" s="432"/>
      <c r="F754" s="281"/>
      <c r="G754" s="281"/>
      <c r="H754" s="281"/>
      <c r="I754" s="281"/>
      <c r="J754" s="281"/>
      <c r="K754" s="281"/>
    </row>
    <row r="755">
      <c r="A755" s="281"/>
      <c r="B755" s="281"/>
      <c r="C755" s="432"/>
      <c r="D755" s="432"/>
      <c r="E755" s="432"/>
      <c r="F755" s="281"/>
      <c r="G755" s="281"/>
      <c r="H755" s="281"/>
      <c r="I755" s="281"/>
      <c r="J755" s="281"/>
      <c r="K755" s="281"/>
    </row>
    <row r="756">
      <c r="A756" s="281"/>
      <c r="B756" s="281"/>
      <c r="C756" s="432"/>
      <c r="D756" s="432"/>
      <c r="E756" s="432"/>
      <c r="F756" s="281"/>
      <c r="G756" s="281"/>
      <c r="H756" s="281"/>
      <c r="I756" s="281"/>
      <c r="J756" s="281"/>
      <c r="K756" s="281"/>
    </row>
    <row r="757">
      <c r="A757" s="281"/>
      <c r="B757" s="281"/>
      <c r="C757" s="432"/>
      <c r="D757" s="432"/>
      <c r="E757" s="432"/>
      <c r="F757" s="281"/>
      <c r="G757" s="281"/>
      <c r="H757" s="281"/>
      <c r="I757" s="281"/>
      <c r="J757" s="281"/>
      <c r="K757" s="281"/>
    </row>
    <row r="758">
      <c r="A758" s="281"/>
      <c r="B758" s="281"/>
      <c r="C758" s="432"/>
      <c r="D758" s="432"/>
      <c r="E758" s="432"/>
      <c r="F758" s="281"/>
      <c r="G758" s="281"/>
      <c r="H758" s="281"/>
      <c r="I758" s="281"/>
      <c r="J758" s="281"/>
      <c r="K758" s="281"/>
    </row>
    <row r="759">
      <c r="A759" s="281"/>
      <c r="B759" s="281"/>
      <c r="C759" s="432"/>
      <c r="D759" s="432"/>
      <c r="E759" s="432"/>
      <c r="F759" s="281"/>
      <c r="G759" s="281"/>
      <c r="H759" s="281"/>
      <c r="I759" s="281"/>
      <c r="J759" s="281"/>
      <c r="K759" s="281"/>
    </row>
    <row r="760">
      <c r="A760" s="281"/>
      <c r="B760" s="281"/>
      <c r="C760" s="432"/>
      <c r="D760" s="432"/>
      <c r="E760" s="432"/>
      <c r="F760" s="281"/>
      <c r="G760" s="281"/>
      <c r="H760" s="281"/>
      <c r="I760" s="281"/>
      <c r="J760" s="281"/>
      <c r="K760" s="281"/>
    </row>
    <row r="761">
      <c r="A761" s="281"/>
      <c r="B761" s="281"/>
      <c r="C761" s="432"/>
      <c r="D761" s="432"/>
      <c r="E761" s="432"/>
      <c r="F761" s="281"/>
      <c r="G761" s="281"/>
      <c r="H761" s="281"/>
      <c r="I761" s="281"/>
      <c r="J761" s="281"/>
      <c r="K761" s="281"/>
    </row>
    <row r="762">
      <c r="A762" s="281"/>
      <c r="B762" s="281"/>
      <c r="C762" s="432"/>
      <c r="D762" s="432"/>
      <c r="E762" s="432"/>
      <c r="F762" s="281"/>
      <c r="G762" s="281"/>
      <c r="H762" s="281"/>
      <c r="I762" s="281"/>
      <c r="J762" s="281"/>
      <c r="K762" s="281"/>
    </row>
    <row r="763">
      <c r="A763" s="281"/>
      <c r="B763" s="281"/>
      <c r="C763" s="432"/>
      <c r="D763" s="432"/>
      <c r="E763" s="432"/>
      <c r="F763" s="281"/>
      <c r="G763" s="281"/>
      <c r="H763" s="281"/>
      <c r="I763" s="281"/>
      <c r="J763" s="281"/>
      <c r="K763" s="281"/>
    </row>
    <row r="764">
      <c r="A764" s="281"/>
      <c r="B764" s="281"/>
      <c r="C764" s="432"/>
      <c r="D764" s="432"/>
      <c r="E764" s="432"/>
      <c r="F764" s="281"/>
      <c r="G764" s="281"/>
      <c r="H764" s="281"/>
      <c r="I764" s="281"/>
      <c r="J764" s="281"/>
      <c r="K764" s="281"/>
    </row>
    <row r="765">
      <c r="A765" s="281"/>
      <c r="B765" s="281"/>
      <c r="C765" s="432"/>
      <c r="D765" s="432"/>
      <c r="E765" s="432"/>
      <c r="F765" s="281"/>
      <c r="G765" s="281"/>
      <c r="H765" s="281"/>
      <c r="I765" s="281"/>
      <c r="J765" s="281"/>
      <c r="K765" s="281"/>
    </row>
    <row r="766">
      <c r="A766" s="281"/>
      <c r="B766" s="281"/>
      <c r="C766" s="432"/>
      <c r="D766" s="432"/>
      <c r="E766" s="432"/>
      <c r="F766" s="281"/>
      <c r="G766" s="281"/>
      <c r="H766" s="281"/>
      <c r="I766" s="281"/>
      <c r="J766" s="281"/>
      <c r="K766" s="281"/>
    </row>
    <row r="767">
      <c r="A767" s="281"/>
      <c r="B767" s="281"/>
      <c r="C767" s="432"/>
      <c r="D767" s="432"/>
      <c r="E767" s="432"/>
      <c r="F767" s="281"/>
      <c r="G767" s="281"/>
      <c r="H767" s="281"/>
      <c r="I767" s="281"/>
      <c r="J767" s="281"/>
      <c r="K767" s="281"/>
    </row>
    <row r="768">
      <c r="A768" s="281"/>
      <c r="B768" s="281"/>
      <c r="C768" s="432"/>
      <c r="D768" s="432"/>
      <c r="E768" s="432"/>
      <c r="F768" s="281"/>
      <c r="G768" s="281"/>
      <c r="H768" s="281"/>
      <c r="I768" s="281"/>
      <c r="J768" s="281"/>
      <c r="K768" s="281"/>
    </row>
    <row r="769">
      <c r="A769" s="281"/>
      <c r="B769" s="281"/>
      <c r="C769" s="432"/>
      <c r="D769" s="432"/>
      <c r="E769" s="432"/>
      <c r="F769" s="281"/>
      <c r="G769" s="281"/>
      <c r="H769" s="281"/>
      <c r="I769" s="281"/>
      <c r="J769" s="281"/>
      <c r="K769" s="281"/>
    </row>
    <row r="770">
      <c r="A770" s="281"/>
      <c r="B770" s="281"/>
      <c r="C770" s="432"/>
      <c r="D770" s="432"/>
      <c r="E770" s="432"/>
      <c r="F770" s="281"/>
      <c r="G770" s="281"/>
      <c r="H770" s="281"/>
      <c r="I770" s="281"/>
      <c r="J770" s="281"/>
      <c r="K770" s="281"/>
    </row>
    <row r="771">
      <c r="A771" s="281"/>
      <c r="B771" s="281"/>
      <c r="C771" s="432"/>
      <c r="D771" s="432"/>
      <c r="E771" s="432"/>
      <c r="F771" s="281"/>
      <c r="G771" s="281"/>
      <c r="H771" s="281"/>
      <c r="I771" s="281"/>
      <c r="J771" s="281"/>
      <c r="K771" s="281"/>
    </row>
    <row r="772">
      <c r="A772" s="281"/>
      <c r="B772" s="281"/>
      <c r="C772" s="432"/>
      <c r="D772" s="432"/>
      <c r="E772" s="432"/>
      <c r="F772" s="281"/>
      <c r="G772" s="281"/>
      <c r="H772" s="281"/>
      <c r="I772" s="281"/>
      <c r="J772" s="281"/>
      <c r="K772" s="281"/>
    </row>
    <row r="773">
      <c r="A773" s="281"/>
      <c r="B773" s="281"/>
      <c r="C773" s="432"/>
      <c r="D773" s="432"/>
      <c r="E773" s="432"/>
      <c r="F773" s="281"/>
      <c r="G773" s="281"/>
      <c r="H773" s="281"/>
      <c r="I773" s="281"/>
      <c r="J773" s="281"/>
      <c r="K773" s="281"/>
    </row>
    <row r="774">
      <c r="A774" s="281"/>
      <c r="B774" s="281"/>
      <c r="C774" s="432"/>
      <c r="D774" s="432"/>
      <c r="E774" s="432"/>
      <c r="F774" s="281"/>
      <c r="G774" s="281"/>
      <c r="H774" s="281"/>
      <c r="I774" s="281"/>
      <c r="J774" s="281"/>
      <c r="K774" s="281"/>
    </row>
    <row r="775">
      <c r="A775" s="281"/>
      <c r="B775" s="281"/>
      <c r="C775" s="432"/>
      <c r="D775" s="432"/>
      <c r="E775" s="432"/>
      <c r="F775" s="281"/>
      <c r="G775" s="281"/>
      <c r="H775" s="281"/>
      <c r="I775" s="281"/>
      <c r="J775" s="281"/>
      <c r="K775" s="281"/>
    </row>
    <row r="776">
      <c r="A776" s="281"/>
      <c r="B776" s="281"/>
      <c r="C776" s="432"/>
      <c r="D776" s="432"/>
      <c r="E776" s="432"/>
      <c r="F776" s="281"/>
      <c r="G776" s="281"/>
      <c r="H776" s="281"/>
      <c r="I776" s="281"/>
      <c r="J776" s="281"/>
      <c r="K776" s="281"/>
    </row>
    <row r="777">
      <c r="A777" s="281"/>
      <c r="B777" s="281"/>
      <c r="C777" s="432"/>
      <c r="D777" s="432"/>
      <c r="E777" s="432"/>
      <c r="F777" s="281"/>
      <c r="G777" s="281"/>
      <c r="H777" s="281"/>
      <c r="I777" s="281"/>
      <c r="J777" s="281"/>
      <c r="K777" s="281"/>
    </row>
    <row r="778">
      <c r="A778" s="281"/>
      <c r="B778" s="281"/>
      <c r="C778" s="432"/>
      <c r="D778" s="432"/>
      <c r="E778" s="432"/>
      <c r="F778" s="281"/>
      <c r="G778" s="281"/>
      <c r="H778" s="281"/>
      <c r="I778" s="281"/>
      <c r="J778" s="281"/>
      <c r="K778" s="281"/>
    </row>
    <row r="779">
      <c r="A779" s="281"/>
      <c r="B779" s="281"/>
      <c r="C779" s="432"/>
      <c r="D779" s="432"/>
      <c r="E779" s="432"/>
      <c r="F779" s="281"/>
      <c r="G779" s="281"/>
      <c r="H779" s="281"/>
      <c r="I779" s="281"/>
      <c r="J779" s="281"/>
      <c r="K779" s="281"/>
    </row>
    <row r="780">
      <c r="A780" s="281"/>
      <c r="B780" s="281"/>
      <c r="C780" s="432"/>
      <c r="D780" s="432"/>
      <c r="E780" s="432"/>
      <c r="F780" s="281"/>
      <c r="G780" s="281"/>
      <c r="H780" s="281"/>
      <c r="I780" s="281"/>
      <c r="J780" s="281"/>
      <c r="K780" s="281"/>
    </row>
    <row r="781">
      <c r="A781" s="281"/>
      <c r="B781" s="281"/>
      <c r="C781" s="432"/>
      <c r="D781" s="432"/>
      <c r="E781" s="432"/>
      <c r="F781" s="281"/>
      <c r="G781" s="281"/>
      <c r="H781" s="281"/>
      <c r="I781" s="281"/>
      <c r="J781" s="281"/>
      <c r="K781" s="281"/>
    </row>
    <row r="782">
      <c r="A782" s="281"/>
      <c r="B782" s="281"/>
      <c r="C782" s="432"/>
      <c r="D782" s="432"/>
      <c r="E782" s="432"/>
      <c r="F782" s="281"/>
      <c r="G782" s="281"/>
      <c r="H782" s="281"/>
      <c r="I782" s="281"/>
      <c r="J782" s="281"/>
      <c r="K782" s="281"/>
    </row>
    <row r="783">
      <c r="A783" s="281"/>
      <c r="B783" s="281"/>
      <c r="C783" s="432"/>
      <c r="D783" s="432"/>
      <c r="E783" s="432"/>
      <c r="F783" s="281"/>
      <c r="G783" s="281"/>
      <c r="H783" s="281"/>
      <c r="I783" s="281"/>
      <c r="J783" s="281"/>
      <c r="K783" s="281"/>
    </row>
    <row r="784">
      <c r="A784" s="281"/>
      <c r="B784" s="281"/>
      <c r="C784" s="432"/>
      <c r="D784" s="432"/>
      <c r="E784" s="432"/>
      <c r="F784" s="281"/>
      <c r="G784" s="281"/>
      <c r="H784" s="281"/>
      <c r="I784" s="281"/>
      <c r="J784" s="281"/>
      <c r="K784" s="281"/>
    </row>
    <row r="785">
      <c r="A785" s="281"/>
      <c r="B785" s="281"/>
      <c r="C785" s="432"/>
      <c r="D785" s="432"/>
      <c r="E785" s="432"/>
      <c r="F785" s="281"/>
      <c r="G785" s="281"/>
      <c r="H785" s="281"/>
      <c r="I785" s="281"/>
      <c r="J785" s="281"/>
      <c r="K785" s="281"/>
    </row>
    <row r="786">
      <c r="A786" s="281"/>
      <c r="B786" s="281"/>
      <c r="C786" s="432"/>
      <c r="D786" s="432"/>
      <c r="E786" s="432"/>
      <c r="F786" s="281"/>
      <c r="G786" s="281"/>
      <c r="H786" s="281"/>
      <c r="I786" s="281"/>
      <c r="J786" s="281"/>
      <c r="K786" s="281"/>
    </row>
    <row r="787">
      <c r="A787" s="281"/>
      <c r="B787" s="281"/>
      <c r="C787" s="432"/>
      <c r="D787" s="432"/>
      <c r="E787" s="432"/>
      <c r="F787" s="281"/>
      <c r="G787" s="281"/>
      <c r="H787" s="281"/>
      <c r="I787" s="281"/>
      <c r="J787" s="281"/>
      <c r="K787" s="281"/>
    </row>
    <row r="788">
      <c r="A788" s="281"/>
      <c r="B788" s="281"/>
      <c r="C788" s="432"/>
      <c r="D788" s="432"/>
      <c r="E788" s="432"/>
      <c r="F788" s="281"/>
      <c r="G788" s="281"/>
      <c r="H788" s="281"/>
      <c r="I788" s="281"/>
      <c r="J788" s="281"/>
      <c r="K788" s="281"/>
    </row>
    <row r="789">
      <c r="A789" s="281"/>
      <c r="B789" s="281"/>
      <c r="C789" s="432"/>
      <c r="D789" s="432"/>
      <c r="E789" s="432"/>
      <c r="F789" s="281"/>
      <c r="G789" s="281"/>
      <c r="H789" s="281"/>
      <c r="I789" s="281"/>
      <c r="J789" s="281"/>
      <c r="K789" s="281"/>
    </row>
    <row r="790">
      <c r="A790" s="281"/>
      <c r="B790" s="281"/>
      <c r="C790" s="432"/>
      <c r="D790" s="432"/>
      <c r="E790" s="432"/>
      <c r="F790" s="281"/>
      <c r="G790" s="281"/>
      <c r="H790" s="281"/>
      <c r="I790" s="281"/>
      <c r="J790" s="281"/>
      <c r="K790" s="281"/>
    </row>
    <row r="791">
      <c r="A791" s="281"/>
      <c r="B791" s="281"/>
      <c r="C791" s="432"/>
      <c r="D791" s="432"/>
      <c r="E791" s="432"/>
      <c r="F791" s="281"/>
      <c r="G791" s="281"/>
      <c r="H791" s="281"/>
      <c r="I791" s="281"/>
      <c r="J791" s="281"/>
      <c r="K791" s="281"/>
    </row>
    <row r="792">
      <c r="A792" s="281"/>
      <c r="B792" s="281"/>
      <c r="C792" s="432"/>
      <c r="D792" s="432"/>
      <c r="E792" s="432"/>
      <c r="F792" s="281"/>
      <c r="G792" s="281"/>
      <c r="H792" s="281"/>
      <c r="I792" s="281"/>
      <c r="J792" s="281"/>
      <c r="K792" s="281"/>
    </row>
    <row r="793">
      <c r="A793" s="281"/>
      <c r="B793" s="281"/>
      <c r="C793" s="432"/>
      <c r="D793" s="432"/>
      <c r="E793" s="432"/>
      <c r="F793" s="281"/>
      <c r="G793" s="281"/>
      <c r="H793" s="281"/>
      <c r="I793" s="281"/>
      <c r="J793" s="281"/>
      <c r="K793" s="281"/>
    </row>
    <row r="794">
      <c r="A794" s="281"/>
      <c r="B794" s="281"/>
      <c r="C794" s="432"/>
      <c r="D794" s="432"/>
      <c r="E794" s="432"/>
      <c r="F794" s="281"/>
      <c r="G794" s="281"/>
      <c r="H794" s="281"/>
      <c r="I794" s="281"/>
      <c r="J794" s="281"/>
      <c r="K794" s="281"/>
    </row>
    <row r="795">
      <c r="A795" s="281"/>
      <c r="B795" s="281"/>
      <c r="C795" s="432"/>
      <c r="D795" s="432"/>
      <c r="E795" s="432"/>
      <c r="F795" s="281"/>
      <c r="G795" s="281"/>
      <c r="H795" s="281"/>
      <c r="I795" s="281"/>
      <c r="J795" s="281"/>
      <c r="K795" s="281"/>
    </row>
    <row r="796">
      <c r="A796" s="281"/>
      <c r="B796" s="281"/>
      <c r="C796" s="432"/>
      <c r="D796" s="432"/>
      <c r="E796" s="432"/>
      <c r="F796" s="281"/>
      <c r="G796" s="281"/>
      <c r="H796" s="281"/>
      <c r="I796" s="281"/>
      <c r="J796" s="281"/>
      <c r="K796" s="281"/>
    </row>
    <row r="797">
      <c r="A797" s="281"/>
      <c r="B797" s="281"/>
      <c r="C797" s="432"/>
      <c r="D797" s="432"/>
      <c r="E797" s="432"/>
      <c r="F797" s="281"/>
      <c r="G797" s="281"/>
      <c r="H797" s="281"/>
      <c r="I797" s="281"/>
      <c r="J797" s="281"/>
      <c r="K797" s="281"/>
    </row>
    <row r="798">
      <c r="A798" s="281"/>
      <c r="B798" s="281"/>
      <c r="C798" s="432"/>
      <c r="D798" s="432"/>
      <c r="E798" s="432"/>
      <c r="F798" s="281"/>
      <c r="G798" s="281"/>
      <c r="H798" s="281"/>
      <c r="I798" s="281"/>
      <c r="J798" s="281"/>
      <c r="K798" s="281"/>
    </row>
    <row r="799">
      <c r="A799" s="281"/>
      <c r="B799" s="281"/>
      <c r="C799" s="432"/>
      <c r="D799" s="432"/>
      <c r="E799" s="432"/>
      <c r="F799" s="281"/>
      <c r="G799" s="281"/>
      <c r="H799" s="281"/>
      <c r="I799" s="281"/>
      <c r="J799" s="281"/>
      <c r="K799" s="281"/>
    </row>
    <row r="800">
      <c r="A800" s="281"/>
      <c r="B800" s="281"/>
      <c r="C800" s="432"/>
      <c r="D800" s="432"/>
      <c r="E800" s="432"/>
      <c r="F800" s="281"/>
      <c r="G800" s="281"/>
      <c r="H800" s="281"/>
      <c r="I800" s="281"/>
      <c r="J800" s="281"/>
      <c r="K800" s="281"/>
    </row>
    <row r="801">
      <c r="A801" s="281"/>
      <c r="B801" s="281"/>
      <c r="C801" s="432"/>
      <c r="D801" s="432"/>
      <c r="E801" s="432"/>
      <c r="F801" s="281"/>
      <c r="G801" s="281"/>
      <c r="H801" s="281"/>
      <c r="I801" s="281"/>
      <c r="J801" s="281"/>
      <c r="K801" s="281"/>
    </row>
    <row r="802">
      <c r="A802" s="281"/>
      <c r="B802" s="281"/>
      <c r="C802" s="432"/>
      <c r="D802" s="432"/>
      <c r="E802" s="432"/>
      <c r="F802" s="281"/>
      <c r="G802" s="281"/>
      <c r="H802" s="281"/>
      <c r="I802" s="281"/>
      <c r="J802" s="281"/>
      <c r="K802" s="281"/>
    </row>
    <row r="803">
      <c r="A803" s="281"/>
      <c r="B803" s="281"/>
      <c r="C803" s="432"/>
      <c r="D803" s="432"/>
      <c r="E803" s="432"/>
      <c r="F803" s="281"/>
      <c r="G803" s="281"/>
      <c r="H803" s="281"/>
      <c r="I803" s="281"/>
      <c r="J803" s="281"/>
      <c r="K803" s="281"/>
    </row>
    <row r="804">
      <c r="A804" s="281"/>
      <c r="B804" s="281"/>
      <c r="C804" s="432"/>
      <c r="D804" s="432"/>
      <c r="E804" s="432"/>
      <c r="F804" s="281"/>
      <c r="G804" s="281"/>
      <c r="H804" s="281"/>
      <c r="I804" s="281"/>
      <c r="J804" s="281"/>
      <c r="K804" s="281"/>
    </row>
    <row r="805">
      <c r="A805" s="281"/>
      <c r="B805" s="281"/>
      <c r="C805" s="432"/>
      <c r="D805" s="432"/>
      <c r="E805" s="432"/>
      <c r="F805" s="281"/>
      <c r="G805" s="281"/>
      <c r="H805" s="281"/>
      <c r="I805" s="281"/>
      <c r="J805" s="281"/>
      <c r="K805" s="281"/>
    </row>
    <row r="806">
      <c r="A806" s="281"/>
      <c r="B806" s="281"/>
      <c r="C806" s="432"/>
      <c r="D806" s="432"/>
      <c r="E806" s="432"/>
      <c r="F806" s="281"/>
      <c r="G806" s="281"/>
      <c r="H806" s="281"/>
      <c r="I806" s="281"/>
      <c r="J806" s="281"/>
      <c r="K806" s="281"/>
    </row>
    <row r="807">
      <c r="A807" s="281"/>
      <c r="B807" s="281"/>
      <c r="C807" s="432"/>
      <c r="D807" s="432"/>
      <c r="E807" s="432"/>
      <c r="F807" s="281"/>
      <c r="G807" s="281"/>
      <c r="H807" s="281"/>
      <c r="I807" s="281"/>
      <c r="J807" s="281"/>
      <c r="K807" s="281"/>
    </row>
    <row r="808">
      <c r="A808" s="281"/>
      <c r="B808" s="281"/>
      <c r="C808" s="432"/>
      <c r="D808" s="432"/>
      <c r="E808" s="432"/>
      <c r="F808" s="281"/>
      <c r="G808" s="281"/>
      <c r="H808" s="281"/>
      <c r="I808" s="281"/>
      <c r="J808" s="281"/>
      <c r="K808" s="281"/>
    </row>
    <row r="809">
      <c r="A809" s="281"/>
      <c r="B809" s="281"/>
      <c r="C809" s="432"/>
      <c r="D809" s="432"/>
      <c r="E809" s="432"/>
      <c r="F809" s="281"/>
      <c r="G809" s="281"/>
      <c r="H809" s="281"/>
      <c r="I809" s="281"/>
      <c r="J809" s="281"/>
      <c r="K809" s="281"/>
    </row>
    <row r="810">
      <c r="A810" s="281"/>
      <c r="B810" s="281"/>
      <c r="C810" s="432"/>
      <c r="D810" s="432"/>
      <c r="E810" s="432"/>
      <c r="F810" s="281"/>
      <c r="G810" s="281"/>
      <c r="H810" s="281"/>
      <c r="I810" s="281"/>
      <c r="J810" s="281"/>
      <c r="K810" s="281"/>
    </row>
    <row r="811">
      <c r="A811" s="281"/>
      <c r="B811" s="281"/>
      <c r="C811" s="432"/>
      <c r="D811" s="432"/>
      <c r="E811" s="432"/>
      <c r="F811" s="281"/>
      <c r="G811" s="281"/>
      <c r="H811" s="281"/>
      <c r="I811" s="281"/>
      <c r="J811" s="281"/>
      <c r="K811" s="281"/>
    </row>
    <row r="812">
      <c r="A812" s="281"/>
      <c r="B812" s="281"/>
      <c r="C812" s="432"/>
      <c r="D812" s="432"/>
      <c r="E812" s="432"/>
      <c r="F812" s="281"/>
      <c r="G812" s="281"/>
      <c r="H812" s="281"/>
      <c r="I812" s="281"/>
      <c r="J812" s="281"/>
      <c r="K812" s="281"/>
    </row>
    <row r="813">
      <c r="A813" s="281"/>
      <c r="B813" s="281"/>
      <c r="C813" s="432"/>
      <c r="D813" s="432"/>
      <c r="E813" s="432"/>
      <c r="F813" s="281"/>
      <c r="G813" s="281"/>
      <c r="H813" s="281"/>
      <c r="I813" s="281"/>
      <c r="J813" s="281"/>
      <c r="K813" s="281"/>
    </row>
    <row r="814">
      <c r="A814" s="281"/>
      <c r="B814" s="281"/>
      <c r="C814" s="432"/>
      <c r="D814" s="432"/>
      <c r="E814" s="432"/>
      <c r="F814" s="281"/>
      <c r="G814" s="281"/>
      <c r="H814" s="281"/>
      <c r="I814" s="281"/>
      <c r="J814" s="281"/>
      <c r="K814" s="281"/>
    </row>
    <row r="815">
      <c r="A815" s="281"/>
      <c r="B815" s="281"/>
      <c r="C815" s="432"/>
      <c r="D815" s="432"/>
      <c r="E815" s="432"/>
      <c r="F815" s="281"/>
      <c r="G815" s="281"/>
      <c r="H815" s="281"/>
      <c r="I815" s="281"/>
      <c r="J815" s="281"/>
      <c r="K815" s="281"/>
    </row>
    <row r="816">
      <c r="A816" s="281"/>
      <c r="B816" s="281"/>
      <c r="C816" s="432"/>
      <c r="D816" s="432"/>
      <c r="E816" s="432"/>
      <c r="F816" s="281"/>
      <c r="G816" s="281"/>
      <c r="H816" s="281"/>
      <c r="I816" s="281"/>
      <c r="J816" s="281"/>
      <c r="K816" s="281"/>
    </row>
    <row r="817">
      <c r="A817" s="281"/>
      <c r="B817" s="281"/>
      <c r="C817" s="432"/>
      <c r="D817" s="432"/>
      <c r="E817" s="432"/>
      <c r="F817" s="281"/>
      <c r="G817" s="281"/>
      <c r="H817" s="281"/>
      <c r="I817" s="281"/>
      <c r="J817" s="281"/>
      <c r="K817" s="281"/>
    </row>
    <row r="818">
      <c r="A818" s="281"/>
      <c r="B818" s="281"/>
      <c r="C818" s="432"/>
      <c r="D818" s="432"/>
      <c r="E818" s="432"/>
      <c r="F818" s="281"/>
      <c r="G818" s="281"/>
      <c r="H818" s="281"/>
      <c r="I818" s="281"/>
      <c r="J818" s="281"/>
      <c r="K818" s="281"/>
    </row>
    <row r="819">
      <c r="A819" s="281"/>
      <c r="B819" s="281"/>
      <c r="C819" s="432"/>
      <c r="D819" s="432"/>
      <c r="E819" s="432"/>
      <c r="F819" s="281"/>
      <c r="G819" s="281"/>
      <c r="H819" s="281"/>
      <c r="I819" s="281"/>
      <c r="J819" s="281"/>
      <c r="K819" s="281"/>
    </row>
    <row r="820">
      <c r="A820" s="281"/>
      <c r="B820" s="281"/>
      <c r="C820" s="432"/>
      <c r="D820" s="432"/>
      <c r="E820" s="432"/>
      <c r="F820" s="281"/>
      <c r="G820" s="281"/>
      <c r="H820" s="281"/>
      <c r="I820" s="281"/>
      <c r="J820" s="281"/>
      <c r="K820" s="281"/>
    </row>
    <row r="821">
      <c r="A821" s="281"/>
      <c r="B821" s="281"/>
      <c r="C821" s="432"/>
      <c r="D821" s="432"/>
      <c r="E821" s="432"/>
      <c r="F821" s="281"/>
      <c r="G821" s="281"/>
      <c r="H821" s="281"/>
      <c r="I821" s="281"/>
      <c r="J821" s="281"/>
      <c r="K821" s="281"/>
    </row>
    <row r="822">
      <c r="A822" s="281"/>
      <c r="B822" s="281"/>
      <c r="C822" s="432"/>
      <c r="D822" s="432"/>
      <c r="E822" s="432"/>
      <c r="F822" s="281"/>
      <c r="G822" s="281"/>
      <c r="H822" s="281"/>
      <c r="I822" s="281"/>
      <c r="J822" s="281"/>
      <c r="K822" s="281"/>
    </row>
    <row r="823">
      <c r="A823" s="281"/>
      <c r="B823" s="281"/>
      <c r="C823" s="432"/>
      <c r="D823" s="432"/>
      <c r="E823" s="432"/>
      <c r="F823" s="281"/>
      <c r="G823" s="281"/>
      <c r="H823" s="281"/>
      <c r="I823" s="281"/>
      <c r="J823" s="281"/>
      <c r="K823" s="281"/>
    </row>
    <row r="824">
      <c r="A824" s="281"/>
      <c r="B824" s="281"/>
      <c r="C824" s="432"/>
      <c r="D824" s="432"/>
      <c r="E824" s="432"/>
      <c r="F824" s="281"/>
      <c r="G824" s="281"/>
      <c r="H824" s="281"/>
      <c r="I824" s="281"/>
      <c r="J824" s="281"/>
      <c r="K824" s="281"/>
    </row>
    <row r="825">
      <c r="A825" s="281"/>
      <c r="B825" s="281"/>
      <c r="C825" s="432"/>
      <c r="D825" s="432"/>
      <c r="E825" s="432"/>
      <c r="F825" s="281"/>
      <c r="G825" s="281"/>
      <c r="H825" s="281"/>
      <c r="I825" s="281"/>
      <c r="J825" s="281"/>
      <c r="K825" s="281"/>
    </row>
    <row r="826">
      <c r="A826" s="281"/>
      <c r="B826" s="281"/>
      <c r="C826" s="432"/>
      <c r="D826" s="432"/>
      <c r="E826" s="432"/>
      <c r="F826" s="281"/>
      <c r="G826" s="281"/>
      <c r="H826" s="281"/>
      <c r="I826" s="281"/>
      <c r="J826" s="281"/>
      <c r="K826" s="281"/>
    </row>
    <row r="827">
      <c r="A827" s="281"/>
      <c r="B827" s="281"/>
      <c r="C827" s="432"/>
      <c r="D827" s="432"/>
      <c r="E827" s="432"/>
      <c r="F827" s="281"/>
      <c r="G827" s="281"/>
      <c r="H827" s="281"/>
      <c r="I827" s="281"/>
      <c r="J827" s="281"/>
      <c r="K827" s="281"/>
    </row>
    <row r="828">
      <c r="A828" s="281"/>
      <c r="B828" s="281"/>
      <c r="C828" s="432"/>
      <c r="D828" s="432"/>
      <c r="E828" s="432"/>
      <c r="F828" s="281"/>
      <c r="G828" s="281"/>
      <c r="H828" s="281"/>
      <c r="I828" s="281"/>
      <c r="J828" s="281"/>
      <c r="K828" s="281"/>
    </row>
    <row r="829">
      <c r="A829" s="281"/>
      <c r="B829" s="281"/>
      <c r="C829" s="432"/>
      <c r="D829" s="432"/>
      <c r="E829" s="432"/>
      <c r="F829" s="281"/>
      <c r="G829" s="281"/>
      <c r="H829" s="281"/>
      <c r="I829" s="281"/>
      <c r="J829" s="281"/>
      <c r="K829" s="281"/>
    </row>
    <row r="830">
      <c r="A830" s="281"/>
      <c r="B830" s="281"/>
      <c r="C830" s="432"/>
      <c r="D830" s="432"/>
      <c r="E830" s="432"/>
      <c r="F830" s="281"/>
      <c r="G830" s="281"/>
      <c r="H830" s="281"/>
      <c r="I830" s="281"/>
      <c r="J830" s="281"/>
      <c r="K830" s="281"/>
    </row>
    <row r="831">
      <c r="A831" s="281"/>
      <c r="B831" s="281"/>
      <c r="C831" s="432"/>
      <c r="D831" s="432"/>
      <c r="E831" s="432"/>
      <c r="F831" s="281"/>
      <c r="G831" s="281"/>
      <c r="H831" s="281"/>
      <c r="I831" s="281"/>
      <c r="J831" s="281"/>
      <c r="K831" s="281"/>
    </row>
    <row r="832">
      <c r="A832" s="281"/>
      <c r="B832" s="281"/>
      <c r="C832" s="432"/>
      <c r="D832" s="432"/>
      <c r="E832" s="432"/>
      <c r="F832" s="281"/>
      <c r="G832" s="281"/>
      <c r="H832" s="281"/>
      <c r="I832" s="281"/>
      <c r="J832" s="281"/>
      <c r="K832" s="281"/>
    </row>
    <row r="833">
      <c r="A833" s="281"/>
      <c r="B833" s="281"/>
      <c r="C833" s="432"/>
      <c r="D833" s="432"/>
      <c r="E833" s="432"/>
      <c r="F833" s="281"/>
      <c r="G833" s="281"/>
      <c r="H833" s="281"/>
      <c r="I833" s="281"/>
      <c r="J833" s="281"/>
      <c r="K833" s="281"/>
    </row>
    <row r="834">
      <c r="A834" s="281"/>
      <c r="B834" s="281"/>
      <c r="C834" s="432"/>
      <c r="D834" s="432"/>
      <c r="E834" s="432"/>
      <c r="F834" s="281"/>
      <c r="G834" s="281"/>
      <c r="H834" s="281"/>
      <c r="I834" s="281"/>
      <c r="J834" s="281"/>
      <c r="K834" s="281"/>
    </row>
    <row r="835">
      <c r="A835" s="281"/>
      <c r="B835" s="281"/>
      <c r="C835" s="432"/>
      <c r="D835" s="432"/>
      <c r="E835" s="432"/>
      <c r="F835" s="281"/>
      <c r="G835" s="281"/>
      <c r="H835" s="281"/>
      <c r="I835" s="281"/>
      <c r="J835" s="281"/>
      <c r="K835" s="281"/>
    </row>
    <row r="836">
      <c r="A836" s="281"/>
      <c r="B836" s="281"/>
      <c r="C836" s="432"/>
      <c r="D836" s="432"/>
      <c r="E836" s="432"/>
      <c r="F836" s="281"/>
      <c r="G836" s="281"/>
      <c r="H836" s="281"/>
      <c r="I836" s="281"/>
      <c r="J836" s="281"/>
      <c r="K836" s="281"/>
    </row>
    <row r="837">
      <c r="A837" s="281"/>
      <c r="B837" s="281"/>
      <c r="C837" s="432"/>
      <c r="D837" s="432"/>
      <c r="E837" s="432"/>
      <c r="F837" s="281"/>
      <c r="G837" s="281"/>
      <c r="H837" s="281"/>
      <c r="I837" s="281"/>
      <c r="J837" s="281"/>
      <c r="K837" s="281"/>
    </row>
    <row r="838">
      <c r="A838" s="281"/>
      <c r="B838" s="281"/>
      <c r="C838" s="432"/>
      <c r="D838" s="432"/>
      <c r="E838" s="432"/>
      <c r="F838" s="281"/>
      <c r="G838" s="281"/>
      <c r="H838" s="281"/>
      <c r="I838" s="281"/>
      <c r="J838" s="281"/>
      <c r="K838" s="281"/>
    </row>
    <row r="839">
      <c r="A839" s="281"/>
      <c r="B839" s="281"/>
      <c r="C839" s="432"/>
      <c r="D839" s="432"/>
      <c r="E839" s="432"/>
      <c r="F839" s="281"/>
      <c r="G839" s="281"/>
      <c r="H839" s="281"/>
      <c r="I839" s="281"/>
      <c r="J839" s="281"/>
      <c r="K839" s="281"/>
    </row>
    <row r="840">
      <c r="A840" s="281"/>
      <c r="B840" s="281"/>
      <c r="C840" s="432"/>
      <c r="D840" s="432"/>
      <c r="E840" s="432"/>
      <c r="F840" s="281"/>
      <c r="G840" s="281"/>
      <c r="H840" s="281"/>
      <c r="I840" s="281"/>
      <c r="J840" s="281"/>
      <c r="K840" s="281"/>
    </row>
    <row r="841">
      <c r="A841" s="281"/>
      <c r="B841" s="281"/>
      <c r="C841" s="432"/>
      <c r="D841" s="432"/>
      <c r="E841" s="432"/>
      <c r="F841" s="281"/>
      <c r="G841" s="281"/>
      <c r="H841" s="281"/>
      <c r="I841" s="281"/>
      <c r="J841" s="281"/>
      <c r="K841" s="281"/>
    </row>
    <row r="842">
      <c r="A842" s="281"/>
      <c r="B842" s="281"/>
      <c r="C842" s="432"/>
      <c r="D842" s="432"/>
      <c r="E842" s="432"/>
      <c r="F842" s="281"/>
      <c r="G842" s="281"/>
      <c r="H842" s="281"/>
      <c r="I842" s="281"/>
      <c r="J842" s="281"/>
      <c r="K842" s="281"/>
    </row>
    <row r="843">
      <c r="A843" s="281"/>
      <c r="B843" s="281"/>
      <c r="C843" s="432"/>
      <c r="D843" s="432"/>
      <c r="E843" s="432"/>
      <c r="F843" s="281"/>
      <c r="G843" s="281"/>
      <c r="H843" s="281"/>
      <c r="I843" s="281"/>
      <c r="J843" s="281"/>
      <c r="K843" s="281"/>
    </row>
    <row r="844">
      <c r="A844" s="281"/>
      <c r="B844" s="281"/>
      <c r="C844" s="432"/>
      <c r="D844" s="432"/>
      <c r="E844" s="432"/>
      <c r="F844" s="281"/>
      <c r="G844" s="281"/>
      <c r="H844" s="281"/>
      <c r="I844" s="281"/>
      <c r="J844" s="281"/>
      <c r="K844" s="281"/>
    </row>
    <row r="845">
      <c r="A845" s="281"/>
      <c r="B845" s="281"/>
      <c r="C845" s="432"/>
      <c r="D845" s="432"/>
      <c r="E845" s="432"/>
      <c r="F845" s="281"/>
      <c r="G845" s="281"/>
      <c r="H845" s="281"/>
      <c r="I845" s="281"/>
      <c r="J845" s="281"/>
      <c r="K845" s="281"/>
    </row>
    <row r="846">
      <c r="A846" s="281"/>
      <c r="B846" s="281"/>
      <c r="C846" s="432"/>
      <c r="D846" s="432"/>
      <c r="E846" s="432"/>
      <c r="F846" s="281"/>
      <c r="G846" s="281"/>
      <c r="H846" s="281"/>
      <c r="I846" s="281"/>
      <c r="J846" s="281"/>
      <c r="K846" s="281"/>
    </row>
    <row r="847">
      <c r="A847" s="281"/>
      <c r="B847" s="281"/>
      <c r="C847" s="432"/>
      <c r="D847" s="432"/>
      <c r="E847" s="432"/>
      <c r="F847" s="281"/>
      <c r="G847" s="281"/>
      <c r="H847" s="281"/>
      <c r="I847" s="281"/>
      <c r="J847" s="281"/>
      <c r="K847" s="281"/>
    </row>
    <row r="848">
      <c r="A848" s="281"/>
      <c r="B848" s="281"/>
      <c r="C848" s="432"/>
      <c r="D848" s="432"/>
      <c r="E848" s="432"/>
      <c r="F848" s="281"/>
      <c r="G848" s="281"/>
      <c r="H848" s="281"/>
      <c r="I848" s="281"/>
      <c r="J848" s="281"/>
      <c r="K848" s="281"/>
    </row>
    <row r="849">
      <c r="A849" s="281"/>
      <c r="B849" s="281"/>
      <c r="C849" s="432"/>
      <c r="D849" s="432"/>
      <c r="E849" s="432"/>
      <c r="F849" s="281"/>
      <c r="G849" s="281"/>
      <c r="H849" s="281"/>
      <c r="I849" s="281"/>
      <c r="J849" s="281"/>
      <c r="K849" s="281"/>
    </row>
    <row r="850">
      <c r="A850" s="281"/>
      <c r="B850" s="281"/>
      <c r="C850" s="432"/>
      <c r="D850" s="432"/>
      <c r="E850" s="432"/>
      <c r="F850" s="281"/>
      <c r="G850" s="281"/>
      <c r="H850" s="281"/>
      <c r="I850" s="281"/>
      <c r="J850" s="281"/>
      <c r="K850" s="281"/>
    </row>
    <row r="851">
      <c r="A851" s="281"/>
      <c r="B851" s="281"/>
      <c r="C851" s="432"/>
      <c r="D851" s="432"/>
      <c r="E851" s="432"/>
      <c r="F851" s="281"/>
      <c r="G851" s="281"/>
      <c r="H851" s="281"/>
      <c r="I851" s="281"/>
      <c r="J851" s="281"/>
      <c r="K851" s="281"/>
    </row>
    <row r="852">
      <c r="A852" s="281"/>
      <c r="B852" s="281"/>
      <c r="C852" s="432"/>
      <c r="D852" s="432"/>
      <c r="E852" s="432"/>
      <c r="F852" s="281"/>
      <c r="G852" s="281"/>
      <c r="H852" s="281"/>
      <c r="I852" s="281"/>
      <c r="J852" s="281"/>
      <c r="K852" s="281"/>
    </row>
    <row r="853">
      <c r="A853" s="281"/>
      <c r="B853" s="281"/>
      <c r="C853" s="432"/>
      <c r="D853" s="432"/>
      <c r="E853" s="432"/>
      <c r="F853" s="281"/>
      <c r="G853" s="281"/>
      <c r="H853" s="281"/>
      <c r="I853" s="281"/>
      <c r="J853" s="281"/>
      <c r="K853" s="281"/>
    </row>
    <row r="854">
      <c r="A854" s="281"/>
      <c r="B854" s="281"/>
      <c r="C854" s="432"/>
      <c r="D854" s="432"/>
      <c r="E854" s="432"/>
      <c r="F854" s="281"/>
      <c r="G854" s="281"/>
      <c r="H854" s="281"/>
      <c r="I854" s="281"/>
      <c r="J854" s="281"/>
      <c r="K854" s="281"/>
    </row>
    <row r="855">
      <c r="A855" s="281"/>
      <c r="B855" s="281"/>
      <c r="C855" s="432"/>
      <c r="D855" s="432"/>
      <c r="E855" s="432"/>
      <c r="F855" s="281"/>
      <c r="G855" s="281"/>
      <c r="H855" s="281"/>
      <c r="I855" s="281"/>
      <c r="J855" s="281"/>
      <c r="K855" s="281"/>
    </row>
    <row r="856">
      <c r="A856" s="281"/>
      <c r="B856" s="281"/>
      <c r="C856" s="432"/>
      <c r="D856" s="432"/>
      <c r="E856" s="432"/>
      <c r="F856" s="281"/>
      <c r="G856" s="281"/>
      <c r="H856" s="281"/>
      <c r="I856" s="281"/>
      <c r="J856" s="281"/>
      <c r="K856" s="281"/>
    </row>
    <row r="857">
      <c r="A857" s="281"/>
      <c r="B857" s="281"/>
      <c r="C857" s="432"/>
      <c r="D857" s="432"/>
      <c r="E857" s="432"/>
      <c r="F857" s="281"/>
      <c r="G857" s="281"/>
      <c r="H857" s="281"/>
      <c r="I857" s="281"/>
      <c r="J857" s="281"/>
      <c r="K857" s="281"/>
    </row>
    <row r="858">
      <c r="A858" s="281"/>
      <c r="B858" s="281"/>
      <c r="C858" s="432"/>
      <c r="D858" s="432"/>
      <c r="E858" s="432"/>
      <c r="F858" s="281"/>
      <c r="G858" s="281"/>
      <c r="H858" s="281"/>
      <c r="I858" s="281"/>
      <c r="J858" s="281"/>
      <c r="K858" s="281"/>
    </row>
    <row r="859">
      <c r="A859" s="281"/>
      <c r="B859" s="281"/>
      <c r="C859" s="432"/>
      <c r="D859" s="432"/>
      <c r="E859" s="432"/>
      <c r="F859" s="281"/>
      <c r="G859" s="281"/>
      <c r="H859" s="281"/>
      <c r="I859" s="281"/>
      <c r="J859" s="281"/>
      <c r="K859" s="281"/>
    </row>
    <row r="860">
      <c r="A860" s="281"/>
      <c r="B860" s="281"/>
      <c r="C860" s="432"/>
      <c r="D860" s="432"/>
      <c r="E860" s="432"/>
      <c r="F860" s="281"/>
      <c r="G860" s="281"/>
      <c r="H860" s="281"/>
      <c r="I860" s="281"/>
      <c r="J860" s="281"/>
      <c r="K860" s="281"/>
    </row>
    <row r="861">
      <c r="A861" s="281"/>
      <c r="B861" s="281"/>
      <c r="C861" s="432"/>
      <c r="D861" s="432"/>
      <c r="E861" s="432"/>
      <c r="F861" s="281"/>
      <c r="G861" s="281"/>
      <c r="H861" s="281"/>
      <c r="I861" s="281"/>
      <c r="J861" s="281"/>
      <c r="K861" s="281"/>
    </row>
    <row r="862">
      <c r="A862" s="281"/>
      <c r="B862" s="281"/>
      <c r="C862" s="432"/>
      <c r="D862" s="432"/>
      <c r="E862" s="432"/>
      <c r="F862" s="281"/>
      <c r="G862" s="281"/>
      <c r="H862" s="281"/>
      <c r="I862" s="281"/>
      <c r="J862" s="281"/>
      <c r="K862" s="281"/>
    </row>
    <row r="863">
      <c r="A863" s="281"/>
      <c r="B863" s="281"/>
      <c r="C863" s="432"/>
      <c r="D863" s="432"/>
      <c r="E863" s="432"/>
      <c r="F863" s="281"/>
      <c r="G863" s="281"/>
      <c r="H863" s="281"/>
      <c r="I863" s="281"/>
      <c r="J863" s="281"/>
      <c r="K863" s="281"/>
    </row>
    <row r="864">
      <c r="A864" s="281"/>
      <c r="B864" s="281"/>
      <c r="C864" s="432"/>
      <c r="D864" s="432"/>
      <c r="E864" s="432"/>
      <c r="F864" s="281"/>
      <c r="G864" s="281"/>
      <c r="H864" s="281"/>
      <c r="I864" s="281"/>
      <c r="J864" s="281"/>
      <c r="K864" s="281"/>
    </row>
    <row r="865">
      <c r="A865" s="281"/>
      <c r="B865" s="281"/>
      <c r="C865" s="432"/>
      <c r="D865" s="432"/>
      <c r="E865" s="432"/>
      <c r="F865" s="281"/>
      <c r="G865" s="281"/>
      <c r="H865" s="281"/>
      <c r="I865" s="281"/>
      <c r="J865" s="281"/>
      <c r="K865" s="281"/>
    </row>
    <row r="866">
      <c r="A866" s="281"/>
      <c r="B866" s="281"/>
      <c r="C866" s="432"/>
      <c r="D866" s="432"/>
      <c r="E866" s="432"/>
      <c r="F866" s="281"/>
      <c r="G866" s="281"/>
      <c r="H866" s="281"/>
      <c r="I866" s="281"/>
      <c r="J866" s="281"/>
      <c r="K866" s="281"/>
    </row>
    <row r="867">
      <c r="A867" s="281"/>
      <c r="B867" s="281"/>
      <c r="C867" s="432"/>
      <c r="D867" s="432"/>
      <c r="E867" s="432"/>
      <c r="F867" s="281"/>
      <c r="G867" s="281"/>
      <c r="H867" s="281"/>
      <c r="I867" s="281"/>
      <c r="J867" s="281"/>
      <c r="K867" s="281"/>
    </row>
    <row r="868">
      <c r="A868" s="281"/>
      <c r="B868" s="281"/>
      <c r="C868" s="432"/>
      <c r="D868" s="432"/>
      <c r="E868" s="432"/>
      <c r="F868" s="281"/>
      <c r="G868" s="281"/>
      <c r="H868" s="281"/>
      <c r="I868" s="281"/>
      <c r="J868" s="281"/>
      <c r="K868" s="281"/>
    </row>
    <row r="869">
      <c r="A869" s="281"/>
      <c r="B869" s="281"/>
      <c r="C869" s="432"/>
      <c r="D869" s="432"/>
      <c r="E869" s="432"/>
      <c r="F869" s="281"/>
      <c r="G869" s="281"/>
      <c r="H869" s="281"/>
      <c r="I869" s="281"/>
      <c r="J869" s="281"/>
      <c r="K869" s="281"/>
    </row>
    <row r="870">
      <c r="A870" s="281"/>
      <c r="B870" s="281"/>
      <c r="C870" s="432"/>
      <c r="D870" s="432"/>
      <c r="E870" s="432"/>
      <c r="F870" s="281"/>
      <c r="G870" s="281"/>
      <c r="H870" s="281"/>
      <c r="I870" s="281"/>
      <c r="J870" s="281"/>
      <c r="K870" s="281"/>
    </row>
    <row r="871">
      <c r="A871" s="281"/>
      <c r="B871" s="281"/>
      <c r="C871" s="432"/>
      <c r="D871" s="432"/>
      <c r="E871" s="432"/>
      <c r="F871" s="281"/>
      <c r="G871" s="281"/>
      <c r="H871" s="281"/>
      <c r="I871" s="281"/>
      <c r="J871" s="281"/>
      <c r="K871" s="281"/>
    </row>
    <row r="872">
      <c r="A872" s="281"/>
      <c r="B872" s="281"/>
      <c r="C872" s="432"/>
      <c r="D872" s="432"/>
      <c r="E872" s="432"/>
      <c r="F872" s="281"/>
      <c r="G872" s="281"/>
      <c r="H872" s="281"/>
      <c r="I872" s="281"/>
      <c r="J872" s="281"/>
      <c r="K872" s="281"/>
    </row>
    <row r="873">
      <c r="A873" s="281"/>
      <c r="B873" s="281"/>
      <c r="C873" s="432"/>
      <c r="D873" s="432"/>
      <c r="E873" s="432"/>
      <c r="F873" s="281"/>
      <c r="G873" s="281"/>
      <c r="H873" s="281"/>
      <c r="I873" s="281"/>
      <c r="J873" s="281"/>
      <c r="K873" s="281"/>
    </row>
    <row r="874">
      <c r="A874" s="281"/>
      <c r="B874" s="281"/>
      <c r="C874" s="432"/>
      <c r="D874" s="432"/>
      <c r="E874" s="432"/>
      <c r="F874" s="281"/>
      <c r="G874" s="281"/>
      <c r="H874" s="281"/>
      <c r="I874" s="281"/>
      <c r="J874" s="281"/>
      <c r="K874" s="281"/>
    </row>
    <row r="875">
      <c r="A875" s="281"/>
      <c r="B875" s="281"/>
      <c r="C875" s="432"/>
      <c r="D875" s="432"/>
      <c r="E875" s="432"/>
      <c r="F875" s="281"/>
      <c r="G875" s="281"/>
      <c r="H875" s="281"/>
      <c r="I875" s="281"/>
      <c r="J875" s="281"/>
      <c r="K875" s="281"/>
    </row>
    <row r="876">
      <c r="A876" s="281"/>
      <c r="B876" s="281"/>
      <c r="C876" s="432"/>
      <c r="D876" s="432"/>
      <c r="E876" s="432"/>
      <c r="F876" s="281"/>
      <c r="G876" s="281"/>
      <c r="H876" s="281"/>
      <c r="I876" s="281"/>
      <c r="J876" s="281"/>
      <c r="K876" s="281"/>
    </row>
    <row r="877">
      <c r="A877" s="281"/>
      <c r="B877" s="281"/>
      <c r="C877" s="432"/>
      <c r="D877" s="432"/>
      <c r="E877" s="432"/>
      <c r="F877" s="281"/>
      <c r="G877" s="281"/>
      <c r="H877" s="281"/>
      <c r="I877" s="281"/>
      <c r="J877" s="281"/>
      <c r="K877" s="281"/>
    </row>
    <row r="878">
      <c r="A878" s="281"/>
      <c r="B878" s="281"/>
      <c r="C878" s="432"/>
      <c r="D878" s="432"/>
      <c r="E878" s="432"/>
      <c r="F878" s="281"/>
      <c r="G878" s="281"/>
      <c r="H878" s="281"/>
      <c r="I878" s="281"/>
      <c r="J878" s="281"/>
      <c r="K878" s="281"/>
    </row>
    <row r="879">
      <c r="A879" s="281"/>
      <c r="B879" s="281"/>
      <c r="C879" s="432"/>
      <c r="D879" s="432"/>
      <c r="E879" s="432"/>
      <c r="F879" s="281"/>
      <c r="G879" s="281"/>
      <c r="H879" s="281"/>
      <c r="I879" s="281"/>
      <c r="J879" s="281"/>
      <c r="K879" s="281"/>
    </row>
    <row r="880">
      <c r="A880" s="281"/>
      <c r="B880" s="281"/>
      <c r="C880" s="432"/>
      <c r="D880" s="432"/>
      <c r="E880" s="432"/>
      <c r="F880" s="281"/>
      <c r="G880" s="281"/>
      <c r="H880" s="281"/>
      <c r="I880" s="281"/>
      <c r="J880" s="281"/>
      <c r="K880" s="281"/>
    </row>
    <row r="881">
      <c r="A881" s="281"/>
      <c r="B881" s="281"/>
      <c r="C881" s="432"/>
      <c r="D881" s="432"/>
      <c r="E881" s="432"/>
      <c r="F881" s="281"/>
      <c r="G881" s="281"/>
      <c r="H881" s="281"/>
      <c r="I881" s="281"/>
      <c r="J881" s="281"/>
      <c r="K881" s="281"/>
    </row>
    <row r="882">
      <c r="A882" s="281"/>
      <c r="B882" s="281"/>
      <c r="C882" s="432"/>
      <c r="D882" s="432"/>
      <c r="E882" s="432"/>
      <c r="F882" s="281"/>
      <c r="G882" s="281"/>
      <c r="H882" s="281"/>
      <c r="I882" s="281"/>
      <c r="J882" s="281"/>
      <c r="K882" s="281"/>
    </row>
    <row r="883">
      <c r="A883" s="281"/>
      <c r="B883" s="281"/>
      <c r="C883" s="432"/>
      <c r="D883" s="432"/>
      <c r="E883" s="432"/>
      <c r="F883" s="281"/>
      <c r="G883" s="281"/>
      <c r="H883" s="281"/>
      <c r="I883" s="281"/>
      <c r="J883" s="281"/>
      <c r="K883" s="281"/>
    </row>
    <row r="884">
      <c r="A884" s="281"/>
      <c r="B884" s="281"/>
      <c r="C884" s="432"/>
      <c r="D884" s="432"/>
      <c r="E884" s="432"/>
      <c r="F884" s="281"/>
      <c r="G884" s="281"/>
      <c r="H884" s="281"/>
      <c r="I884" s="281"/>
      <c r="J884" s="281"/>
      <c r="K884" s="281"/>
    </row>
    <row r="885">
      <c r="A885" s="281"/>
      <c r="B885" s="281"/>
      <c r="C885" s="432"/>
      <c r="D885" s="432"/>
      <c r="E885" s="432"/>
      <c r="F885" s="281"/>
      <c r="G885" s="281"/>
      <c r="H885" s="281"/>
      <c r="I885" s="281"/>
      <c r="J885" s="281"/>
      <c r="K885" s="281"/>
    </row>
    <row r="886">
      <c r="A886" s="281"/>
      <c r="B886" s="281"/>
      <c r="C886" s="432"/>
      <c r="D886" s="432"/>
      <c r="E886" s="432"/>
      <c r="F886" s="281"/>
      <c r="G886" s="281"/>
      <c r="H886" s="281"/>
      <c r="I886" s="281"/>
      <c r="J886" s="281"/>
      <c r="K886" s="281"/>
    </row>
    <row r="887">
      <c r="A887" s="281"/>
      <c r="B887" s="281"/>
      <c r="C887" s="432"/>
      <c r="D887" s="432"/>
      <c r="E887" s="432"/>
      <c r="F887" s="281"/>
      <c r="G887" s="281"/>
      <c r="H887" s="281"/>
      <c r="I887" s="281"/>
      <c r="J887" s="281"/>
      <c r="K887" s="281"/>
    </row>
    <row r="888">
      <c r="A888" s="281"/>
      <c r="B888" s="281"/>
      <c r="C888" s="432"/>
      <c r="D888" s="432"/>
      <c r="E888" s="432"/>
      <c r="F888" s="281"/>
      <c r="G888" s="281"/>
      <c r="H888" s="281"/>
      <c r="I888" s="281"/>
      <c r="J888" s="281"/>
      <c r="K888" s="281"/>
    </row>
    <row r="889">
      <c r="A889" s="281"/>
      <c r="B889" s="281"/>
      <c r="C889" s="432"/>
      <c r="D889" s="432"/>
      <c r="E889" s="432"/>
      <c r="F889" s="281"/>
      <c r="G889" s="281"/>
      <c r="H889" s="281"/>
      <c r="I889" s="281"/>
      <c r="J889" s="281"/>
      <c r="K889" s="281"/>
    </row>
    <row r="890">
      <c r="A890" s="281"/>
      <c r="B890" s="281"/>
      <c r="C890" s="432"/>
      <c r="D890" s="432"/>
      <c r="E890" s="432"/>
      <c r="F890" s="281"/>
      <c r="G890" s="281"/>
      <c r="H890" s="281"/>
      <c r="I890" s="281"/>
      <c r="J890" s="281"/>
      <c r="K890" s="281"/>
    </row>
    <row r="891">
      <c r="A891" s="281"/>
      <c r="B891" s="281"/>
      <c r="C891" s="432"/>
      <c r="D891" s="432"/>
      <c r="E891" s="432"/>
      <c r="F891" s="281"/>
      <c r="G891" s="281"/>
      <c r="H891" s="281"/>
      <c r="I891" s="281"/>
      <c r="J891" s="281"/>
      <c r="K891" s="281"/>
    </row>
    <row r="892">
      <c r="A892" s="281"/>
      <c r="B892" s="281"/>
      <c r="C892" s="432"/>
      <c r="D892" s="432"/>
      <c r="E892" s="432"/>
      <c r="F892" s="281"/>
      <c r="G892" s="281"/>
      <c r="H892" s="281"/>
      <c r="I892" s="281"/>
      <c r="J892" s="281"/>
      <c r="K892" s="281"/>
    </row>
    <row r="893">
      <c r="A893" s="281"/>
      <c r="B893" s="281"/>
      <c r="C893" s="432"/>
      <c r="D893" s="432"/>
      <c r="E893" s="432"/>
      <c r="F893" s="281"/>
      <c r="G893" s="281"/>
      <c r="H893" s="281"/>
      <c r="I893" s="281"/>
      <c r="J893" s="281"/>
      <c r="K893" s="281"/>
    </row>
    <row r="894">
      <c r="A894" s="281"/>
      <c r="B894" s="281"/>
      <c r="C894" s="432"/>
      <c r="D894" s="432"/>
      <c r="E894" s="432"/>
      <c r="F894" s="281"/>
      <c r="G894" s="281"/>
      <c r="H894" s="281"/>
      <c r="I894" s="281"/>
      <c r="J894" s="281"/>
      <c r="K894" s="281"/>
    </row>
    <row r="895">
      <c r="A895" s="281"/>
      <c r="B895" s="281"/>
      <c r="C895" s="432"/>
      <c r="D895" s="432"/>
      <c r="E895" s="432"/>
      <c r="F895" s="281"/>
      <c r="G895" s="281"/>
      <c r="H895" s="281"/>
      <c r="I895" s="281"/>
      <c r="J895" s="281"/>
      <c r="K895" s="281"/>
    </row>
    <row r="896">
      <c r="A896" s="281"/>
      <c r="B896" s="281"/>
      <c r="C896" s="432"/>
      <c r="D896" s="432"/>
      <c r="E896" s="432"/>
      <c r="F896" s="281"/>
      <c r="G896" s="281"/>
      <c r="H896" s="281"/>
      <c r="I896" s="281"/>
      <c r="J896" s="281"/>
      <c r="K896" s="281"/>
    </row>
    <row r="897">
      <c r="A897" s="281"/>
      <c r="B897" s="281"/>
      <c r="C897" s="432"/>
      <c r="D897" s="432"/>
      <c r="E897" s="432"/>
      <c r="F897" s="281"/>
      <c r="G897" s="281"/>
      <c r="H897" s="281"/>
      <c r="I897" s="281"/>
      <c r="J897" s="281"/>
      <c r="K897" s="281"/>
    </row>
    <row r="898">
      <c r="A898" s="281"/>
      <c r="B898" s="281"/>
      <c r="C898" s="432"/>
      <c r="D898" s="432"/>
      <c r="E898" s="432"/>
      <c r="F898" s="281"/>
      <c r="G898" s="281"/>
      <c r="H898" s="281"/>
      <c r="I898" s="281"/>
      <c r="J898" s="281"/>
      <c r="K898" s="281"/>
    </row>
    <row r="899">
      <c r="A899" s="281"/>
      <c r="B899" s="281"/>
      <c r="C899" s="432"/>
      <c r="D899" s="432"/>
      <c r="E899" s="432"/>
      <c r="F899" s="281"/>
      <c r="G899" s="281"/>
      <c r="H899" s="281"/>
      <c r="I899" s="281"/>
      <c r="J899" s="281"/>
      <c r="K899" s="281"/>
    </row>
    <row r="900">
      <c r="A900" s="281"/>
      <c r="B900" s="281"/>
      <c r="C900" s="432"/>
      <c r="D900" s="432"/>
      <c r="E900" s="432"/>
      <c r="F900" s="281"/>
      <c r="G900" s="281"/>
      <c r="H900" s="281"/>
      <c r="I900" s="281"/>
      <c r="J900" s="281"/>
      <c r="K900" s="281"/>
    </row>
    <row r="901">
      <c r="A901" s="281"/>
      <c r="B901" s="281"/>
      <c r="C901" s="432"/>
      <c r="D901" s="432"/>
      <c r="E901" s="432"/>
      <c r="F901" s="281"/>
      <c r="G901" s="281"/>
      <c r="H901" s="281"/>
      <c r="I901" s="281"/>
      <c r="J901" s="281"/>
      <c r="K901" s="281"/>
    </row>
    <row r="902">
      <c r="A902" s="281"/>
      <c r="B902" s="281"/>
      <c r="C902" s="432"/>
      <c r="D902" s="432"/>
      <c r="E902" s="432"/>
      <c r="F902" s="281"/>
      <c r="G902" s="281"/>
      <c r="H902" s="281"/>
      <c r="I902" s="281"/>
      <c r="J902" s="281"/>
      <c r="K902" s="281"/>
    </row>
    <row r="903">
      <c r="A903" s="281"/>
      <c r="B903" s="281"/>
      <c r="C903" s="432"/>
      <c r="D903" s="432"/>
      <c r="E903" s="432"/>
      <c r="F903" s="281"/>
      <c r="G903" s="281"/>
      <c r="H903" s="281"/>
      <c r="I903" s="281"/>
      <c r="J903" s="281"/>
      <c r="K903" s="281"/>
    </row>
    <row r="904">
      <c r="A904" s="281"/>
      <c r="B904" s="281"/>
      <c r="C904" s="432"/>
      <c r="D904" s="432"/>
      <c r="E904" s="432"/>
      <c r="F904" s="281"/>
      <c r="G904" s="281"/>
      <c r="H904" s="281"/>
      <c r="I904" s="281"/>
      <c r="J904" s="281"/>
      <c r="K904" s="281"/>
    </row>
    <row r="905">
      <c r="A905" s="281"/>
      <c r="B905" s="281"/>
      <c r="C905" s="432"/>
      <c r="D905" s="432"/>
      <c r="E905" s="432"/>
      <c r="F905" s="281"/>
      <c r="G905" s="281"/>
      <c r="H905" s="281"/>
      <c r="I905" s="281"/>
      <c r="J905" s="281"/>
      <c r="K905" s="281"/>
    </row>
    <row r="906">
      <c r="A906" s="281"/>
      <c r="B906" s="281"/>
      <c r="C906" s="432"/>
      <c r="D906" s="432"/>
      <c r="E906" s="432"/>
      <c r="F906" s="281"/>
      <c r="G906" s="281"/>
      <c r="H906" s="281"/>
      <c r="I906" s="281"/>
      <c r="J906" s="281"/>
      <c r="K906" s="281"/>
    </row>
    <row r="907">
      <c r="A907" s="281"/>
      <c r="B907" s="281"/>
      <c r="C907" s="432"/>
      <c r="D907" s="432"/>
      <c r="E907" s="432"/>
      <c r="F907" s="281"/>
      <c r="G907" s="281"/>
      <c r="H907" s="281"/>
      <c r="I907" s="281"/>
      <c r="J907" s="281"/>
      <c r="K907" s="281"/>
    </row>
    <row r="908">
      <c r="A908" s="281"/>
      <c r="B908" s="281"/>
      <c r="C908" s="432"/>
      <c r="D908" s="432"/>
      <c r="E908" s="432"/>
      <c r="F908" s="281"/>
      <c r="G908" s="281"/>
      <c r="H908" s="281"/>
      <c r="I908" s="281"/>
      <c r="J908" s="281"/>
      <c r="K908" s="281"/>
    </row>
    <row r="909">
      <c r="A909" s="281"/>
      <c r="B909" s="281"/>
      <c r="C909" s="432"/>
      <c r="D909" s="432"/>
      <c r="E909" s="432"/>
      <c r="F909" s="281"/>
      <c r="G909" s="281"/>
      <c r="H909" s="281"/>
      <c r="I909" s="281"/>
      <c r="J909" s="281"/>
      <c r="K909" s="281"/>
    </row>
    <row r="910">
      <c r="A910" s="281"/>
      <c r="B910" s="281"/>
      <c r="C910" s="432"/>
      <c r="D910" s="432"/>
      <c r="E910" s="432"/>
      <c r="F910" s="281"/>
      <c r="G910" s="281"/>
      <c r="H910" s="281"/>
      <c r="I910" s="281"/>
      <c r="J910" s="281"/>
      <c r="K910" s="281"/>
    </row>
    <row r="911">
      <c r="A911" s="281"/>
      <c r="B911" s="281"/>
      <c r="C911" s="432"/>
      <c r="D911" s="432"/>
      <c r="E911" s="432"/>
      <c r="F911" s="281"/>
      <c r="G911" s="281"/>
      <c r="H911" s="281"/>
      <c r="I911" s="281"/>
      <c r="J911" s="281"/>
      <c r="K911" s="281"/>
    </row>
    <row r="912">
      <c r="A912" s="281"/>
      <c r="B912" s="281"/>
      <c r="C912" s="432"/>
      <c r="D912" s="432"/>
      <c r="E912" s="432"/>
      <c r="F912" s="281"/>
      <c r="G912" s="281"/>
      <c r="H912" s="281"/>
      <c r="I912" s="281"/>
      <c r="J912" s="281"/>
      <c r="K912" s="281"/>
    </row>
    <row r="913">
      <c r="A913" s="281"/>
      <c r="B913" s="281"/>
      <c r="C913" s="432"/>
      <c r="D913" s="432"/>
      <c r="E913" s="432"/>
      <c r="F913" s="281"/>
      <c r="G913" s="281"/>
      <c r="H913" s="281"/>
      <c r="I913" s="281"/>
      <c r="J913" s="281"/>
      <c r="K913" s="281"/>
    </row>
    <row r="914">
      <c r="A914" s="281"/>
      <c r="B914" s="281"/>
      <c r="C914" s="432"/>
      <c r="D914" s="432"/>
      <c r="E914" s="432"/>
      <c r="F914" s="281"/>
      <c r="G914" s="281"/>
      <c r="H914" s="281"/>
      <c r="I914" s="281"/>
      <c r="J914" s="281"/>
      <c r="K914" s="281"/>
    </row>
    <row r="915">
      <c r="A915" s="281"/>
      <c r="B915" s="281"/>
      <c r="C915" s="432"/>
      <c r="D915" s="432"/>
      <c r="E915" s="432"/>
      <c r="F915" s="281"/>
      <c r="G915" s="281"/>
      <c r="H915" s="281"/>
      <c r="I915" s="281"/>
      <c r="J915" s="281"/>
      <c r="K915" s="281"/>
    </row>
    <row r="916">
      <c r="A916" s="281"/>
      <c r="B916" s="281"/>
      <c r="C916" s="432"/>
      <c r="D916" s="432"/>
      <c r="E916" s="432"/>
      <c r="F916" s="281"/>
      <c r="G916" s="281"/>
      <c r="H916" s="281"/>
      <c r="I916" s="281"/>
      <c r="J916" s="281"/>
      <c r="K916" s="281"/>
    </row>
    <row r="917">
      <c r="A917" s="281"/>
      <c r="B917" s="281"/>
      <c r="C917" s="432"/>
      <c r="D917" s="432"/>
      <c r="E917" s="432"/>
      <c r="F917" s="281"/>
      <c r="G917" s="281"/>
      <c r="H917" s="281"/>
      <c r="I917" s="281"/>
      <c r="J917" s="281"/>
      <c r="K917" s="281"/>
    </row>
    <row r="918">
      <c r="A918" s="281"/>
      <c r="B918" s="281"/>
      <c r="C918" s="432"/>
      <c r="D918" s="432"/>
      <c r="E918" s="432"/>
      <c r="F918" s="281"/>
      <c r="G918" s="281"/>
      <c r="H918" s="281"/>
      <c r="I918" s="281"/>
      <c r="J918" s="281"/>
      <c r="K918" s="281"/>
    </row>
    <row r="919">
      <c r="A919" s="281"/>
      <c r="B919" s="281"/>
      <c r="C919" s="432"/>
      <c r="D919" s="432"/>
      <c r="E919" s="432"/>
      <c r="F919" s="281"/>
      <c r="G919" s="281"/>
      <c r="H919" s="281"/>
      <c r="I919" s="281"/>
      <c r="J919" s="281"/>
      <c r="K919" s="281"/>
    </row>
    <row r="920">
      <c r="A920" s="281"/>
      <c r="B920" s="281"/>
      <c r="C920" s="432"/>
      <c r="D920" s="432"/>
      <c r="E920" s="432"/>
      <c r="F920" s="281"/>
      <c r="G920" s="281"/>
      <c r="H920" s="281"/>
      <c r="I920" s="281"/>
      <c r="J920" s="281"/>
      <c r="K920" s="281"/>
    </row>
    <row r="921">
      <c r="A921" s="281"/>
      <c r="B921" s="281"/>
      <c r="C921" s="432"/>
      <c r="D921" s="432"/>
      <c r="E921" s="432"/>
      <c r="F921" s="281"/>
      <c r="G921" s="281"/>
      <c r="H921" s="281"/>
      <c r="I921" s="281"/>
      <c r="J921" s="281"/>
      <c r="K921" s="281"/>
    </row>
    <row r="922">
      <c r="A922" s="281"/>
      <c r="B922" s="281"/>
      <c r="C922" s="432"/>
      <c r="D922" s="432"/>
      <c r="E922" s="432"/>
      <c r="F922" s="281"/>
      <c r="G922" s="281"/>
      <c r="H922" s="281"/>
      <c r="I922" s="281"/>
      <c r="J922" s="281"/>
      <c r="K922" s="281"/>
    </row>
    <row r="923">
      <c r="A923" s="281"/>
      <c r="B923" s="281"/>
      <c r="C923" s="432"/>
      <c r="D923" s="432"/>
      <c r="E923" s="432"/>
      <c r="F923" s="281"/>
      <c r="G923" s="281"/>
      <c r="H923" s="281"/>
      <c r="I923" s="281"/>
      <c r="J923" s="281"/>
      <c r="K923" s="281"/>
    </row>
    <row r="924">
      <c r="A924" s="281"/>
      <c r="B924" s="281"/>
      <c r="C924" s="432"/>
      <c r="D924" s="432"/>
      <c r="E924" s="432"/>
      <c r="F924" s="281"/>
      <c r="G924" s="281"/>
      <c r="H924" s="281"/>
      <c r="I924" s="281"/>
      <c r="J924" s="281"/>
      <c r="K924" s="281"/>
    </row>
    <row r="925">
      <c r="A925" s="281"/>
      <c r="B925" s="281"/>
      <c r="C925" s="432"/>
      <c r="D925" s="432"/>
      <c r="E925" s="432"/>
      <c r="F925" s="281"/>
      <c r="G925" s="281"/>
      <c r="H925" s="281"/>
      <c r="I925" s="281"/>
      <c r="J925" s="281"/>
      <c r="K925" s="281"/>
    </row>
    <row r="926">
      <c r="A926" s="281"/>
      <c r="B926" s="281"/>
      <c r="C926" s="432"/>
      <c r="D926" s="432"/>
      <c r="E926" s="432"/>
      <c r="F926" s="281"/>
      <c r="G926" s="281"/>
      <c r="H926" s="281"/>
      <c r="I926" s="281"/>
      <c r="J926" s="281"/>
      <c r="K926" s="281"/>
    </row>
    <row r="927">
      <c r="A927" s="281"/>
      <c r="B927" s="281"/>
      <c r="C927" s="432"/>
      <c r="D927" s="432"/>
      <c r="E927" s="432"/>
      <c r="F927" s="281"/>
      <c r="G927" s="281"/>
      <c r="H927" s="281"/>
      <c r="I927" s="281"/>
      <c r="J927" s="281"/>
      <c r="K927" s="281"/>
    </row>
    <row r="928">
      <c r="A928" s="281"/>
      <c r="B928" s="281"/>
      <c r="C928" s="432"/>
      <c r="D928" s="432"/>
      <c r="E928" s="432"/>
      <c r="F928" s="281"/>
      <c r="G928" s="281"/>
      <c r="H928" s="281"/>
      <c r="I928" s="281"/>
      <c r="J928" s="281"/>
      <c r="K928" s="281"/>
    </row>
    <row r="929">
      <c r="A929" s="281"/>
      <c r="B929" s="281"/>
      <c r="C929" s="432"/>
      <c r="D929" s="432"/>
      <c r="E929" s="432"/>
      <c r="F929" s="281"/>
      <c r="G929" s="281"/>
      <c r="H929" s="281"/>
      <c r="I929" s="281"/>
      <c r="J929" s="281"/>
      <c r="K929" s="281"/>
    </row>
    <row r="930">
      <c r="A930" s="281"/>
      <c r="B930" s="281"/>
      <c r="C930" s="432"/>
      <c r="D930" s="432"/>
      <c r="E930" s="432"/>
      <c r="F930" s="281"/>
      <c r="G930" s="281"/>
      <c r="H930" s="281"/>
      <c r="I930" s="281"/>
      <c r="J930" s="281"/>
      <c r="K930" s="281"/>
    </row>
    <row r="931">
      <c r="A931" s="281"/>
      <c r="B931" s="281"/>
      <c r="C931" s="432"/>
      <c r="D931" s="432"/>
      <c r="E931" s="432"/>
      <c r="F931" s="281"/>
      <c r="G931" s="281"/>
      <c r="H931" s="281"/>
      <c r="I931" s="281"/>
      <c r="J931" s="281"/>
      <c r="K931" s="281"/>
    </row>
    <row r="932">
      <c r="A932" s="281"/>
      <c r="B932" s="281"/>
      <c r="C932" s="432"/>
      <c r="D932" s="432"/>
      <c r="E932" s="432"/>
      <c r="F932" s="281"/>
      <c r="G932" s="281"/>
      <c r="H932" s="281"/>
      <c r="I932" s="281"/>
      <c r="J932" s="281"/>
      <c r="K932" s="281"/>
    </row>
    <row r="933">
      <c r="A933" s="281"/>
      <c r="B933" s="281"/>
      <c r="C933" s="432"/>
      <c r="D933" s="432"/>
      <c r="E933" s="432"/>
      <c r="F933" s="281"/>
      <c r="G933" s="281"/>
      <c r="H933" s="281"/>
      <c r="I933" s="281"/>
      <c r="J933" s="281"/>
      <c r="K933" s="281"/>
    </row>
    <row r="934">
      <c r="A934" s="281"/>
      <c r="B934" s="281"/>
      <c r="C934" s="432"/>
      <c r="D934" s="432"/>
      <c r="E934" s="432"/>
      <c r="F934" s="281"/>
      <c r="G934" s="281"/>
      <c r="H934" s="281"/>
      <c r="I934" s="281"/>
      <c r="J934" s="281"/>
      <c r="K934" s="281"/>
    </row>
    <row r="935">
      <c r="A935" s="281"/>
      <c r="B935" s="281"/>
      <c r="C935" s="432"/>
      <c r="D935" s="432"/>
      <c r="E935" s="432"/>
      <c r="F935" s="281"/>
      <c r="G935" s="281"/>
      <c r="H935" s="281"/>
      <c r="I935" s="281"/>
      <c r="J935" s="281"/>
      <c r="K935" s="281"/>
    </row>
    <row r="936">
      <c r="A936" s="281"/>
      <c r="B936" s="281"/>
      <c r="C936" s="432"/>
      <c r="D936" s="432"/>
      <c r="E936" s="432"/>
      <c r="F936" s="281"/>
      <c r="G936" s="281"/>
      <c r="H936" s="281"/>
      <c r="I936" s="281"/>
      <c r="J936" s="281"/>
      <c r="K936" s="281"/>
    </row>
    <row r="937">
      <c r="A937" s="281"/>
      <c r="B937" s="281"/>
      <c r="C937" s="432"/>
      <c r="D937" s="432"/>
      <c r="E937" s="432"/>
      <c r="F937" s="281"/>
      <c r="G937" s="281"/>
      <c r="H937" s="281"/>
      <c r="I937" s="281"/>
      <c r="J937" s="281"/>
      <c r="K937" s="281"/>
    </row>
    <row r="938">
      <c r="A938" s="281"/>
      <c r="B938" s="281"/>
      <c r="C938" s="432"/>
      <c r="D938" s="432"/>
      <c r="E938" s="432"/>
      <c r="F938" s="281"/>
      <c r="G938" s="281"/>
      <c r="H938" s="281"/>
      <c r="I938" s="281"/>
      <c r="J938" s="281"/>
      <c r="K938" s="281"/>
    </row>
    <row r="939">
      <c r="A939" s="281"/>
      <c r="B939" s="281"/>
      <c r="C939" s="432"/>
      <c r="D939" s="432"/>
      <c r="E939" s="432"/>
      <c r="F939" s="281"/>
      <c r="G939" s="281"/>
      <c r="H939" s="281"/>
      <c r="I939" s="281"/>
      <c r="J939" s="281"/>
      <c r="K939" s="281"/>
    </row>
    <row r="940">
      <c r="A940" s="281"/>
      <c r="B940" s="281"/>
      <c r="C940" s="432"/>
      <c r="D940" s="432"/>
      <c r="E940" s="432"/>
      <c r="F940" s="281"/>
      <c r="G940" s="281"/>
      <c r="H940" s="281"/>
      <c r="I940" s="281"/>
      <c r="J940" s="281"/>
      <c r="K940" s="281"/>
    </row>
    <row r="941">
      <c r="A941" s="281"/>
      <c r="B941" s="281"/>
      <c r="C941" s="432"/>
      <c r="D941" s="432"/>
      <c r="E941" s="432"/>
      <c r="F941" s="281"/>
      <c r="G941" s="281"/>
      <c r="H941" s="281"/>
      <c r="I941" s="281"/>
      <c r="J941" s="281"/>
      <c r="K941" s="281"/>
    </row>
    <row r="942">
      <c r="A942" s="281"/>
      <c r="B942" s="281"/>
      <c r="C942" s="432"/>
      <c r="D942" s="432"/>
      <c r="E942" s="432"/>
      <c r="F942" s="281"/>
      <c r="G942" s="281"/>
      <c r="H942" s="281"/>
      <c r="I942" s="281"/>
      <c r="J942" s="281"/>
      <c r="K942" s="281"/>
    </row>
    <row r="943">
      <c r="A943" s="281"/>
      <c r="B943" s="281"/>
      <c r="C943" s="432"/>
      <c r="D943" s="432"/>
      <c r="E943" s="432"/>
      <c r="F943" s="281"/>
      <c r="G943" s="281"/>
      <c r="H943" s="281"/>
      <c r="I943" s="281"/>
      <c r="J943" s="281"/>
      <c r="K943" s="281"/>
    </row>
    <row r="944">
      <c r="A944" s="281"/>
      <c r="B944" s="281"/>
      <c r="C944" s="432"/>
      <c r="D944" s="432"/>
      <c r="E944" s="432"/>
      <c r="F944" s="281"/>
      <c r="G944" s="281"/>
      <c r="H944" s="281"/>
      <c r="I944" s="281"/>
      <c r="J944" s="281"/>
      <c r="K944" s="281"/>
    </row>
    <row r="945">
      <c r="A945" s="281"/>
      <c r="B945" s="281"/>
      <c r="C945" s="432"/>
      <c r="D945" s="432"/>
      <c r="E945" s="432"/>
      <c r="F945" s="281"/>
      <c r="G945" s="281"/>
      <c r="H945" s="281"/>
      <c r="I945" s="281"/>
      <c r="J945" s="281"/>
      <c r="K945" s="281"/>
    </row>
    <row r="946">
      <c r="A946" s="281"/>
      <c r="B946" s="281"/>
      <c r="C946" s="432"/>
      <c r="D946" s="432"/>
      <c r="E946" s="432"/>
      <c r="F946" s="281"/>
      <c r="G946" s="281"/>
      <c r="H946" s="281"/>
      <c r="I946" s="281"/>
      <c r="J946" s="281"/>
      <c r="K946" s="281"/>
    </row>
    <row r="947">
      <c r="A947" s="281"/>
      <c r="B947" s="281"/>
      <c r="C947" s="432"/>
      <c r="D947" s="432"/>
      <c r="E947" s="432"/>
      <c r="F947" s="281"/>
      <c r="G947" s="281"/>
      <c r="H947" s="281"/>
      <c r="I947" s="281"/>
      <c r="J947" s="281"/>
      <c r="K947" s="281"/>
    </row>
    <row r="948">
      <c r="A948" s="281"/>
      <c r="B948" s="281"/>
      <c r="C948" s="432"/>
      <c r="D948" s="432"/>
      <c r="E948" s="432"/>
      <c r="F948" s="281"/>
      <c r="G948" s="281"/>
      <c r="H948" s="281"/>
      <c r="I948" s="281"/>
      <c r="J948" s="281"/>
      <c r="K948" s="281"/>
    </row>
    <row r="949">
      <c r="A949" s="281"/>
      <c r="B949" s="281"/>
      <c r="C949" s="432"/>
      <c r="D949" s="432"/>
      <c r="E949" s="432"/>
      <c r="F949" s="281"/>
      <c r="G949" s="281"/>
      <c r="H949" s="281"/>
      <c r="I949" s="281"/>
      <c r="J949" s="281"/>
      <c r="K949" s="281"/>
    </row>
    <row r="950">
      <c r="A950" s="281"/>
      <c r="B950" s="281"/>
      <c r="C950" s="432"/>
      <c r="D950" s="432"/>
      <c r="E950" s="432"/>
      <c r="F950" s="281"/>
      <c r="G950" s="281"/>
      <c r="H950" s="281"/>
      <c r="I950" s="281"/>
      <c r="J950" s="281"/>
      <c r="K950" s="281"/>
    </row>
    <row r="951">
      <c r="A951" s="281"/>
      <c r="B951" s="281"/>
      <c r="C951" s="432"/>
      <c r="D951" s="432"/>
      <c r="E951" s="432"/>
      <c r="F951" s="281"/>
      <c r="G951" s="281"/>
      <c r="H951" s="281"/>
      <c r="I951" s="281"/>
      <c r="J951" s="281"/>
      <c r="K951" s="281"/>
    </row>
    <row r="952">
      <c r="A952" s="281"/>
      <c r="B952" s="281"/>
      <c r="C952" s="432"/>
      <c r="D952" s="432"/>
      <c r="E952" s="432"/>
      <c r="F952" s="281"/>
      <c r="G952" s="281"/>
      <c r="H952" s="281"/>
      <c r="I952" s="281"/>
      <c r="J952" s="281"/>
      <c r="K952" s="281"/>
    </row>
    <row r="953">
      <c r="A953" s="281"/>
      <c r="B953" s="281"/>
      <c r="C953" s="432"/>
      <c r="D953" s="432"/>
      <c r="E953" s="432"/>
      <c r="F953" s="281"/>
      <c r="G953" s="281"/>
      <c r="H953" s="281"/>
      <c r="I953" s="281"/>
      <c r="J953" s="281"/>
      <c r="K953" s="281"/>
    </row>
    <row r="954">
      <c r="A954" s="281"/>
      <c r="B954" s="281"/>
      <c r="C954" s="432"/>
      <c r="D954" s="432"/>
      <c r="E954" s="432"/>
      <c r="F954" s="281"/>
      <c r="G954" s="281"/>
      <c r="H954" s="281"/>
      <c r="I954" s="281"/>
      <c r="J954" s="281"/>
      <c r="K954" s="281"/>
    </row>
    <row r="955">
      <c r="A955" s="281"/>
      <c r="B955" s="281"/>
      <c r="C955" s="432"/>
      <c r="D955" s="432"/>
      <c r="E955" s="432"/>
      <c r="F955" s="281"/>
      <c r="G955" s="281"/>
      <c r="H955" s="281"/>
      <c r="I955" s="281"/>
      <c r="J955" s="281"/>
      <c r="K955" s="281"/>
    </row>
    <row r="956">
      <c r="A956" s="281"/>
      <c r="B956" s="281"/>
      <c r="C956" s="432"/>
      <c r="D956" s="432"/>
      <c r="E956" s="432"/>
      <c r="F956" s="281"/>
      <c r="G956" s="281"/>
      <c r="H956" s="281"/>
      <c r="I956" s="281"/>
      <c r="J956" s="281"/>
      <c r="K956" s="281"/>
    </row>
    <row r="957">
      <c r="A957" s="281"/>
      <c r="B957" s="281"/>
      <c r="C957" s="432"/>
      <c r="D957" s="432"/>
      <c r="E957" s="432"/>
      <c r="F957" s="281"/>
      <c r="G957" s="281"/>
      <c r="H957" s="281"/>
      <c r="I957" s="281"/>
      <c r="J957" s="281"/>
      <c r="K957" s="281"/>
    </row>
    <row r="958">
      <c r="A958" s="281"/>
      <c r="B958" s="281"/>
      <c r="C958" s="432"/>
      <c r="D958" s="432"/>
      <c r="E958" s="432"/>
      <c r="F958" s="281"/>
      <c r="G958" s="281"/>
      <c r="H958" s="281"/>
      <c r="I958" s="281"/>
      <c r="J958" s="281"/>
      <c r="K958" s="281"/>
    </row>
    <row r="959">
      <c r="A959" s="281"/>
      <c r="B959" s="281"/>
      <c r="C959" s="432"/>
      <c r="D959" s="432"/>
      <c r="E959" s="432"/>
      <c r="F959" s="281"/>
      <c r="G959" s="281"/>
      <c r="H959" s="281"/>
      <c r="I959" s="281"/>
      <c r="J959" s="281"/>
      <c r="K959" s="281"/>
    </row>
    <row r="960">
      <c r="A960" s="281"/>
      <c r="B960" s="281"/>
      <c r="C960" s="432"/>
      <c r="D960" s="432"/>
      <c r="E960" s="432"/>
      <c r="F960" s="281"/>
      <c r="G960" s="281"/>
      <c r="H960" s="281"/>
      <c r="I960" s="281"/>
      <c r="J960" s="281"/>
      <c r="K960" s="281"/>
    </row>
    <row r="961">
      <c r="A961" s="281"/>
      <c r="B961" s="281"/>
      <c r="C961" s="432"/>
      <c r="D961" s="432"/>
      <c r="E961" s="432"/>
      <c r="F961" s="281"/>
      <c r="G961" s="281"/>
      <c r="H961" s="281"/>
      <c r="I961" s="281"/>
      <c r="J961" s="281"/>
      <c r="K961" s="281"/>
    </row>
    <row r="962">
      <c r="A962" s="281"/>
      <c r="B962" s="281"/>
      <c r="C962" s="432"/>
      <c r="D962" s="432"/>
      <c r="E962" s="432"/>
      <c r="F962" s="281"/>
      <c r="G962" s="281"/>
      <c r="H962" s="281"/>
      <c r="I962" s="281"/>
      <c r="J962" s="281"/>
      <c r="K962" s="281"/>
    </row>
    <row r="963">
      <c r="A963" s="281"/>
      <c r="B963" s="281"/>
      <c r="C963" s="432"/>
      <c r="D963" s="432"/>
      <c r="E963" s="432"/>
      <c r="F963" s="281"/>
      <c r="G963" s="281"/>
      <c r="H963" s="281"/>
      <c r="I963" s="281"/>
      <c r="J963" s="281"/>
      <c r="K963" s="281"/>
    </row>
    <row r="964">
      <c r="A964" s="281"/>
      <c r="B964" s="281"/>
      <c r="C964" s="432"/>
      <c r="D964" s="432"/>
      <c r="E964" s="432"/>
      <c r="F964" s="281"/>
      <c r="G964" s="281"/>
      <c r="H964" s="281"/>
      <c r="I964" s="281"/>
      <c r="J964" s="281"/>
      <c r="K964" s="281"/>
    </row>
    <row r="965">
      <c r="A965" s="281"/>
      <c r="B965" s="281"/>
      <c r="C965" s="432"/>
      <c r="D965" s="432"/>
      <c r="E965" s="432"/>
      <c r="F965" s="281"/>
      <c r="G965" s="281"/>
      <c r="H965" s="281"/>
      <c r="I965" s="281"/>
      <c r="J965" s="281"/>
      <c r="K965" s="281"/>
    </row>
    <row r="966">
      <c r="A966" s="281"/>
      <c r="B966" s="281"/>
      <c r="C966" s="432"/>
      <c r="D966" s="432"/>
      <c r="E966" s="432"/>
      <c r="F966" s="281"/>
      <c r="G966" s="281"/>
      <c r="H966" s="281"/>
      <c r="I966" s="281"/>
      <c r="J966" s="281"/>
      <c r="K966" s="281"/>
    </row>
    <row r="967">
      <c r="A967" s="281"/>
      <c r="B967" s="281"/>
      <c r="C967" s="432"/>
      <c r="D967" s="432"/>
      <c r="E967" s="432"/>
      <c r="F967" s="281"/>
      <c r="G967" s="281"/>
      <c r="H967" s="281"/>
      <c r="I967" s="281"/>
      <c r="J967" s="281"/>
      <c r="K967" s="281"/>
    </row>
    <row r="968">
      <c r="A968" s="281"/>
      <c r="B968" s="281"/>
      <c r="C968" s="432"/>
      <c r="D968" s="432"/>
      <c r="E968" s="432"/>
      <c r="F968" s="281"/>
      <c r="G968" s="281"/>
      <c r="H968" s="281"/>
      <c r="I968" s="281"/>
      <c r="J968" s="281"/>
      <c r="K968" s="281"/>
    </row>
    <row r="969">
      <c r="A969" s="281"/>
      <c r="B969" s="281"/>
      <c r="C969" s="432"/>
      <c r="D969" s="432"/>
      <c r="E969" s="432"/>
      <c r="F969" s="281"/>
      <c r="G969" s="281"/>
      <c r="H969" s="281"/>
      <c r="I969" s="281"/>
      <c r="J969" s="281"/>
      <c r="K969" s="281"/>
    </row>
    <row r="970">
      <c r="A970" s="281"/>
      <c r="B970" s="281"/>
      <c r="C970" s="432"/>
      <c r="D970" s="432"/>
      <c r="E970" s="432"/>
      <c r="F970" s="281"/>
      <c r="G970" s="281"/>
      <c r="H970" s="281"/>
      <c r="I970" s="281"/>
      <c r="J970" s="281"/>
      <c r="K970" s="281"/>
    </row>
    <row r="971">
      <c r="A971" s="281"/>
      <c r="B971" s="281"/>
      <c r="C971" s="432"/>
      <c r="D971" s="432"/>
      <c r="E971" s="432"/>
      <c r="F971" s="281"/>
      <c r="G971" s="281"/>
      <c r="H971" s="281"/>
      <c r="I971" s="281"/>
      <c r="J971" s="281"/>
      <c r="K971" s="281"/>
    </row>
    <row r="972">
      <c r="A972" s="281"/>
      <c r="B972" s="281"/>
      <c r="C972" s="432"/>
      <c r="D972" s="432"/>
      <c r="E972" s="432"/>
      <c r="F972" s="281"/>
      <c r="G972" s="281"/>
      <c r="H972" s="281"/>
      <c r="I972" s="281"/>
      <c r="J972" s="281"/>
      <c r="K972" s="281"/>
    </row>
    <row r="973">
      <c r="A973" s="281"/>
      <c r="B973" s="281"/>
      <c r="C973" s="432"/>
      <c r="D973" s="432"/>
      <c r="E973" s="432"/>
      <c r="F973" s="281"/>
      <c r="G973" s="281"/>
      <c r="H973" s="281"/>
      <c r="I973" s="281"/>
      <c r="J973" s="281"/>
      <c r="K973" s="281"/>
    </row>
    <row r="974">
      <c r="A974" s="281"/>
      <c r="B974" s="281"/>
      <c r="C974" s="432"/>
      <c r="D974" s="432"/>
      <c r="E974" s="432"/>
      <c r="F974" s="281"/>
      <c r="G974" s="281"/>
      <c r="H974" s="281"/>
      <c r="I974" s="281"/>
      <c r="J974" s="281"/>
      <c r="K974" s="281"/>
    </row>
    <row r="975">
      <c r="A975" s="281"/>
      <c r="B975" s="281"/>
      <c r="C975" s="432"/>
      <c r="D975" s="432"/>
      <c r="E975" s="432"/>
      <c r="F975" s="281"/>
      <c r="G975" s="281"/>
      <c r="H975" s="281"/>
      <c r="I975" s="281"/>
      <c r="J975" s="281"/>
      <c r="K975" s="281"/>
    </row>
    <row r="976">
      <c r="A976" s="281"/>
      <c r="B976" s="281"/>
      <c r="C976" s="432"/>
      <c r="D976" s="432"/>
      <c r="E976" s="432"/>
      <c r="F976" s="281"/>
      <c r="G976" s="281"/>
      <c r="H976" s="281"/>
      <c r="I976" s="281"/>
      <c r="J976" s="281"/>
      <c r="K976" s="281"/>
    </row>
    <row r="977">
      <c r="A977" s="281"/>
      <c r="B977" s="281"/>
      <c r="C977" s="432"/>
      <c r="D977" s="432"/>
      <c r="E977" s="432"/>
      <c r="F977" s="281"/>
      <c r="G977" s="281"/>
      <c r="H977" s="281"/>
      <c r="I977" s="281"/>
      <c r="J977" s="281"/>
      <c r="K977" s="281"/>
    </row>
    <row r="978">
      <c r="A978" s="281"/>
      <c r="B978" s="281"/>
      <c r="C978" s="432"/>
      <c r="D978" s="432"/>
      <c r="E978" s="432"/>
      <c r="F978" s="281"/>
      <c r="G978" s="281"/>
      <c r="H978" s="281"/>
      <c r="I978" s="281"/>
      <c r="J978" s="281"/>
      <c r="K978" s="281"/>
    </row>
    <row r="979">
      <c r="A979" s="281"/>
      <c r="B979" s="281"/>
      <c r="C979" s="432"/>
      <c r="D979" s="432"/>
      <c r="E979" s="432"/>
      <c r="F979" s="281"/>
      <c r="G979" s="281"/>
      <c r="H979" s="281"/>
      <c r="I979" s="281"/>
      <c r="J979" s="281"/>
      <c r="K979" s="281"/>
    </row>
    <row r="980">
      <c r="A980" s="281"/>
      <c r="B980" s="281"/>
      <c r="C980" s="432"/>
      <c r="D980" s="432"/>
      <c r="E980" s="432"/>
      <c r="F980" s="281"/>
      <c r="G980" s="281"/>
      <c r="H980" s="281"/>
      <c r="I980" s="281"/>
      <c r="J980" s="281"/>
      <c r="K980" s="281"/>
    </row>
    <row r="981">
      <c r="A981" s="281"/>
      <c r="B981" s="281"/>
      <c r="C981" s="432"/>
      <c r="D981" s="432"/>
      <c r="E981" s="432"/>
      <c r="F981" s="281"/>
      <c r="G981" s="281"/>
      <c r="H981" s="281"/>
      <c r="I981" s="281"/>
      <c r="J981" s="281"/>
      <c r="K981" s="281"/>
    </row>
    <row r="982">
      <c r="A982" s="281"/>
      <c r="B982" s="281"/>
      <c r="C982" s="432"/>
      <c r="D982" s="432"/>
      <c r="E982" s="432"/>
      <c r="F982" s="281"/>
      <c r="G982" s="281"/>
      <c r="H982" s="281"/>
      <c r="I982" s="281"/>
      <c r="J982" s="281"/>
      <c r="K982" s="281"/>
    </row>
    <row r="983">
      <c r="A983" s="281"/>
      <c r="B983" s="281"/>
      <c r="C983" s="432"/>
      <c r="D983" s="432"/>
      <c r="E983" s="432"/>
      <c r="F983" s="281"/>
      <c r="G983" s="281"/>
      <c r="H983" s="281"/>
      <c r="I983" s="281"/>
      <c r="J983" s="281"/>
      <c r="K983" s="281"/>
    </row>
    <row r="984">
      <c r="A984" s="281"/>
      <c r="B984" s="281"/>
      <c r="C984" s="432"/>
      <c r="D984" s="432"/>
      <c r="E984" s="432"/>
      <c r="F984" s="281"/>
      <c r="G984" s="281"/>
      <c r="H984" s="281"/>
      <c r="I984" s="281"/>
      <c r="J984" s="281"/>
      <c r="K984" s="281"/>
    </row>
    <row r="985">
      <c r="A985" s="281"/>
      <c r="B985" s="281"/>
      <c r="C985" s="432"/>
      <c r="D985" s="432"/>
      <c r="E985" s="432"/>
      <c r="F985" s="281"/>
      <c r="G985" s="281"/>
      <c r="H985" s="281"/>
      <c r="I985" s="281"/>
      <c r="J985" s="281"/>
      <c r="K985" s="281"/>
    </row>
    <row r="986">
      <c r="A986" s="281"/>
      <c r="B986" s="281"/>
      <c r="C986" s="432"/>
      <c r="D986" s="432"/>
      <c r="E986" s="432"/>
      <c r="F986" s="281"/>
      <c r="G986" s="281"/>
      <c r="H986" s="281"/>
      <c r="I986" s="281"/>
      <c r="J986" s="281"/>
      <c r="K986" s="281"/>
    </row>
    <row r="987">
      <c r="C987" s="215"/>
      <c r="D987" s="215"/>
      <c r="E987" s="215"/>
    </row>
    <row r="988">
      <c r="C988" s="215"/>
      <c r="D988" s="215"/>
      <c r="E988" s="215"/>
    </row>
    <row r="989">
      <c r="C989" s="215"/>
      <c r="D989" s="215"/>
      <c r="E989" s="215"/>
    </row>
    <row r="990">
      <c r="C990" s="215"/>
      <c r="D990" s="215"/>
      <c r="E990" s="215"/>
    </row>
    <row r="991">
      <c r="C991" s="215"/>
      <c r="D991" s="215"/>
      <c r="E991" s="215"/>
    </row>
    <row r="992">
      <c r="C992" s="215"/>
      <c r="D992" s="215"/>
      <c r="E992" s="215"/>
    </row>
    <row r="993">
      <c r="C993" s="215"/>
      <c r="D993" s="215"/>
      <c r="E993" s="215"/>
    </row>
    <row r="994">
      <c r="C994" s="215"/>
      <c r="D994" s="215"/>
      <c r="E994" s="215"/>
    </row>
    <row r="995">
      <c r="C995" s="215"/>
      <c r="D995" s="215"/>
      <c r="E995" s="215"/>
    </row>
    <row r="996">
      <c r="C996" s="215"/>
      <c r="D996" s="215"/>
      <c r="E996" s="215"/>
    </row>
    <row r="997">
      <c r="C997" s="215"/>
      <c r="D997" s="215"/>
      <c r="E997" s="215"/>
    </row>
    <row r="998">
      <c r="C998" s="215"/>
      <c r="D998" s="215"/>
      <c r="E998" s="215"/>
    </row>
    <row r="999">
      <c r="C999" s="215"/>
      <c r="D999" s="215"/>
      <c r="E999" s="215"/>
    </row>
  </sheetData>
  <mergeCells count="39">
    <mergeCell ref="C20:D20"/>
    <mergeCell ref="C25:D25"/>
    <mergeCell ref="C29:D29"/>
    <mergeCell ref="C33:D33"/>
    <mergeCell ref="A17:B17"/>
    <mergeCell ref="A18:B18"/>
    <mergeCell ref="C18:D18"/>
    <mergeCell ref="A19:B19"/>
    <mergeCell ref="C19:D19"/>
    <mergeCell ref="A20:B20"/>
    <mergeCell ref="A25:A36"/>
    <mergeCell ref="C6:D6"/>
    <mergeCell ref="C7:D7"/>
    <mergeCell ref="C8:D8"/>
    <mergeCell ref="C9:D9"/>
    <mergeCell ref="C10:D10"/>
    <mergeCell ref="C11:D11"/>
    <mergeCell ref="C1:J2"/>
    <mergeCell ref="A2:B3"/>
    <mergeCell ref="C3:J3"/>
    <mergeCell ref="A4:A13"/>
    <mergeCell ref="C4:D5"/>
    <mergeCell ref="E4:H4"/>
    <mergeCell ref="I4:J4"/>
    <mergeCell ref="C17:D17"/>
    <mergeCell ref="E17:H17"/>
    <mergeCell ref="C23:J23"/>
    <mergeCell ref="C12:D12"/>
    <mergeCell ref="C13:D13"/>
    <mergeCell ref="A14:D15"/>
    <mergeCell ref="E14:F15"/>
    <mergeCell ref="G14:J15"/>
    <mergeCell ref="C16:J16"/>
    <mergeCell ref="I17:J17"/>
    <mergeCell ref="A24:B24"/>
    <mergeCell ref="C24:D24"/>
    <mergeCell ref="E24:H24"/>
    <mergeCell ref="I24:J24"/>
    <mergeCell ref="E25:H25"/>
  </mergeCells>
  <dataValidations>
    <dataValidation type="list" allowBlank="1" sqref="B1">
      <formula1>Ticker_symbols</formula1>
    </dataValidation>
    <dataValidation type="list" allowBlank="1" sqref="B23">
      <formula1>Scenarios</formula1>
    </dataValidation>
  </dataValidations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3" max="3" width="21.86"/>
    <col customWidth="1" min="5" max="6" width="18.0"/>
    <col customWidth="1" min="7" max="7" width="16.71"/>
    <col customWidth="1" min="8" max="8" width="16.86"/>
    <col customWidth="1" min="9" max="9" width="15.71"/>
    <col customWidth="1" min="10" max="10" width="22.0"/>
  </cols>
  <sheetData>
    <row r="1">
      <c r="A1" s="434" t="s">
        <v>1</v>
      </c>
      <c r="B1" s="435" t="s">
        <v>0</v>
      </c>
      <c r="C1" s="435" t="s">
        <v>123</v>
      </c>
      <c r="D1" s="435" t="s">
        <v>124</v>
      </c>
      <c r="E1" s="435" t="s">
        <v>17</v>
      </c>
      <c r="F1" s="435" t="s">
        <v>125</v>
      </c>
      <c r="G1" s="436" t="s">
        <v>128</v>
      </c>
      <c r="H1" s="435" t="s">
        <v>126</v>
      </c>
      <c r="I1" s="435" t="s">
        <v>127</v>
      </c>
      <c r="J1" s="435" t="s">
        <v>23</v>
      </c>
      <c r="K1" s="435" t="s">
        <v>85</v>
      </c>
      <c r="L1" s="435" t="s">
        <v>87</v>
      </c>
    </row>
    <row r="2">
      <c r="A2" s="437">
        <v>394.0</v>
      </c>
      <c r="B2" s="438" t="s">
        <v>75</v>
      </c>
      <c r="C2" s="438" t="s">
        <v>10</v>
      </c>
      <c r="D2" s="439">
        <v>42097.0</v>
      </c>
      <c r="E2" s="440">
        <v>4.069746E9</v>
      </c>
      <c r="F2" s="440">
        <v>3.282301E9</v>
      </c>
      <c r="G2" s="440">
        <f t="shared" ref="G2:G15" si="1">(E2-F2)</f>
        <v>787445000</v>
      </c>
      <c r="H2" s="440">
        <v>1.94207E8</v>
      </c>
      <c r="I2" s="441">
        <v>0.0</v>
      </c>
      <c r="J2" s="440">
        <v>1.37058E8</v>
      </c>
      <c r="K2" s="442" t="s">
        <v>108</v>
      </c>
      <c r="L2" s="443" t="s">
        <v>107</v>
      </c>
    </row>
    <row r="3">
      <c r="A3" s="444">
        <v>395.0</v>
      </c>
      <c r="B3" s="445" t="s">
        <v>75</v>
      </c>
      <c r="C3" s="445" t="s">
        <v>11</v>
      </c>
      <c r="D3" s="446">
        <v>42461.0</v>
      </c>
      <c r="E3" s="447">
        <v>4.250447E9</v>
      </c>
      <c r="F3" s="447">
        <v>3.575631E9</v>
      </c>
      <c r="G3" s="447">
        <f t="shared" si="1"/>
        <v>674816000</v>
      </c>
      <c r="H3" s="447">
        <v>1.87244E8</v>
      </c>
      <c r="I3" s="448">
        <v>0.0</v>
      </c>
      <c r="J3" s="447">
        <v>1.82242E8</v>
      </c>
      <c r="K3" s="449" t="s">
        <v>108</v>
      </c>
      <c r="L3" s="450" t="s">
        <v>107</v>
      </c>
    </row>
    <row r="4">
      <c r="A4" s="451">
        <v>408.0</v>
      </c>
      <c r="B4" s="452" t="s">
        <v>76</v>
      </c>
      <c r="C4" s="452" t="s">
        <v>10</v>
      </c>
      <c r="D4" s="453">
        <v>41274.0</v>
      </c>
      <c r="E4" s="454">
        <v>7.346472E9</v>
      </c>
      <c r="F4" s="454">
        <v>4.278241E9</v>
      </c>
      <c r="G4" s="454">
        <f t="shared" si="1"/>
        <v>3068231000</v>
      </c>
      <c r="H4" s="454">
        <v>1.557646E9</v>
      </c>
      <c r="I4" s="455">
        <v>0.0</v>
      </c>
      <c r="J4" s="454">
        <v>1.49089E8</v>
      </c>
      <c r="K4" s="456" t="s">
        <v>108</v>
      </c>
      <c r="L4" s="457" t="s">
        <v>107</v>
      </c>
    </row>
    <row r="5">
      <c r="A5" s="451">
        <v>409.0</v>
      </c>
      <c r="B5" s="452" t="s">
        <v>76</v>
      </c>
      <c r="C5" s="452" t="s">
        <v>11</v>
      </c>
      <c r="D5" s="453">
        <v>41639.0</v>
      </c>
      <c r="E5" s="454">
        <v>8.8432E9</v>
      </c>
      <c r="F5" s="454">
        <v>5.2655E9</v>
      </c>
      <c r="G5" s="454">
        <f t="shared" si="1"/>
        <v>3577700000</v>
      </c>
      <c r="H5" s="454">
        <v>1.7276E9</v>
      </c>
      <c r="I5" s="455">
        <v>0.0</v>
      </c>
      <c r="J5" s="454">
        <v>1.722E8</v>
      </c>
      <c r="K5" s="456" t="s">
        <v>108</v>
      </c>
      <c r="L5" s="457" t="s">
        <v>107</v>
      </c>
    </row>
    <row r="6">
      <c r="A6" s="451">
        <v>410.0</v>
      </c>
      <c r="B6" s="452" t="s">
        <v>76</v>
      </c>
      <c r="C6" s="452" t="s">
        <v>12</v>
      </c>
      <c r="D6" s="453">
        <v>42004.0</v>
      </c>
      <c r="E6" s="454">
        <v>1.02627E10</v>
      </c>
      <c r="F6" s="454">
        <v>6.1411E9</v>
      </c>
      <c r="G6" s="454">
        <f t="shared" si="1"/>
        <v>4121600000</v>
      </c>
      <c r="H6" s="454">
        <v>2.037E9</v>
      </c>
      <c r="I6" s="455">
        <v>0.0</v>
      </c>
      <c r="J6" s="454">
        <v>1.997E8</v>
      </c>
      <c r="K6" s="456" t="s">
        <v>108</v>
      </c>
      <c r="L6" s="457" t="s">
        <v>107</v>
      </c>
    </row>
    <row r="7">
      <c r="A7" s="451">
        <v>411.0</v>
      </c>
      <c r="B7" s="452" t="s">
        <v>76</v>
      </c>
      <c r="C7" s="452" t="s">
        <v>13</v>
      </c>
      <c r="D7" s="453">
        <v>42369.0</v>
      </c>
      <c r="E7" s="454">
        <v>1.2416E10</v>
      </c>
      <c r="F7" s="454">
        <v>7.4402E9</v>
      </c>
      <c r="G7" s="454">
        <f t="shared" si="1"/>
        <v>4975800000</v>
      </c>
      <c r="H7" s="454">
        <v>2.5086E9</v>
      </c>
      <c r="I7" s="455">
        <v>0.0</v>
      </c>
      <c r="J7" s="454">
        <v>3.252E8</v>
      </c>
      <c r="K7" s="456" t="s">
        <v>108</v>
      </c>
      <c r="L7" s="458" t="s">
        <v>107</v>
      </c>
    </row>
    <row r="8">
      <c r="A8" s="459">
        <v>823.0</v>
      </c>
      <c r="B8" s="460" t="s">
        <v>1</v>
      </c>
      <c r="C8" s="460" t="s">
        <v>10</v>
      </c>
      <c r="D8" s="461">
        <v>41274.0</v>
      </c>
      <c r="E8" s="462">
        <v>1.02874E11</v>
      </c>
      <c r="F8" s="462">
        <v>5.2513E10</v>
      </c>
      <c r="G8" s="462">
        <f t="shared" si="1"/>
        <v>50361000000</v>
      </c>
      <c r="H8" s="462">
        <v>2.2389E10</v>
      </c>
      <c r="I8" s="462">
        <v>5.816E9</v>
      </c>
      <c r="J8" s="463">
        <v>0.0</v>
      </c>
      <c r="K8" s="460" t="s">
        <v>108</v>
      </c>
      <c r="L8" s="464" t="s">
        <v>107</v>
      </c>
    </row>
    <row r="9">
      <c r="A9" s="459">
        <v>824.0</v>
      </c>
      <c r="B9" s="460" t="s">
        <v>1</v>
      </c>
      <c r="C9" s="460" t="s">
        <v>11</v>
      </c>
      <c r="D9" s="461">
        <v>41639.0</v>
      </c>
      <c r="E9" s="462">
        <v>9.8367E10</v>
      </c>
      <c r="F9" s="462">
        <v>4.9683E10</v>
      </c>
      <c r="G9" s="462">
        <f t="shared" si="1"/>
        <v>48684000000</v>
      </c>
      <c r="H9" s="462">
        <v>2.2629E10</v>
      </c>
      <c r="I9" s="462">
        <v>5.743E9</v>
      </c>
      <c r="J9" s="463">
        <v>0.0</v>
      </c>
      <c r="K9" s="460" t="s">
        <v>108</v>
      </c>
      <c r="L9" s="464" t="s">
        <v>107</v>
      </c>
    </row>
    <row r="10">
      <c r="A10" s="459">
        <v>825.0</v>
      </c>
      <c r="B10" s="460" t="s">
        <v>1</v>
      </c>
      <c r="C10" s="460" t="s">
        <v>12</v>
      </c>
      <c r="D10" s="461">
        <v>42004.0</v>
      </c>
      <c r="E10" s="462">
        <v>9.2793E10</v>
      </c>
      <c r="F10" s="462">
        <v>4.6386E10</v>
      </c>
      <c r="G10" s="462">
        <f t="shared" si="1"/>
        <v>46407000000</v>
      </c>
      <c r="H10" s="462">
        <v>2.2438E10</v>
      </c>
      <c r="I10" s="462">
        <v>5.437E9</v>
      </c>
      <c r="J10" s="463">
        <v>0.0</v>
      </c>
      <c r="K10" s="460" t="s">
        <v>108</v>
      </c>
      <c r="L10" s="464" t="s">
        <v>107</v>
      </c>
    </row>
    <row r="11">
      <c r="A11" s="459">
        <v>826.0</v>
      </c>
      <c r="B11" s="460" t="s">
        <v>1</v>
      </c>
      <c r="C11" s="460" t="s">
        <v>13</v>
      </c>
      <c r="D11" s="461">
        <v>42369.0</v>
      </c>
      <c r="E11" s="462">
        <v>8.1741E10</v>
      </c>
      <c r="F11" s="462">
        <v>4.1057E10</v>
      </c>
      <c r="G11" s="462">
        <f t="shared" si="1"/>
        <v>40684000000</v>
      </c>
      <c r="H11" s="462">
        <v>1.9748E10</v>
      </c>
      <c r="I11" s="462">
        <v>5.247E9</v>
      </c>
      <c r="J11" s="463">
        <v>0.0</v>
      </c>
      <c r="K11" s="460" t="s">
        <v>108</v>
      </c>
      <c r="L11" s="464" t="s">
        <v>107</v>
      </c>
    </row>
    <row r="12">
      <c r="A12" s="465">
        <v>1753.0</v>
      </c>
      <c r="B12" s="466" t="s">
        <v>79</v>
      </c>
      <c r="C12" s="466" t="s">
        <v>10</v>
      </c>
      <c r="D12" s="467">
        <v>41274.0</v>
      </c>
      <c r="E12" s="468">
        <v>2.0421E10</v>
      </c>
      <c r="F12" s="468">
        <v>1.3634E10</v>
      </c>
      <c r="G12" s="468">
        <f t="shared" si="1"/>
        <v>6787000000</v>
      </c>
      <c r="H12" s="468">
        <v>4.398E9</v>
      </c>
      <c r="I12" s="468">
        <v>6.55E8</v>
      </c>
      <c r="J12" s="468">
        <v>3.01E8</v>
      </c>
      <c r="K12" s="469" t="s">
        <v>108</v>
      </c>
      <c r="L12" s="470" t="s">
        <v>107</v>
      </c>
    </row>
    <row r="13">
      <c r="A13" s="465">
        <v>1754.0</v>
      </c>
      <c r="B13" s="466" t="s">
        <v>79</v>
      </c>
      <c r="C13" s="466" t="s">
        <v>11</v>
      </c>
      <c r="D13" s="467">
        <v>41639.0</v>
      </c>
      <c r="E13" s="468">
        <v>2.0006E10</v>
      </c>
      <c r="F13" s="468">
        <v>1.3521E10</v>
      </c>
      <c r="G13" s="468">
        <f t="shared" si="1"/>
        <v>6485000000</v>
      </c>
      <c r="H13" s="468">
        <v>4.219E9</v>
      </c>
      <c r="I13" s="468">
        <v>6.03E8</v>
      </c>
      <c r="J13" s="468">
        <v>3.05E8</v>
      </c>
      <c r="K13" s="469" t="s">
        <v>108</v>
      </c>
      <c r="L13" s="470" t="s">
        <v>107</v>
      </c>
    </row>
    <row r="14">
      <c r="A14" s="465">
        <v>1755.0</v>
      </c>
      <c r="B14" s="466" t="s">
        <v>79</v>
      </c>
      <c r="C14" s="466" t="s">
        <v>12</v>
      </c>
      <c r="D14" s="467">
        <v>42004.0</v>
      </c>
      <c r="E14" s="468">
        <v>1.954E10</v>
      </c>
      <c r="F14" s="468">
        <v>1.3294E10</v>
      </c>
      <c r="G14" s="468">
        <f t="shared" si="1"/>
        <v>6246000000</v>
      </c>
      <c r="H14" s="468">
        <v>4.02E9</v>
      </c>
      <c r="I14" s="468">
        <v>5.77E8</v>
      </c>
      <c r="J14" s="468">
        <v>3.15E8</v>
      </c>
      <c r="K14" s="469" t="s">
        <v>108</v>
      </c>
      <c r="L14" s="470" t="s">
        <v>107</v>
      </c>
    </row>
    <row r="15">
      <c r="A15" s="465">
        <v>1756.0</v>
      </c>
      <c r="B15" s="466" t="s">
        <v>79</v>
      </c>
      <c r="C15" s="466" t="s">
        <v>13</v>
      </c>
      <c r="D15" s="467">
        <v>42369.0</v>
      </c>
      <c r="E15" s="468">
        <v>1.8045E10</v>
      </c>
      <c r="F15" s="468">
        <v>1.2782E10</v>
      </c>
      <c r="G15" s="468">
        <f t="shared" si="1"/>
        <v>5263000000</v>
      </c>
      <c r="H15" s="468">
        <v>3.792E9</v>
      </c>
      <c r="I15" s="468">
        <v>5.63E8</v>
      </c>
      <c r="J15" s="468">
        <v>3.1E8</v>
      </c>
      <c r="K15" s="469" t="s">
        <v>108</v>
      </c>
      <c r="L15" s="470" t="s">
        <v>107</v>
      </c>
    </row>
    <row r="16">
      <c r="A16" s="280"/>
      <c r="B16" s="281"/>
      <c r="C16" s="281"/>
      <c r="D16" s="282"/>
      <c r="E16" s="283"/>
      <c r="F16" s="283"/>
      <c r="G16" s="283"/>
      <c r="H16" s="283"/>
      <c r="I16" s="283"/>
      <c r="J16" s="281"/>
      <c r="K16" s="281"/>
      <c r="L16" s="281"/>
    </row>
    <row r="17">
      <c r="A17" s="280"/>
      <c r="B17" s="281"/>
      <c r="C17" s="281"/>
      <c r="D17" s="184" t="s">
        <v>663</v>
      </c>
      <c r="E17" s="471">
        <f>STDEV(E2:E15)</f>
        <v>38804576833</v>
      </c>
      <c r="K17" s="281"/>
      <c r="L17" s="281"/>
    </row>
    <row r="18">
      <c r="A18" s="280"/>
      <c r="F18" s="472" t="s">
        <v>0</v>
      </c>
      <c r="G18" s="238" t="s">
        <v>68</v>
      </c>
      <c r="K18" s="281"/>
      <c r="L18" s="473"/>
    </row>
    <row r="19">
      <c r="A19" s="280"/>
      <c r="F19" s="472" t="s">
        <v>75</v>
      </c>
      <c r="G19" s="475">
        <f>AVERAGE(E2:E3)</f>
        <v>4160096500</v>
      </c>
      <c r="K19" s="281"/>
      <c r="L19" s="473"/>
    </row>
    <row r="20">
      <c r="A20" s="280"/>
      <c r="F20" s="472" t="s">
        <v>76</v>
      </c>
      <c r="G20" s="475">
        <f>AVERAGE(E4:E7)</f>
        <v>9717093000</v>
      </c>
      <c r="K20" s="281"/>
      <c r="L20" s="473"/>
    </row>
    <row r="21">
      <c r="A21" s="280"/>
      <c r="F21" s="472" t="s">
        <v>1</v>
      </c>
      <c r="G21" s="475">
        <f>AVERAGE(E8:E11)</f>
        <v>93943750000</v>
      </c>
      <c r="K21" s="281"/>
      <c r="L21" s="473"/>
    </row>
    <row r="22">
      <c r="A22" s="280"/>
      <c r="F22" s="472" t="s">
        <v>79</v>
      </c>
      <c r="G22" s="475">
        <f>AVERAGE(E12:E15)</f>
        <v>19503000000</v>
      </c>
      <c r="K22" s="281"/>
      <c r="L22" s="281"/>
    </row>
    <row r="23">
      <c r="A23" s="280"/>
      <c r="D23" s="184" t="s">
        <v>664</v>
      </c>
      <c r="E23" s="201">
        <f>STDEV(E8:E11)</f>
        <v>9120413710</v>
      </c>
      <c r="K23" s="281"/>
      <c r="L23" s="281"/>
    </row>
    <row r="24">
      <c r="A24" s="280"/>
      <c r="K24" s="281"/>
      <c r="L24" s="281"/>
    </row>
    <row r="25">
      <c r="A25" s="280"/>
      <c r="D25" s="315" t="s">
        <v>17</v>
      </c>
      <c r="E25" s="316"/>
      <c r="F25" s="316"/>
      <c r="G25" s="317" t="s">
        <v>58</v>
      </c>
      <c r="H25" s="318" t="s">
        <v>651</v>
      </c>
      <c r="I25" s="283"/>
      <c r="J25" s="281"/>
      <c r="K25" s="281"/>
      <c r="L25" s="281"/>
    </row>
    <row r="26">
      <c r="A26" s="280"/>
      <c r="D26" s="319"/>
      <c r="E26" s="320" t="s">
        <v>29</v>
      </c>
      <c r="F26" s="321">
        <f>MAX(E2:E15)</f>
        <v>102874000000</v>
      </c>
      <c r="G26" s="322">
        <f>(F26-F30)</f>
        <v>98804254000</v>
      </c>
      <c r="H26" s="323">
        <f>(F27-F29)</f>
        <v>57212925000</v>
      </c>
      <c r="I26" s="283"/>
      <c r="J26" s="281"/>
      <c r="K26" s="281"/>
      <c r="L26" s="281"/>
    </row>
    <row r="27">
      <c r="A27" s="280"/>
      <c r="C27" s="258">
        <f t="array" ref="C27">INDEX(Forecast_revenue,1)</f>
        <v>102874000000</v>
      </c>
      <c r="D27" s="319"/>
      <c r="E27" s="324" t="s">
        <v>31</v>
      </c>
      <c r="F27" s="325">
        <f>QUARTILE(E2:E15,3)</f>
        <v>66411000000</v>
      </c>
      <c r="G27" s="283"/>
      <c r="H27" s="283"/>
      <c r="I27" s="283"/>
      <c r="J27" s="281"/>
      <c r="K27" s="281"/>
      <c r="L27" s="281"/>
    </row>
    <row r="28">
      <c r="A28" s="280"/>
      <c r="D28" s="319"/>
      <c r="E28" s="324" t="s">
        <v>652</v>
      </c>
      <c r="F28" s="325">
        <f>MEDIAN(E2:E15)</f>
        <v>18792500000</v>
      </c>
      <c r="G28" s="283"/>
      <c r="H28" s="283"/>
      <c r="I28" s="283"/>
      <c r="J28" s="281"/>
      <c r="K28" s="281"/>
      <c r="L28" s="281"/>
    </row>
    <row r="29">
      <c r="A29" s="280"/>
      <c r="D29" s="319"/>
      <c r="E29" s="324" t="s">
        <v>37</v>
      </c>
      <c r="F29" s="325">
        <f>QUARTILE(E2:E15,1)</f>
        <v>9198075000</v>
      </c>
      <c r="G29" s="283"/>
      <c r="H29" s="283"/>
      <c r="I29" s="283"/>
      <c r="J29" s="281"/>
      <c r="K29" s="281"/>
      <c r="L29" s="281"/>
    </row>
    <row r="30">
      <c r="A30" s="280"/>
      <c r="D30" s="319"/>
      <c r="E30" s="324" t="s">
        <v>38</v>
      </c>
      <c r="F30" s="325">
        <f>MIN(E2:E15)</f>
        <v>4069746000</v>
      </c>
      <c r="G30" s="283"/>
      <c r="H30" s="283"/>
      <c r="I30" s="283"/>
      <c r="J30" s="283"/>
      <c r="K30" s="281"/>
      <c r="L30" s="281"/>
    </row>
    <row r="31">
      <c r="A31" s="280"/>
      <c r="D31" s="476"/>
      <c r="E31" s="476" t="s">
        <v>665</v>
      </c>
      <c r="F31" s="477">
        <f>AVERAGE(E2:E15)</f>
        <v>35783968929</v>
      </c>
      <c r="G31" s="476"/>
      <c r="H31" s="476"/>
      <c r="I31" s="283"/>
      <c r="J31" s="283"/>
      <c r="K31" s="281"/>
      <c r="L31" s="281"/>
    </row>
    <row r="32">
      <c r="A32" s="280"/>
      <c r="D32" s="282"/>
      <c r="E32" s="326">
        <f>AVERAGE(E2:E15)</f>
        <v>35783968929</v>
      </c>
      <c r="F32" s="478">
        <f t="array" ref="F32">INDEX(F26:F30,1)</f>
        <v>102874000000</v>
      </c>
      <c r="G32" s="326">
        <f>QUARTILE(E2:E15,3)</f>
        <v>66411000000</v>
      </c>
      <c r="H32" s="326">
        <f>MEDIAN(E2:E15)</f>
        <v>18792500000</v>
      </c>
      <c r="I32" s="326">
        <f>QUARTILE(E2:E15,1)</f>
        <v>9198075000</v>
      </c>
      <c r="J32" s="326">
        <f>MIN(E2:E15)</f>
        <v>4069746000</v>
      </c>
      <c r="K32" s="281"/>
      <c r="L32" s="281"/>
    </row>
    <row r="33">
      <c r="A33" s="280"/>
      <c r="D33" s="282"/>
      <c r="E33" s="479" t="s">
        <v>666</v>
      </c>
      <c r="F33" s="480" t="s">
        <v>70</v>
      </c>
      <c r="G33" s="480" t="s">
        <v>667</v>
      </c>
      <c r="H33" s="480" t="s">
        <v>668</v>
      </c>
      <c r="I33" s="480" t="s">
        <v>669</v>
      </c>
      <c r="J33" s="480" t="s">
        <v>73</v>
      </c>
      <c r="K33" s="281"/>
      <c r="L33" s="281"/>
    </row>
    <row r="34">
      <c r="A34" s="280"/>
      <c r="D34" s="282"/>
      <c r="E34" s="283"/>
      <c r="F34" s="283"/>
      <c r="G34" s="283"/>
      <c r="H34" s="283"/>
      <c r="I34" s="283"/>
      <c r="J34" s="281"/>
      <c r="K34" s="281"/>
      <c r="L34" s="281"/>
    </row>
    <row r="35">
      <c r="A35" s="280"/>
      <c r="D35" s="282"/>
      <c r="E35" s="283"/>
      <c r="F35" s="283"/>
      <c r="G35" s="283"/>
      <c r="H35" s="283"/>
      <c r="I35" s="283"/>
      <c r="J35" s="281"/>
      <c r="K35" s="281"/>
      <c r="L35" s="281"/>
    </row>
    <row r="36">
      <c r="A36" s="280"/>
      <c r="D36" s="282"/>
      <c r="E36" s="283"/>
      <c r="F36" s="283"/>
      <c r="G36" s="283"/>
      <c r="H36" s="283"/>
      <c r="I36" s="283"/>
      <c r="J36" s="281"/>
      <c r="K36" s="281"/>
      <c r="L36" s="281"/>
    </row>
    <row r="37">
      <c r="A37" s="280"/>
      <c r="D37" s="282"/>
      <c r="E37" s="283"/>
      <c r="F37" s="283"/>
      <c r="G37" s="283"/>
      <c r="H37" s="283"/>
      <c r="I37" s="283"/>
      <c r="J37" s="281"/>
      <c r="K37" s="281"/>
      <c r="L37" s="281"/>
    </row>
    <row r="38">
      <c r="A38" s="280"/>
      <c r="D38" s="282"/>
      <c r="E38" s="283"/>
      <c r="F38" s="283"/>
      <c r="G38" s="283"/>
      <c r="H38" s="283"/>
      <c r="I38" s="283"/>
      <c r="J38" s="281"/>
      <c r="K38" s="281"/>
      <c r="L38" s="281"/>
    </row>
    <row r="39">
      <c r="A39" s="280"/>
      <c r="D39" s="282"/>
      <c r="E39" s="283"/>
      <c r="F39" s="283"/>
      <c r="G39" s="283"/>
      <c r="H39" s="283"/>
      <c r="I39" s="283"/>
      <c r="J39" s="281"/>
      <c r="K39" s="281"/>
      <c r="L39" s="281"/>
    </row>
    <row r="40">
      <c r="A40" s="280"/>
      <c r="D40" s="282"/>
      <c r="E40" s="283"/>
      <c r="F40" s="283"/>
      <c r="G40" s="283"/>
      <c r="H40" s="283"/>
      <c r="I40" s="283"/>
      <c r="J40" s="281"/>
      <c r="K40" s="281"/>
      <c r="L40" s="281"/>
    </row>
    <row r="41">
      <c r="A41" s="280"/>
      <c r="D41" s="282"/>
      <c r="E41" s="283"/>
      <c r="F41" s="283"/>
      <c r="G41" s="283"/>
      <c r="H41" s="283"/>
      <c r="I41" s="283"/>
      <c r="J41" s="281"/>
      <c r="K41" s="281"/>
      <c r="L41" s="281"/>
    </row>
    <row r="42">
      <c r="A42" s="280"/>
      <c r="D42" s="282"/>
      <c r="E42" s="283"/>
      <c r="F42" s="283"/>
      <c r="G42" s="283"/>
      <c r="H42" s="283"/>
      <c r="I42" s="283"/>
      <c r="J42" s="281"/>
      <c r="K42" s="281"/>
      <c r="L42" s="281"/>
    </row>
    <row r="43">
      <c r="A43" s="280"/>
      <c r="D43" s="282"/>
      <c r="E43" s="283"/>
      <c r="F43" s="283"/>
      <c r="G43" s="283"/>
      <c r="H43" s="283"/>
      <c r="I43" s="283"/>
      <c r="J43" s="281"/>
      <c r="K43" s="281"/>
      <c r="L43" s="281"/>
    </row>
    <row r="44">
      <c r="A44" s="280"/>
      <c r="D44" s="282"/>
      <c r="E44" s="283"/>
      <c r="F44" s="283"/>
      <c r="G44" s="283"/>
      <c r="H44" s="283"/>
      <c r="I44" s="283"/>
      <c r="J44" s="281"/>
      <c r="K44" s="281"/>
      <c r="L44" s="281"/>
    </row>
    <row r="45">
      <c r="A45" s="280"/>
      <c r="D45" s="282"/>
      <c r="E45" s="283"/>
      <c r="F45" s="283"/>
      <c r="G45" s="283"/>
      <c r="H45" s="283"/>
      <c r="I45" s="283"/>
      <c r="J45" s="281"/>
      <c r="K45" s="281"/>
      <c r="L45" s="281"/>
    </row>
    <row r="46">
      <c r="A46" s="280"/>
      <c r="D46" s="282"/>
      <c r="E46" s="283"/>
      <c r="F46" s="283"/>
      <c r="G46" s="283"/>
      <c r="H46" s="283"/>
      <c r="I46" s="283"/>
      <c r="J46" s="281"/>
      <c r="K46" s="281"/>
      <c r="L46" s="281"/>
    </row>
    <row r="47">
      <c r="A47" s="280"/>
      <c r="D47" s="282"/>
      <c r="E47" s="283"/>
      <c r="F47" s="283"/>
      <c r="G47" s="283"/>
      <c r="H47" s="283"/>
      <c r="I47" s="283"/>
      <c r="J47" s="281"/>
      <c r="K47" s="281"/>
      <c r="L47" s="281"/>
    </row>
    <row r="48">
      <c r="A48" s="280"/>
      <c r="D48" s="282"/>
      <c r="E48" s="283"/>
      <c r="F48" s="283"/>
      <c r="G48" s="283"/>
      <c r="H48" s="283"/>
      <c r="I48" s="283"/>
      <c r="J48" s="281"/>
      <c r="K48" s="281"/>
      <c r="L48" s="281"/>
    </row>
    <row r="49">
      <c r="A49" s="280"/>
      <c r="D49" s="282"/>
      <c r="E49" s="283"/>
      <c r="F49" s="283"/>
      <c r="G49" s="283"/>
      <c r="H49" s="283"/>
      <c r="I49" s="283"/>
      <c r="J49" s="283"/>
      <c r="K49" s="281"/>
      <c r="L49" s="281"/>
    </row>
    <row r="50">
      <c r="A50" s="280"/>
      <c r="D50" s="282"/>
      <c r="E50" s="283"/>
      <c r="F50" s="283"/>
      <c r="G50" s="283"/>
      <c r="H50" s="283"/>
      <c r="I50" s="283"/>
      <c r="J50" s="283"/>
      <c r="K50" s="281"/>
      <c r="L50" s="281"/>
    </row>
    <row r="51">
      <c r="A51" s="280"/>
      <c r="D51" s="282"/>
      <c r="E51" s="283"/>
      <c r="F51" s="283"/>
      <c r="G51" s="283"/>
      <c r="H51" s="283"/>
      <c r="I51" s="283"/>
      <c r="J51" s="283"/>
      <c r="K51" s="281"/>
      <c r="L51" s="281"/>
    </row>
    <row r="52">
      <c r="A52" s="280"/>
      <c r="D52" s="282"/>
      <c r="E52" s="283"/>
      <c r="F52" s="283"/>
      <c r="G52" s="283"/>
      <c r="H52" s="283"/>
      <c r="I52" s="283"/>
      <c r="J52" s="283"/>
      <c r="K52" s="281"/>
      <c r="L52" s="281"/>
    </row>
    <row r="53">
      <c r="A53" s="280"/>
      <c r="D53" s="282"/>
      <c r="E53" s="283"/>
      <c r="F53" s="283"/>
      <c r="G53" s="283"/>
      <c r="H53" s="283"/>
      <c r="I53" s="283"/>
      <c r="J53" s="281"/>
      <c r="K53" s="281"/>
      <c r="L53" s="281"/>
    </row>
    <row r="54">
      <c r="A54" s="280"/>
      <c r="D54" s="282"/>
      <c r="E54" s="283"/>
      <c r="F54" s="283"/>
      <c r="G54" s="283"/>
      <c r="H54" s="283"/>
      <c r="I54" s="283"/>
      <c r="J54" s="281"/>
      <c r="K54" s="281"/>
      <c r="L54" s="281"/>
    </row>
    <row r="55">
      <c r="A55" s="280"/>
      <c r="D55" s="282"/>
      <c r="E55" s="283"/>
      <c r="F55" s="283"/>
      <c r="G55" s="283"/>
      <c r="H55" s="283"/>
      <c r="I55" s="283"/>
      <c r="J55" s="281"/>
      <c r="K55" s="281"/>
      <c r="L55" s="281"/>
    </row>
    <row r="56">
      <c r="A56" s="280"/>
      <c r="D56" s="282"/>
      <c r="E56" s="283"/>
      <c r="F56" s="283"/>
      <c r="G56" s="283"/>
      <c r="H56" s="283"/>
      <c r="I56" s="283"/>
      <c r="J56" s="281"/>
      <c r="K56" s="281"/>
      <c r="L56" s="281"/>
    </row>
    <row r="57">
      <c r="A57" s="280"/>
      <c r="D57" s="282"/>
      <c r="E57" s="283"/>
      <c r="F57" s="283"/>
      <c r="G57" s="283"/>
      <c r="H57" s="283"/>
      <c r="I57" s="283"/>
      <c r="J57" s="283"/>
      <c r="K57" s="281"/>
      <c r="L57" s="281"/>
    </row>
    <row r="58">
      <c r="A58" s="280"/>
      <c r="D58" s="282"/>
      <c r="E58" s="283"/>
      <c r="F58" s="283"/>
      <c r="G58" s="283"/>
      <c r="H58" s="283"/>
      <c r="I58" s="283"/>
      <c r="J58" s="283"/>
      <c r="K58" s="281"/>
      <c r="L58" s="281"/>
    </row>
    <row r="59">
      <c r="A59" s="280"/>
      <c r="D59" s="282"/>
      <c r="E59" s="283"/>
      <c r="F59" s="283"/>
      <c r="G59" s="283"/>
      <c r="H59" s="283"/>
      <c r="I59" s="283"/>
      <c r="J59" s="283"/>
      <c r="K59" s="281"/>
      <c r="L59" s="281"/>
    </row>
    <row r="60">
      <c r="A60" s="280"/>
      <c r="D60" s="282"/>
      <c r="E60" s="283"/>
      <c r="F60" s="283"/>
      <c r="G60" s="283"/>
      <c r="H60" s="283"/>
      <c r="I60" s="283"/>
      <c r="J60" s="283"/>
      <c r="K60" s="281"/>
      <c r="L60" s="281"/>
    </row>
    <row r="61">
      <c r="A61" s="280"/>
      <c r="D61" s="282"/>
      <c r="E61" s="283"/>
      <c r="F61" s="283"/>
      <c r="G61" s="283"/>
      <c r="H61" s="283"/>
      <c r="I61" s="283"/>
      <c r="J61" s="283"/>
      <c r="K61" s="281"/>
      <c r="L61" s="286"/>
    </row>
    <row r="62">
      <c r="A62" s="280"/>
      <c r="D62" s="282"/>
      <c r="E62" s="283"/>
      <c r="F62" s="283"/>
      <c r="G62" s="283"/>
      <c r="H62" s="283"/>
      <c r="I62" s="283"/>
      <c r="J62" s="283"/>
      <c r="K62" s="281"/>
      <c r="L62" s="286"/>
    </row>
    <row r="63">
      <c r="A63" s="280"/>
      <c r="D63" s="282"/>
      <c r="E63" s="283"/>
      <c r="F63" s="283"/>
      <c r="G63" s="283"/>
      <c r="H63" s="283"/>
      <c r="I63" s="283"/>
      <c r="J63" s="283"/>
      <c r="K63" s="281"/>
      <c r="L63" s="286"/>
    </row>
    <row r="64">
      <c r="A64" s="280"/>
      <c r="D64" s="282"/>
      <c r="E64" s="283"/>
      <c r="F64" s="283"/>
      <c r="G64" s="283"/>
      <c r="H64" s="283"/>
      <c r="I64" s="283"/>
      <c r="J64" s="283"/>
      <c r="K64" s="281"/>
      <c r="L64" s="286"/>
    </row>
  </sheetData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15.86"/>
    <col customWidth="1" min="5" max="5" width="18.0"/>
    <col customWidth="1" min="6" max="6" width="17.86"/>
    <col customWidth="1" min="7" max="8" width="18.0"/>
    <col customWidth="1" min="9" max="9" width="17.86"/>
    <col customWidth="1" min="10" max="10" width="19.0"/>
  </cols>
  <sheetData>
    <row r="1">
      <c r="A1" s="481" t="s">
        <v>0</v>
      </c>
      <c r="B1" s="482" t="s">
        <v>1</v>
      </c>
      <c r="C1" s="483" t="s">
        <v>2</v>
      </c>
      <c r="D1" s="21"/>
      <c r="E1" s="21"/>
      <c r="F1" s="21"/>
      <c r="G1" s="21"/>
      <c r="H1" s="21"/>
      <c r="I1" s="21"/>
      <c r="J1" s="8"/>
    </row>
    <row r="2">
      <c r="A2" s="484" t="s">
        <v>3</v>
      </c>
      <c r="C2" s="341"/>
      <c r="J2" s="25"/>
    </row>
    <row r="3">
      <c r="C3" s="485" t="s">
        <v>670</v>
      </c>
      <c r="D3" s="15"/>
      <c r="E3" s="15"/>
      <c r="F3" s="15"/>
      <c r="G3" s="15"/>
      <c r="H3" s="15"/>
      <c r="I3" s="15"/>
      <c r="J3" s="486"/>
      <c r="K3" s="487"/>
    </row>
    <row r="4">
      <c r="A4" s="488" t="s">
        <v>671</v>
      </c>
      <c r="B4" s="489"/>
      <c r="C4" s="490" t="s">
        <v>7</v>
      </c>
      <c r="D4" s="21"/>
      <c r="E4" s="491" t="s">
        <v>8</v>
      </c>
      <c r="F4" s="21"/>
      <c r="G4" s="21"/>
      <c r="H4" s="8"/>
      <c r="I4" s="23" t="s">
        <v>9</v>
      </c>
      <c r="J4" s="8"/>
    </row>
    <row r="5">
      <c r="A5" s="492"/>
      <c r="B5" s="493"/>
      <c r="C5" s="341"/>
      <c r="E5" s="28" t="s">
        <v>10</v>
      </c>
      <c r="F5" s="28" t="s">
        <v>11</v>
      </c>
      <c r="G5" s="28" t="s">
        <v>12</v>
      </c>
      <c r="H5" s="29" t="s">
        <v>13</v>
      </c>
      <c r="I5" s="30" t="s">
        <v>14</v>
      </c>
      <c r="J5" s="494" t="s">
        <v>15</v>
      </c>
    </row>
    <row r="6">
      <c r="A6" s="492"/>
      <c r="B6" s="493"/>
      <c r="C6" s="495" t="s">
        <v>17</v>
      </c>
      <c r="D6" s="33"/>
      <c r="E6" s="34">
        <f t="array" ref="E6">INDEX(Total_revenue,MATCH(1,(B1=Ticker_symbol)*(E5=Years),0))</f>
        <v>102874000000</v>
      </c>
      <c r="F6" s="35">
        <f t="array" ref="F6">INDEX(Total_revenue,MATCH(1,(B1=Ticker_symbol)*(F5=Years),0))</f>
        <v>98367000000</v>
      </c>
      <c r="G6" s="35">
        <f t="array" ref="G6">INDEX(Total_revenue,MATCH(1,(B1=Ticker_symbol)*(G5=Years),0))</f>
        <v>92793000000</v>
      </c>
      <c r="H6" s="35">
        <f t="array" ref="H6">INDEX(Total_revenue,MATCH(1,(B1=Ticker_symbol)*(H5=Years),0))</f>
        <v>81741000000</v>
      </c>
      <c r="I6" s="36">
        <f t="shared" ref="I6:J6" si="1">(H6*(1+I18))</f>
        <v>75297517019</v>
      </c>
      <c r="J6" s="496">
        <f t="shared" si="1"/>
        <v>72394626641</v>
      </c>
    </row>
    <row r="7">
      <c r="A7" s="492"/>
      <c r="B7" s="493"/>
      <c r="C7" s="497" t="s">
        <v>19</v>
      </c>
      <c r="D7" s="33"/>
      <c r="E7" s="39">
        <f t="array" ref="E7">INDEX(COGS,MATCH(1,(B1=Ticker_symbol)*(E5=Years),0))</f>
        <v>52513000000</v>
      </c>
      <c r="F7" s="40">
        <f t="array" ref="F7">INDEX(COGS,MATCH(1,(B1=Ticker_symbol)*(F5=Years),0))</f>
        <v>49683000000</v>
      </c>
      <c r="G7" s="40">
        <f t="array" ref="G7">INDEX(COGS,MATCH(1,(B1=Ticker_symbol)*(G5=Years),0))</f>
        <v>46386000000</v>
      </c>
      <c r="H7" s="39">
        <f t="array" ref="H7">INDEX(COGS,MATCH(1,(B1=Ticker_symbol)*(H5=Years),0))</f>
        <v>41057000000</v>
      </c>
      <c r="I7" s="41"/>
      <c r="J7" s="498"/>
    </row>
    <row r="8">
      <c r="A8" s="492"/>
      <c r="B8" s="493"/>
      <c r="C8" s="499" t="s">
        <v>21</v>
      </c>
      <c r="D8" s="33"/>
      <c r="E8" s="34">
        <f t="shared" ref="E8:H8" si="2">E6-E7</f>
        <v>50361000000</v>
      </c>
      <c r="F8" s="34">
        <f t="shared" si="2"/>
        <v>48684000000</v>
      </c>
      <c r="G8" s="34">
        <f t="shared" si="2"/>
        <v>46407000000</v>
      </c>
      <c r="H8" s="34">
        <f t="shared" si="2"/>
        <v>40684000000</v>
      </c>
      <c r="I8" s="36">
        <f t="shared" ref="I8:J8" si="3">(I6*I19)</f>
        <v>37819347817</v>
      </c>
      <c r="J8" s="496">
        <f t="shared" si="3"/>
        <v>36690514070</v>
      </c>
    </row>
    <row r="9">
      <c r="A9" s="492"/>
      <c r="B9" s="493"/>
      <c r="C9" s="497" t="s">
        <v>22</v>
      </c>
      <c r="D9" s="33"/>
      <c r="E9" s="39">
        <f t="array" ref="E9">INDEX(SGAs,MATCH(1,(B1=Ticker_symbol)*(E5=Years),0))</f>
        <v>22389000000</v>
      </c>
      <c r="F9" s="39">
        <f t="array" ref="F9">INDEX(SGAs,MATCH(1,(B1=Ticker_symbol)*(F5=Years),0))</f>
        <v>22629000000</v>
      </c>
      <c r="G9" s="40">
        <f t="array" ref="G9">INDEX(SGAs,MATCH(1,(B1=Ticker_symbol)*(G5=Years),0))</f>
        <v>22438000000</v>
      </c>
      <c r="H9" s="40">
        <f t="array" ref="H9">INDEX(SGAs,MATCH(1,(B1=Ticker_symbol)*(H5=Years),0))</f>
        <v>19748000000</v>
      </c>
      <c r="I9" s="41"/>
      <c r="J9" s="498"/>
    </row>
    <row r="10">
      <c r="A10" s="492"/>
      <c r="B10" s="493"/>
      <c r="C10" s="500" t="s">
        <v>23</v>
      </c>
      <c r="D10" s="46"/>
      <c r="E10" s="47">
        <f t="array" ref="E10">INDEX(Other_operating_items,MATCH(1,(B1=Ticker_symbol)*(E5=Years),0))</f>
        <v>0</v>
      </c>
      <c r="F10" s="48">
        <f t="array" ref="F10">INDEX(Other_operating_items,MATCH(1,(B1=Ticker_symbol)*(F5=Years),0))</f>
        <v>0</v>
      </c>
      <c r="G10" s="48">
        <f t="array" ref="G10">INDEX(Other_operating_items,MATCH(1,(B1=Ticker_symbol)*(G5=Years),0))</f>
        <v>0</v>
      </c>
      <c r="H10" s="49">
        <f t="array" ref="H10">INDEX(Other_operating_items,MATCH(1,(B1=Ticker_symbol)*(H5=Years),0))</f>
        <v>0</v>
      </c>
      <c r="I10" s="41"/>
      <c r="J10" s="498"/>
    </row>
    <row r="11">
      <c r="A11" s="492"/>
      <c r="B11" s="493"/>
      <c r="C11" s="501" t="s">
        <v>24</v>
      </c>
      <c r="D11" s="51"/>
      <c r="E11" s="52">
        <f t="array" ref="E11">INDEX(R_and_D,MATCH(1,(B1=Ticker_symbol)*(E5=Years),0))</f>
        <v>5816000000</v>
      </c>
      <c r="F11" s="53">
        <f t="array" ref="F11">INDEX(R_and_D,MATCH(1,(B1=Ticker_symbol)*(F5=Years),0))</f>
        <v>5743000000</v>
      </c>
      <c r="G11" s="53">
        <f t="array" ref="G11">INDEX(R_and_D,MATCH(1,(B1=Ticker_symbol)*(G5=Years),0))</f>
        <v>5437000000</v>
      </c>
      <c r="H11" s="54">
        <f t="array" ref="H11">INDEX(R_and_D,MATCH(1,(B1=Ticker_symbol)*(H5=Years),0))</f>
        <v>5247000000</v>
      </c>
      <c r="I11" s="41"/>
      <c r="J11" s="498"/>
    </row>
    <row r="12">
      <c r="A12" s="492"/>
      <c r="B12" s="493"/>
      <c r="C12" s="502" t="s">
        <v>25</v>
      </c>
      <c r="D12" s="51"/>
      <c r="E12" s="56">
        <f t="shared" ref="E12:H12" si="4">SUM(E9:E11)</f>
        <v>28205000000</v>
      </c>
      <c r="F12" s="57">
        <f t="shared" si="4"/>
        <v>28372000000</v>
      </c>
      <c r="G12" s="57">
        <f t="shared" si="4"/>
        <v>27875000000</v>
      </c>
      <c r="H12" s="58">
        <f t="shared" si="4"/>
        <v>24995000000</v>
      </c>
      <c r="I12" s="59"/>
      <c r="J12" s="503"/>
    </row>
    <row r="13">
      <c r="A13" s="492"/>
      <c r="B13" s="493"/>
      <c r="C13" s="504" t="s">
        <v>26</v>
      </c>
      <c r="D13" s="63"/>
      <c r="E13" s="64">
        <f t="shared" ref="E13:H13" si="5">E8-E12</f>
        <v>22156000000</v>
      </c>
      <c r="F13" s="65">
        <f t="shared" si="5"/>
        <v>20312000000</v>
      </c>
      <c r="G13" s="505">
        <f t="shared" si="5"/>
        <v>18532000000</v>
      </c>
      <c r="H13" s="506">
        <f t="shared" si="5"/>
        <v>15689000000</v>
      </c>
      <c r="I13" s="507">
        <f t="shared" ref="I13:J13" si="6">(I6*I20)</f>
        <v>15202566476</v>
      </c>
      <c r="J13" s="508">
        <f t="shared" si="6"/>
        <v>15337846865</v>
      </c>
    </row>
    <row r="14">
      <c r="A14" s="509" t="str">
        <f t="array" ref="A14">INDEX(Ticker_name,MATCH(B1,Ticker_key,0))</f>
        <v>International Business Machines Corporation</v>
      </c>
      <c r="B14" s="510"/>
      <c r="C14" s="510"/>
      <c r="D14" s="511"/>
      <c r="E14" s="512" t="str">
        <f t="array" ref="E14">INDEX(GICS_sector,MATCH(B1,Ticker_symbol,0))</f>
        <v>Information Technology</v>
      </c>
      <c r="F14" s="513"/>
      <c r="G14" s="514" t="str">
        <f t="array" ref="G14">INDEX(GICS_sub_industry,MATCH(B1,Ticker_symbol,0))</f>
        <v>IT Consulting &amp; Other Services</v>
      </c>
    </row>
    <row r="15">
      <c r="A15" s="515"/>
      <c r="B15" s="516"/>
      <c r="C15" s="516"/>
      <c r="D15" s="517"/>
      <c r="E15" s="518"/>
      <c r="F15" s="519"/>
    </row>
    <row r="16">
      <c r="C16" s="520" t="s">
        <v>28</v>
      </c>
      <c r="D16" s="84"/>
      <c r="E16" s="84"/>
      <c r="F16" s="84"/>
      <c r="G16" s="84"/>
      <c r="H16" s="84"/>
      <c r="I16" s="84"/>
      <c r="J16" s="13"/>
    </row>
    <row r="17">
      <c r="A17" s="368" t="s">
        <v>656</v>
      </c>
      <c r="B17" s="33"/>
      <c r="C17" s="521"/>
      <c r="E17" s="522" t="s">
        <v>8</v>
      </c>
      <c r="I17" s="89" t="s">
        <v>30</v>
      </c>
      <c r="J17" s="25"/>
    </row>
    <row r="18">
      <c r="A18" s="372">
        <f>AVERAGE(Forecast_revenue_IBM)</f>
        <v>87244523943</v>
      </c>
      <c r="B18" s="13"/>
      <c r="C18" s="523" t="s">
        <v>32</v>
      </c>
      <c r="D18" s="33"/>
      <c r="E18" s="92"/>
      <c r="F18" s="93">
        <f>(($F$6/$E$6)-1)</f>
        <v>-0.04381087544</v>
      </c>
      <c r="G18" s="93">
        <f>(($G$6/$F$6)-1)</f>
        <v>-0.05666534509</v>
      </c>
      <c r="H18" s="93">
        <f>(($H$6/$G$6)-1)</f>
        <v>-0.1191038117</v>
      </c>
      <c r="I18" s="94">
        <f>OFFSET($I$25,MATCH($B$23,$C$26:$C$28,0),0)</f>
        <v>-0.078828042</v>
      </c>
      <c r="J18" s="524">
        <f>OFFSET($I$25,MATCH($B$23,$C$26:$C$28,0),1)</f>
        <v>-0.03855227228</v>
      </c>
    </row>
    <row r="19">
      <c r="A19" s="525" t="s">
        <v>672</v>
      </c>
      <c r="B19" s="33"/>
      <c r="C19" s="523" t="s">
        <v>34</v>
      </c>
      <c r="D19" s="33"/>
      <c r="E19" s="98">
        <f t="array" ref="E19">INDEX(Gross_margin,MATCH(1,(B1=Ticker_symbol)*(E5=Years),0))</f>
        <v>0.4895406031</v>
      </c>
      <c r="F19" s="98">
        <f t="array" ref="F19">INDEX(Gross_margin,MATCH(1,(B1=Ticker_symbol)*(F5=Years),0))</f>
        <v>0.4949220775</v>
      </c>
      <c r="G19" s="98">
        <f t="array" ref="G19">INDEX(Gross_margin,MATCH(1,(B1=Ticker_symbol)*(G5=Years),0))</f>
        <v>0.5001131551</v>
      </c>
      <c r="H19" s="98">
        <f t="array" ref="H19">INDEX(Gross_margin,MATCH(1,(B1=Ticker_symbol)*(H5=Years),0))</f>
        <v>0.4977184032</v>
      </c>
      <c r="I19" s="526">
        <f>OFFSET($I$29,MATCH($B$23,$C$30:$C$32,0),0)</f>
        <v>0.502265537</v>
      </c>
      <c r="J19" s="526">
        <f>OFFSET($I$29,MATCH($B$23,$C$30:$C$32,0),1)</f>
        <v>0.5068126707</v>
      </c>
    </row>
    <row r="20">
      <c r="A20" s="527">
        <f>STDEV(E6:J6)</f>
        <v>12588207038</v>
      </c>
      <c r="B20" s="13"/>
      <c r="C20" s="523" t="s">
        <v>36</v>
      </c>
      <c r="D20" s="33"/>
      <c r="E20" s="98">
        <f t="array" ref="E20">INDEX(Operating_margin,MATCH(1,(B1=Ticker_symbol)*(E5=Years),0))</f>
        <v>0.2153702588</v>
      </c>
      <c r="F20" s="98">
        <f t="array" ref="F20">INDEX(Operating_margin,MATCH(1,(B1=Ticker_symbol)*(F5=Years),0))</f>
        <v>0.2064920146</v>
      </c>
      <c r="G20" s="101">
        <f t="array" ref="G20">INDEX(Operating_margin,MATCH(1,(B1=Ticker_symbol)*(G5=Years),0))</f>
        <v>0.1997133404</v>
      </c>
      <c r="H20" s="98">
        <f t="array" ref="H20">INDEX(Operating_margin,MATCH(1,(B1=Ticker_symbol)*(H5=Years),0))</f>
        <v>0.1919355036</v>
      </c>
      <c r="I20" s="99">
        <f>OFFSET($I$33,MATCH($B$23,$C$34:$C$36,0),0)</f>
        <v>0.2018999706</v>
      </c>
      <c r="J20" s="99">
        <f>OFFSET($I$33,MATCH($B$23,$C$34:$C$36,0),1)</f>
        <v>0.2118644377</v>
      </c>
    </row>
    <row r="21">
      <c r="A21" s="11"/>
      <c r="B21" s="11"/>
      <c r="C21" s="11"/>
      <c r="D21" s="11"/>
      <c r="E21" s="11"/>
      <c r="F21" s="11"/>
      <c r="G21" s="11"/>
      <c r="H21" s="11"/>
      <c r="I21" s="11"/>
      <c r="J21" s="11"/>
    </row>
    <row r="22">
      <c r="A22" s="11"/>
      <c r="B22" s="11"/>
      <c r="C22" s="11"/>
      <c r="D22" s="11"/>
      <c r="E22" s="11"/>
      <c r="F22" s="11"/>
      <c r="G22" s="11"/>
      <c r="H22" s="11"/>
      <c r="I22" s="11"/>
      <c r="J22" s="11"/>
    </row>
    <row r="23">
      <c r="A23" s="528" t="s">
        <v>39</v>
      </c>
      <c r="B23" s="108" t="s">
        <v>40</v>
      </c>
      <c r="C23" s="483" t="s">
        <v>658</v>
      </c>
      <c r="D23" s="21"/>
      <c r="E23" s="21"/>
      <c r="F23" s="21"/>
      <c r="G23" s="21"/>
      <c r="H23" s="21"/>
      <c r="I23" s="21"/>
      <c r="J23" s="8"/>
    </row>
    <row r="24">
      <c r="A24" s="529" t="s">
        <v>659</v>
      </c>
      <c r="C24" s="530"/>
      <c r="D24" s="531"/>
      <c r="E24" s="531"/>
      <c r="F24" s="531"/>
      <c r="G24" s="531"/>
      <c r="H24" s="532"/>
      <c r="I24" s="116" t="s">
        <v>30</v>
      </c>
      <c r="J24" s="115"/>
    </row>
    <row r="25">
      <c r="C25" s="533" t="s">
        <v>32</v>
      </c>
      <c r="D25" s="13"/>
      <c r="E25" s="534" t="s">
        <v>8</v>
      </c>
      <c r="F25" s="84"/>
      <c r="G25" s="84"/>
      <c r="H25" s="13"/>
      <c r="I25" s="122" t="s">
        <v>45</v>
      </c>
      <c r="J25" s="122" t="s">
        <v>46</v>
      </c>
    </row>
    <row r="26">
      <c r="A26" s="488" t="s">
        <v>673</v>
      </c>
      <c r="B26" s="489">
        <v>1.0</v>
      </c>
      <c r="C26" s="535" t="s">
        <v>40</v>
      </c>
      <c r="D26" s="127"/>
      <c r="E26" s="129"/>
      <c r="F26" s="129"/>
      <c r="G26" s="129"/>
      <c r="H26" s="129"/>
      <c r="I26" s="130">
        <f>(I27+H28)</f>
        <v>-0.078828042</v>
      </c>
      <c r="J26" s="130">
        <f>(I26+H28)</f>
        <v>-0.03855227228</v>
      </c>
    </row>
    <row r="27">
      <c r="A27" s="492"/>
      <c r="B27" s="489">
        <v>2.0</v>
      </c>
      <c r="C27" s="536" t="s">
        <v>47</v>
      </c>
      <c r="D27" s="133"/>
      <c r="E27" s="537"/>
      <c r="F27" s="135">
        <f>(($F$6/$E$6)-1)</f>
        <v>-0.04381087544</v>
      </c>
      <c r="G27" s="135">
        <f>(($G$6/$F$6)-1)</f>
        <v>-0.05666534509</v>
      </c>
      <c r="H27" s="135">
        <f t="shared" ref="H27:J27" si="7">(($H$6/$G$6)-1)</f>
        <v>-0.1191038117</v>
      </c>
      <c r="I27" s="136">
        <f t="shared" si="7"/>
        <v>-0.1191038117</v>
      </c>
      <c r="J27" s="136">
        <f t="shared" si="7"/>
        <v>-0.1191038117</v>
      </c>
    </row>
    <row r="28">
      <c r="A28" s="492"/>
      <c r="B28" s="489">
        <v>3.0</v>
      </c>
      <c r="C28" s="538" t="s">
        <v>48</v>
      </c>
      <c r="D28" s="139"/>
      <c r="E28" s="141"/>
      <c r="F28" s="141"/>
      <c r="G28" s="142" t="s">
        <v>49</v>
      </c>
      <c r="H28" s="411">
        <f>STDEV(E27:H27)</f>
        <v>0.04027576971</v>
      </c>
      <c r="I28" s="144">
        <f>(I27-H28)</f>
        <v>-0.1593795814</v>
      </c>
      <c r="J28" s="539">
        <f>(I28-H28)</f>
        <v>-0.1996553511</v>
      </c>
    </row>
    <row r="29">
      <c r="A29" s="492"/>
      <c r="B29" s="493"/>
      <c r="C29" s="540" t="s">
        <v>34</v>
      </c>
      <c r="D29" s="33"/>
      <c r="E29" s="148"/>
      <c r="F29" s="148"/>
      <c r="G29" s="148"/>
      <c r="H29" s="148"/>
      <c r="I29" s="149" t="s">
        <v>45</v>
      </c>
      <c r="J29" s="149" t="s">
        <v>46</v>
      </c>
    </row>
    <row r="30">
      <c r="A30" s="492"/>
      <c r="B30" s="489">
        <v>1.0</v>
      </c>
      <c r="C30" s="541" t="s">
        <v>40</v>
      </c>
      <c r="D30" s="152"/>
      <c r="E30" s="154"/>
      <c r="F30" s="154"/>
      <c r="G30" s="154"/>
      <c r="H30" s="154"/>
      <c r="I30" s="542">
        <f>(I31+H32)</f>
        <v>0.502265537</v>
      </c>
      <c r="J30" s="543">
        <f>(I30+H32)</f>
        <v>0.5068126707</v>
      </c>
    </row>
    <row r="31">
      <c r="A31" s="492"/>
      <c r="B31" s="489">
        <v>2.0</v>
      </c>
      <c r="C31" s="536" t="s">
        <v>47</v>
      </c>
      <c r="D31" s="133"/>
      <c r="E31" s="158">
        <f t="array" ref="E31">INDEX(Gross_margin,MATCH(1,(B1=Ticker_symbol)*(E5=Years),0))</f>
        <v>0.4895406031</v>
      </c>
      <c r="F31" s="158">
        <f t="array" ref="F31">INDEX(Gross_margin,MATCH(1,(B1=Ticker_symbol)*(F5=Years),0))</f>
        <v>0.4949220775</v>
      </c>
      <c r="G31" s="158">
        <f t="array" ref="G31">INDEX(Gross_margin,MATCH(1,(B1=Ticker_symbol)*(G5=Years),0))</f>
        <v>0.5001131551</v>
      </c>
      <c r="H31" s="158">
        <f t="array" ref="H31">INDEX(Gross_margin,MATCH(1,(B1=Ticker_symbol)*(H5=Years),0))</f>
        <v>0.4977184032</v>
      </c>
      <c r="I31" s="159">
        <f t="array" ref="I31">INDEX(Gross_margin,MATCH(1,(B1=Ticker_symbol)*(H5=Years),0))</f>
        <v>0.4977184032</v>
      </c>
      <c r="J31" s="159">
        <f t="array" ref="J31">INDEX(Gross_margin,MATCH(1,(B1=Ticker_symbol)*(H5=Years),0))</f>
        <v>0.4977184032</v>
      </c>
    </row>
    <row r="32">
      <c r="A32" s="492"/>
      <c r="B32" s="489">
        <v>3.0</v>
      </c>
      <c r="C32" s="538" t="s">
        <v>48</v>
      </c>
      <c r="D32" s="139"/>
      <c r="E32" s="141"/>
      <c r="F32" s="141"/>
      <c r="G32" s="142" t="s">
        <v>50</v>
      </c>
      <c r="H32" s="422">
        <f>STDEV(E31:H31)</f>
        <v>0.004547133708</v>
      </c>
      <c r="I32" s="544">
        <f>(I31-H32)</f>
        <v>0.4931712695</v>
      </c>
      <c r="J32" s="545">
        <f>(I32-H32)</f>
        <v>0.4886241358</v>
      </c>
    </row>
    <row r="33">
      <c r="A33" s="492"/>
      <c r="B33" s="493"/>
      <c r="C33" s="540" t="s">
        <v>36</v>
      </c>
      <c r="D33" s="33"/>
      <c r="E33" s="148"/>
      <c r="F33" s="148"/>
      <c r="G33" s="148"/>
      <c r="H33" s="148"/>
      <c r="I33" s="149" t="s">
        <v>45</v>
      </c>
      <c r="J33" s="149" t="s">
        <v>46</v>
      </c>
    </row>
    <row r="34">
      <c r="A34" s="492"/>
      <c r="B34" s="489">
        <v>1.0</v>
      </c>
      <c r="C34" s="541" t="s">
        <v>40</v>
      </c>
      <c r="D34" s="546"/>
      <c r="E34" s="165"/>
      <c r="F34" s="165"/>
      <c r="G34" s="165"/>
      <c r="H34" s="165"/>
      <c r="I34" s="166">
        <f>(I35+H36)</f>
        <v>0.2018999706</v>
      </c>
      <c r="J34" s="166">
        <f>(I34+H36)</f>
        <v>0.2118644377</v>
      </c>
    </row>
    <row r="35">
      <c r="A35" s="492"/>
      <c r="B35" s="489">
        <v>2.0</v>
      </c>
      <c r="C35" s="536" t="s">
        <v>47</v>
      </c>
      <c r="D35" s="547"/>
      <c r="E35" s="158">
        <f t="array" ref="E35">INDEX(Operating_margin,MATCH(1,(B1=Ticker_symbol)*(E5=Years),0))</f>
        <v>0.2153702588</v>
      </c>
      <c r="F35" s="158">
        <f t="array" ref="F35">INDEX(Operating_margin,MATCH(1,(B1=Ticker_symbol)*(F5=Years),0))</f>
        <v>0.2064920146</v>
      </c>
      <c r="G35" s="158">
        <f t="array" ref="G35">INDEX(Operating_margin,MATCH(1,(B1=Ticker_symbol)*(G5=Years),0))</f>
        <v>0.1997133404</v>
      </c>
      <c r="H35" s="158">
        <f t="array" ref="H35">INDEX(Operating_margin,MATCH(1,(B1=Ticker_symbol)*(H5=Years),0))</f>
        <v>0.1919355036</v>
      </c>
      <c r="I35" s="159">
        <f t="array" ref="I35">INDEX(Operating_margin,MATCH(1,(B1=Ticker_symbol)*(H5=Years),0))</f>
        <v>0.1919355036</v>
      </c>
      <c r="J35" s="159">
        <f t="array" ref="J35">INDEX(Operating_margin,MATCH(1,(B1=Ticker_symbol)*(H5=Years),0))</f>
        <v>0.1919355036</v>
      </c>
    </row>
    <row r="36">
      <c r="A36" s="492"/>
      <c r="B36" s="489">
        <v>3.0</v>
      </c>
      <c r="C36" s="538" t="s">
        <v>48</v>
      </c>
      <c r="D36" s="548"/>
      <c r="E36" s="141"/>
      <c r="F36" s="141"/>
      <c r="G36" s="142" t="s">
        <v>662</v>
      </c>
      <c r="H36" s="549">
        <f>STDEV(E35:H35)</f>
        <v>0.009964467044</v>
      </c>
      <c r="I36" s="162">
        <f>(I35-H36)</f>
        <v>0.1819710366</v>
      </c>
      <c r="J36" s="175">
        <f>(I36-H36)</f>
        <v>0.1720065695</v>
      </c>
    </row>
    <row r="38">
      <c r="A38" s="84"/>
      <c r="B38" s="84"/>
      <c r="C38" s="550"/>
      <c r="D38" s="550"/>
      <c r="E38" s="433">
        <v>2012.0</v>
      </c>
      <c r="F38" s="433">
        <v>2013.0</v>
      </c>
      <c r="G38" s="433">
        <v>2014.0</v>
      </c>
      <c r="H38" s="433">
        <v>2015.0</v>
      </c>
      <c r="I38" s="433">
        <v>2016.0</v>
      </c>
      <c r="J38" s="433">
        <v>2017.0</v>
      </c>
      <c r="K38" s="84"/>
    </row>
    <row r="40">
      <c r="B40" s="385"/>
    </row>
  </sheetData>
  <mergeCells count="38">
    <mergeCell ref="C20:D20"/>
    <mergeCell ref="C29:D29"/>
    <mergeCell ref="A17:B17"/>
    <mergeCell ref="A18:B18"/>
    <mergeCell ref="C18:D18"/>
    <mergeCell ref="A19:B19"/>
    <mergeCell ref="C19:D19"/>
    <mergeCell ref="A20:B20"/>
    <mergeCell ref="A26:A36"/>
    <mergeCell ref="C33:D33"/>
    <mergeCell ref="C6:D6"/>
    <mergeCell ref="C7:D7"/>
    <mergeCell ref="C8:D8"/>
    <mergeCell ref="C9:D9"/>
    <mergeCell ref="C10:D10"/>
    <mergeCell ref="C11:D11"/>
    <mergeCell ref="C1:J2"/>
    <mergeCell ref="A2:B3"/>
    <mergeCell ref="C3:J3"/>
    <mergeCell ref="A4:A13"/>
    <mergeCell ref="C4:D5"/>
    <mergeCell ref="E4:H4"/>
    <mergeCell ref="I4:J4"/>
    <mergeCell ref="C17:D17"/>
    <mergeCell ref="E17:H17"/>
    <mergeCell ref="C23:J23"/>
    <mergeCell ref="C24:H24"/>
    <mergeCell ref="I24:J24"/>
    <mergeCell ref="C12:D12"/>
    <mergeCell ref="C13:D13"/>
    <mergeCell ref="A14:D15"/>
    <mergeCell ref="E14:F15"/>
    <mergeCell ref="G14:J15"/>
    <mergeCell ref="C16:J16"/>
    <mergeCell ref="I17:J17"/>
    <mergeCell ref="A24:B25"/>
    <mergeCell ref="C25:D25"/>
    <mergeCell ref="E25:H25"/>
  </mergeCells>
  <dataValidations>
    <dataValidation type="list" allowBlank="1" sqref="B1">
      <formula1>Ticker_symbols</formula1>
    </dataValidation>
    <dataValidation type="list" allowBlank="1" sqref="B23">
      <formula1>Scenarios</formula1>
    </dataValidation>
  </dataValidations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60.14"/>
  </cols>
  <sheetData>
    <row r="1">
      <c r="A1" s="551" t="s">
        <v>674</v>
      </c>
      <c r="B1" s="551" t="s">
        <v>675</v>
      </c>
    </row>
    <row r="2">
      <c r="A2" s="551" t="s">
        <v>676</v>
      </c>
      <c r="B2" s="551" t="s">
        <v>677</v>
      </c>
    </row>
    <row r="3">
      <c r="A3" s="552" t="s">
        <v>676</v>
      </c>
      <c r="B3" s="551" t="s">
        <v>677</v>
      </c>
    </row>
    <row r="4">
      <c r="A4" s="551" t="s">
        <v>678</v>
      </c>
      <c r="B4" s="551" t="s">
        <v>679</v>
      </c>
    </row>
    <row r="5">
      <c r="A5" s="551" t="s">
        <v>680</v>
      </c>
      <c r="B5" s="551" t="s">
        <v>681</v>
      </c>
    </row>
    <row r="6">
      <c r="A6" s="551" t="s">
        <v>682</v>
      </c>
      <c r="B6" s="551" t="s">
        <v>679</v>
      </c>
    </row>
    <row r="7">
      <c r="A7" s="551" t="s">
        <v>683</v>
      </c>
      <c r="B7" s="551" t="s">
        <v>679</v>
      </c>
    </row>
    <row r="8">
      <c r="A8" s="551" t="s">
        <v>684</v>
      </c>
      <c r="B8" s="551" t="s">
        <v>685</v>
      </c>
    </row>
    <row r="9">
      <c r="A9" s="551" t="s">
        <v>686</v>
      </c>
      <c r="B9" s="551" t="s">
        <v>687</v>
      </c>
    </row>
    <row r="10">
      <c r="A10" s="551" t="s">
        <v>688</v>
      </c>
      <c r="B10" s="551" t="s">
        <v>689</v>
      </c>
    </row>
    <row r="11">
      <c r="A11" s="551" t="s">
        <v>690</v>
      </c>
      <c r="B11" s="551" t="s">
        <v>691</v>
      </c>
    </row>
    <row r="12">
      <c r="A12" s="551" t="s">
        <v>131</v>
      </c>
      <c r="B12" s="551" t="s">
        <v>692</v>
      </c>
    </row>
    <row r="13">
      <c r="A13" s="551" t="s">
        <v>133</v>
      </c>
      <c r="B13" s="551" t="s">
        <v>693</v>
      </c>
      <c r="C13" s="184" t="s">
        <v>694</v>
      </c>
      <c r="D13" s="184" t="s">
        <v>695</v>
      </c>
    </row>
    <row r="14">
      <c r="A14" s="551" t="s">
        <v>696</v>
      </c>
      <c r="B14" s="551" t="s">
        <v>697</v>
      </c>
    </row>
    <row r="15">
      <c r="A15" s="551" t="s">
        <v>698</v>
      </c>
      <c r="B15" s="551" t="s">
        <v>699</v>
      </c>
    </row>
    <row r="16">
      <c r="A16" s="551" t="s">
        <v>700</v>
      </c>
      <c r="B16" s="551" t="s">
        <v>701</v>
      </c>
    </row>
    <row r="17">
      <c r="A17" s="551" t="s">
        <v>702</v>
      </c>
      <c r="B17" s="551" t="s">
        <v>703</v>
      </c>
    </row>
    <row r="18">
      <c r="A18" s="551" t="s">
        <v>704</v>
      </c>
      <c r="B18" s="551" t="s">
        <v>705</v>
      </c>
    </row>
    <row r="19">
      <c r="A19" s="552" t="s">
        <v>135</v>
      </c>
      <c r="B19" s="553" t="s">
        <v>706</v>
      </c>
    </row>
    <row r="20">
      <c r="A20" s="551" t="s">
        <v>707</v>
      </c>
      <c r="B20" s="551" t="s">
        <v>708</v>
      </c>
    </row>
    <row r="21">
      <c r="A21" s="551" t="s">
        <v>709</v>
      </c>
      <c r="B21" s="551" t="s">
        <v>710</v>
      </c>
    </row>
    <row r="22">
      <c r="A22" s="551" t="s">
        <v>711</v>
      </c>
      <c r="B22" s="551" t="s">
        <v>712</v>
      </c>
    </row>
    <row r="23">
      <c r="A23" s="551" t="s">
        <v>137</v>
      </c>
      <c r="B23" s="551" t="s">
        <v>713</v>
      </c>
    </row>
    <row r="24">
      <c r="A24" s="551" t="s">
        <v>714</v>
      </c>
      <c r="B24" s="551" t="s">
        <v>715</v>
      </c>
    </row>
    <row r="25">
      <c r="A25" s="551" t="s">
        <v>716</v>
      </c>
      <c r="B25" s="551" t="s">
        <v>717</v>
      </c>
    </row>
    <row r="26">
      <c r="A26" s="551" t="s">
        <v>718</v>
      </c>
      <c r="B26" s="551" t="s">
        <v>719</v>
      </c>
    </row>
    <row r="27">
      <c r="A27" s="551" t="s">
        <v>720</v>
      </c>
      <c r="B27" s="551" t="s">
        <v>721</v>
      </c>
    </row>
    <row r="28">
      <c r="A28" s="551" t="s">
        <v>722</v>
      </c>
      <c r="B28" s="551" t="s">
        <v>723</v>
      </c>
    </row>
    <row r="29">
      <c r="A29" s="551" t="s">
        <v>724</v>
      </c>
      <c r="B29" s="551" t="s">
        <v>725</v>
      </c>
    </row>
    <row r="30">
      <c r="A30" s="551" t="s">
        <v>726</v>
      </c>
      <c r="B30" s="551" t="s">
        <v>727</v>
      </c>
    </row>
    <row r="31">
      <c r="A31" s="551" t="s">
        <v>728</v>
      </c>
      <c r="B31" s="551" t="s">
        <v>729</v>
      </c>
    </row>
    <row r="32">
      <c r="A32" s="551" t="s">
        <v>730</v>
      </c>
      <c r="B32" s="551" t="s">
        <v>731</v>
      </c>
    </row>
    <row r="33">
      <c r="A33" s="551" t="s">
        <v>732</v>
      </c>
      <c r="B33" s="551" t="s">
        <v>733</v>
      </c>
    </row>
    <row r="34">
      <c r="A34" s="551" t="s">
        <v>139</v>
      </c>
      <c r="B34" s="551" t="s">
        <v>734</v>
      </c>
    </row>
    <row r="35">
      <c r="A35" s="551" t="s">
        <v>735</v>
      </c>
      <c r="B35" s="551" t="s">
        <v>736</v>
      </c>
    </row>
    <row r="36">
      <c r="A36" s="551" t="s">
        <v>737</v>
      </c>
      <c r="B36" s="551" t="s">
        <v>738</v>
      </c>
    </row>
    <row r="37">
      <c r="A37" s="551" t="s">
        <v>739</v>
      </c>
      <c r="B37" s="551" t="s">
        <v>738</v>
      </c>
    </row>
    <row r="38">
      <c r="A38" s="551" t="s">
        <v>740</v>
      </c>
      <c r="B38" s="551" t="s">
        <v>741</v>
      </c>
    </row>
    <row r="39">
      <c r="A39" s="551" t="s">
        <v>742</v>
      </c>
      <c r="B39" s="551" t="s">
        <v>743</v>
      </c>
    </row>
    <row r="40">
      <c r="A40" s="552" t="s">
        <v>744</v>
      </c>
      <c r="B40" s="551" t="s">
        <v>745</v>
      </c>
    </row>
    <row r="41">
      <c r="A41" s="551" t="s">
        <v>746</v>
      </c>
      <c r="B41" s="551" t="s">
        <v>745</v>
      </c>
    </row>
    <row r="42">
      <c r="A42" s="551" t="s">
        <v>747</v>
      </c>
      <c r="B42" s="551" t="s">
        <v>748</v>
      </c>
    </row>
    <row r="43">
      <c r="A43" s="551" t="s">
        <v>749</v>
      </c>
      <c r="B43" s="551" t="s">
        <v>750</v>
      </c>
    </row>
    <row r="44">
      <c r="A44" s="551" t="s">
        <v>751</v>
      </c>
      <c r="B44" s="551" t="s">
        <v>752</v>
      </c>
    </row>
    <row r="45">
      <c r="A45" s="551" t="s">
        <v>753</v>
      </c>
      <c r="B45" s="551" t="s">
        <v>754</v>
      </c>
    </row>
    <row r="46">
      <c r="A46" s="551" t="s">
        <v>755</v>
      </c>
      <c r="B46" s="551" t="s">
        <v>756</v>
      </c>
    </row>
    <row r="47">
      <c r="A47" s="551" t="s">
        <v>757</v>
      </c>
      <c r="B47" s="551" t="s">
        <v>758</v>
      </c>
    </row>
    <row r="48">
      <c r="A48" s="551" t="s">
        <v>759</v>
      </c>
      <c r="B48" s="551" t="s">
        <v>760</v>
      </c>
    </row>
    <row r="49">
      <c r="A49" s="551" t="s">
        <v>761</v>
      </c>
      <c r="B49" s="551" t="s">
        <v>762</v>
      </c>
    </row>
    <row r="50">
      <c r="A50" s="551" t="s">
        <v>763</v>
      </c>
      <c r="B50" s="551" t="s">
        <v>764</v>
      </c>
    </row>
    <row r="51">
      <c r="A51" s="551" t="s">
        <v>765</v>
      </c>
      <c r="B51" s="551" t="s">
        <v>766</v>
      </c>
    </row>
    <row r="52">
      <c r="A52" s="551" t="s">
        <v>767</v>
      </c>
      <c r="B52" s="551" t="s">
        <v>768</v>
      </c>
    </row>
    <row r="53">
      <c r="A53" s="551" t="s">
        <v>769</v>
      </c>
      <c r="B53" s="551" t="s">
        <v>770</v>
      </c>
    </row>
    <row r="54">
      <c r="A54" s="551" t="s">
        <v>771</v>
      </c>
      <c r="B54" s="551" t="s">
        <v>772</v>
      </c>
    </row>
    <row r="55">
      <c r="A55" s="551" t="s">
        <v>773</v>
      </c>
      <c r="B55" s="551" t="s">
        <v>774</v>
      </c>
    </row>
    <row r="56">
      <c r="A56" s="551" t="s">
        <v>775</v>
      </c>
      <c r="B56" s="551" t="s">
        <v>776</v>
      </c>
    </row>
    <row r="57">
      <c r="A57" s="551" t="s">
        <v>777</v>
      </c>
      <c r="B57" s="551" t="s">
        <v>778</v>
      </c>
    </row>
    <row r="58">
      <c r="A58" s="551" t="s">
        <v>779</v>
      </c>
      <c r="B58" s="551" t="s">
        <v>780</v>
      </c>
    </row>
    <row r="59">
      <c r="A59" s="551" t="s">
        <v>781</v>
      </c>
      <c r="B59" s="551" t="s">
        <v>782</v>
      </c>
    </row>
    <row r="60">
      <c r="A60" s="551" t="s">
        <v>783</v>
      </c>
      <c r="B60" s="551" t="s">
        <v>784</v>
      </c>
    </row>
    <row r="61">
      <c r="A61" s="551" t="s">
        <v>785</v>
      </c>
      <c r="B61" s="551" t="s">
        <v>786</v>
      </c>
    </row>
    <row r="62">
      <c r="A62" s="551" t="s">
        <v>787</v>
      </c>
      <c r="B62" s="551" t="s">
        <v>788</v>
      </c>
    </row>
    <row r="63">
      <c r="A63" s="551" t="s">
        <v>789</v>
      </c>
      <c r="B63" s="551" t="s">
        <v>790</v>
      </c>
    </row>
    <row r="64">
      <c r="A64" s="551" t="s">
        <v>791</v>
      </c>
      <c r="B64" s="551" t="s">
        <v>792</v>
      </c>
    </row>
    <row r="65">
      <c r="A65" s="551" t="s">
        <v>793</v>
      </c>
      <c r="B65" s="551" t="s">
        <v>794</v>
      </c>
    </row>
    <row r="66">
      <c r="A66" s="551" t="s">
        <v>795</v>
      </c>
      <c r="B66" s="551" t="s">
        <v>796</v>
      </c>
    </row>
    <row r="67">
      <c r="A67" s="551" t="s">
        <v>797</v>
      </c>
      <c r="B67" s="551" t="s">
        <v>798</v>
      </c>
    </row>
    <row r="68">
      <c r="A68" s="551" t="s">
        <v>799</v>
      </c>
      <c r="B68" s="551" t="s">
        <v>800</v>
      </c>
    </row>
    <row r="69">
      <c r="A69" s="551" t="s">
        <v>801</v>
      </c>
      <c r="B69" s="551" t="s">
        <v>802</v>
      </c>
    </row>
    <row r="70">
      <c r="A70" s="551" t="s">
        <v>803</v>
      </c>
      <c r="B70" s="551" t="s">
        <v>804</v>
      </c>
    </row>
    <row r="71">
      <c r="A71" s="551" t="s">
        <v>805</v>
      </c>
      <c r="B71" s="551" t="s">
        <v>806</v>
      </c>
    </row>
    <row r="72">
      <c r="A72" s="551" t="s">
        <v>807</v>
      </c>
      <c r="B72" s="551" t="s">
        <v>808</v>
      </c>
    </row>
    <row r="73">
      <c r="A73" s="551" t="s">
        <v>809</v>
      </c>
      <c r="B73" s="551" t="s">
        <v>810</v>
      </c>
    </row>
    <row r="74">
      <c r="A74" s="551" t="s">
        <v>811</v>
      </c>
      <c r="B74" s="551" t="s">
        <v>812</v>
      </c>
    </row>
    <row r="75">
      <c r="A75" s="551" t="s">
        <v>813</v>
      </c>
      <c r="B75" s="551" t="s">
        <v>814</v>
      </c>
    </row>
    <row r="76">
      <c r="A76" s="551" t="s">
        <v>815</v>
      </c>
      <c r="B76" s="551" t="s">
        <v>816</v>
      </c>
    </row>
    <row r="77">
      <c r="A77" s="551" t="s">
        <v>817</v>
      </c>
      <c r="B77" s="551" t="s">
        <v>818</v>
      </c>
    </row>
    <row r="78">
      <c r="A78" s="551" t="s">
        <v>819</v>
      </c>
      <c r="B78" s="551" t="s">
        <v>820</v>
      </c>
    </row>
    <row r="79">
      <c r="A79" s="551" t="s">
        <v>821</v>
      </c>
      <c r="B79" s="551" t="s">
        <v>822</v>
      </c>
    </row>
    <row r="80">
      <c r="A80" s="551" t="s">
        <v>823</v>
      </c>
      <c r="B80" s="551" t="s">
        <v>824</v>
      </c>
    </row>
    <row r="81">
      <c r="A81" s="551" t="s">
        <v>825</v>
      </c>
      <c r="B81" s="551" t="s">
        <v>826</v>
      </c>
    </row>
    <row r="82">
      <c r="A82" s="551" t="s">
        <v>141</v>
      </c>
      <c r="B82" s="551" t="s">
        <v>827</v>
      </c>
    </row>
    <row r="83">
      <c r="A83" s="551" t="s">
        <v>828</v>
      </c>
      <c r="B83" s="551" t="s">
        <v>829</v>
      </c>
    </row>
    <row r="84">
      <c r="A84" s="551" t="s">
        <v>830</v>
      </c>
      <c r="B84" s="551" t="s">
        <v>831</v>
      </c>
    </row>
    <row r="85">
      <c r="A85" s="551" t="s">
        <v>832</v>
      </c>
      <c r="B85" s="551" t="s">
        <v>833</v>
      </c>
    </row>
    <row r="86">
      <c r="A86" s="551" t="s">
        <v>834</v>
      </c>
      <c r="B86" s="551" t="s">
        <v>835</v>
      </c>
    </row>
    <row r="87">
      <c r="A87" s="551" t="s">
        <v>836</v>
      </c>
      <c r="B87" s="551" t="s">
        <v>837</v>
      </c>
    </row>
    <row r="88">
      <c r="A88" s="551" t="s">
        <v>142</v>
      </c>
      <c r="B88" s="551" t="s">
        <v>838</v>
      </c>
    </row>
    <row r="89">
      <c r="A89" s="551" t="s">
        <v>839</v>
      </c>
      <c r="B89" s="551" t="s">
        <v>840</v>
      </c>
    </row>
    <row r="90">
      <c r="A90" s="551" t="s">
        <v>144</v>
      </c>
      <c r="B90" s="551" t="s">
        <v>841</v>
      </c>
    </row>
    <row r="91">
      <c r="A91" s="551" t="s">
        <v>842</v>
      </c>
      <c r="B91" s="551" t="s">
        <v>843</v>
      </c>
    </row>
    <row r="92">
      <c r="A92" s="551" t="s">
        <v>844</v>
      </c>
      <c r="B92" s="551" t="s">
        <v>845</v>
      </c>
    </row>
    <row r="93">
      <c r="A93" s="551" t="s">
        <v>846</v>
      </c>
      <c r="B93" s="551" t="s">
        <v>847</v>
      </c>
    </row>
    <row r="94">
      <c r="A94" s="551" t="s">
        <v>848</v>
      </c>
      <c r="B94" s="551" t="s">
        <v>849</v>
      </c>
    </row>
    <row r="95">
      <c r="A95" s="551" t="s">
        <v>850</v>
      </c>
      <c r="B95" s="551" t="s">
        <v>851</v>
      </c>
    </row>
    <row r="96">
      <c r="A96" s="551" t="s">
        <v>145</v>
      </c>
      <c r="B96" s="551" t="s">
        <v>852</v>
      </c>
    </row>
    <row r="97">
      <c r="A97" s="551" t="s">
        <v>147</v>
      </c>
      <c r="B97" s="551" t="s">
        <v>853</v>
      </c>
    </row>
    <row r="98">
      <c r="A98" s="551" t="s">
        <v>854</v>
      </c>
      <c r="B98" s="551" t="s">
        <v>855</v>
      </c>
    </row>
    <row r="99">
      <c r="A99" s="551" t="s">
        <v>856</v>
      </c>
      <c r="B99" s="551" t="s">
        <v>857</v>
      </c>
    </row>
    <row r="100">
      <c r="A100" s="551" t="s">
        <v>858</v>
      </c>
      <c r="B100" s="551" t="s">
        <v>859</v>
      </c>
    </row>
    <row r="101">
      <c r="A101" s="551" t="s">
        <v>860</v>
      </c>
      <c r="B101" s="551" t="s">
        <v>861</v>
      </c>
    </row>
    <row r="102">
      <c r="A102" s="551" t="s">
        <v>862</v>
      </c>
      <c r="B102" s="551" t="s">
        <v>863</v>
      </c>
    </row>
    <row r="103">
      <c r="A103" s="551" t="s">
        <v>864</v>
      </c>
      <c r="B103" s="551" t="s">
        <v>865</v>
      </c>
    </row>
    <row r="104">
      <c r="A104" s="551" t="s">
        <v>866</v>
      </c>
      <c r="B104" s="551" t="s">
        <v>867</v>
      </c>
    </row>
    <row r="105">
      <c r="A105" s="551" t="s">
        <v>868</v>
      </c>
      <c r="B105" s="551" t="s">
        <v>869</v>
      </c>
    </row>
    <row r="106">
      <c r="A106" s="551" t="s">
        <v>870</v>
      </c>
      <c r="B106" s="551" t="s">
        <v>867</v>
      </c>
    </row>
    <row r="107">
      <c r="A107" s="551" t="s">
        <v>148</v>
      </c>
      <c r="B107" s="551" t="s">
        <v>871</v>
      </c>
    </row>
    <row r="108">
      <c r="A108" s="551" t="s">
        <v>872</v>
      </c>
      <c r="B108" s="551" t="s">
        <v>867</v>
      </c>
    </row>
    <row r="109">
      <c r="A109" s="551" t="s">
        <v>873</v>
      </c>
      <c r="B109" s="551" t="s">
        <v>867</v>
      </c>
    </row>
    <row r="110">
      <c r="A110" s="551" t="s">
        <v>874</v>
      </c>
      <c r="B110" s="551" t="s">
        <v>875</v>
      </c>
    </row>
    <row r="111">
      <c r="A111" s="551" t="s">
        <v>876</v>
      </c>
      <c r="B111" s="551" t="s">
        <v>877</v>
      </c>
    </row>
    <row r="112">
      <c r="A112" s="551" t="s">
        <v>878</v>
      </c>
      <c r="B112" s="551" t="s">
        <v>867</v>
      </c>
    </row>
    <row r="113">
      <c r="A113" s="551" t="s">
        <v>879</v>
      </c>
      <c r="B113" s="551" t="s">
        <v>880</v>
      </c>
    </row>
    <row r="114">
      <c r="A114" s="551" t="s">
        <v>881</v>
      </c>
      <c r="B114" s="551" t="s">
        <v>882</v>
      </c>
    </row>
    <row r="115">
      <c r="A115" s="551" t="s">
        <v>883</v>
      </c>
      <c r="B115" s="551" t="s">
        <v>867</v>
      </c>
    </row>
    <row r="116">
      <c r="A116" s="551" t="s">
        <v>884</v>
      </c>
      <c r="B116" s="551" t="s">
        <v>885</v>
      </c>
    </row>
    <row r="117">
      <c r="A117" s="551" t="s">
        <v>886</v>
      </c>
      <c r="B117" s="551" t="s">
        <v>887</v>
      </c>
    </row>
    <row r="118">
      <c r="A118" s="551" t="s">
        <v>888</v>
      </c>
      <c r="B118" s="551" t="s">
        <v>889</v>
      </c>
    </row>
    <row r="119">
      <c r="A119" s="551" t="s">
        <v>150</v>
      </c>
      <c r="B119" s="551" t="s">
        <v>890</v>
      </c>
    </row>
    <row r="120">
      <c r="A120" s="552" t="s">
        <v>150</v>
      </c>
      <c r="B120" s="551" t="s">
        <v>890</v>
      </c>
    </row>
    <row r="121">
      <c r="A121" s="551" t="s">
        <v>891</v>
      </c>
      <c r="B121" s="551" t="s">
        <v>892</v>
      </c>
    </row>
    <row r="122">
      <c r="A122" s="551" t="s">
        <v>893</v>
      </c>
      <c r="B122" s="551" t="s">
        <v>894</v>
      </c>
    </row>
    <row r="123">
      <c r="A123" s="551" t="s">
        <v>895</v>
      </c>
      <c r="B123" s="551" t="s">
        <v>896</v>
      </c>
    </row>
    <row r="124">
      <c r="A124" s="551" t="s">
        <v>897</v>
      </c>
      <c r="B124" s="551" t="s">
        <v>898</v>
      </c>
    </row>
    <row r="125">
      <c r="A125" s="551" t="s">
        <v>899</v>
      </c>
      <c r="B125" s="551" t="s">
        <v>898</v>
      </c>
    </row>
    <row r="126">
      <c r="A126" s="551" t="s">
        <v>900</v>
      </c>
      <c r="B126" s="551" t="s">
        <v>901</v>
      </c>
    </row>
    <row r="127">
      <c r="A127" s="551" t="s">
        <v>902</v>
      </c>
      <c r="B127" s="551" t="s">
        <v>903</v>
      </c>
    </row>
    <row r="128">
      <c r="A128" s="551" t="s">
        <v>904</v>
      </c>
      <c r="B128" s="551" t="s">
        <v>867</v>
      </c>
    </row>
    <row r="129">
      <c r="A129" s="551" t="s">
        <v>905</v>
      </c>
      <c r="B129" s="551" t="s">
        <v>906</v>
      </c>
    </row>
    <row r="130">
      <c r="A130" s="551" t="s">
        <v>907</v>
      </c>
      <c r="B130" s="551" t="s">
        <v>908</v>
      </c>
    </row>
    <row r="131">
      <c r="A131" s="551" t="s">
        <v>909</v>
      </c>
      <c r="B131" s="551" t="s">
        <v>910</v>
      </c>
    </row>
    <row r="132">
      <c r="A132" s="551" t="s">
        <v>911</v>
      </c>
      <c r="B132" s="551" t="s">
        <v>912</v>
      </c>
    </row>
    <row r="133">
      <c r="A133" s="551" t="s">
        <v>913</v>
      </c>
      <c r="B133" s="551" t="s">
        <v>914</v>
      </c>
    </row>
    <row r="134">
      <c r="A134" s="551" t="s">
        <v>915</v>
      </c>
      <c r="B134" s="551" t="s">
        <v>916</v>
      </c>
    </row>
    <row r="135">
      <c r="A135" s="551" t="s">
        <v>917</v>
      </c>
      <c r="B135" s="551" t="s">
        <v>918</v>
      </c>
    </row>
    <row r="136">
      <c r="A136" s="551" t="s">
        <v>919</v>
      </c>
      <c r="B136" s="551" t="s">
        <v>920</v>
      </c>
    </row>
    <row r="137">
      <c r="A137" s="551" t="s">
        <v>921</v>
      </c>
      <c r="B137" s="551" t="s">
        <v>922</v>
      </c>
    </row>
    <row r="138">
      <c r="A138" s="551" t="s">
        <v>923</v>
      </c>
      <c r="B138" s="551" t="s">
        <v>924</v>
      </c>
    </row>
    <row r="139">
      <c r="A139" s="551" t="s">
        <v>925</v>
      </c>
      <c r="B139" s="551" t="s">
        <v>926</v>
      </c>
    </row>
    <row r="140">
      <c r="A140" s="551" t="s">
        <v>927</v>
      </c>
      <c r="B140" s="551" t="s">
        <v>928</v>
      </c>
    </row>
    <row r="141">
      <c r="A141" s="551" t="s">
        <v>929</v>
      </c>
      <c r="B141" s="551" t="s">
        <v>930</v>
      </c>
    </row>
    <row r="142">
      <c r="A142" s="551" t="s">
        <v>931</v>
      </c>
      <c r="B142" s="551" t="s">
        <v>922</v>
      </c>
    </row>
    <row r="143">
      <c r="A143" s="551" t="s">
        <v>152</v>
      </c>
      <c r="B143" s="551" t="s">
        <v>932</v>
      </c>
    </row>
    <row r="144">
      <c r="A144" s="551" t="s">
        <v>933</v>
      </c>
      <c r="B144" s="551" t="s">
        <v>934</v>
      </c>
    </row>
    <row r="145">
      <c r="A145" s="551" t="s">
        <v>935</v>
      </c>
      <c r="B145" s="551" t="s">
        <v>922</v>
      </c>
    </row>
    <row r="146">
      <c r="A146" s="551" t="s">
        <v>936</v>
      </c>
      <c r="B146" s="551" t="s">
        <v>937</v>
      </c>
    </row>
    <row r="147">
      <c r="A147" s="551" t="s">
        <v>938</v>
      </c>
      <c r="B147" s="551" t="s">
        <v>939</v>
      </c>
    </row>
    <row r="148">
      <c r="A148" s="551" t="s">
        <v>940</v>
      </c>
      <c r="B148" s="551" t="s">
        <v>941</v>
      </c>
    </row>
    <row r="149">
      <c r="A149" s="551" t="s">
        <v>942</v>
      </c>
      <c r="B149" s="551" t="s">
        <v>943</v>
      </c>
    </row>
    <row r="150">
      <c r="A150" s="551" t="s">
        <v>944</v>
      </c>
      <c r="B150" s="551" t="s">
        <v>945</v>
      </c>
    </row>
    <row r="151">
      <c r="A151" s="551" t="s">
        <v>946</v>
      </c>
      <c r="B151" s="551" t="s">
        <v>947</v>
      </c>
    </row>
    <row r="152">
      <c r="A152" s="551" t="s">
        <v>948</v>
      </c>
      <c r="B152" s="551" t="s">
        <v>949</v>
      </c>
    </row>
    <row r="153">
      <c r="A153" s="551" t="s">
        <v>950</v>
      </c>
      <c r="B153" s="551" t="s">
        <v>951</v>
      </c>
    </row>
    <row r="154">
      <c r="A154" s="551" t="s">
        <v>952</v>
      </c>
      <c r="B154" s="551" t="s">
        <v>953</v>
      </c>
    </row>
    <row r="155">
      <c r="A155" s="552" t="s">
        <v>952</v>
      </c>
      <c r="B155" s="551" t="s">
        <v>953</v>
      </c>
    </row>
    <row r="156">
      <c r="A156" s="551" t="s">
        <v>954</v>
      </c>
      <c r="B156" s="551" t="s">
        <v>955</v>
      </c>
    </row>
    <row r="157">
      <c r="A157" s="551" t="s">
        <v>956</v>
      </c>
      <c r="B157" s="551" t="s">
        <v>957</v>
      </c>
    </row>
    <row r="158">
      <c r="A158" s="551" t="s">
        <v>958</v>
      </c>
      <c r="B158" s="551" t="s">
        <v>957</v>
      </c>
    </row>
    <row r="159">
      <c r="A159" s="551" t="s">
        <v>959</v>
      </c>
      <c r="B159" s="551" t="s">
        <v>960</v>
      </c>
    </row>
    <row r="160">
      <c r="A160" s="551" t="s">
        <v>961</v>
      </c>
      <c r="B160" s="551" t="s">
        <v>960</v>
      </c>
    </row>
    <row r="161">
      <c r="A161" s="551" t="s">
        <v>962</v>
      </c>
      <c r="B161" s="551" t="s">
        <v>960</v>
      </c>
    </row>
    <row r="162">
      <c r="A162" s="551" t="s">
        <v>963</v>
      </c>
      <c r="B162" s="551" t="s">
        <v>960</v>
      </c>
    </row>
    <row r="163">
      <c r="A163" s="551" t="s">
        <v>964</v>
      </c>
      <c r="B163" s="551" t="s">
        <v>965</v>
      </c>
    </row>
    <row r="164">
      <c r="A164" s="551" t="s">
        <v>966</v>
      </c>
      <c r="B164" s="551" t="s">
        <v>967</v>
      </c>
    </row>
    <row r="165">
      <c r="A165" s="551" t="s">
        <v>968</v>
      </c>
      <c r="B165" s="551" t="s">
        <v>969</v>
      </c>
    </row>
    <row r="166">
      <c r="A166" s="551" t="s">
        <v>970</v>
      </c>
      <c r="B166" s="551" t="s">
        <v>971</v>
      </c>
    </row>
    <row r="167">
      <c r="A167" s="551" t="s">
        <v>972</v>
      </c>
      <c r="B167" s="551" t="s">
        <v>973</v>
      </c>
    </row>
    <row r="168">
      <c r="A168" s="551" t="s">
        <v>974</v>
      </c>
      <c r="B168" s="551" t="s">
        <v>975</v>
      </c>
    </row>
    <row r="169">
      <c r="A169" s="551" t="s">
        <v>976</v>
      </c>
      <c r="B169" s="551" t="s">
        <v>977</v>
      </c>
    </row>
    <row r="170">
      <c r="A170" s="551" t="s">
        <v>978</v>
      </c>
      <c r="B170" s="551" t="s">
        <v>979</v>
      </c>
    </row>
    <row r="171">
      <c r="A171" s="551" t="s">
        <v>980</v>
      </c>
      <c r="B171" s="551" t="s">
        <v>981</v>
      </c>
    </row>
    <row r="172">
      <c r="A172" s="552" t="s">
        <v>980</v>
      </c>
      <c r="B172" s="551" t="s">
        <v>981</v>
      </c>
    </row>
    <row r="173">
      <c r="A173" s="551" t="s">
        <v>982</v>
      </c>
      <c r="B173" s="551" t="s">
        <v>981</v>
      </c>
    </row>
    <row r="174">
      <c r="A174" s="551" t="s">
        <v>983</v>
      </c>
      <c r="B174" s="551" t="s">
        <v>981</v>
      </c>
    </row>
    <row r="175">
      <c r="A175" s="551" t="s">
        <v>984</v>
      </c>
      <c r="B175" s="551" t="s">
        <v>985</v>
      </c>
    </row>
    <row r="176">
      <c r="A176" s="551" t="s">
        <v>986</v>
      </c>
      <c r="B176" s="551" t="s">
        <v>987</v>
      </c>
    </row>
    <row r="177">
      <c r="A177" s="551" t="s">
        <v>988</v>
      </c>
      <c r="B177" s="551" t="s">
        <v>989</v>
      </c>
    </row>
    <row r="178">
      <c r="A178" s="551" t="s">
        <v>990</v>
      </c>
      <c r="B178" s="551" t="s">
        <v>989</v>
      </c>
    </row>
    <row r="179">
      <c r="A179" s="551" t="s">
        <v>991</v>
      </c>
      <c r="B179" s="551" t="s">
        <v>989</v>
      </c>
    </row>
    <row r="180">
      <c r="A180" s="551" t="s">
        <v>992</v>
      </c>
      <c r="B180" s="551" t="s">
        <v>989</v>
      </c>
    </row>
    <row r="181">
      <c r="A181" s="551" t="s">
        <v>993</v>
      </c>
      <c r="B181" s="551" t="s">
        <v>994</v>
      </c>
    </row>
    <row r="182">
      <c r="A182" s="551" t="s">
        <v>153</v>
      </c>
      <c r="B182" s="551" t="s">
        <v>924</v>
      </c>
    </row>
    <row r="183">
      <c r="A183" s="551" t="s">
        <v>995</v>
      </c>
      <c r="B183" s="551" t="s">
        <v>924</v>
      </c>
    </row>
    <row r="184">
      <c r="A184" s="551" t="s">
        <v>996</v>
      </c>
      <c r="B184" s="551" t="s">
        <v>997</v>
      </c>
    </row>
    <row r="185">
      <c r="A185" s="551" t="s">
        <v>998</v>
      </c>
      <c r="B185" s="551" t="s">
        <v>999</v>
      </c>
    </row>
    <row r="186">
      <c r="A186" s="551" t="s">
        <v>1000</v>
      </c>
      <c r="B186" s="551" t="s">
        <v>1001</v>
      </c>
    </row>
    <row r="187">
      <c r="A187" s="551" t="s">
        <v>1002</v>
      </c>
      <c r="B187" s="551" t="s">
        <v>1003</v>
      </c>
    </row>
    <row r="188">
      <c r="A188" s="551" t="s">
        <v>1004</v>
      </c>
      <c r="B188" s="551" t="s">
        <v>1005</v>
      </c>
    </row>
    <row r="189">
      <c r="A189" s="551" t="s">
        <v>1006</v>
      </c>
      <c r="B189" s="551" t="s">
        <v>1007</v>
      </c>
    </row>
    <row r="190">
      <c r="A190" s="551" t="s">
        <v>1008</v>
      </c>
      <c r="B190" s="551" t="s">
        <v>1009</v>
      </c>
    </row>
    <row r="191">
      <c r="A191" s="551" t="s">
        <v>1010</v>
      </c>
      <c r="B191" s="551" t="s">
        <v>1011</v>
      </c>
    </row>
    <row r="192">
      <c r="A192" s="551" t="s">
        <v>1012</v>
      </c>
      <c r="B192" s="551" t="s">
        <v>1013</v>
      </c>
    </row>
    <row r="193">
      <c r="A193" s="551" t="s">
        <v>1014</v>
      </c>
      <c r="B193" s="551" t="s">
        <v>1015</v>
      </c>
    </row>
    <row r="194">
      <c r="A194" s="551" t="s">
        <v>155</v>
      </c>
      <c r="B194" s="551" t="s">
        <v>1016</v>
      </c>
    </row>
    <row r="195">
      <c r="A195" s="551" t="s">
        <v>1017</v>
      </c>
      <c r="B195" s="551" t="s">
        <v>1016</v>
      </c>
    </row>
    <row r="196">
      <c r="A196" s="551" t="s">
        <v>1018</v>
      </c>
      <c r="B196" s="551" t="s">
        <v>1016</v>
      </c>
    </row>
    <row r="197">
      <c r="A197" s="551" t="s">
        <v>1019</v>
      </c>
      <c r="B197" s="551" t="s">
        <v>1016</v>
      </c>
    </row>
    <row r="198">
      <c r="A198" s="551" t="s">
        <v>1020</v>
      </c>
      <c r="B198" s="551" t="s">
        <v>1016</v>
      </c>
    </row>
    <row r="199">
      <c r="A199" s="551" t="s">
        <v>1021</v>
      </c>
      <c r="B199" s="551" t="s">
        <v>1016</v>
      </c>
    </row>
    <row r="200">
      <c r="A200" s="551" t="s">
        <v>1022</v>
      </c>
      <c r="B200" s="551" t="s">
        <v>1023</v>
      </c>
    </row>
    <row r="201">
      <c r="A201" s="551" t="s">
        <v>157</v>
      </c>
      <c r="B201" s="551" t="s">
        <v>1024</v>
      </c>
    </row>
    <row r="202">
      <c r="A202" s="551" t="s">
        <v>1025</v>
      </c>
      <c r="B202" s="551" t="s">
        <v>1026</v>
      </c>
    </row>
    <row r="203">
      <c r="A203" s="551" t="s">
        <v>159</v>
      </c>
      <c r="B203" s="551" t="s">
        <v>1027</v>
      </c>
    </row>
    <row r="204">
      <c r="A204" s="552" t="s">
        <v>1028</v>
      </c>
      <c r="B204" s="551" t="s">
        <v>1029</v>
      </c>
    </row>
    <row r="205">
      <c r="A205" s="551" t="s">
        <v>1030</v>
      </c>
      <c r="B205" s="551" t="s">
        <v>1029</v>
      </c>
    </row>
    <row r="206">
      <c r="A206" s="551" t="s">
        <v>1031</v>
      </c>
      <c r="B206" s="551" t="s">
        <v>1032</v>
      </c>
    </row>
    <row r="207">
      <c r="A207" s="551" t="s">
        <v>1033</v>
      </c>
      <c r="B207" s="551" t="s">
        <v>1034</v>
      </c>
    </row>
    <row r="208">
      <c r="A208" s="551" t="s">
        <v>1035</v>
      </c>
      <c r="B208" s="551" t="s">
        <v>1036</v>
      </c>
    </row>
    <row r="209">
      <c r="A209" s="551" t="s">
        <v>1037</v>
      </c>
      <c r="B209" s="551" t="s">
        <v>1038</v>
      </c>
    </row>
    <row r="210">
      <c r="A210" s="551" t="s">
        <v>1039</v>
      </c>
      <c r="B210" s="551" t="s">
        <v>1040</v>
      </c>
    </row>
    <row r="211">
      <c r="A211" s="551" t="s">
        <v>160</v>
      </c>
      <c r="B211" s="551" t="s">
        <v>1041</v>
      </c>
    </row>
    <row r="212">
      <c r="A212" s="551" t="s">
        <v>1042</v>
      </c>
      <c r="B212" s="551" t="s">
        <v>1043</v>
      </c>
    </row>
    <row r="213">
      <c r="A213" s="551" t="s">
        <v>1044</v>
      </c>
      <c r="B213" s="551" t="s">
        <v>1045</v>
      </c>
    </row>
    <row r="214">
      <c r="A214" s="551" t="s">
        <v>1046</v>
      </c>
      <c r="B214" s="551" t="s">
        <v>1047</v>
      </c>
    </row>
    <row r="215">
      <c r="A215" s="551" t="s">
        <v>1048</v>
      </c>
      <c r="B215" s="551" t="s">
        <v>1049</v>
      </c>
    </row>
    <row r="216">
      <c r="A216" s="551" t="s">
        <v>1050</v>
      </c>
      <c r="B216" s="551" t="s">
        <v>1051</v>
      </c>
    </row>
    <row r="217">
      <c r="A217" s="551" t="s">
        <v>1052</v>
      </c>
      <c r="B217" s="551" t="s">
        <v>1053</v>
      </c>
    </row>
    <row r="218">
      <c r="A218" s="551" t="s">
        <v>1054</v>
      </c>
      <c r="B218" s="551" t="s">
        <v>1055</v>
      </c>
    </row>
    <row r="219">
      <c r="A219" s="551" t="s">
        <v>1056</v>
      </c>
      <c r="B219" s="551" t="s">
        <v>1057</v>
      </c>
    </row>
    <row r="220">
      <c r="A220" s="551" t="s">
        <v>1058</v>
      </c>
      <c r="B220" s="551" t="s">
        <v>1059</v>
      </c>
    </row>
    <row r="221">
      <c r="A221" s="551" t="s">
        <v>162</v>
      </c>
      <c r="B221" s="551" t="s">
        <v>1060</v>
      </c>
    </row>
    <row r="222">
      <c r="A222" s="551" t="s">
        <v>1061</v>
      </c>
      <c r="B222" s="551" t="s">
        <v>1062</v>
      </c>
    </row>
    <row r="223">
      <c r="A223" s="551" t="s">
        <v>163</v>
      </c>
      <c r="B223" s="551" t="s">
        <v>1063</v>
      </c>
    </row>
    <row r="224">
      <c r="A224" s="551" t="s">
        <v>1064</v>
      </c>
      <c r="B224" s="551" t="s">
        <v>1065</v>
      </c>
    </row>
    <row r="225">
      <c r="A225" s="551" t="s">
        <v>1066</v>
      </c>
      <c r="B225" s="551" t="s">
        <v>1067</v>
      </c>
    </row>
    <row r="226">
      <c r="A226" s="552" t="s">
        <v>1068</v>
      </c>
      <c r="B226" s="551" t="s">
        <v>1069</v>
      </c>
    </row>
    <row r="227">
      <c r="A227" s="551" t="s">
        <v>1070</v>
      </c>
      <c r="B227" s="551" t="s">
        <v>1069</v>
      </c>
    </row>
    <row r="228">
      <c r="A228" s="551" t="s">
        <v>1071</v>
      </c>
      <c r="B228" s="551" t="s">
        <v>1072</v>
      </c>
    </row>
    <row r="229">
      <c r="A229" s="551" t="s">
        <v>1073</v>
      </c>
      <c r="B229" s="551" t="s">
        <v>1074</v>
      </c>
    </row>
    <row r="230">
      <c r="A230" s="551" t="s">
        <v>1075</v>
      </c>
      <c r="B230" s="551" t="s">
        <v>1076</v>
      </c>
    </row>
    <row r="231">
      <c r="A231" s="551" t="s">
        <v>1077</v>
      </c>
      <c r="B231" s="551" t="s">
        <v>1078</v>
      </c>
    </row>
    <row r="232">
      <c r="A232" s="551" t="s">
        <v>1079</v>
      </c>
      <c r="B232" s="551" t="s">
        <v>1080</v>
      </c>
    </row>
    <row r="233">
      <c r="A233" s="552" t="s">
        <v>1081</v>
      </c>
      <c r="B233" s="551" t="s">
        <v>1082</v>
      </c>
    </row>
    <row r="234">
      <c r="A234" s="551" t="s">
        <v>1083</v>
      </c>
      <c r="B234" s="551" t="s">
        <v>1082</v>
      </c>
    </row>
    <row r="235">
      <c r="A235" s="551" t="s">
        <v>1084</v>
      </c>
      <c r="B235" s="551" t="s">
        <v>1082</v>
      </c>
    </row>
    <row r="236">
      <c r="A236" s="551" t="s">
        <v>1085</v>
      </c>
      <c r="B236" s="551" t="s">
        <v>1086</v>
      </c>
    </row>
    <row r="237">
      <c r="A237" s="551" t="s">
        <v>1087</v>
      </c>
      <c r="B237" s="551" t="s">
        <v>1086</v>
      </c>
    </row>
    <row r="238">
      <c r="A238" s="551" t="s">
        <v>1088</v>
      </c>
      <c r="B238" s="551" t="s">
        <v>1089</v>
      </c>
    </row>
    <row r="239">
      <c r="A239" s="551" t="s">
        <v>1090</v>
      </c>
      <c r="B239" s="551" t="s">
        <v>1091</v>
      </c>
    </row>
    <row r="240">
      <c r="A240" s="551" t="s">
        <v>1092</v>
      </c>
      <c r="B240" s="551" t="s">
        <v>1093</v>
      </c>
    </row>
    <row r="241">
      <c r="A241" s="551" t="s">
        <v>1094</v>
      </c>
      <c r="B241" s="551" t="s">
        <v>1095</v>
      </c>
    </row>
    <row r="242">
      <c r="A242" s="551" t="s">
        <v>1096</v>
      </c>
      <c r="B242" s="551" t="s">
        <v>1097</v>
      </c>
    </row>
    <row r="243">
      <c r="A243" s="551" t="s">
        <v>1098</v>
      </c>
      <c r="B243" s="551" t="s">
        <v>1099</v>
      </c>
    </row>
    <row r="244">
      <c r="A244" s="551" t="s">
        <v>1100</v>
      </c>
      <c r="B244" s="551" t="s">
        <v>1101</v>
      </c>
    </row>
    <row r="245">
      <c r="A245" s="551" t="s">
        <v>1102</v>
      </c>
      <c r="B245" s="551" t="s">
        <v>1103</v>
      </c>
    </row>
    <row r="246">
      <c r="A246" s="551" t="s">
        <v>1104</v>
      </c>
      <c r="B246" s="551" t="s">
        <v>1105</v>
      </c>
    </row>
    <row r="247">
      <c r="A247" s="551" t="s">
        <v>1106</v>
      </c>
      <c r="B247" s="551" t="s">
        <v>1107</v>
      </c>
    </row>
    <row r="248">
      <c r="A248" s="551" t="s">
        <v>1108</v>
      </c>
      <c r="B248" s="551" t="s">
        <v>1109</v>
      </c>
    </row>
    <row r="249">
      <c r="A249" s="551" t="s">
        <v>1110</v>
      </c>
      <c r="B249" s="551" t="s">
        <v>1111</v>
      </c>
    </row>
    <row r="250">
      <c r="A250" s="551" t="s">
        <v>166</v>
      </c>
      <c r="B250" s="551" t="s">
        <v>1112</v>
      </c>
    </row>
    <row r="251">
      <c r="A251" s="551" t="s">
        <v>1113</v>
      </c>
      <c r="B251" s="551" t="s">
        <v>1114</v>
      </c>
    </row>
    <row r="252">
      <c r="A252" s="551" t="s">
        <v>1115</v>
      </c>
      <c r="B252" s="551" t="s">
        <v>1116</v>
      </c>
    </row>
    <row r="253">
      <c r="A253" s="551" t="s">
        <v>1117</v>
      </c>
      <c r="B253" s="551" t="s">
        <v>1118</v>
      </c>
    </row>
    <row r="254">
      <c r="A254" s="551" t="s">
        <v>168</v>
      </c>
      <c r="B254" s="551" t="s">
        <v>1119</v>
      </c>
    </row>
    <row r="255">
      <c r="A255" s="551" t="s">
        <v>1120</v>
      </c>
      <c r="B255" s="551" t="s">
        <v>1121</v>
      </c>
    </row>
    <row r="256">
      <c r="A256" s="551" t="s">
        <v>1122</v>
      </c>
      <c r="B256" s="551" t="s">
        <v>1123</v>
      </c>
    </row>
    <row r="257">
      <c r="A257" s="551" t="s">
        <v>1124</v>
      </c>
      <c r="B257" s="551" t="s">
        <v>1125</v>
      </c>
    </row>
    <row r="258">
      <c r="A258" s="551" t="s">
        <v>1126</v>
      </c>
      <c r="B258" s="551" t="s">
        <v>1127</v>
      </c>
    </row>
    <row r="259">
      <c r="A259" s="551" t="s">
        <v>1128</v>
      </c>
      <c r="B259" s="551" t="s">
        <v>1129</v>
      </c>
    </row>
    <row r="260">
      <c r="A260" s="551" t="s">
        <v>1130</v>
      </c>
      <c r="B260" s="551" t="s">
        <v>1131</v>
      </c>
    </row>
    <row r="261">
      <c r="A261" s="551" t="s">
        <v>1132</v>
      </c>
      <c r="B261" s="551" t="s">
        <v>1133</v>
      </c>
    </row>
    <row r="262">
      <c r="A262" s="551" t="s">
        <v>170</v>
      </c>
      <c r="B262" s="551" t="s">
        <v>1134</v>
      </c>
    </row>
    <row r="263">
      <c r="A263" s="551" t="s">
        <v>1135</v>
      </c>
      <c r="B263" s="551" t="s">
        <v>1136</v>
      </c>
    </row>
    <row r="264">
      <c r="A264" s="551" t="s">
        <v>1137</v>
      </c>
      <c r="B264" s="551" t="s">
        <v>1138</v>
      </c>
    </row>
    <row r="265">
      <c r="A265" s="551" t="s">
        <v>172</v>
      </c>
      <c r="B265" s="551" t="s">
        <v>1139</v>
      </c>
    </row>
    <row r="266">
      <c r="A266" s="551" t="s">
        <v>1140</v>
      </c>
      <c r="B266" s="551" t="s">
        <v>1141</v>
      </c>
    </row>
    <row r="267">
      <c r="A267" s="551" t="s">
        <v>1142</v>
      </c>
      <c r="B267" s="551" t="s">
        <v>1143</v>
      </c>
    </row>
    <row r="268">
      <c r="A268" s="551" t="s">
        <v>1144</v>
      </c>
      <c r="B268" s="551" t="s">
        <v>1145</v>
      </c>
    </row>
    <row r="269">
      <c r="A269" s="551" t="s">
        <v>1146</v>
      </c>
      <c r="B269" s="551" t="s">
        <v>1147</v>
      </c>
    </row>
    <row r="270">
      <c r="A270" s="551" t="s">
        <v>1148</v>
      </c>
      <c r="B270" s="551" t="s">
        <v>1149</v>
      </c>
    </row>
    <row r="271">
      <c r="A271" s="551" t="s">
        <v>1150</v>
      </c>
      <c r="B271" s="551" t="s">
        <v>1151</v>
      </c>
    </row>
    <row r="272">
      <c r="A272" s="551" t="s">
        <v>1152</v>
      </c>
      <c r="B272" s="551" t="s">
        <v>1153</v>
      </c>
    </row>
    <row r="273">
      <c r="A273" s="551" t="s">
        <v>173</v>
      </c>
      <c r="B273" s="551" t="s">
        <v>1154</v>
      </c>
    </row>
    <row r="274">
      <c r="A274" s="551" t="s">
        <v>1155</v>
      </c>
      <c r="B274" s="551" t="s">
        <v>1154</v>
      </c>
    </row>
    <row r="275">
      <c r="A275" s="551" t="s">
        <v>1156</v>
      </c>
      <c r="B275" s="551" t="s">
        <v>1157</v>
      </c>
    </row>
    <row r="276">
      <c r="A276" s="551" t="s">
        <v>1158</v>
      </c>
      <c r="B276" s="551" t="s">
        <v>1159</v>
      </c>
    </row>
    <row r="277">
      <c r="A277" s="551" t="s">
        <v>1160</v>
      </c>
      <c r="B277" s="551" t="s">
        <v>1161</v>
      </c>
    </row>
    <row r="278">
      <c r="A278" s="551" t="s">
        <v>1162</v>
      </c>
      <c r="B278" s="551" t="s">
        <v>1163</v>
      </c>
    </row>
    <row r="279">
      <c r="A279" s="551" t="s">
        <v>1164</v>
      </c>
      <c r="B279" s="551" t="s">
        <v>1165</v>
      </c>
    </row>
    <row r="280">
      <c r="A280" s="551" t="s">
        <v>1166</v>
      </c>
      <c r="B280" s="551" t="s">
        <v>1167</v>
      </c>
    </row>
    <row r="281">
      <c r="A281" s="551" t="s">
        <v>1168</v>
      </c>
      <c r="B281" s="551" t="s">
        <v>1169</v>
      </c>
    </row>
    <row r="282">
      <c r="A282" s="551" t="s">
        <v>1170</v>
      </c>
      <c r="B282" s="551" t="s">
        <v>1171</v>
      </c>
    </row>
    <row r="283">
      <c r="A283" s="551" t="s">
        <v>1172</v>
      </c>
      <c r="B283" s="551" t="s">
        <v>1173</v>
      </c>
    </row>
    <row r="284">
      <c r="A284" s="551" t="s">
        <v>1174</v>
      </c>
      <c r="B284" s="551" t="s">
        <v>1175</v>
      </c>
    </row>
    <row r="285">
      <c r="A285" s="551" t="s">
        <v>1176</v>
      </c>
      <c r="B285" s="551" t="s">
        <v>1177</v>
      </c>
    </row>
    <row r="286">
      <c r="A286" s="551" t="s">
        <v>1178</v>
      </c>
      <c r="B286" s="551" t="s">
        <v>1179</v>
      </c>
    </row>
    <row r="287">
      <c r="A287" s="551" t="s">
        <v>174</v>
      </c>
      <c r="B287" s="551" t="s">
        <v>1180</v>
      </c>
    </row>
    <row r="288">
      <c r="A288" s="551" t="s">
        <v>1181</v>
      </c>
      <c r="B288" s="551" t="s">
        <v>1182</v>
      </c>
    </row>
    <row r="289">
      <c r="A289" s="551" t="s">
        <v>1183</v>
      </c>
      <c r="B289" s="551" t="s">
        <v>1184</v>
      </c>
    </row>
    <row r="290">
      <c r="A290" s="551" t="s">
        <v>1185</v>
      </c>
      <c r="B290" s="551" t="s">
        <v>1186</v>
      </c>
    </row>
    <row r="291">
      <c r="A291" s="551" t="s">
        <v>1187</v>
      </c>
      <c r="B291" s="551" t="s">
        <v>1153</v>
      </c>
    </row>
    <row r="292">
      <c r="A292" s="551" t="s">
        <v>16</v>
      </c>
      <c r="B292" s="551" t="s">
        <v>1188</v>
      </c>
    </row>
    <row r="293">
      <c r="A293" s="551" t="s">
        <v>176</v>
      </c>
      <c r="B293" s="551" t="s">
        <v>1189</v>
      </c>
    </row>
    <row r="294">
      <c r="A294" s="551" t="s">
        <v>1190</v>
      </c>
      <c r="B294" s="551" t="s">
        <v>1191</v>
      </c>
    </row>
    <row r="295">
      <c r="A295" s="551" t="s">
        <v>1192</v>
      </c>
      <c r="B295" s="551" t="s">
        <v>1193</v>
      </c>
    </row>
    <row r="296">
      <c r="A296" s="551" t="s">
        <v>1194</v>
      </c>
      <c r="B296" s="551" t="s">
        <v>1195</v>
      </c>
    </row>
    <row r="297">
      <c r="A297" s="551" t="s">
        <v>1196</v>
      </c>
      <c r="B297" s="551" t="s">
        <v>1197</v>
      </c>
    </row>
    <row r="298">
      <c r="A298" s="551" t="s">
        <v>1198</v>
      </c>
      <c r="B298" s="551" t="s">
        <v>1199</v>
      </c>
    </row>
    <row r="299">
      <c r="A299" s="551" t="s">
        <v>1200</v>
      </c>
      <c r="B299" s="551" t="s">
        <v>1201</v>
      </c>
    </row>
    <row r="300">
      <c r="A300" s="551" t="s">
        <v>1202</v>
      </c>
      <c r="B300" s="551" t="s">
        <v>1203</v>
      </c>
    </row>
    <row r="301">
      <c r="A301" s="551" t="s">
        <v>1204</v>
      </c>
      <c r="B301" s="551" t="s">
        <v>1205</v>
      </c>
    </row>
    <row r="302">
      <c r="A302" s="551" t="s">
        <v>1206</v>
      </c>
      <c r="B302" s="551" t="s">
        <v>1207</v>
      </c>
    </row>
    <row r="303">
      <c r="A303" s="551" t="s">
        <v>1208</v>
      </c>
      <c r="B303" s="551" t="s">
        <v>1209</v>
      </c>
    </row>
    <row r="304">
      <c r="A304" s="551" t="s">
        <v>1210</v>
      </c>
      <c r="B304" s="551" t="s">
        <v>1211</v>
      </c>
    </row>
    <row r="305">
      <c r="A305" s="551" t="s">
        <v>1212</v>
      </c>
      <c r="B305" s="551" t="s">
        <v>1213</v>
      </c>
    </row>
    <row r="306">
      <c r="A306" s="551" t="s">
        <v>1214</v>
      </c>
      <c r="B306" s="551" t="s">
        <v>1215</v>
      </c>
    </row>
    <row r="307">
      <c r="A307" s="551" t="s">
        <v>1216</v>
      </c>
      <c r="B307" s="551" t="s">
        <v>1217</v>
      </c>
    </row>
    <row r="308">
      <c r="A308" s="551" t="s">
        <v>1218</v>
      </c>
      <c r="B308" s="551" t="s">
        <v>1217</v>
      </c>
    </row>
    <row r="309">
      <c r="A309" s="551" t="s">
        <v>1219</v>
      </c>
      <c r="B309" s="551" t="s">
        <v>1217</v>
      </c>
    </row>
    <row r="310">
      <c r="A310" s="551" t="s">
        <v>1220</v>
      </c>
      <c r="B310" s="551" t="s">
        <v>1221</v>
      </c>
    </row>
    <row r="311">
      <c r="A311" s="551" t="s">
        <v>1222</v>
      </c>
      <c r="B311" s="551" t="s">
        <v>1223</v>
      </c>
    </row>
    <row r="312">
      <c r="A312" s="551" t="s">
        <v>1224</v>
      </c>
      <c r="B312" s="551" t="s">
        <v>1225</v>
      </c>
    </row>
    <row r="313">
      <c r="A313" s="551" t="s">
        <v>1226</v>
      </c>
      <c r="B313" s="551" t="s">
        <v>1227</v>
      </c>
    </row>
    <row r="314">
      <c r="A314" s="551" t="s">
        <v>1228</v>
      </c>
      <c r="B314" s="551" t="s">
        <v>1229</v>
      </c>
    </row>
    <row r="315">
      <c r="A315" s="551" t="s">
        <v>1230</v>
      </c>
      <c r="B315" s="551" t="s">
        <v>1231</v>
      </c>
    </row>
    <row r="316">
      <c r="A316" s="551" t="s">
        <v>1232</v>
      </c>
      <c r="B316" s="551" t="s">
        <v>1233</v>
      </c>
    </row>
    <row r="317">
      <c r="A317" s="551" t="s">
        <v>1234</v>
      </c>
      <c r="B317" s="551" t="s">
        <v>1235</v>
      </c>
    </row>
    <row r="318">
      <c r="A318" s="551" t="s">
        <v>1236</v>
      </c>
      <c r="B318" s="551" t="s">
        <v>1237</v>
      </c>
    </row>
    <row r="319">
      <c r="A319" s="551" t="s">
        <v>1238</v>
      </c>
      <c r="B319" s="551" t="s">
        <v>1239</v>
      </c>
    </row>
    <row r="320">
      <c r="A320" s="551" t="s">
        <v>1240</v>
      </c>
      <c r="B320" s="551" t="s">
        <v>1241</v>
      </c>
    </row>
    <row r="321">
      <c r="A321" s="551" t="s">
        <v>1242</v>
      </c>
      <c r="B321" s="551" t="s">
        <v>1243</v>
      </c>
    </row>
    <row r="322">
      <c r="A322" s="551" t="s">
        <v>1244</v>
      </c>
      <c r="B322" s="551" t="s">
        <v>1245</v>
      </c>
    </row>
    <row r="323">
      <c r="A323" s="551" t="s">
        <v>1246</v>
      </c>
      <c r="B323" s="551" t="s">
        <v>1247</v>
      </c>
    </row>
    <row r="324">
      <c r="A324" s="551" t="s">
        <v>1248</v>
      </c>
      <c r="B324" s="551" t="s">
        <v>1249</v>
      </c>
    </row>
    <row r="325">
      <c r="A325" s="551" t="s">
        <v>1250</v>
      </c>
      <c r="B325" s="551" t="s">
        <v>1251</v>
      </c>
    </row>
    <row r="326">
      <c r="A326" s="551" t="s">
        <v>1252</v>
      </c>
      <c r="B326" s="551" t="s">
        <v>1253</v>
      </c>
    </row>
    <row r="327">
      <c r="A327" s="551" t="s">
        <v>1254</v>
      </c>
      <c r="B327" s="551" t="s">
        <v>1255</v>
      </c>
    </row>
    <row r="328">
      <c r="A328" s="551" t="s">
        <v>1256</v>
      </c>
      <c r="B328" s="551" t="s">
        <v>1257</v>
      </c>
    </row>
    <row r="329">
      <c r="A329" s="551" t="s">
        <v>1258</v>
      </c>
      <c r="B329" s="551" t="s">
        <v>1259</v>
      </c>
    </row>
    <row r="330">
      <c r="A330" s="551" t="s">
        <v>1260</v>
      </c>
      <c r="B330" s="551" t="s">
        <v>1261</v>
      </c>
    </row>
    <row r="331">
      <c r="A331" s="551" t="s">
        <v>179</v>
      </c>
      <c r="B331" s="551" t="s">
        <v>1262</v>
      </c>
    </row>
    <row r="332">
      <c r="A332" s="551" t="s">
        <v>1263</v>
      </c>
      <c r="B332" s="551" t="s">
        <v>1262</v>
      </c>
    </row>
    <row r="333">
      <c r="A333" s="551" t="s">
        <v>1264</v>
      </c>
      <c r="B333" s="551" t="s">
        <v>1265</v>
      </c>
    </row>
    <row r="334">
      <c r="A334" s="551" t="s">
        <v>1266</v>
      </c>
      <c r="B334" s="551" t="s">
        <v>1267</v>
      </c>
    </row>
    <row r="335">
      <c r="A335" s="551" t="s">
        <v>181</v>
      </c>
      <c r="B335" s="551" t="s">
        <v>1268</v>
      </c>
    </row>
    <row r="336">
      <c r="A336" s="551" t="s">
        <v>182</v>
      </c>
      <c r="B336" s="551" t="s">
        <v>1269</v>
      </c>
    </row>
    <row r="337">
      <c r="A337" s="551" t="s">
        <v>1270</v>
      </c>
      <c r="B337" s="551" t="s">
        <v>1271</v>
      </c>
    </row>
    <row r="338">
      <c r="A338" s="551" t="s">
        <v>1272</v>
      </c>
      <c r="B338" s="551" t="s">
        <v>1273</v>
      </c>
    </row>
    <row r="339">
      <c r="A339" s="551" t="s">
        <v>1274</v>
      </c>
      <c r="B339" s="551" t="s">
        <v>1275</v>
      </c>
    </row>
    <row r="340">
      <c r="A340" s="551" t="s">
        <v>184</v>
      </c>
      <c r="B340" s="551" t="s">
        <v>1276</v>
      </c>
    </row>
    <row r="341">
      <c r="A341" s="551" t="s">
        <v>1277</v>
      </c>
      <c r="B341" s="551" t="s">
        <v>1278</v>
      </c>
    </row>
    <row r="342">
      <c r="A342" s="551" t="s">
        <v>1279</v>
      </c>
      <c r="B342" s="551" t="s">
        <v>1280</v>
      </c>
    </row>
    <row r="343">
      <c r="A343" s="551" t="s">
        <v>1281</v>
      </c>
      <c r="B343" s="551" t="s">
        <v>1282</v>
      </c>
    </row>
    <row r="344">
      <c r="A344" s="551" t="s">
        <v>1283</v>
      </c>
      <c r="B344" s="551" t="s">
        <v>1284</v>
      </c>
    </row>
    <row r="345">
      <c r="A345" s="551" t="s">
        <v>1285</v>
      </c>
      <c r="B345" s="551" t="s">
        <v>1286</v>
      </c>
    </row>
    <row r="346">
      <c r="A346" s="551" t="s">
        <v>1287</v>
      </c>
      <c r="B346" s="551" t="s">
        <v>1288</v>
      </c>
    </row>
    <row r="347">
      <c r="A347" s="551" t="s">
        <v>1289</v>
      </c>
      <c r="B347" s="551" t="s">
        <v>1290</v>
      </c>
    </row>
    <row r="348">
      <c r="A348" s="551" t="s">
        <v>1291</v>
      </c>
      <c r="B348" s="551" t="s">
        <v>1292</v>
      </c>
    </row>
    <row r="349">
      <c r="A349" s="551" t="s">
        <v>1293</v>
      </c>
      <c r="B349" s="551" t="s">
        <v>1294</v>
      </c>
    </row>
    <row r="350">
      <c r="A350" s="551" t="s">
        <v>1295</v>
      </c>
      <c r="B350" s="551" t="s">
        <v>1296</v>
      </c>
    </row>
    <row r="351">
      <c r="A351" s="551" t="s">
        <v>1297</v>
      </c>
      <c r="B351" s="551" t="s">
        <v>1298</v>
      </c>
    </row>
    <row r="352">
      <c r="A352" s="551" t="s">
        <v>1299</v>
      </c>
      <c r="B352" s="551" t="s">
        <v>1300</v>
      </c>
    </row>
    <row r="353">
      <c r="A353" s="551" t="s">
        <v>1301</v>
      </c>
      <c r="B353" s="551" t="s">
        <v>1302</v>
      </c>
    </row>
    <row r="354">
      <c r="A354" s="551" t="s">
        <v>1303</v>
      </c>
      <c r="B354" s="551" t="s">
        <v>1304</v>
      </c>
    </row>
    <row r="355">
      <c r="A355" s="551" t="s">
        <v>1305</v>
      </c>
      <c r="B355" s="551" t="s">
        <v>1306</v>
      </c>
    </row>
    <row r="356">
      <c r="A356" s="551" t="s">
        <v>1307</v>
      </c>
      <c r="B356" s="551" t="s">
        <v>1308</v>
      </c>
    </row>
    <row r="357">
      <c r="A357" s="551" t="s">
        <v>1309</v>
      </c>
      <c r="B357" s="551" t="s">
        <v>1310</v>
      </c>
    </row>
    <row r="358">
      <c r="A358" s="551" t="s">
        <v>1311</v>
      </c>
      <c r="B358" s="551" t="s">
        <v>1312</v>
      </c>
    </row>
    <row r="359">
      <c r="A359" s="551" t="s">
        <v>1313</v>
      </c>
      <c r="B359" s="551" t="s">
        <v>1314</v>
      </c>
    </row>
    <row r="360">
      <c r="A360" s="551" t="s">
        <v>1315</v>
      </c>
      <c r="B360" s="551" t="s">
        <v>1316</v>
      </c>
    </row>
    <row r="361">
      <c r="A361" s="551" t="s">
        <v>1317</v>
      </c>
      <c r="B361" s="551" t="s">
        <v>1318</v>
      </c>
    </row>
    <row r="362">
      <c r="A362" s="551" t="s">
        <v>1319</v>
      </c>
      <c r="B362" s="551" t="s">
        <v>1320</v>
      </c>
    </row>
    <row r="363">
      <c r="A363" s="551" t="s">
        <v>1321</v>
      </c>
      <c r="B363" s="551" t="s">
        <v>1322</v>
      </c>
    </row>
    <row r="364">
      <c r="A364" s="551" t="s">
        <v>1323</v>
      </c>
      <c r="B364" s="551" t="s">
        <v>1324</v>
      </c>
    </row>
    <row r="365">
      <c r="A365" s="551" t="s">
        <v>1325</v>
      </c>
      <c r="B365" s="551" t="s">
        <v>1326</v>
      </c>
    </row>
    <row r="366">
      <c r="A366" s="551" t="s">
        <v>1327</v>
      </c>
      <c r="B366" s="551" t="s">
        <v>1328</v>
      </c>
    </row>
    <row r="367">
      <c r="A367" s="551" t="s">
        <v>1329</v>
      </c>
      <c r="B367" s="551" t="s">
        <v>1330</v>
      </c>
    </row>
    <row r="368">
      <c r="A368" s="551" t="s">
        <v>1331</v>
      </c>
      <c r="B368" s="551" t="s">
        <v>1332</v>
      </c>
    </row>
    <row r="369">
      <c r="A369" s="551" t="s">
        <v>1333</v>
      </c>
      <c r="B369" s="551" t="s">
        <v>1334</v>
      </c>
    </row>
    <row r="370">
      <c r="A370" s="551" t="s">
        <v>1335</v>
      </c>
      <c r="B370" s="551" t="s">
        <v>1334</v>
      </c>
    </row>
    <row r="371">
      <c r="A371" s="551" t="s">
        <v>1336</v>
      </c>
      <c r="B371" s="551" t="s">
        <v>1337</v>
      </c>
    </row>
    <row r="372">
      <c r="A372" s="551" t="s">
        <v>1338</v>
      </c>
      <c r="B372" s="551" t="s">
        <v>1339</v>
      </c>
    </row>
    <row r="373">
      <c r="A373" s="551" t="s">
        <v>1340</v>
      </c>
      <c r="B373" s="551" t="s">
        <v>1341</v>
      </c>
    </row>
    <row r="374">
      <c r="A374" s="552" t="s">
        <v>1342</v>
      </c>
      <c r="B374" s="551" t="s">
        <v>772</v>
      </c>
    </row>
    <row r="375">
      <c r="A375" s="551" t="s">
        <v>1343</v>
      </c>
      <c r="B375" s="551" t="s">
        <v>1344</v>
      </c>
    </row>
    <row r="376">
      <c r="A376" s="551" t="s">
        <v>1345</v>
      </c>
      <c r="B376" s="551" t="s">
        <v>1346</v>
      </c>
    </row>
    <row r="377">
      <c r="A377" s="551" t="s">
        <v>1347</v>
      </c>
      <c r="B377" s="551" t="s">
        <v>1348</v>
      </c>
    </row>
    <row r="378">
      <c r="A378" s="551" t="s">
        <v>1349</v>
      </c>
      <c r="B378" s="551" t="s">
        <v>1350</v>
      </c>
    </row>
    <row r="379">
      <c r="A379" s="551" t="s">
        <v>1351</v>
      </c>
      <c r="B379" s="551" t="s">
        <v>1352</v>
      </c>
    </row>
    <row r="380">
      <c r="A380" s="551" t="s">
        <v>1353</v>
      </c>
      <c r="B380" s="551" t="s">
        <v>1354</v>
      </c>
    </row>
    <row r="381">
      <c r="A381" s="551" t="s">
        <v>1355</v>
      </c>
      <c r="B381" s="551" t="s">
        <v>1356</v>
      </c>
    </row>
    <row r="382">
      <c r="A382" s="551" t="s">
        <v>1357</v>
      </c>
      <c r="B382" s="551" t="s">
        <v>1358</v>
      </c>
    </row>
    <row r="383">
      <c r="A383" s="551" t="s">
        <v>1359</v>
      </c>
      <c r="B383" s="551" t="s">
        <v>1318</v>
      </c>
    </row>
    <row r="384">
      <c r="A384" s="551" t="s">
        <v>1360</v>
      </c>
      <c r="B384" s="551" t="s">
        <v>1361</v>
      </c>
    </row>
    <row r="385">
      <c r="A385" s="551" t="s">
        <v>1362</v>
      </c>
      <c r="B385" s="551" t="s">
        <v>1363</v>
      </c>
    </row>
    <row r="386">
      <c r="A386" s="551" t="s">
        <v>1364</v>
      </c>
      <c r="B386" s="551" t="s">
        <v>1365</v>
      </c>
    </row>
    <row r="387">
      <c r="A387" s="551" t="s">
        <v>1366</v>
      </c>
      <c r="B387" s="551" t="s">
        <v>1367</v>
      </c>
    </row>
    <row r="388">
      <c r="A388" s="551" t="s">
        <v>1368</v>
      </c>
      <c r="B388" s="551" t="s">
        <v>1369</v>
      </c>
    </row>
    <row r="389">
      <c r="A389" s="551" t="s">
        <v>1370</v>
      </c>
      <c r="B389" s="551" t="s">
        <v>1371</v>
      </c>
    </row>
    <row r="390">
      <c r="A390" s="551" t="s">
        <v>1372</v>
      </c>
      <c r="B390" s="551" t="s">
        <v>1371</v>
      </c>
    </row>
    <row r="391">
      <c r="A391" s="551" t="s">
        <v>1373</v>
      </c>
      <c r="B391" s="551" t="s">
        <v>1374</v>
      </c>
    </row>
    <row r="392">
      <c r="A392" s="551" t="s">
        <v>1375</v>
      </c>
      <c r="B392" s="551" t="s">
        <v>1376</v>
      </c>
    </row>
    <row r="393">
      <c r="A393" s="551" t="s">
        <v>1377</v>
      </c>
      <c r="B393" s="551" t="s">
        <v>1378</v>
      </c>
    </row>
    <row r="394">
      <c r="A394" s="551" t="s">
        <v>1379</v>
      </c>
      <c r="B394" s="551" t="s">
        <v>1380</v>
      </c>
    </row>
    <row r="395">
      <c r="A395" s="551" t="s">
        <v>1381</v>
      </c>
      <c r="B395" s="551" t="s">
        <v>1382</v>
      </c>
    </row>
    <row r="396">
      <c r="A396" s="551" t="s">
        <v>1383</v>
      </c>
      <c r="B396" s="551" t="s">
        <v>1384</v>
      </c>
    </row>
    <row r="397">
      <c r="A397" s="551" t="s">
        <v>1385</v>
      </c>
      <c r="B397" s="551" t="s">
        <v>1386</v>
      </c>
    </row>
    <row r="398">
      <c r="A398" s="551" t="s">
        <v>1387</v>
      </c>
      <c r="B398" s="551" t="s">
        <v>1388</v>
      </c>
    </row>
    <row r="399">
      <c r="A399" s="551" t="s">
        <v>1389</v>
      </c>
      <c r="B399" s="551" t="s">
        <v>1390</v>
      </c>
    </row>
    <row r="400">
      <c r="A400" s="551" t="s">
        <v>1391</v>
      </c>
      <c r="B400" s="551" t="s">
        <v>1392</v>
      </c>
    </row>
    <row r="401">
      <c r="A401" s="551" t="s">
        <v>1393</v>
      </c>
      <c r="B401" s="551" t="s">
        <v>1394</v>
      </c>
    </row>
    <row r="402">
      <c r="A402" s="551" t="s">
        <v>1395</v>
      </c>
      <c r="B402" s="551" t="s">
        <v>1396</v>
      </c>
    </row>
    <row r="403">
      <c r="A403" s="551" t="s">
        <v>1397</v>
      </c>
      <c r="B403" s="551" t="s">
        <v>1318</v>
      </c>
    </row>
    <row r="404">
      <c r="A404" s="551" t="s">
        <v>1398</v>
      </c>
      <c r="B404" s="551" t="s">
        <v>1399</v>
      </c>
    </row>
    <row r="405">
      <c r="A405" s="551" t="s">
        <v>1400</v>
      </c>
      <c r="B405" s="551" t="s">
        <v>1401</v>
      </c>
    </row>
    <row r="406">
      <c r="A406" s="551" t="s">
        <v>1402</v>
      </c>
      <c r="B406" s="551" t="s">
        <v>745</v>
      </c>
    </row>
    <row r="407">
      <c r="A407" s="551" t="s">
        <v>1403</v>
      </c>
      <c r="B407" s="551" t="s">
        <v>745</v>
      </c>
    </row>
    <row r="408">
      <c r="A408" s="551" t="s">
        <v>1404</v>
      </c>
      <c r="B408" s="551" t="s">
        <v>1405</v>
      </c>
    </row>
    <row r="409">
      <c r="A409" s="551" t="s">
        <v>1406</v>
      </c>
      <c r="B409" s="551" t="s">
        <v>1407</v>
      </c>
    </row>
    <row r="410">
      <c r="A410" s="551" t="s">
        <v>1408</v>
      </c>
      <c r="B410" s="551" t="s">
        <v>1409</v>
      </c>
    </row>
    <row r="411">
      <c r="A411" s="551" t="s">
        <v>1410</v>
      </c>
      <c r="B411" s="551" t="s">
        <v>1411</v>
      </c>
    </row>
    <row r="412">
      <c r="A412" s="551" t="s">
        <v>1412</v>
      </c>
      <c r="B412" s="551" t="s">
        <v>1413</v>
      </c>
    </row>
    <row r="413">
      <c r="A413" s="551" t="s">
        <v>1414</v>
      </c>
      <c r="B413" s="551" t="s">
        <v>1415</v>
      </c>
    </row>
    <row r="414">
      <c r="A414" s="551" t="s">
        <v>1416</v>
      </c>
      <c r="B414" s="551" t="s">
        <v>1417</v>
      </c>
    </row>
    <row r="415">
      <c r="A415" s="551" t="s">
        <v>1418</v>
      </c>
      <c r="B415" s="551" t="s">
        <v>1419</v>
      </c>
    </row>
    <row r="416">
      <c r="A416" s="551" t="s">
        <v>1420</v>
      </c>
      <c r="B416" s="551" t="s">
        <v>1421</v>
      </c>
    </row>
    <row r="417">
      <c r="A417" s="551" t="s">
        <v>1422</v>
      </c>
      <c r="B417" s="551" t="s">
        <v>1423</v>
      </c>
    </row>
    <row r="418">
      <c r="A418" s="551" t="s">
        <v>1424</v>
      </c>
      <c r="B418" s="551" t="s">
        <v>1425</v>
      </c>
    </row>
    <row r="419">
      <c r="A419" s="551" t="s">
        <v>1426</v>
      </c>
      <c r="B419" s="551" t="s">
        <v>1427</v>
      </c>
    </row>
    <row r="420">
      <c r="A420" s="551" t="s">
        <v>1428</v>
      </c>
      <c r="B420" s="551" t="s">
        <v>1429</v>
      </c>
    </row>
    <row r="421">
      <c r="A421" s="551" t="s">
        <v>1430</v>
      </c>
      <c r="B421" s="551" t="s">
        <v>1431</v>
      </c>
    </row>
    <row r="422">
      <c r="A422" s="551" t="s">
        <v>1432</v>
      </c>
      <c r="B422" s="551" t="s">
        <v>1433</v>
      </c>
    </row>
    <row r="423">
      <c r="A423" s="551" t="s">
        <v>1434</v>
      </c>
      <c r="B423" s="551" t="s">
        <v>1435</v>
      </c>
    </row>
    <row r="424">
      <c r="A424" s="551" t="s">
        <v>1436</v>
      </c>
      <c r="B424" s="551" t="s">
        <v>1437</v>
      </c>
    </row>
    <row r="425">
      <c r="A425" s="551" t="s">
        <v>1438</v>
      </c>
      <c r="B425" s="551" t="s">
        <v>1439</v>
      </c>
    </row>
    <row r="426">
      <c r="A426" s="551" t="s">
        <v>1440</v>
      </c>
      <c r="B426" s="551" t="s">
        <v>1439</v>
      </c>
    </row>
    <row r="427">
      <c r="A427" s="551" t="s">
        <v>1441</v>
      </c>
      <c r="B427" s="551" t="s">
        <v>1442</v>
      </c>
    </row>
    <row r="428">
      <c r="A428" s="551" t="s">
        <v>1443</v>
      </c>
      <c r="B428" s="551" t="s">
        <v>1444</v>
      </c>
    </row>
    <row r="429">
      <c r="A429" s="551" t="s">
        <v>1445</v>
      </c>
      <c r="B429" s="551" t="s">
        <v>1446</v>
      </c>
    </row>
    <row r="430">
      <c r="A430" s="551" t="s">
        <v>1447</v>
      </c>
      <c r="B430" s="551" t="s">
        <v>1448</v>
      </c>
    </row>
    <row r="431">
      <c r="A431" s="551" t="s">
        <v>1449</v>
      </c>
      <c r="B431" s="551" t="s">
        <v>1450</v>
      </c>
    </row>
    <row r="432">
      <c r="A432" s="551" t="s">
        <v>1451</v>
      </c>
      <c r="B432" s="551" t="s">
        <v>1452</v>
      </c>
    </row>
    <row r="433">
      <c r="A433" s="551" t="s">
        <v>1453</v>
      </c>
      <c r="B433" s="551" t="s">
        <v>1454</v>
      </c>
    </row>
    <row r="434">
      <c r="A434" s="551" t="s">
        <v>1455</v>
      </c>
      <c r="B434" s="551" t="s">
        <v>1456</v>
      </c>
    </row>
    <row r="435">
      <c r="A435" s="551" t="s">
        <v>1457</v>
      </c>
      <c r="B435" s="551" t="s">
        <v>1458</v>
      </c>
    </row>
    <row r="436">
      <c r="A436" s="551" t="s">
        <v>1459</v>
      </c>
      <c r="B436" s="551" t="s">
        <v>1460</v>
      </c>
    </row>
    <row r="437">
      <c r="A437" s="551" t="s">
        <v>1461</v>
      </c>
      <c r="B437" s="551" t="s">
        <v>1462</v>
      </c>
    </row>
    <row r="438">
      <c r="A438" s="551" t="s">
        <v>1463</v>
      </c>
      <c r="B438" s="551" t="s">
        <v>1464</v>
      </c>
    </row>
    <row r="439">
      <c r="A439" s="551" t="s">
        <v>1465</v>
      </c>
      <c r="B439" s="551" t="s">
        <v>1466</v>
      </c>
    </row>
    <row r="440">
      <c r="A440" s="551" t="s">
        <v>1467</v>
      </c>
      <c r="B440" s="551" t="s">
        <v>1468</v>
      </c>
    </row>
    <row r="441">
      <c r="A441" s="551" t="s">
        <v>1469</v>
      </c>
      <c r="B441" s="551" t="s">
        <v>1470</v>
      </c>
    </row>
    <row r="442">
      <c r="A442" s="551" t="s">
        <v>1471</v>
      </c>
      <c r="B442" s="551" t="s">
        <v>1472</v>
      </c>
    </row>
    <row r="443">
      <c r="A443" s="551" t="s">
        <v>1473</v>
      </c>
      <c r="B443" s="551" t="s">
        <v>1474</v>
      </c>
    </row>
    <row r="444">
      <c r="A444" s="551" t="s">
        <v>1475</v>
      </c>
      <c r="B444" s="551" t="s">
        <v>1476</v>
      </c>
    </row>
    <row r="445">
      <c r="A445" s="551" t="s">
        <v>1477</v>
      </c>
      <c r="B445" s="551" t="s">
        <v>1478</v>
      </c>
    </row>
    <row r="446">
      <c r="A446" s="551" t="s">
        <v>1479</v>
      </c>
      <c r="B446" s="551" t="s">
        <v>1480</v>
      </c>
    </row>
    <row r="447">
      <c r="A447" s="551" t="s">
        <v>1481</v>
      </c>
      <c r="B447" s="551" t="s">
        <v>1482</v>
      </c>
    </row>
    <row r="448">
      <c r="A448" s="551" t="s">
        <v>1483</v>
      </c>
      <c r="B448" s="551" t="s">
        <v>1484</v>
      </c>
    </row>
    <row r="449">
      <c r="A449" s="551" t="s">
        <v>1485</v>
      </c>
      <c r="B449" s="551" t="s">
        <v>1486</v>
      </c>
    </row>
    <row r="450">
      <c r="A450" s="551" t="s">
        <v>1487</v>
      </c>
      <c r="B450" s="551" t="s">
        <v>1488</v>
      </c>
    </row>
    <row r="451">
      <c r="A451" s="551" t="s">
        <v>1489</v>
      </c>
      <c r="B451" s="551" t="s">
        <v>1490</v>
      </c>
    </row>
    <row r="452">
      <c r="A452" s="551" t="s">
        <v>1491</v>
      </c>
      <c r="B452" s="551" t="s">
        <v>1492</v>
      </c>
    </row>
    <row r="453">
      <c r="A453" s="551" t="s">
        <v>1493</v>
      </c>
      <c r="B453" s="551" t="s">
        <v>1494</v>
      </c>
    </row>
    <row r="454">
      <c r="A454" s="551" t="s">
        <v>1495</v>
      </c>
      <c r="B454" s="551" t="s">
        <v>1496</v>
      </c>
    </row>
    <row r="455">
      <c r="A455" s="551" t="s">
        <v>1497</v>
      </c>
      <c r="B455" s="551" t="s">
        <v>1498</v>
      </c>
    </row>
    <row r="456">
      <c r="A456" s="551" t="s">
        <v>1499</v>
      </c>
      <c r="B456" s="551" t="s">
        <v>1500</v>
      </c>
    </row>
    <row r="457">
      <c r="A457" s="551" t="s">
        <v>1501</v>
      </c>
      <c r="B457" s="551" t="s">
        <v>1502</v>
      </c>
    </row>
    <row r="458">
      <c r="A458" s="551" t="s">
        <v>1503</v>
      </c>
      <c r="B458" s="551" t="s">
        <v>1504</v>
      </c>
    </row>
    <row r="459">
      <c r="A459" s="551" t="s">
        <v>1505</v>
      </c>
      <c r="B459" s="551" t="s">
        <v>1506</v>
      </c>
    </row>
    <row r="460">
      <c r="A460" s="551" t="s">
        <v>1507</v>
      </c>
      <c r="B460" s="551" t="s">
        <v>1508</v>
      </c>
    </row>
    <row r="461">
      <c r="A461" s="551" t="s">
        <v>1509</v>
      </c>
      <c r="B461" s="551" t="s">
        <v>1510</v>
      </c>
    </row>
    <row r="462">
      <c r="A462" s="551" t="s">
        <v>187</v>
      </c>
      <c r="B462" s="551" t="s">
        <v>1511</v>
      </c>
    </row>
    <row r="463">
      <c r="A463" s="551" t="s">
        <v>1512</v>
      </c>
      <c r="B463" s="551" t="s">
        <v>1513</v>
      </c>
    </row>
    <row r="464">
      <c r="A464" s="551" t="s">
        <v>1514</v>
      </c>
      <c r="B464" s="551" t="s">
        <v>1515</v>
      </c>
    </row>
    <row r="465">
      <c r="A465" s="551" t="s">
        <v>1516</v>
      </c>
      <c r="B465" s="551" t="s">
        <v>1517</v>
      </c>
    </row>
    <row r="466">
      <c r="A466" s="551" t="s">
        <v>1518</v>
      </c>
      <c r="B466" s="551" t="s">
        <v>1517</v>
      </c>
    </row>
    <row r="467">
      <c r="A467" s="551" t="s">
        <v>1519</v>
      </c>
      <c r="B467" s="551" t="s">
        <v>1520</v>
      </c>
    </row>
    <row r="468">
      <c r="A468" s="551" t="s">
        <v>1521</v>
      </c>
      <c r="B468" s="551" t="s">
        <v>1522</v>
      </c>
    </row>
    <row r="469">
      <c r="A469" s="551" t="s">
        <v>1523</v>
      </c>
      <c r="B469" s="551" t="s">
        <v>1524</v>
      </c>
    </row>
    <row r="470">
      <c r="A470" s="551" t="s">
        <v>1525</v>
      </c>
      <c r="B470" s="551" t="s">
        <v>1526</v>
      </c>
    </row>
    <row r="471">
      <c r="A471" s="551" t="s">
        <v>1527</v>
      </c>
      <c r="B471" s="551" t="s">
        <v>1528</v>
      </c>
    </row>
    <row r="472">
      <c r="A472" s="551" t="s">
        <v>1529</v>
      </c>
      <c r="B472" s="551" t="s">
        <v>1530</v>
      </c>
    </row>
    <row r="473">
      <c r="A473" s="551" t="s">
        <v>1531</v>
      </c>
      <c r="B473" s="551" t="s">
        <v>1532</v>
      </c>
    </row>
    <row r="474">
      <c r="A474" s="551" t="s">
        <v>1533</v>
      </c>
      <c r="B474" s="551" t="s">
        <v>1534</v>
      </c>
    </row>
    <row r="475">
      <c r="A475" s="551" t="s">
        <v>1535</v>
      </c>
      <c r="B475" s="551" t="s">
        <v>1536</v>
      </c>
    </row>
    <row r="476">
      <c r="A476" s="551" t="s">
        <v>1537</v>
      </c>
      <c r="B476" s="551" t="s">
        <v>1538</v>
      </c>
    </row>
    <row r="477">
      <c r="A477" s="551" t="s">
        <v>1539</v>
      </c>
      <c r="B477" s="551" t="s">
        <v>1540</v>
      </c>
    </row>
    <row r="478">
      <c r="A478" s="551" t="s">
        <v>1541</v>
      </c>
      <c r="B478" s="551" t="s">
        <v>1542</v>
      </c>
    </row>
    <row r="479">
      <c r="A479" s="551" t="s">
        <v>1543</v>
      </c>
      <c r="B479" s="551" t="s">
        <v>1544</v>
      </c>
    </row>
    <row r="480">
      <c r="A480" s="551" t="s">
        <v>1545</v>
      </c>
      <c r="B480" s="551" t="s">
        <v>1546</v>
      </c>
    </row>
    <row r="481">
      <c r="A481" s="551" t="s">
        <v>1547</v>
      </c>
      <c r="B481" s="551" t="s">
        <v>1548</v>
      </c>
    </row>
    <row r="482">
      <c r="A482" s="551" t="s">
        <v>1549</v>
      </c>
      <c r="B482" s="551" t="s">
        <v>924</v>
      </c>
    </row>
    <row r="483">
      <c r="A483" s="551" t="s">
        <v>1550</v>
      </c>
      <c r="B483" s="551" t="s">
        <v>1551</v>
      </c>
    </row>
    <row r="484">
      <c r="A484" s="551" t="s">
        <v>189</v>
      </c>
      <c r="B484" s="551" t="s">
        <v>1552</v>
      </c>
    </row>
    <row r="485">
      <c r="A485" s="551" t="s">
        <v>1553</v>
      </c>
      <c r="B485" s="551" t="s">
        <v>1554</v>
      </c>
    </row>
    <row r="486">
      <c r="A486" s="551" t="s">
        <v>1555</v>
      </c>
      <c r="B486" s="551" t="s">
        <v>1556</v>
      </c>
    </row>
    <row r="487">
      <c r="A487" s="551" t="s">
        <v>1557</v>
      </c>
      <c r="B487" s="551" t="s">
        <v>1558</v>
      </c>
    </row>
    <row r="488">
      <c r="A488" s="551" t="s">
        <v>1559</v>
      </c>
      <c r="B488" s="551" t="s">
        <v>1560</v>
      </c>
    </row>
    <row r="489">
      <c r="A489" s="551" t="s">
        <v>1561</v>
      </c>
      <c r="B489" s="551" t="s">
        <v>1562</v>
      </c>
    </row>
    <row r="490">
      <c r="A490" s="551" t="s">
        <v>1563</v>
      </c>
      <c r="B490" s="551" t="s">
        <v>1564</v>
      </c>
    </row>
    <row r="491">
      <c r="A491" s="551" t="s">
        <v>1565</v>
      </c>
      <c r="B491" s="551" t="s">
        <v>1566</v>
      </c>
    </row>
    <row r="492">
      <c r="A492" s="551" t="s">
        <v>1567</v>
      </c>
      <c r="B492" s="551" t="s">
        <v>1568</v>
      </c>
    </row>
    <row r="493">
      <c r="A493" s="551" t="s">
        <v>1569</v>
      </c>
      <c r="B493" s="551" t="s">
        <v>1570</v>
      </c>
    </row>
    <row r="494">
      <c r="A494" s="551" t="s">
        <v>1571</v>
      </c>
      <c r="B494" s="551" t="s">
        <v>1536</v>
      </c>
    </row>
    <row r="495">
      <c r="A495" s="551" t="s">
        <v>1572</v>
      </c>
      <c r="B495" s="551" t="s">
        <v>1573</v>
      </c>
    </row>
    <row r="496">
      <c r="A496" s="551" t="s">
        <v>190</v>
      </c>
      <c r="B496" s="551" t="s">
        <v>1574</v>
      </c>
    </row>
    <row r="497">
      <c r="A497" s="551" t="s">
        <v>1575</v>
      </c>
      <c r="B497" s="551" t="s">
        <v>1576</v>
      </c>
    </row>
    <row r="498">
      <c r="A498" s="551" t="s">
        <v>1577</v>
      </c>
      <c r="B498" s="551" t="s">
        <v>1578</v>
      </c>
    </row>
    <row r="499">
      <c r="A499" s="551" t="s">
        <v>1579</v>
      </c>
      <c r="B499" s="551" t="s">
        <v>1580</v>
      </c>
    </row>
    <row r="500">
      <c r="A500" s="551" t="s">
        <v>1581</v>
      </c>
      <c r="B500" s="551" t="s">
        <v>1582</v>
      </c>
    </row>
    <row r="501">
      <c r="A501" s="551" t="s">
        <v>1583</v>
      </c>
      <c r="B501" s="551" t="s">
        <v>1584</v>
      </c>
    </row>
    <row r="502">
      <c r="A502" s="551" t="s">
        <v>192</v>
      </c>
      <c r="B502" s="551" t="s">
        <v>1585</v>
      </c>
    </row>
    <row r="503">
      <c r="A503" s="551" t="s">
        <v>1586</v>
      </c>
      <c r="B503" s="551" t="s">
        <v>1587</v>
      </c>
    </row>
    <row r="504">
      <c r="A504" s="551" t="s">
        <v>1588</v>
      </c>
      <c r="B504" s="551" t="s">
        <v>1589</v>
      </c>
    </row>
    <row r="505">
      <c r="A505" s="551" t="s">
        <v>1590</v>
      </c>
      <c r="B505" s="551" t="s">
        <v>1591</v>
      </c>
    </row>
    <row r="506">
      <c r="A506" s="551" t="s">
        <v>1592</v>
      </c>
      <c r="B506" s="551" t="s">
        <v>1593</v>
      </c>
    </row>
    <row r="507">
      <c r="A507" s="551" t="s">
        <v>1594</v>
      </c>
      <c r="B507" s="551" t="s">
        <v>1595</v>
      </c>
    </row>
    <row r="508">
      <c r="A508" s="551" t="s">
        <v>1596</v>
      </c>
      <c r="B508" s="551" t="s">
        <v>1597</v>
      </c>
    </row>
    <row r="509">
      <c r="A509" s="551" t="s">
        <v>1598</v>
      </c>
      <c r="B509" s="551" t="s">
        <v>1599</v>
      </c>
    </row>
    <row r="510">
      <c r="A510" s="551" t="s">
        <v>1600</v>
      </c>
      <c r="B510" s="551" t="s">
        <v>1601</v>
      </c>
    </row>
    <row r="511">
      <c r="A511" s="551" t="s">
        <v>1602</v>
      </c>
      <c r="B511" s="551" t="s">
        <v>1603</v>
      </c>
    </row>
    <row r="512">
      <c r="A512" s="551" t="s">
        <v>1604</v>
      </c>
      <c r="B512" s="551" t="s">
        <v>1605</v>
      </c>
    </row>
    <row r="513">
      <c r="A513" s="551" t="s">
        <v>1606</v>
      </c>
      <c r="B513" s="551" t="s">
        <v>1607</v>
      </c>
    </row>
    <row r="514">
      <c r="A514" s="551" t="s">
        <v>194</v>
      </c>
      <c r="B514" s="551" t="s">
        <v>1608</v>
      </c>
    </row>
    <row r="515">
      <c r="A515" s="551" t="s">
        <v>1609</v>
      </c>
      <c r="B515" s="551" t="s">
        <v>1610</v>
      </c>
    </row>
    <row r="516">
      <c r="A516" s="551" t="s">
        <v>1611</v>
      </c>
      <c r="B516" s="551" t="s">
        <v>1612</v>
      </c>
    </row>
    <row r="517">
      <c r="A517" s="551" t="s">
        <v>1613</v>
      </c>
      <c r="B517" s="551" t="s">
        <v>1612</v>
      </c>
    </row>
    <row r="518">
      <c r="A518" s="551" t="s">
        <v>1614</v>
      </c>
      <c r="B518" s="551" t="s">
        <v>1612</v>
      </c>
    </row>
    <row r="519">
      <c r="A519" s="551" t="s">
        <v>1615</v>
      </c>
      <c r="B519" s="551" t="s">
        <v>1616</v>
      </c>
    </row>
    <row r="520">
      <c r="A520" s="551" t="s">
        <v>1617</v>
      </c>
      <c r="B520" s="551" t="s">
        <v>1618</v>
      </c>
    </row>
    <row r="521">
      <c r="A521" s="551" t="s">
        <v>1619</v>
      </c>
      <c r="B521" s="551" t="s">
        <v>1620</v>
      </c>
    </row>
    <row r="522">
      <c r="A522" s="551" t="s">
        <v>196</v>
      </c>
      <c r="B522" s="551" t="s">
        <v>1621</v>
      </c>
    </row>
    <row r="523">
      <c r="A523" s="551" t="s">
        <v>1622</v>
      </c>
      <c r="B523" s="551" t="s">
        <v>1623</v>
      </c>
    </row>
    <row r="524">
      <c r="A524" s="551" t="s">
        <v>1624</v>
      </c>
      <c r="B524" s="551" t="s">
        <v>1625</v>
      </c>
    </row>
    <row r="525">
      <c r="A525" s="551" t="s">
        <v>1626</v>
      </c>
      <c r="B525" s="551" t="s">
        <v>1627</v>
      </c>
    </row>
    <row r="526">
      <c r="A526" s="551" t="s">
        <v>1628</v>
      </c>
      <c r="B526" s="551" t="s">
        <v>1629</v>
      </c>
    </row>
    <row r="527">
      <c r="A527" s="551" t="s">
        <v>1630</v>
      </c>
      <c r="B527" s="551" t="s">
        <v>1631</v>
      </c>
    </row>
    <row r="528">
      <c r="A528" s="551" t="s">
        <v>197</v>
      </c>
      <c r="B528" s="551" t="s">
        <v>1632</v>
      </c>
    </row>
    <row r="529">
      <c r="A529" s="551" t="s">
        <v>1633</v>
      </c>
      <c r="B529" s="551" t="s">
        <v>1634</v>
      </c>
    </row>
    <row r="530">
      <c r="A530" s="551" t="s">
        <v>1635</v>
      </c>
      <c r="B530" s="551" t="s">
        <v>1636</v>
      </c>
    </row>
    <row r="531">
      <c r="A531" s="551" t="s">
        <v>1637</v>
      </c>
      <c r="B531" s="551" t="s">
        <v>1638</v>
      </c>
    </row>
    <row r="532">
      <c r="A532" s="551" t="s">
        <v>198</v>
      </c>
      <c r="B532" s="551" t="s">
        <v>1639</v>
      </c>
    </row>
    <row r="533">
      <c r="A533" s="551" t="s">
        <v>1640</v>
      </c>
      <c r="B533" s="551" t="s">
        <v>1641</v>
      </c>
    </row>
    <row r="534">
      <c r="A534" s="551" t="s">
        <v>1642</v>
      </c>
      <c r="B534" s="551" t="s">
        <v>1643</v>
      </c>
    </row>
    <row r="535">
      <c r="A535" s="551" t="s">
        <v>199</v>
      </c>
      <c r="B535" s="551" t="s">
        <v>1644</v>
      </c>
    </row>
    <row r="536">
      <c r="A536" s="551" t="s">
        <v>1645</v>
      </c>
      <c r="B536" s="551" t="s">
        <v>1644</v>
      </c>
    </row>
    <row r="537">
      <c r="A537" s="551" t="s">
        <v>1646</v>
      </c>
      <c r="B537" s="551" t="s">
        <v>1644</v>
      </c>
    </row>
    <row r="538">
      <c r="A538" s="551" t="s">
        <v>1647</v>
      </c>
      <c r="B538" s="551" t="s">
        <v>1644</v>
      </c>
    </row>
    <row r="539">
      <c r="A539" s="551" t="s">
        <v>1648</v>
      </c>
      <c r="B539" s="551" t="s">
        <v>1644</v>
      </c>
    </row>
    <row r="540">
      <c r="A540" s="551" t="s">
        <v>1649</v>
      </c>
      <c r="B540" s="551" t="s">
        <v>1644</v>
      </c>
    </row>
    <row r="541">
      <c r="A541" s="551" t="s">
        <v>1650</v>
      </c>
      <c r="B541" s="551" t="s">
        <v>1644</v>
      </c>
    </row>
    <row r="542">
      <c r="A542" s="551" t="s">
        <v>1651</v>
      </c>
      <c r="B542" s="551" t="s">
        <v>1644</v>
      </c>
    </row>
    <row r="543">
      <c r="A543" s="551" t="s">
        <v>1652</v>
      </c>
      <c r="B543" s="551" t="s">
        <v>1644</v>
      </c>
    </row>
    <row r="544">
      <c r="A544" s="551" t="s">
        <v>1653</v>
      </c>
      <c r="B544" s="551" t="s">
        <v>1644</v>
      </c>
    </row>
    <row r="545">
      <c r="A545" s="551" t="s">
        <v>1654</v>
      </c>
      <c r="B545" s="551" t="s">
        <v>1644</v>
      </c>
    </row>
    <row r="546">
      <c r="A546" s="551" t="s">
        <v>1655</v>
      </c>
      <c r="B546" s="551" t="s">
        <v>1644</v>
      </c>
    </row>
    <row r="547">
      <c r="A547" s="551" t="s">
        <v>1656</v>
      </c>
      <c r="B547" s="551" t="s">
        <v>1644</v>
      </c>
    </row>
    <row r="548">
      <c r="A548" s="551" t="s">
        <v>1657</v>
      </c>
      <c r="B548" s="551" t="s">
        <v>1644</v>
      </c>
    </row>
    <row r="549">
      <c r="A549" s="551" t="s">
        <v>1658</v>
      </c>
      <c r="B549" s="551" t="s">
        <v>1644</v>
      </c>
    </row>
    <row r="550">
      <c r="A550" s="551" t="s">
        <v>1659</v>
      </c>
      <c r="B550" s="551" t="s">
        <v>1644</v>
      </c>
    </row>
    <row r="551">
      <c r="A551" s="551" t="s">
        <v>1660</v>
      </c>
      <c r="B551" s="551" t="s">
        <v>1644</v>
      </c>
    </row>
    <row r="552">
      <c r="A552" s="551" t="s">
        <v>1661</v>
      </c>
      <c r="B552" s="551" t="s">
        <v>1662</v>
      </c>
    </row>
    <row r="553">
      <c r="A553" s="551" t="s">
        <v>1663</v>
      </c>
      <c r="B553" s="551" t="s">
        <v>1664</v>
      </c>
    </row>
    <row r="554">
      <c r="A554" s="551" t="s">
        <v>1665</v>
      </c>
      <c r="B554" s="551" t="s">
        <v>1666</v>
      </c>
    </row>
    <row r="555">
      <c r="A555" s="551" t="s">
        <v>1667</v>
      </c>
      <c r="B555" s="551" t="s">
        <v>1668</v>
      </c>
    </row>
    <row r="556">
      <c r="A556" s="551" t="s">
        <v>1669</v>
      </c>
      <c r="B556" s="551" t="s">
        <v>1670</v>
      </c>
    </row>
    <row r="557">
      <c r="A557" s="551" t="s">
        <v>1671</v>
      </c>
      <c r="B557" s="551" t="s">
        <v>1672</v>
      </c>
    </row>
    <row r="558">
      <c r="A558" s="551" t="s">
        <v>1673</v>
      </c>
      <c r="B558" s="551" t="s">
        <v>1674</v>
      </c>
    </row>
    <row r="559">
      <c r="A559" s="551" t="s">
        <v>1675</v>
      </c>
      <c r="B559" s="551" t="s">
        <v>1676</v>
      </c>
    </row>
    <row r="560">
      <c r="A560" s="551" t="s">
        <v>1677</v>
      </c>
      <c r="B560" s="551" t="s">
        <v>1678</v>
      </c>
    </row>
    <row r="561">
      <c r="A561" s="551" t="s">
        <v>1679</v>
      </c>
      <c r="B561" s="551" t="s">
        <v>1678</v>
      </c>
    </row>
    <row r="562">
      <c r="A562" s="551" t="s">
        <v>1680</v>
      </c>
      <c r="B562" s="551" t="s">
        <v>1681</v>
      </c>
    </row>
    <row r="563">
      <c r="A563" s="551" t="s">
        <v>1682</v>
      </c>
      <c r="B563" s="551" t="s">
        <v>1683</v>
      </c>
    </row>
    <row r="564">
      <c r="A564" s="551" t="s">
        <v>1684</v>
      </c>
      <c r="B564" s="551" t="s">
        <v>1685</v>
      </c>
    </row>
    <row r="565">
      <c r="A565" s="551" t="s">
        <v>1686</v>
      </c>
      <c r="B565" s="551" t="s">
        <v>1687</v>
      </c>
    </row>
    <row r="566">
      <c r="A566" s="551" t="s">
        <v>201</v>
      </c>
      <c r="B566" s="551" t="s">
        <v>1688</v>
      </c>
    </row>
    <row r="567">
      <c r="A567" s="551" t="s">
        <v>202</v>
      </c>
      <c r="B567" s="551" t="s">
        <v>1689</v>
      </c>
    </row>
    <row r="568">
      <c r="A568" s="551" t="s">
        <v>1690</v>
      </c>
      <c r="B568" s="551" t="s">
        <v>1691</v>
      </c>
    </row>
    <row r="569">
      <c r="A569" s="551" t="s">
        <v>1692</v>
      </c>
      <c r="B569" s="551" t="s">
        <v>1693</v>
      </c>
    </row>
    <row r="570">
      <c r="A570" s="551" t="s">
        <v>1694</v>
      </c>
      <c r="B570" s="551" t="s">
        <v>1693</v>
      </c>
    </row>
    <row r="571">
      <c r="A571" s="551" t="s">
        <v>1695</v>
      </c>
      <c r="B571" s="551" t="s">
        <v>1696</v>
      </c>
    </row>
    <row r="572">
      <c r="A572" s="551" t="s">
        <v>1697</v>
      </c>
      <c r="B572" s="551" t="s">
        <v>1698</v>
      </c>
    </row>
    <row r="573">
      <c r="A573" s="551" t="s">
        <v>1699</v>
      </c>
      <c r="B573" s="551" t="s">
        <v>1700</v>
      </c>
    </row>
    <row r="574">
      <c r="A574" s="551" t="s">
        <v>1701</v>
      </c>
      <c r="B574" s="551" t="s">
        <v>1702</v>
      </c>
    </row>
    <row r="575">
      <c r="A575" s="551" t="s">
        <v>1703</v>
      </c>
      <c r="B575" s="551" t="s">
        <v>1704</v>
      </c>
    </row>
    <row r="576">
      <c r="A576" s="551" t="s">
        <v>1705</v>
      </c>
      <c r="B576" s="551" t="s">
        <v>1706</v>
      </c>
    </row>
    <row r="577">
      <c r="A577" s="551" t="s">
        <v>1707</v>
      </c>
      <c r="B577" s="551" t="s">
        <v>1708</v>
      </c>
    </row>
    <row r="578">
      <c r="A578" s="551" t="s">
        <v>1709</v>
      </c>
      <c r="B578" s="551" t="s">
        <v>1710</v>
      </c>
    </row>
    <row r="579">
      <c r="A579" s="551" t="s">
        <v>1711</v>
      </c>
      <c r="B579" s="551" t="s">
        <v>1712</v>
      </c>
    </row>
    <row r="580">
      <c r="A580" s="551" t="s">
        <v>1713</v>
      </c>
      <c r="B580" s="551" t="s">
        <v>1714</v>
      </c>
    </row>
    <row r="581">
      <c r="A581" s="551" t="s">
        <v>1715</v>
      </c>
      <c r="B581" s="551" t="s">
        <v>1716</v>
      </c>
    </row>
    <row r="582">
      <c r="A582" s="551" t="s">
        <v>203</v>
      </c>
      <c r="B582" s="551" t="s">
        <v>1717</v>
      </c>
    </row>
    <row r="583">
      <c r="A583" s="551" t="s">
        <v>1718</v>
      </c>
      <c r="B583" s="551" t="s">
        <v>1717</v>
      </c>
    </row>
    <row r="584">
      <c r="A584" s="551" t="s">
        <v>1719</v>
      </c>
      <c r="B584" s="551" t="s">
        <v>1717</v>
      </c>
    </row>
    <row r="585">
      <c r="A585" s="551" t="s">
        <v>1720</v>
      </c>
      <c r="B585" s="551" t="s">
        <v>1717</v>
      </c>
    </row>
    <row r="586">
      <c r="A586" s="551" t="s">
        <v>1721</v>
      </c>
      <c r="B586" s="551" t="s">
        <v>1722</v>
      </c>
    </row>
    <row r="587">
      <c r="A587" s="551" t="s">
        <v>1723</v>
      </c>
      <c r="B587" s="551" t="s">
        <v>1724</v>
      </c>
    </row>
    <row r="588">
      <c r="A588" s="551" t="s">
        <v>1725</v>
      </c>
      <c r="B588" s="551" t="s">
        <v>1726</v>
      </c>
    </row>
    <row r="589">
      <c r="A589" s="551" t="s">
        <v>1727</v>
      </c>
      <c r="B589" s="551" t="s">
        <v>1726</v>
      </c>
    </row>
    <row r="590">
      <c r="A590" s="551" t="s">
        <v>204</v>
      </c>
      <c r="B590" s="551" t="s">
        <v>1728</v>
      </c>
    </row>
    <row r="591">
      <c r="A591" s="551" t="s">
        <v>1729</v>
      </c>
      <c r="B591" s="551" t="s">
        <v>1730</v>
      </c>
    </row>
    <row r="592">
      <c r="A592" s="551" t="s">
        <v>1731</v>
      </c>
      <c r="B592" s="551" t="s">
        <v>1732</v>
      </c>
    </row>
    <row r="593">
      <c r="A593" s="551" t="s">
        <v>1733</v>
      </c>
      <c r="B593" s="551" t="s">
        <v>1734</v>
      </c>
    </row>
    <row r="594">
      <c r="A594" s="551" t="s">
        <v>1735</v>
      </c>
      <c r="B594" s="551" t="s">
        <v>1736</v>
      </c>
    </row>
    <row r="595">
      <c r="A595" s="551" t="s">
        <v>1737</v>
      </c>
      <c r="B595" s="551" t="s">
        <v>1738</v>
      </c>
    </row>
    <row r="596">
      <c r="A596" s="551" t="s">
        <v>1739</v>
      </c>
      <c r="B596" s="551" t="s">
        <v>1740</v>
      </c>
    </row>
    <row r="597">
      <c r="A597" s="551" t="s">
        <v>1741</v>
      </c>
      <c r="B597" s="551" t="s">
        <v>1742</v>
      </c>
    </row>
    <row r="598">
      <c r="A598" s="551" t="s">
        <v>1743</v>
      </c>
      <c r="B598" s="551" t="s">
        <v>1744</v>
      </c>
    </row>
    <row r="599">
      <c r="A599" s="551" t="s">
        <v>1745</v>
      </c>
      <c r="B599" s="551" t="s">
        <v>1746</v>
      </c>
    </row>
    <row r="600">
      <c r="A600" s="551" t="s">
        <v>1747</v>
      </c>
      <c r="B600" s="551" t="s">
        <v>1748</v>
      </c>
    </row>
    <row r="601">
      <c r="A601" s="551" t="s">
        <v>1749</v>
      </c>
      <c r="B601" s="551" t="s">
        <v>1750</v>
      </c>
    </row>
    <row r="602">
      <c r="A602" s="551" t="s">
        <v>1751</v>
      </c>
      <c r="B602" s="551" t="s">
        <v>1752</v>
      </c>
    </row>
    <row r="603">
      <c r="A603" s="551" t="s">
        <v>206</v>
      </c>
      <c r="B603" s="551" t="s">
        <v>1753</v>
      </c>
    </row>
    <row r="604">
      <c r="A604" s="551" t="s">
        <v>1754</v>
      </c>
      <c r="B604" s="551" t="s">
        <v>1755</v>
      </c>
    </row>
    <row r="605">
      <c r="A605" s="551" t="s">
        <v>1756</v>
      </c>
      <c r="B605" s="551" t="s">
        <v>1757</v>
      </c>
    </row>
    <row r="606">
      <c r="A606" s="551" t="s">
        <v>1758</v>
      </c>
      <c r="B606" s="551" t="s">
        <v>1757</v>
      </c>
    </row>
    <row r="607">
      <c r="A607" s="551" t="s">
        <v>1759</v>
      </c>
      <c r="B607" s="551" t="s">
        <v>1757</v>
      </c>
    </row>
    <row r="608">
      <c r="A608" s="551" t="s">
        <v>1760</v>
      </c>
      <c r="B608" s="551" t="s">
        <v>1757</v>
      </c>
    </row>
    <row r="609">
      <c r="A609" s="551" t="s">
        <v>1761</v>
      </c>
      <c r="B609" s="551" t="s">
        <v>1757</v>
      </c>
    </row>
    <row r="610">
      <c r="A610" s="551" t="s">
        <v>1762</v>
      </c>
      <c r="B610" s="551" t="s">
        <v>1763</v>
      </c>
    </row>
    <row r="611">
      <c r="A611" s="551" t="s">
        <v>1764</v>
      </c>
      <c r="B611" s="551" t="s">
        <v>1765</v>
      </c>
    </row>
    <row r="612">
      <c r="A612" s="551" t="s">
        <v>1766</v>
      </c>
      <c r="B612" s="551" t="s">
        <v>1767</v>
      </c>
    </row>
    <row r="613">
      <c r="A613" s="551" t="s">
        <v>1768</v>
      </c>
      <c r="B613" s="551" t="s">
        <v>1769</v>
      </c>
    </row>
    <row r="614">
      <c r="A614" s="551" t="s">
        <v>1770</v>
      </c>
      <c r="B614" s="551" t="s">
        <v>1771</v>
      </c>
    </row>
    <row r="615">
      <c r="A615" s="551" t="s">
        <v>1772</v>
      </c>
      <c r="B615" s="551" t="s">
        <v>1773</v>
      </c>
    </row>
    <row r="616">
      <c r="A616" s="551" t="s">
        <v>1774</v>
      </c>
      <c r="B616" s="551" t="s">
        <v>1775</v>
      </c>
    </row>
    <row r="617">
      <c r="A617" s="551" t="s">
        <v>1776</v>
      </c>
      <c r="B617" s="551" t="s">
        <v>1777</v>
      </c>
    </row>
    <row r="618">
      <c r="A618" s="551" t="s">
        <v>1778</v>
      </c>
      <c r="B618" s="551" t="s">
        <v>1779</v>
      </c>
    </row>
    <row r="619">
      <c r="A619" s="551" t="s">
        <v>1780</v>
      </c>
      <c r="B619" s="551" t="s">
        <v>1781</v>
      </c>
    </row>
    <row r="620">
      <c r="A620" s="551" t="s">
        <v>1782</v>
      </c>
      <c r="B620" s="551" t="s">
        <v>1781</v>
      </c>
    </row>
    <row r="621">
      <c r="A621" s="551" t="s">
        <v>1783</v>
      </c>
      <c r="B621" s="551" t="s">
        <v>1784</v>
      </c>
    </row>
    <row r="622">
      <c r="A622" s="551" t="s">
        <v>1785</v>
      </c>
      <c r="B622" s="551" t="s">
        <v>1786</v>
      </c>
    </row>
    <row r="623">
      <c r="A623" s="551" t="s">
        <v>1787</v>
      </c>
      <c r="B623" s="551" t="s">
        <v>1788</v>
      </c>
    </row>
    <row r="624">
      <c r="A624" s="551" t="s">
        <v>207</v>
      </c>
      <c r="B624" s="551" t="s">
        <v>1789</v>
      </c>
    </row>
    <row r="625">
      <c r="A625" s="551" t="s">
        <v>1790</v>
      </c>
      <c r="B625" s="551" t="s">
        <v>1791</v>
      </c>
    </row>
    <row r="626">
      <c r="A626" s="551" t="s">
        <v>1792</v>
      </c>
      <c r="B626" s="551" t="s">
        <v>1791</v>
      </c>
    </row>
    <row r="627">
      <c r="A627" s="551" t="s">
        <v>1793</v>
      </c>
      <c r="B627" s="551" t="s">
        <v>1794</v>
      </c>
    </row>
    <row r="628">
      <c r="A628" s="551" t="s">
        <v>1795</v>
      </c>
      <c r="B628" s="551" t="s">
        <v>1796</v>
      </c>
    </row>
    <row r="629">
      <c r="A629" s="551" t="s">
        <v>1797</v>
      </c>
      <c r="B629" s="551" t="s">
        <v>1798</v>
      </c>
    </row>
    <row r="630">
      <c r="A630" s="551" t="s">
        <v>1799</v>
      </c>
      <c r="B630" s="551" t="s">
        <v>1800</v>
      </c>
    </row>
    <row r="631">
      <c r="A631" s="551" t="s">
        <v>1801</v>
      </c>
      <c r="B631" s="551" t="s">
        <v>1802</v>
      </c>
    </row>
    <row r="632">
      <c r="A632" s="551" t="s">
        <v>1803</v>
      </c>
      <c r="B632" s="551" t="s">
        <v>1802</v>
      </c>
    </row>
    <row r="633">
      <c r="A633" s="551" t="s">
        <v>1804</v>
      </c>
      <c r="B633" s="551" t="s">
        <v>1802</v>
      </c>
    </row>
    <row r="634">
      <c r="A634" s="551" t="s">
        <v>1805</v>
      </c>
      <c r="B634" s="551" t="s">
        <v>1802</v>
      </c>
    </row>
    <row r="635">
      <c r="A635" s="551" t="s">
        <v>1806</v>
      </c>
      <c r="B635" s="551" t="s">
        <v>1807</v>
      </c>
    </row>
    <row r="636">
      <c r="A636" s="551" t="s">
        <v>1808</v>
      </c>
      <c r="B636" s="551" t="s">
        <v>1807</v>
      </c>
    </row>
    <row r="637">
      <c r="A637" s="551" t="s">
        <v>1809</v>
      </c>
      <c r="B637" s="551" t="s">
        <v>1810</v>
      </c>
    </row>
    <row r="638">
      <c r="A638" s="551" t="s">
        <v>1811</v>
      </c>
      <c r="B638" s="551" t="s">
        <v>1812</v>
      </c>
    </row>
    <row r="639">
      <c r="A639" s="551" t="s">
        <v>1813</v>
      </c>
      <c r="B639" s="551" t="s">
        <v>1814</v>
      </c>
    </row>
    <row r="640">
      <c r="A640" s="551" t="s">
        <v>1815</v>
      </c>
      <c r="B640" s="551" t="s">
        <v>1816</v>
      </c>
    </row>
    <row r="641">
      <c r="A641" s="551" t="s">
        <v>1817</v>
      </c>
      <c r="B641" s="551" t="s">
        <v>1816</v>
      </c>
    </row>
    <row r="642">
      <c r="A642" s="551" t="s">
        <v>1818</v>
      </c>
      <c r="B642" s="551" t="s">
        <v>1819</v>
      </c>
    </row>
    <row r="643">
      <c r="A643" s="551" t="s">
        <v>1820</v>
      </c>
      <c r="B643" s="551" t="s">
        <v>1821</v>
      </c>
    </row>
    <row r="644">
      <c r="A644" s="551" t="s">
        <v>1822</v>
      </c>
      <c r="B644" s="551" t="s">
        <v>1823</v>
      </c>
    </row>
    <row r="645">
      <c r="A645" s="551" t="s">
        <v>1824</v>
      </c>
      <c r="B645" s="551" t="s">
        <v>1825</v>
      </c>
    </row>
    <row r="646">
      <c r="A646" s="551" t="s">
        <v>1826</v>
      </c>
      <c r="B646" s="551" t="s">
        <v>1827</v>
      </c>
    </row>
    <row r="647">
      <c r="A647" s="551" t="s">
        <v>1828</v>
      </c>
      <c r="B647" s="551" t="s">
        <v>1829</v>
      </c>
    </row>
    <row r="648">
      <c r="A648" s="551" t="s">
        <v>1830</v>
      </c>
      <c r="B648" s="551" t="s">
        <v>1831</v>
      </c>
    </row>
    <row r="649">
      <c r="A649" s="551" t="s">
        <v>1832</v>
      </c>
      <c r="B649" s="551" t="s">
        <v>1831</v>
      </c>
    </row>
    <row r="650">
      <c r="A650" s="551" t="s">
        <v>1833</v>
      </c>
      <c r="B650" s="551" t="s">
        <v>1831</v>
      </c>
    </row>
    <row r="651">
      <c r="A651" s="551" t="s">
        <v>1834</v>
      </c>
      <c r="B651" s="551" t="s">
        <v>1835</v>
      </c>
    </row>
    <row r="652">
      <c r="A652" s="551" t="s">
        <v>1836</v>
      </c>
      <c r="B652" s="551" t="s">
        <v>1837</v>
      </c>
    </row>
    <row r="653">
      <c r="A653" s="551" t="s">
        <v>1838</v>
      </c>
      <c r="B653" s="551" t="s">
        <v>1839</v>
      </c>
    </row>
    <row r="654">
      <c r="A654" s="551" t="s">
        <v>1840</v>
      </c>
      <c r="B654" s="551" t="s">
        <v>1841</v>
      </c>
    </row>
    <row r="655">
      <c r="A655" s="551" t="s">
        <v>1842</v>
      </c>
      <c r="B655" s="551" t="s">
        <v>1843</v>
      </c>
    </row>
    <row r="656">
      <c r="A656" s="551" t="s">
        <v>1844</v>
      </c>
      <c r="B656" s="551" t="s">
        <v>1845</v>
      </c>
    </row>
    <row r="657">
      <c r="A657" s="551" t="s">
        <v>1846</v>
      </c>
      <c r="B657" s="551" t="s">
        <v>1847</v>
      </c>
    </row>
    <row r="658">
      <c r="A658" s="551" t="s">
        <v>1848</v>
      </c>
      <c r="B658" s="551" t="s">
        <v>1849</v>
      </c>
    </row>
    <row r="659">
      <c r="A659" s="551" t="s">
        <v>1850</v>
      </c>
      <c r="B659" s="551" t="s">
        <v>1851</v>
      </c>
    </row>
    <row r="660">
      <c r="A660" s="551" t="s">
        <v>1852</v>
      </c>
      <c r="B660" s="551" t="s">
        <v>1853</v>
      </c>
    </row>
    <row r="661">
      <c r="A661" s="551" t="s">
        <v>1854</v>
      </c>
      <c r="B661" s="551" t="s">
        <v>1855</v>
      </c>
    </row>
    <row r="662">
      <c r="A662" s="551" t="s">
        <v>1856</v>
      </c>
      <c r="B662" s="551" t="s">
        <v>1857</v>
      </c>
    </row>
    <row r="663">
      <c r="A663" s="551" t="s">
        <v>1858</v>
      </c>
      <c r="B663" s="551" t="s">
        <v>1859</v>
      </c>
    </row>
    <row r="664">
      <c r="A664" s="551" t="s">
        <v>1860</v>
      </c>
      <c r="B664" s="551" t="s">
        <v>1861</v>
      </c>
    </row>
    <row r="665">
      <c r="A665" s="551" t="s">
        <v>1862</v>
      </c>
      <c r="B665" s="551" t="s">
        <v>1863</v>
      </c>
    </row>
    <row r="666">
      <c r="A666" s="551" t="s">
        <v>1864</v>
      </c>
      <c r="B666" s="551" t="s">
        <v>1865</v>
      </c>
    </row>
    <row r="667">
      <c r="A667" s="551" t="s">
        <v>1866</v>
      </c>
      <c r="B667" s="551" t="s">
        <v>1867</v>
      </c>
    </row>
    <row r="668">
      <c r="A668" s="551" t="s">
        <v>1868</v>
      </c>
      <c r="B668" s="551" t="s">
        <v>1869</v>
      </c>
    </row>
    <row r="669">
      <c r="A669" s="551" t="s">
        <v>1870</v>
      </c>
      <c r="B669" s="551" t="s">
        <v>1871</v>
      </c>
    </row>
    <row r="670">
      <c r="A670" s="551" t="s">
        <v>208</v>
      </c>
      <c r="B670" s="551" t="s">
        <v>1872</v>
      </c>
    </row>
    <row r="671">
      <c r="A671" s="551" t="s">
        <v>1873</v>
      </c>
      <c r="B671" s="551" t="s">
        <v>1874</v>
      </c>
    </row>
    <row r="672">
      <c r="A672" s="551" t="s">
        <v>1875</v>
      </c>
      <c r="B672" s="551" t="s">
        <v>1876</v>
      </c>
    </row>
    <row r="673">
      <c r="A673" s="551" t="s">
        <v>1877</v>
      </c>
      <c r="B673" s="551" t="s">
        <v>1878</v>
      </c>
    </row>
    <row r="674">
      <c r="A674" s="551" t="s">
        <v>1879</v>
      </c>
      <c r="B674" s="551" t="s">
        <v>1880</v>
      </c>
    </row>
    <row r="675">
      <c r="A675" s="551" t="s">
        <v>1881</v>
      </c>
      <c r="B675" s="551" t="s">
        <v>1882</v>
      </c>
    </row>
    <row r="676">
      <c r="A676" s="551" t="s">
        <v>1883</v>
      </c>
      <c r="B676" s="551" t="s">
        <v>1884</v>
      </c>
    </row>
    <row r="677">
      <c r="A677" s="551" t="s">
        <v>1885</v>
      </c>
      <c r="B677" s="551" t="s">
        <v>1886</v>
      </c>
    </row>
    <row r="678">
      <c r="A678" s="551" t="s">
        <v>1887</v>
      </c>
      <c r="B678" s="551" t="s">
        <v>1888</v>
      </c>
    </row>
    <row r="679">
      <c r="A679" s="551" t="s">
        <v>1889</v>
      </c>
      <c r="B679" s="551" t="s">
        <v>1890</v>
      </c>
    </row>
    <row r="680">
      <c r="A680" s="551" t="s">
        <v>1891</v>
      </c>
      <c r="B680" s="551" t="s">
        <v>1892</v>
      </c>
    </row>
    <row r="681">
      <c r="A681" s="551" t="s">
        <v>1893</v>
      </c>
      <c r="B681" s="551" t="s">
        <v>1894</v>
      </c>
    </row>
    <row r="682">
      <c r="A682" s="551" t="s">
        <v>1895</v>
      </c>
      <c r="B682" s="551" t="s">
        <v>1896</v>
      </c>
    </row>
    <row r="683">
      <c r="A683" s="551" t="s">
        <v>1897</v>
      </c>
      <c r="B683" s="551" t="s">
        <v>1898</v>
      </c>
    </row>
    <row r="684">
      <c r="A684" s="551" t="s">
        <v>1899</v>
      </c>
      <c r="B684" s="551" t="s">
        <v>1900</v>
      </c>
    </row>
    <row r="685">
      <c r="A685" s="551" t="s">
        <v>210</v>
      </c>
      <c r="B685" s="551" t="s">
        <v>1901</v>
      </c>
    </row>
    <row r="686">
      <c r="A686" s="551" t="s">
        <v>1902</v>
      </c>
      <c r="B686" s="551" t="s">
        <v>1903</v>
      </c>
    </row>
    <row r="687">
      <c r="A687" s="551" t="s">
        <v>1904</v>
      </c>
      <c r="B687" s="551" t="s">
        <v>1905</v>
      </c>
    </row>
    <row r="688">
      <c r="A688" s="551" t="s">
        <v>1906</v>
      </c>
      <c r="B688" s="551" t="s">
        <v>1905</v>
      </c>
    </row>
    <row r="689">
      <c r="A689" s="551" t="s">
        <v>1907</v>
      </c>
      <c r="B689" s="551" t="s">
        <v>1908</v>
      </c>
    </row>
    <row r="690">
      <c r="A690" s="551" t="s">
        <v>1909</v>
      </c>
      <c r="B690" s="551" t="s">
        <v>1910</v>
      </c>
    </row>
    <row r="691">
      <c r="A691" s="551" t="s">
        <v>1911</v>
      </c>
      <c r="B691" s="551" t="s">
        <v>1912</v>
      </c>
    </row>
    <row r="692">
      <c r="A692" s="551" t="s">
        <v>1913</v>
      </c>
      <c r="B692" s="551" t="s">
        <v>1914</v>
      </c>
    </row>
    <row r="693">
      <c r="A693" s="551" t="s">
        <v>1915</v>
      </c>
      <c r="B693" s="551" t="s">
        <v>1916</v>
      </c>
    </row>
    <row r="694">
      <c r="A694" s="551" t="s">
        <v>1917</v>
      </c>
      <c r="B694" s="551" t="s">
        <v>1918</v>
      </c>
    </row>
    <row r="695">
      <c r="A695" s="551" t="s">
        <v>1919</v>
      </c>
      <c r="B695" s="551" t="s">
        <v>1920</v>
      </c>
    </row>
    <row r="696">
      <c r="A696" s="551" t="s">
        <v>1921</v>
      </c>
      <c r="B696" s="551" t="s">
        <v>1922</v>
      </c>
    </row>
    <row r="697">
      <c r="A697" s="551" t="s">
        <v>1923</v>
      </c>
      <c r="B697" s="551" t="s">
        <v>1924</v>
      </c>
    </row>
    <row r="698">
      <c r="A698" s="551" t="s">
        <v>1925</v>
      </c>
      <c r="B698" s="551" t="s">
        <v>1926</v>
      </c>
    </row>
    <row r="699">
      <c r="A699" s="551" t="s">
        <v>1927</v>
      </c>
      <c r="B699" s="551" t="s">
        <v>1928</v>
      </c>
    </row>
    <row r="700">
      <c r="A700" s="551" t="s">
        <v>1929</v>
      </c>
      <c r="B700" s="551" t="s">
        <v>1930</v>
      </c>
    </row>
    <row r="701">
      <c r="A701" s="551" t="s">
        <v>1931</v>
      </c>
      <c r="B701" s="551" t="s">
        <v>1930</v>
      </c>
    </row>
    <row r="702">
      <c r="A702" s="551" t="s">
        <v>1932</v>
      </c>
      <c r="B702" s="551" t="s">
        <v>1930</v>
      </c>
    </row>
    <row r="703">
      <c r="A703" s="551" t="s">
        <v>1933</v>
      </c>
      <c r="B703" s="551" t="s">
        <v>1934</v>
      </c>
    </row>
    <row r="704">
      <c r="A704" s="551" t="s">
        <v>1935</v>
      </c>
      <c r="B704" s="551" t="s">
        <v>1936</v>
      </c>
    </row>
    <row r="705">
      <c r="A705" s="551" t="s">
        <v>1937</v>
      </c>
      <c r="B705" s="551" t="s">
        <v>1938</v>
      </c>
    </row>
    <row r="706">
      <c r="A706" s="551" t="s">
        <v>1939</v>
      </c>
      <c r="B706" s="551" t="s">
        <v>1940</v>
      </c>
    </row>
    <row r="707">
      <c r="A707" s="551" t="s">
        <v>1941</v>
      </c>
      <c r="B707" s="551" t="s">
        <v>1942</v>
      </c>
    </row>
    <row r="708">
      <c r="A708" s="551" t="s">
        <v>1943</v>
      </c>
      <c r="B708" s="551" t="s">
        <v>1942</v>
      </c>
    </row>
    <row r="709">
      <c r="A709" s="551" t="s">
        <v>1944</v>
      </c>
      <c r="B709" s="551" t="s">
        <v>1945</v>
      </c>
    </row>
    <row r="710">
      <c r="A710" s="551" t="s">
        <v>1946</v>
      </c>
      <c r="B710" s="551" t="s">
        <v>1947</v>
      </c>
    </row>
    <row r="711">
      <c r="A711" s="551" t="s">
        <v>1948</v>
      </c>
      <c r="B711" s="551" t="s">
        <v>1949</v>
      </c>
    </row>
    <row r="712">
      <c r="A712" s="551" t="s">
        <v>1950</v>
      </c>
      <c r="B712" s="551" t="s">
        <v>1951</v>
      </c>
    </row>
    <row r="713">
      <c r="A713" s="551" t="s">
        <v>1952</v>
      </c>
      <c r="B713" s="551" t="s">
        <v>1953</v>
      </c>
    </row>
    <row r="714">
      <c r="A714" s="551" t="s">
        <v>1954</v>
      </c>
      <c r="B714" s="551" t="s">
        <v>1955</v>
      </c>
    </row>
    <row r="715">
      <c r="A715" s="551" t="s">
        <v>1956</v>
      </c>
      <c r="B715" s="551" t="s">
        <v>1957</v>
      </c>
    </row>
    <row r="716">
      <c r="A716" s="551" t="s">
        <v>1958</v>
      </c>
      <c r="B716" s="551" t="s">
        <v>1959</v>
      </c>
    </row>
    <row r="717">
      <c r="A717" s="551" t="s">
        <v>1960</v>
      </c>
      <c r="B717" s="551" t="s">
        <v>1961</v>
      </c>
    </row>
    <row r="718">
      <c r="A718" s="551" t="s">
        <v>1962</v>
      </c>
      <c r="B718" s="551" t="s">
        <v>1963</v>
      </c>
    </row>
    <row r="719">
      <c r="A719" s="551" t="s">
        <v>1964</v>
      </c>
      <c r="B719" s="551" t="s">
        <v>1965</v>
      </c>
    </row>
    <row r="720">
      <c r="A720" s="551" t="s">
        <v>1966</v>
      </c>
      <c r="B720" s="551" t="s">
        <v>1967</v>
      </c>
    </row>
    <row r="721">
      <c r="A721" s="551" t="s">
        <v>1968</v>
      </c>
      <c r="B721" s="551" t="s">
        <v>1969</v>
      </c>
    </row>
    <row r="722">
      <c r="A722" s="551" t="s">
        <v>1970</v>
      </c>
      <c r="B722" s="551" t="s">
        <v>1971</v>
      </c>
    </row>
    <row r="723">
      <c r="A723" s="551" t="s">
        <v>1972</v>
      </c>
      <c r="B723" s="551" t="s">
        <v>1973</v>
      </c>
    </row>
    <row r="724">
      <c r="A724" s="551" t="s">
        <v>1974</v>
      </c>
      <c r="B724" s="551" t="s">
        <v>1975</v>
      </c>
    </row>
    <row r="725">
      <c r="A725" s="551" t="s">
        <v>1976</v>
      </c>
      <c r="B725" s="551" t="s">
        <v>1977</v>
      </c>
    </row>
    <row r="726">
      <c r="A726" s="551" t="s">
        <v>1978</v>
      </c>
      <c r="B726" s="551" t="s">
        <v>1979</v>
      </c>
    </row>
    <row r="727">
      <c r="A727" s="551" t="s">
        <v>1980</v>
      </c>
      <c r="B727" s="551" t="s">
        <v>1981</v>
      </c>
    </row>
    <row r="728">
      <c r="A728" s="551" t="s">
        <v>1982</v>
      </c>
      <c r="B728" s="551" t="s">
        <v>1983</v>
      </c>
    </row>
    <row r="729">
      <c r="A729" s="551" t="s">
        <v>1984</v>
      </c>
      <c r="B729" s="551" t="s">
        <v>1985</v>
      </c>
    </row>
    <row r="730">
      <c r="A730" s="551" t="s">
        <v>1986</v>
      </c>
      <c r="B730" s="551" t="s">
        <v>1987</v>
      </c>
    </row>
    <row r="731">
      <c r="A731" s="551" t="s">
        <v>211</v>
      </c>
      <c r="B731" s="551" t="s">
        <v>1988</v>
      </c>
    </row>
    <row r="732">
      <c r="A732" s="551" t="s">
        <v>1989</v>
      </c>
      <c r="B732" s="551" t="s">
        <v>1990</v>
      </c>
    </row>
    <row r="733">
      <c r="A733" s="551" t="s">
        <v>1991</v>
      </c>
      <c r="B733" s="551" t="s">
        <v>1992</v>
      </c>
    </row>
    <row r="734">
      <c r="A734" s="551" t="s">
        <v>1993</v>
      </c>
      <c r="B734" s="551" t="s">
        <v>1994</v>
      </c>
    </row>
    <row r="735">
      <c r="A735" s="551" t="s">
        <v>1995</v>
      </c>
      <c r="B735" s="551" t="s">
        <v>1996</v>
      </c>
    </row>
    <row r="736">
      <c r="A736" s="551" t="s">
        <v>1997</v>
      </c>
      <c r="B736" s="551" t="s">
        <v>1998</v>
      </c>
    </row>
    <row r="737">
      <c r="A737" s="551" t="s">
        <v>1999</v>
      </c>
      <c r="B737" s="551" t="s">
        <v>2000</v>
      </c>
    </row>
    <row r="738">
      <c r="A738" s="551" t="s">
        <v>2001</v>
      </c>
      <c r="B738" s="551" t="s">
        <v>2002</v>
      </c>
    </row>
    <row r="739">
      <c r="A739" s="551" t="s">
        <v>2003</v>
      </c>
      <c r="B739" s="551" t="s">
        <v>2004</v>
      </c>
    </row>
    <row r="740">
      <c r="A740" s="551" t="s">
        <v>2005</v>
      </c>
      <c r="B740" s="551" t="s">
        <v>2006</v>
      </c>
    </row>
    <row r="741">
      <c r="A741" s="551" t="s">
        <v>2007</v>
      </c>
      <c r="B741" s="551" t="s">
        <v>2008</v>
      </c>
    </row>
    <row r="742">
      <c r="A742" s="551" t="s">
        <v>2009</v>
      </c>
      <c r="B742" s="551" t="s">
        <v>2010</v>
      </c>
    </row>
    <row r="743">
      <c r="A743" s="551" t="s">
        <v>2011</v>
      </c>
      <c r="B743" s="551" t="s">
        <v>2012</v>
      </c>
    </row>
    <row r="744">
      <c r="A744" s="551" t="s">
        <v>2013</v>
      </c>
      <c r="B744" s="551" t="s">
        <v>1644</v>
      </c>
    </row>
    <row r="745">
      <c r="A745" s="551" t="s">
        <v>2014</v>
      </c>
      <c r="B745" s="551" t="s">
        <v>1644</v>
      </c>
    </row>
    <row r="746">
      <c r="A746" s="551" t="s">
        <v>2015</v>
      </c>
      <c r="B746" s="551" t="s">
        <v>1644</v>
      </c>
    </row>
    <row r="747">
      <c r="A747" s="551" t="s">
        <v>2016</v>
      </c>
      <c r="B747" s="551" t="s">
        <v>1644</v>
      </c>
    </row>
    <row r="748">
      <c r="A748" s="551" t="s">
        <v>2017</v>
      </c>
      <c r="B748" s="551" t="s">
        <v>1644</v>
      </c>
    </row>
    <row r="749">
      <c r="A749" s="551" t="s">
        <v>2018</v>
      </c>
      <c r="B749" s="551" t="s">
        <v>1644</v>
      </c>
    </row>
    <row r="750">
      <c r="A750" s="551" t="s">
        <v>2019</v>
      </c>
      <c r="B750" s="551" t="s">
        <v>1644</v>
      </c>
    </row>
    <row r="751">
      <c r="A751" s="551" t="s">
        <v>2020</v>
      </c>
      <c r="B751" s="551" t="s">
        <v>1644</v>
      </c>
    </row>
    <row r="752">
      <c r="A752" s="551" t="s">
        <v>2021</v>
      </c>
      <c r="B752" s="551" t="s">
        <v>2022</v>
      </c>
    </row>
    <row r="753">
      <c r="A753" s="551" t="s">
        <v>2023</v>
      </c>
      <c r="B753" s="551" t="s">
        <v>2024</v>
      </c>
    </row>
    <row r="754">
      <c r="A754" s="551" t="s">
        <v>2025</v>
      </c>
      <c r="B754" s="551" t="s">
        <v>2024</v>
      </c>
    </row>
    <row r="755">
      <c r="A755" s="551" t="s">
        <v>2026</v>
      </c>
      <c r="B755" s="551" t="s">
        <v>2027</v>
      </c>
    </row>
    <row r="756">
      <c r="A756" s="551" t="s">
        <v>2028</v>
      </c>
      <c r="B756" s="551" t="s">
        <v>2029</v>
      </c>
    </row>
    <row r="757">
      <c r="A757" s="551" t="s">
        <v>2030</v>
      </c>
      <c r="B757" s="551" t="s">
        <v>2031</v>
      </c>
    </row>
    <row r="758">
      <c r="A758" s="551" t="s">
        <v>2032</v>
      </c>
      <c r="B758" s="551" t="s">
        <v>2033</v>
      </c>
    </row>
    <row r="759">
      <c r="A759" s="551" t="s">
        <v>2034</v>
      </c>
      <c r="B759" s="551" t="s">
        <v>2035</v>
      </c>
    </row>
    <row r="760">
      <c r="A760" s="551" t="s">
        <v>213</v>
      </c>
      <c r="B760" s="551" t="s">
        <v>2036</v>
      </c>
    </row>
    <row r="761">
      <c r="A761" s="551" t="s">
        <v>2037</v>
      </c>
      <c r="B761" s="551" t="s">
        <v>2036</v>
      </c>
    </row>
    <row r="762">
      <c r="A762" s="551" t="s">
        <v>2038</v>
      </c>
      <c r="B762" s="551" t="s">
        <v>2039</v>
      </c>
    </row>
    <row r="763">
      <c r="A763" s="551" t="s">
        <v>2040</v>
      </c>
      <c r="B763" s="551" t="s">
        <v>2041</v>
      </c>
    </row>
    <row r="764">
      <c r="A764" s="551" t="s">
        <v>2042</v>
      </c>
      <c r="B764" s="551" t="s">
        <v>2043</v>
      </c>
    </row>
    <row r="765">
      <c r="A765" s="551" t="s">
        <v>2044</v>
      </c>
      <c r="B765" s="551" t="s">
        <v>2045</v>
      </c>
    </row>
    <row r="766">
      <c r="A766" s="551" t="s">
        <v>2046</v>
      </c>
      <c r="B766" s="551" t="s">
        <v>2047</v>
      </c>
    </row>
    <row r="767">
      <c r="A767" s="551" t="s">
        <v>2048</v>
      </c>
      <c r="B767" s="551" t="s">
        <v>2049</v>
      </c>
    </row>
    <row r="768">
      <c r="A768" s="551" t="s">
        <v>2050</v>
      </c>
      <c r="B768" s="551" t="s">
        <v>2051</v>
      </c>
    </row>
    <row r="769">
      <c r="A769" s="551" t="s">
        <v>2052</v>
      </c>
      <c r="B769" s="551" t="s">
        <v>2053</v>
      </c>
    </row>
    <row r="770">
      <c r="A770" s="551" t="s">
        <v>2054</v>
      </c>
      <c r="B770" s="551" t="s">
        <v>2055</v>
      </c>
    </row>
    <row r="771">
      <c r="A771" s="551" t="s">
        <v>2056</v>
      </c>
      <c r="B771" s="551" t="s">
        <v>2057</v>
      </c>
    </row>
    <row r="772">
      <c r="A772" s="551" t="s">
        <v>2058</v>
      </c>
      <c r="B772" s="551" t="s">
        <v>2059</v>
      </c>
    </row>
    <row r="773">
      <c r="A773" s="551" t="s">
        <v>2060</v>
      </c>
      <c r="B773" s="551" t="s">
        <v>2061</v>
      </c>
    </row>
    <row r="774">
      <c r="A774" s="551" t="s">
        <v>2062</v>
      </c>
      <c r="B774" s="551" t="s">
        <v>1859</v>
      </c>
    </row>
    <row r="775">
      <c r="A775" s="551" t="s">
        <v>2063</v>
      </c>
      <c r="B775" s="551" t="s">
        <v>2064</v>
      </c>
    </row>
    <row r="776">
      <c r="A776" s="551" t="s">
        <v>2065</v>
      </c>
      <c r="B776" s="551" t="s">
        <v>2066</v>
      </c>
    </row>
    <row r="777">
      <c r="A777" s="551" t="s">
        <v>2067</v>
      </c>
      <c r="B777" s="551" t="s">
        <v>2068</v>
      </c>
    </row>
    <row r="778">
      <c r="A778" s="551" t="s">
        <v>2069</v>
      </c>
      <c r="B778" s="551" t="s">
        <v>2070</v>
      </c>
    </row>
    <row r="779">
      <c r="A779" s="551" t="s">
        <v>2071</v>
      </c>
      <c r="B779" s="551" t="s">
        <v>2072</v>
      </c>
    </row>
    <row r="780">
      <c r="A780" s="551" t="s">
        <v>2073</v>
      </c>
      <c r="B780" s="551" t="s">
        <v>2074</v>
      </c>
    </row>
    <row r="781">
      <c r="A781" s="551" t="s">
        <v>2075</v>
      </c>
      <c r="B781" s="551" t="s">
        <v>2076</v>
      </c>
    </row>
    <row r="782">
      <c r="A782" s="551" t="s">
        <v>2077</v>
      </c>
      <c r="B782" s="551" t="s">
        <v>2078</v>
      </c>
    </row>
    <row r="783">
      <c r="A783" s="551" t="s">
        <v>2079</v>
      </c>
      <c r="B783" s="551" t="s">
        <v>2080</v>
      </c>
    </row>
    <row r="784">
      <c r="A784" s="551" t="s">
        <v>2081</v>
      </c>
      <c r="B784" s="551" t="s">
        <v>2082</v>
      </c>
    </row>
    <row r="785">
      <c r="A785" s="551" t="s">
        <v>2083</v>
      </c>
      <c r="B785" s="551" t="s">
        <v>2084</v>
      </c>
    </row>
    <row r="786">
      <c r="A786" s="551" t="s">
        <v>2085</v>
      </c>
      <c r="B786" s="551" t="s">
        <v>2086</v>
      </c>
    </row>
    <row r="787">
      <c r="A787" s="551" t="s">
        <v>2087</v>
      </c>
      <c r="B787" s="551" t="s">
        <v>2088</v>
      </c>
    </row>
    <row r="788">
      <c r="A788" s="551" t="s">
        <v>2089</v>
      </c>
      <c r="B788" s="551" t="s">
        <v>2090</v>
      </c>
    </row>
    <row r="789">
      <c r="A789" s="551" t="s">
        <v>2091</v>
      </c>
      <c r="B789" s="551" t="s">
        <v>2092</v>
      </c>
    </row>
    <row r="790">
      <c r="A790" s="551" t="s">
        <v>2093</v>
      </c>
      <c r="B790" s="551" t="s">
        <v>2094</v>
      </c>
    </row>
    <row r="791">
      <c r="A791" s="551" t="s">
        <v>2095</v>
      </c>
      <c r="B791" s="551" t="s">
        <v>2096</v>
      </c>
    </row>
    <row r="792">
      <c r="A792" s="551" t="s">
        <v>2097</v>
      </c>
      <c r="B792" s="551" t="s">
        <v>2098</v>
      </c>
    </row>
    <row r="793">
      <c r="A793" s="551" t="s">
        <v>2099</v>
      </c>
      <c r="B793" s="551" t="s">
        <v>2098</v>
      </c>
    </row>
    <row r="794">
      <c r="A794" s="551" t="s">
        <v>2100</v>
      </c>
      <c r="B794" s="551" t="s">
        <v>2101</v>
      </c>
    </row>
    <row r="795">
      <c r="A795" s="551" t="s">
        <v>2102</v>
      </c>
      <c r="B795" s="551" t="s">
        <v>2103</v>
      </c>
    </row>
    <row r="796">
      <c r="A796" s="551" t="s">
        <v>2104</v>
      </c>
      <c r="B796" s="551" t="s">
        <v>2105</v>
      </c>
    </row>
    <row r="797">
      <c r="A797" s="551" t="s">
        <v>2106</v>
      </c>
      <c r="B797" s="551" t="s">
        <v>2107</v>
      </c>
    </row>
    <row r="798">
      <c r="A798" s="551" t="s">
        <v>2108</v>
      </c>
      <c r="B798" s="551" t="s">
        <v>2109</v>
      </c>
    </row>
    <row r="799">
      <c r="A799" s="551" t="s">
        <v>2110</v>
      </c>
      <c r="B799" s="551" t="s">
        <v>2111</v>
      </c>
    </row>
    <row r="800">
      <c r="A800" s="551" t="s">
        <v>2112</v>
      </c>
      <c r="B800" s="551" t="s">
        <v>2111</v>
      </c>
    </row>
    <row r="801">
      <c r="A801" s="551" t="s">
        <v>2113</v>
      </c>
      <c r="B801" s="551" t="s">
        <v>2111</v>
      </c>
    </row>
    <row r="802">
      <c r="A802" s="551" t="s">
        <v>2114</v>
      </c>
      <c r="B802" s="551" t="s">
        <v>2115</v>
      </c>
    </row>
    <row r="803">
      <c r="A803" s="551" t="s">
        <v>2116</v>
      </c>
      <c r="B803" s="551" t="s">
        <v>2117</v>
      </c>
    </row>
    <row r="804">
      <c r="A804" s="551" t="s">
        <v>2118</v>
      </c>
      <c r="B804" s="551" t="s">
        <v>2119</v>
      </c>
    </row>
    <row r="805">
      <c r="A805" s="551" t="s">
        <v>2120</v>
      </c>
      <c r="B805" s="551" t="s">
        <v>2121</v>
      </c>
    </row>
    <row r="806">
      <c r="A806" s="551" t="s">
        <v>2122</v>
      </c>
      <c r="B806" s="551" t="s">
        <v>2123</v>
      </c>
    </row>
    <row r="807">
      <c r="A807" s="551" t="s">
        <v>2124</v>
      </c>
      <c r="B807" s="551" t="s">
        <v>2125</v>
      </c>
    </row>
    <row r="808">
      <c r="A808" s="551" t="s">
        <v>2126</v>
      </c>
      <c r="B808" s="551" t="s">
        <v>2127</v>
      </c>
    </row>
    <row r="809">
      <c r="A809" s="551" t="s">
        <v>2128</v>
      </c>
      <c r="B809" s="551" t="s">
        <v>2129</v>
      </c>
    </row>
    <row r="810">
      <c r="A810" s="551" t="s">
        <v>2130</v>
      </c>
      <c r="B810" s="551" t="s">
        <v>2131</v>
      </c>
    </row>
    <row r="811">
      <c r="A811" s="551" t="s">
        <v>2132</v>
      </c>
      <c r="B811" s="551" t="s">
        <v>2133</v>
      </c>
    </row>
    <row r="812">
      <c r="A812" s="551" t="s">
        <v>2134</v>
      </c>
      <c r="B812" s="551" t="s">
        <v>2135</v>
      </c>
    </row>
    <row r="813">
      <c r="A813" s="551" t="s">
        <v>2136</v>
      </c>
      <c r="B813" s="551" t="s">
        <v>2137</v>
      </c>
    </row>
    <row r="814">
      <c r="A814" s="551" t="s">
        <v>2138</v>
      </c>
      <c r="B814" s="551" t="s">
        <v>2139</v>
      </c>
    </row>
    <row r="815">
      <c r="A815" s="551" t="s">
        <v>2140</v>
      </c>
      <c r="B815" s="551" t="s">
        <v>2141</v>
      </c>
    </row>
    <row r="816">
      <c r="A816" s="551" t="s">
        <v>2142</v>
      </c>
      <c r="B816" s="551" t="s">
        <v>2141</v>
      </c>
    </row>
    <row r="817">
      <c r="A817" s="551" t="s">
        <v>2143</v>
      </c>
      <c r="B817" s="551" t="s">
        <v>2144</v>
      </c>
    </row>
    <row r="818">
      <c r="A818" s="551" t="s">
        <v>2145</v>
      </c>
      <c r="B818" s="551" t="s">
        <v>2146</v>
      </c>
    </row>
    <row r="819">
      <c r="A819" s="551" t="s">
        <v>2147</v>
      </c>
      <c r="B819" s="551" t="s">
        <v>2148</v>
      </c>
    </row>
    <row r="820">
      <c r="A820" s="552" t="s">
        <v>2149</v>
      </c>
      <c r="B820" s="551" t="s">
        <v>2150</v>
      </c>
    </row>
    <row r="821">
      <c r="A821" s="551" t="s">
        <v>2151</v>
      </c>
      <c r="B821" s="551" t="s">
        <v>2150</v>
      </c>
    </row>
    <row r="822">
      <c r="A822" s="551" t="s">
        <v>2152</v>
      </c>
      <c r="B822" s="551" t="s">
        <v>2153</v>
      </c>
    </row>
    <row r="823">
      <c r="A823" s="551" t="s">
        <v>2154</v>
      </c>
      <c r="B823" s="551" t="s">
        <v>2155</v>
      </c>
    </row>
    <row r="824">
      <c r="A824" s="551" t="s">
        <v>2156</v>
      </c>
      <c r="B824" s="551" t="s">
        <v>2157</v>
      </c>
    </row>
    <row r="825">
      <c r="A825" s="551" t="s">
        <v>2158</v>
      </c>
      <c r="B825" s="551" t="s">
        <v>2159</v>
      </c>
    </row>
    <row r="826">
      <c r="A826" s="551" t="s">
        <v>2160</v>
      </c>
      <c r="B826" s="551" t="s">
        <v>2161</v>
      </c>
    </row>
    <row r="827">
      <c r="A827" s="551" t="s">
        <v>2162</v>
      </c>
      <c r="B827" s="551" t="s">
        <v>2163</v>
      </c>
    </row>
    <row r="828">
      <c r="A828" s="551" t="s">
        <v>2164</v>
      </c>
      <c r="B828" s="551" t="s">
        <v>2165</v>
      </c>
    </row>
    <row r="829">
      <c r="A829" s="551" t="s">
        <v>2166</v>
      </c>
      <c r="B829" s="551" t="s">
        <v>2167</v>
      </c>
    </row>
    <row r="830">
      <c r="A830" s="551" t="s">
        <v>2168</v>
      </c>
      <c r="B830" s="551" t="s">
        <v>2169</v>
      </c>
    </row>
    <row r="831">
      <c r="A831" s="551" t="s">
        <v>2170</v>
      </c>
      <c r="B831" s="551" t="s">
        <v>2171</v>
      </c>
    </row>
    <row r="832">
      <c r="A832" s="551" t="s">
        <v>2172</v>
      </c>
      <c r="B832" s="551" t="s">
        <v>2173</v>
      </c>
    </row>
    <row r="833">
      <c r="A833" s="551" t="s">
        <v>2174</v>
      </c>
      <c r="B833" s="551" t="s">
        <v>2175</v>
      </c>
    </row>
    <row r="834">
      <c r="A834" s="551" t="s">
        <v>2176</v>
      </c>
      <c r="B834" s="551" t="s">
        <v>2177</v>
      </c>
    </row>
    <row r="835">
      <c r="A835" s="551" t="s">
        <v>2178</v>
      </c>
      <c r="B835" s="551" t="s">
        <v>2179</v>
      </c>
    </row>
    <row r="836">
      <c r="A836" s="551" t="s">
        <v>2180</v>
      </c>
      <c r="B836" s="551" t="s">
        <v>2181</v>
      </c>
    </row>
    <row r="837">
      <c r="A837" s="551" t="s">
        <v>2182</v>
      </c>
      <c r="B837" s="551" t="s">
        <v>2183</v>
      </c>
    </row>
    <row r="838">
      <c r="A838" s="551" t="s">
        <v>2184</v>
      </c>
      <c r="B838" s="551" t="s">
        <v>2185</v>
      </c>
    </row>
    <row r="839">
      <c r="A839" s="551" t="s">
        <v>2186</v>
      </c>
      <c r="B839" s="551" t="s">
        <v>2187</v>
      </c>
    </row>
    <row r="840">
      <c r="A840" s="551" t="s">
        <v>2188</v>
      </c>
      <c r="B840" s="551" t="s">
        <v>2189</v>
      </c>
    </row>
    <row r="841">
      <c r="A841" s="551" t="s">
        <v>2190</v>
      </c>
      <c r="B841" s="551" t="s">
        <v>2191</v>
      </c>
    </row>
    <row r="842">
      <c r="A842" s="551" t="s">
        <v>2192</v>
      </c>
      <c r="B842" s="551" t="s">
        <v>2193</v>
      </c>
    </row>
    <row r="843">
      <c r="A843" s="551" t="s">
        <v>2194</v>
      </c>
      <c r="B843" s="551" t="s">
        <v>2195</v>
      </c>
    </row>
    <row r="844">
      <c r="A844" s="551" t="s">
        <v>2196</v>
      </c>
      <c r="B844" s="551" t="s">
        <v>2197</v>
      </c>
    </row>
    <row r="845">
      <c r="A845" s="551" t="s">
        <v>2198</v>
      </c>
      <c r="B845" s="551" t="s">
        <v>2199</v>
      </c>
    </row>
    <row r="846">
      <c r="A846" s="551" t="s">
        <v>214</v>
      </c>
      <c r="B846" s="551" t="s">
        <v>2200</v>
      </c>
    </row>
    <row r="847">
      <c r="A847" s="551" t="s">
        <v>2201</v>
      </c>
      <c r="B847" s="551" t="s">
        <v>2202</v>
      </c>
    </row>
    <row r="848">
      <c r="A848" s="551" t="s">
        <v>2203</v>
      </c>
      <c r="B848" s="551" t="s">
        <v>2204</v>
      </c>
    </row>
    <row r="849">
      <c r="A849" s="551" t="s">
        <v>2205</v>
      </c>
      <c r="B849" s="551" t="s">
        <v>2206</v>
      </c>
    </row>
    <row r="850">
      <c r="A850" s="551" t="s">
        <v>2207</v>
      </c>
      <c r="B850" s="551" t="s">
        <v>2208</v>
      </c>
    </row>
    <row r="851">
      <c r="A851" s="551" t="s">
        <v>2209</v>
      </c>
      <c r="B851" s="551" t="s">
        <v>2210</v>
      </c>
    </row>
    <row r="852">
      <c r="A852" s="551" t="s">
        <v>2211</v>
      </c>
      <c r="B852" s="551" t="s">
        <v>2212</v>
      </c>
    </row>
    <row r="853">
      <c r="A853" s="551" t="s">
        <v>2213</v>
      </c>
      <c r="B853" s="551" t="s">
        <v>2214</v>
      </c>
    </row>
    <row r="854">
      <c r="A854" s="551" t="s">
        <v>2215</v>
      </c>
      <c r="B854" s="551" t="s">
        <v>2216</v>
      </c>
    </row>
    <row r="855">
      <c r="A855" s="551" t="s">
        <v>2217</v>
      </c>
      <c r="B855" s="551" t="s">
        <v>2218</v>
      </c>
    </row>
    <row r="856">
      <c r="A856" s="551" t="s">
        <v>2219</v>
      </c>
      <c r="B856" s="551" t="s">
        <v>2220</v>
      </c>
    </row>
    <row r="857">
      <c r="A857" s="551" t="s">
        <v>2221</v>
      </c>
      <c r="B857" s="551" t="s">
        <v>2222</v>
      </c>
    </row>
    <row r="858">
      <c r="A858" s="551" t="s">
        <v>2223</v>
      </c>
      <c r="B858" s="551" t="s">
        <v>2224</v>
      </c>
    </row>
    <row r="859">
      <c r="A859" s="551" t="s">
        <v>2225</v>
      </c>
      <c r="B859" s="551" t="s">
        <v>2226</v>
      </c>
    </row>
    <row r="860">
      <c r="A860" s="551" t="s">
        <v>2227</v>
      </c>
      <c r="B860" s="551" t="s">
        <v>2228</v>
      </c>
    </row>
    <row r="861">
      <c r="A861" s="551" t="s">
        <v>2229</v>
      </c>
      <c r="B861" s="551" t="s">
        <v>2230</v>
      </c>
    </row>
    <row r="862">
      <c r="A862" s="551" t="s">
        <v>2231</v>
      </c>
      <c r="B862" s="551" t="s">
        <v>2232</v>
      </c>
    </row>
    <row r="863">
      <c r="A863" s="551" t="s">
        <v>2233</v>
      </c>
      <c r="B863" s="551" t="s">
        <v>2234</v>
      </c>
    </row>
    <row r="864">
      <c r="A864" s="551" t="s">
        <v>2235</v>
      </c>
      <c r="B864" s="551" t="s">
        <v>2236</v>
      </c>
    </row>
    <row r="865">
      <c r="A865" s="551" t="s">
        <v>2237</v>
      </c>
      <c r="B865" s="551" t="s">
        <v>2238</v>
      </c>
    </row>
    <row r="866">
      <c r="A866" s="551" t="s">
        <v>2239</v>
      </c>
      <c r="B866" s="551" t="s">
        <v>2240</v>
      </c>
    </row>
    <row r="867">
      <c r="A867" s="551" t="s">
        <v>2241</v>
      </c>
      <c r="B867" s="551" t="s">
        <v>2242</v>
      </c>
    </row>
    <row r="868">
      <c r="A868" s="551" t="s">
        <v>2243</v>
      </c>
      <c r="B868" s="551" t="s">
        <v>2244</v>
      </c>
    </row>
    <row r="869">
      <c r="A869" s="551" t="s">
        <v>215</v>
      </c>
      <c r="B869" s="551" t="s">
        <v>2245</v>
      </c>
    </row>
    <row r="870">
      <c r="A870" s="551" t="s">
        <v>2246</v>
      </c>
      <c r="B870" s="551" t="s">
        <v>2247</v>
      </c>
    </row>
    <row r="871">
      <c r="A871" s="551" t="s">
        <v>2248</v>
      </c>
      <c r="B871" s="551" t="s">
        <v>2249</v>
      </c>
    </row>
    <row r="872">
      <c r="A872" s="551" t="s">
        <v>2250</v>
      </c>
      <c r="B872" s="551" t="s">
        <v>2251</v>
      </c>
    </row>
    <row r="873">
      <c r="A873" s="551" t="s">
        <v>2252</v>
      </c>
      <c r="B873" s="551" t="s">
        <v>2253</v>
      </c>
    </row>
    <row r="874">
      <c r="A874" s="551" t="s">
        <v>2254</v>
      </c>
      <c r="B874" s="551" t="s">
        <v>2255</v>
      </c>
    </row>
    <row r="875">
      <c r="A875" s="551" t="s">
        <v>2256</v>
      </c>
      <c r="B875" s="551" t="s">
        <v>2255</v>
      </c>
    </row>
    <row r="876">
      <c r="A876" s="551" t="s">
        <v>2257</v>
      </c>
      <c r="B876" s="551" t="s">
        <v>2258</v>
      </c>
    </row>
    <row r="877">
      <c r="A877" s="551" t="s">
        <v>2259</v>
      </c>
      <c r="B877" s="551" t="s">
        <v>2260</v>
      </c>
    </row>
    <row r="878">
      <c r="A878" s="551" t="s">
        <v>2261</v>
      </c>
      <c r="B878" s="551" t="s">
        <v>2262</v>
      </c>
    </row>
    <row r="879">
      <c r="A879" s="551" t="s">
        <v>2263</v>
      </c>
      <c r="B879" s="551" t="s">
        <v>2262</v>
      </c>
    </row>
    <row r="880">
      <c r="A880" s="551" t="s">
        <v>2264</v>
      </c>
      <c r="B880" s="551" t="s">
        <v>2262</v>
      </c>
    </row>
    <row r="881">
      <c r="A881" s="551" t="s">
        <v>2265</v>
      </c>
      <c r="B881" s="551" t="s">
        <v>2266</v>
      </c>
    </row>
    <row r="882">
      <c r="A882" s="551" t="s">
        <v>2267</v>
      </c>
      <c r="B882" s="551" t="s">
        <v>2268</v>
      </c>
    </row>
    <row r="883">
      <c r="A883" s="551" t="s">
        <v>2269</v>
      </c>
      <c r="B883" s="551" t="s">
        <v>2270</v>
      </c>
    </row>
    <row r="884">
      <c r="A884" s="551" t="s">
        <v>2271</v>
      </c>
      <c r="B884" s="551" t="s">
        <v>2272</v>
      </c>
    </row>
    <row r="885">
      <c r="A885" s="551" t="s">
        <v>2273</v>
      </c>
      <c r="B885" s="551" t="s">
        <v>2274</v>
      </c>
    </row>
    <row r="886">
      <c r="A886" s="551" t="s">
        <v>216</v>
      </c>
      <c r="B886" s="551" t="s">
        <v>2275</v>
      </c>
    </row>
    <row r="887">
      <c r="A887" s="551" t="s">
        <v>2276</v>
      </c>
      <c r="B887" s="551" t="s">
        <v>2277</v>
      </c>
    </row>
    <row r="888">
      <c r="A888" s="551" t="s">
        <v>2278</v>
      </c>
      <c r="B888" s="551" t="s">
        <v>2277</v>
      </c>
    </row>
    <row r="889">
      <c r="A889" s="551" t="s">
        <v>2279</v>
      </c>
      <c r="B889" s="551" t="s">
        <v>2280</v>
      </c>
    </row>
    <row r="890">
      <c r="A890" s="551" t="s">
        <v>2281</v>
      </c>
      <c r="B890" s="551" t="s">
        <v>2282</v>
      </c>
    </row>
    <row r="891">
      <c r="A891" s="551" t="s">
        <v>2283</v>
      </c>
      <c r="B891" s="551" t="s">
        <v>2284</v>
      </c>
    </row>
    <row r="892">
      <c r="A892" s="551" t="s">
        <v>2285</v>
      </c>
      <c r="B892" s="551" t="s">
        <v>2286</v>
      </c>
    </row>
    <row r="893">
      <c r="A893" s="551" t="s">
        <v>2287</v>
      </c>
      <c r="B893" s="551" t="s">
        <v>2288</v>
      </c>
    </row>
    <row r="894">
      <c r="A894" s="551" t="s">
        <v>2289</v>
      </c>
      <c r="B894" s="551" t="s">
        <v>2290</v>
      </c>
    </row>
    <row r="895">
      <c r="A895" s="551" t="s">
        <v>2291</v>
      </c>
      <c r="B895" s="551" t="s">
        <v>2292</v>
      </c>
    </row>
    <row r="896">
      <c r="A896" s="551" t="s">
        <v>2293</v>
      </c>
      <c r="B896" s="551" t="s">
        <v>2294</v>
      </c>
    </row>
    <row r="897">
      <c r="A897" s="551" t="s">
        <v>2295</v>
      </c>
      <c r="B897" s="551" t="s">
        <v>2292</v>
      </c>
    </row>
    <row r="898">
      <c r="A898" s="551" t="s">
        <v>2296</v>
      </c>
      <c r="B898" s="551" t="s">
        <v>2292</v>
      </c>
    </row>
    <row r="899">
      <c r="A899" s="551" t="s">
        <v>2297</v>
      </c>
      <c r="B899" s="551" t="s">
        <v>2000</v>
      </c>
    </row>
    <row r="900">
      <c r="A900" s="551" t="s">
        <v>2298</v>
      </c>
      <c r="B900" s="551" t="s">
        <v>2000</v>
      </c>
    </row>
    <row r="901">
      <c r="A901" s="551" t="s">
        <v>2299</v>
      </c>
      <c r="B901" s="551" t="s">
        <v>2000</v>
      </c>
    </row>
    <row r="902">
      <c r="A902" s="551" t="s">
        <v>2300</v>
      </c>
      <c r="B902" s="551" t="s">
        <v>2000</v>
      </c>
    </row>
    <row r="903">
      <c r="A903" s="551" t="s">
        <v>2301</v>
      </c>
      <c r="B903" s="551" t="s">
        <v>2000</v>
      </c>
    </row>
    <row r="904">
      <c r="A904" s="551" t="s">
        <v>2302</v>
      </c>
      <c r="B904" s="551" t="s">
        <v>2000</v>
      </c>
    </row>
    <row r="905">
      <c r="A905" s="551" t="s">
        <v>2303</v>
      </c>
      <c r="B905" s="551" t="s">
        <v>2000</v>
      </c>
    </row>
    <row r="906">
      <c r="A906" s="551" t="s">
        <v>2304</v>
      </c>
      <c r="B906" s="551" t="s">
        <v>2000</v>
      </c>
    </row>
    <row r="907">
      <c r="A907" s="551" t="s">
        <v>2305</v>
      </c>
      <c r="B907" s="551" t="s">
        <v>2000</v>
      </c>
    </row>
    <row r="908">
      <c r="A908" s="551" t="s">
        <v>2306</v>
      </c>
      <c r="B908" s="551" t="s">
        <v>2000</v>
      </c>
    </row>
    <row r="909">
      <c r="A909" s="551" t="s">
        <v>2307</v>
      </c>
      <c r="B909" s="551" t="s">
        <v>2000</v>
      </c>
    </row>
    <row r="910">
      <c r="A910" s="551" t="s">
        <v>2308</v>
      </c>
      <c r="B910" s="551" t="s">
        <v>2000</v>
      </c>
    </row>
    <row r="911">
      <c r="A911" s="551" t="s">
        <v>2309</v>
      </c>
      <c r="B911" s="551" t="s">
        <v>2000</v>
      </c>
    </row>
    <row r="912">
      <c r="A912" s="551" t="s">
        <v>2310</v>
      </c>
      <c r="B912" s="551" t="s">
        <v>2000</v>
      </c>
    </row>
    <row r="913">
      <c r="A913" s="551" t="s">
        <v>2311</v>
      </c>
      <c r="B913" s="551" t="s">
        <v>2000</v>
      </c>
    </row>
    <row r="914">
      <c r="A914" s="551" t="s">
        <v>2312</v>
      </c>
      <c r="B914" s="551" t="s">
        <v>2000</v>
      </c>
    </row>
    <row r="915">
      <c r="A915" s="551" t="s">
        <v>2313</v>
      </c>
      <c r="B915" s="551" t="s">
        <v>2000</v>
      </c>
    </row>
    <row r="916">
      <c r="A916" s="551" t="s">
        <v>2314</v>
      </c>
      <c r="B916" s="551" t="s">
        <v>2000</v>
      </c>
    </row>
    <row r="917">
      <c r="A917" s="551" t="s">
        <v>2315</v>
      </c>
      <c r="B917" s="551" t="s">
        <v>2000</v>
      </c>
    </row>
    <row r="918">
      <c r="A918" s="551" t="s">
        <v>2316</v>
      </c>
      <c r="B918" s="551" t="s">
        <v>2000</v>
      </c>
    </row>
    <row r="919">
      <c r="A919" s="551" t="s">
        <v>2317</v>
      </c>
      <c r="B919" s="551" t="s">
        <v>2318</v>
      </c>
    </row>
    <row r="920">
      <c r="A920" s="551" t="s">
        <v>2319</v>
      </c>
      <c r="B920" s="551" t="s">
        <v>2320</v>
      </c>
    </row>
    <row r="921">
      <c r="A921" s="551" t="s">
        <v>2321</v>
      </c>
      <c r="B921" s="551" t="s">
        <v>2322</v>
      </c>
    </row>
    <row r="922">
      <c r="A922" s="551" t="s">
        <v>2323</v>
      </c>
      <c r="B922" s="551" t="s">
        <v>2324</v>
      </c>
    </row>
    <row r="923">
      <c r="A923" s="551" t="s">
        <v>2325</v>
      </c>
      <c r="B923" s="551" t="s">
        <v>2326</v>
      </c>
    </row>
    <row r="924">
      <c r="A924" s="551" t="s">
        <v>2327</v>
      </c>
      <c r="B924" s="551" t="s">
        <v>2328</v>
      </c>
    </row>
    <row r="925">
      <c r="A925" s="551" t="s">
        <v>2329</v>
      </c>
      <c r="B925" s="551" t="s">
        <v>2330</v>
      </c>
    </row>
    <row r="926">
      <c r="A926" s="551" t="s">
        <v>2331</v>
      </c>
      <c r="B926" s="551" t="s">
        <v>2332</v>
      </c>
    </row>
    <row r="927">
      <c r="A927" s="551" t="s">
        <v>2333</v>
      </c>
      <c r="B927" s="551" t="s">
        <v>2334</v>
      </c>
    </row>
    <row r="928">
      <c r="A928" s="551" t="s">
        <v>2335</v>
      </c>
      <c r="B928" s="551" t="s">
        <v>2336</v>
      </c>
    </row>
    <row r="929">
      <c r="A929" s="551" t="s">
        <v>2337</v>
      </c>
      <c r="B929" s="551" t="s">
        <v>2338</v>
      </c>
    </row>
    <row r="930">
      <c r="A930" s="551" t="s">
        <v>2339</v>
      </c>
      <c r="B930" s="551" t="s">
        <v>2340</v>
      </c>
    </row>
    <row r="931">
      <c r="A931" s="551" t="s">
        <v>2341</v>
      </c>
      <c r="B931" s="551" t="s">
        <v>2342</v>
      </c>
    </row>
    <row r="932">
      <c r="A932" s="551" t="s">
        <v>217</v>
      </c>
      <c r="B932" s="551" t="s">
        <v>2343</v>
      </c>
    </row>
    <row r="933">
      <c r="A933" s="551" t="s">
        <v>219</v>
      </c>
      <c r="B933" s="551" t="s">
        <v>2344</v>
      </c>
    </row>
    <row r="934">
      <c r="A934" s="551" t="s">
        <v>2345</v>
      </c>
      <c r="B934" s="551" t="s">
        <v>2346</v>
      </c>
    </row>
    <row r="935">
      <c r="A935" s="551" t="s">
        <v>2347</v>
      </c>
      <c r="B935" s="551" t="s">
        <v>2348</v>
      </c>
    </row>
    <row r="936">
      <c r="A936" s="551" t="s">
        <v>2349</v>
      </c>
      <c r="B936" s="551" t="s">
        <v>2350</v>
      </c>
    </row>
    <row r="937">
      <c r="A937" s="551" t="s">
        <v>2351</v>
      </c>
      <c r="B937" s="551" t="s">
        <v>2352</v>
      </c>
    </row>
    <row r="938">
      <c r="A938" s="551" t="s">
        <v>2353</v>
      </c>
      <c r="B938" s="551" t="s">
        <v>2354</v>
      </c>
    </row>
    <row r="939">
      <c r="A939" s="551" t="s">
        <v>2355</v>
      </c>
      <c r="B939" s="551" t="s">
        <v>2356</v>
      </c>
    </row>
    <row r="940">
      <c r="A940" s="551" t="s">
        <v>2357</v>
      </c>
      <c r="B940" s="551" t="s">
        <v>2358</v>
      </c>
    </row>
    <row r="941">
      <c r="A941" s="551" t="s">
        <v>2359</v>
      </c>
      <c r="B941" s="551" t="s">
        <v>2360</v>
      </c>
    </row>
    <row r="942">
      <c r="A942" s="551" t="s">
        <v>2361</v>
      </c>
      <c r="B942" s="551" t="s">
        <v>2362</v>
      </c>
    </row>
    <row r="943">
      <c r="A943" s="551" t="s">
        <v>2363</v>
      </c>
      <c r="B943" s="551" t="s">
        <v>2364</v>
      </c>
    </row>
    <row r="944">
      <c r="A944" s="551" t="s">
        <v>2365</v>
      </c>
      <c r="B944" s="551" t="s">
        <v>2366</v>
      </c>
    </row>
    <row r="945">
      <c r="A945" s="551" t="s">
        <v>2367</v>
      </c>
      <c r="B945" s="551" t="s">
        <v>2368</v>
      </c>
    </row>
    <row r="946">
      <c r="A946" s="551" t="s">
        <v>2369</v>
      </c>
      <c r="B946" s="551" t="s">
        <v>2370</v>
      </c>
    </row>
    <row r="947">
      <c r="A947" s="551" t="s">
        <v>2371</v>
      </c>
      <c r="B947" s="551" t="s">
        <v>2372</v>
      </c>
    </row>
    <row r="948">
      <c r="A948" s="551" t="s">
        <v>2373</v>
      </c>
      <c r="B948" s="551" t="s">
        <v>2374</v>
      </c>
    </row>
    <row r="949">
      <c r="A949" s="551" t="s">
        <v>2375</v>
      </c>
      <c r="B949" s="551" t="s">
        <v>2376</v>
      </c>
    </row>
    <row r="950">
      <c r="A950" s="551" t="s">
        <v>2377</v>
      </c>
      <c r="B950" s="551" t="s">
        <v>2378</v>
      </c>
    </row>
    <row r="951">
      <c r="A951" s="551" t="s">
        <v>2379</v>
      </c>
      <c r="B951" s="551" t="s">
        <v>2380</v>
      </c>
    </row>
    <row r="952">
      <c r="A952" s="551" t="s">
        <v>2381</v>
      </c>
      <c r="B952" s="551" t="s">
        <v>2382</v>
      </c>
    </row>
    <row r="953">
      <c r="A953" s="551" t="s">
        <v>2383</v>
      </c>
      <c r="B953" s="551" t="s">
        <v>2384</v>
      </c>
    </row>
    <row r="954">
      <c r="A954" s="551" t="s">
        <v>2385</v>
      </c>
      <c r="B954" s="551" t="s">
        <v>2386</v>
      </c>
    </row>
    <row r="955">
      <c r="A955" s="551" t="s">
        <v>2387</v>
      </c>
      <c r="B955" s="551" t="s">
        <v>2388</v>
      </c>
    </row>
    <row r="956">
      <c r="A956" s="551" t="s">
        <v>2389</v>
      </c>
      <c r="B956" s="551" t="s">
        <v>2390</v>
      </c>
    </row>
    <row r="957">
      <c r="A957" s="551" t="s">
        <v>2391</v>
      </c>
      <c r="B957" s="551" t="s">
        <v>2392</v>
      </c>
    </row>
    <row r="958">
      <c r="A958" s="551" t="s">
        <v>220</v>
      </c>
      <c r="B958" s="551" t="s">
        <v>2393</v>
      </c>
    </row>
    <row r="959">
      <c r="A959" s="551" t="s">
        <v>2394</v>
      </c>
      <c r="B959" s="551" t="s">
        <v>2395</v>
      </c>
    </row>
    <row r="960">
      <c r="A960" s="551" t="s">
        <v>2396</v>
      </c>
      <c r="B960" s="551" t="s">
        <v>2397</v>
      </c>
    </row>
    <row r="961">
      <c r="A961" s="551" t="s">
        <v>2398</v>
      </c>
      <c r="B961" s="551" t="s">
        <v>2399</v>
      </c>
    </row>
    <row r="962">
      <c r="A962" s="551" t="s">
        <v>2400</v>
      </c>
      <c r="B962" s="551" t="s">
        <v>2401</v>
      </c>
    </row>
    <row r="963">
      <c r="A963" s="551" t="s">
        <v>2402</v>
      </c>
      <c r="B963" s="551" t="s">
        <v>2403</v>
      </c>
    </row>
    <row r="964">
      <c r="A964" s="551" t="s">
        <v>2404</v>
      </c>
      <c r="B964" s="551" t="s">
        <v>2405</v>
      </c>
    </row>
    <row r="965">
      <c r="A965" s="551" t="s">
        <v>2406</v>
      </c>
      <c r="B965" s="551" t="s">
        <v>2405</v>
      </c>
    </row>
    <row r="966">
      <c r="A966" s="551" t="s">
        <v>2407</v>
      </c>
      <c r="B966" s="551" t="s">
        <v>2405</v>
      </c>
    </row>
    <row r="967">
      <c r="A967" s="551" t="s">
        <v>222</v>
      </c>
      <c r="B967" s="551" t="s">
        <v>2408</v>
      </c>
    </row>
    <row r="968">
      <c r="A968" s="551" t="s">
        <v>2409</v>
      </c>
      <c r="B968" s="551" t="s">
        <v>2410</v>
      </c>
    </row>
    <row r="969">
      <c r="A969" s="551" t="s">
        <v>2411</v>
      </c>
      <c r="B969" s="551" t="s">
        <v>2412</v>
      </c>
    </row>
    <row r="970">
      <c r="A970" s="551" t="s">
        <v>2413</v>
      </c>
      <c r="B970" s="551" t="s">
        <v>2414</v>
      </c>
    </row>
    <row r="971">
      <c r="A971" s="551" t="s">
        <v>2415</v>
      </c>
      <c r="B971" s="551" t="s">
        <v>2414</v>
      </c>
    </row>
    <row r="972">
      <c r="A972" s="551" t="s">
        <v>2416</v>
      </c>
      <c r="B972" s="551" t="s">
        <v>2417</v>
      </c>
    </row>
    <row r="973">
      <c r="A973" s="551" t="s">
        <v>2418</v>
      </c>
      <c r="B973" s="551" t="s">
        <v>2419</v>
      </c>
    </row>
    <row r="974">
      <c r="A974" s="551" t="s">
        <v>2420</v>
      </c>
      <c r="B974" s="551" t="s">
        <v>2421</v>
      </c>
    </row>
    <row r="975">
      <c r="A975" s="551" t="s">
        <v>223</v>
      </c>
      <c r="B975" s="551" t="s">
        <v>2422</v>
      </c>
    </row>
    <row r="976">
      <c r="A976" s="551" t="s">
        <v>2423</v>
      </c>
      <c r="B976" s="551" t="s">
        <v>2424</v>
      </c>
    </row>
    <row r="977">
      <c r="A977" s="551" t="s">
        <v>2425</v>
      </c>
      <c r="B977" s="551" t="s">
        <v>2426</v>
      </c>
    </row>
    <row r="978">
      <c r="A978" s="551" t="s">
        <v>2427</v>
      </c>
      <c r="B978" s="551" t="s">
        <v>2428</v>
      </c>
    </row>
    <row r="979">
      <c r="A979" s="551" t="s">
        <v>2429</v>
      </c>
      <c r="B979" s="551" t="s">
        <v>2430</v>
      </c>
    </row>
    <row r="980">
      <c r="A980" s="551" t="s">
        <v>2431</v>
      </c>
      <c r="B980" s="551" t="s">
        <v>2432</v>
      </c>
    </row>
    <row r="981">
      <c r="A981" s="551" t="s">
        <v>2433</v>
      </c>
      <c r="B981" s="551" t="s">
        <v>2432</v>
      </c>
    </row>
    <row r="982">
      <c r="A982" s="551" t="s">
        <v>2434</v>
      </c>
      <c r="B982" s="551" t="s">
        <v>2432</v>
      </c>
    </row>
    <row r="983">
      <c r="A983" s="551" t="s">
        <v>2435</v>
      </c>
      <c r="B983" s="551" t="s">
        <v>2436</v>
      </c>
    </row>
    <row r="984">
      <c r="A984" s="551" t="s">
        <v>2437</v>
      </c>
      <c r="B984" s="551" t="s">
        <v>2438</v>
      </c>
    </row>
    <row r="985">
      <c r="A985" s="551" t="s">
        <v>2439</v>
      </c>
      <c r="B985" s="551" t="s">
        <v>2440</v>
      </c>
    </row>
    <row r="986">
      <c r="A986" s="551" t="s">
        <v>2441</v>
      </c>
      <c r="B986" s="551" t="s">
        <v>2440</v>
      </c>
    </row>
    <row r="987">
      <c r="A987" s="551" t="s">
        <v>2442</v>
      </c>
      <c r="B987" s="551" t="s">
        <v>2443</v>
      </c>
    </row>
    <row r="988">
      <c r="A988" s="551" t="s">
        <v>2444</v>
      </c>
      <c r="B988" s="551" t="s">
        <v>2445</v>
      </c>
    </row>
    <row r="989">
      <c r="A989" s="551" t="s">
        <v>2446</v>
      </c>
      <c r="B989" s="551" t="s">
        <v>2447</v>
      </c>
    </row>
    <row r="990">
      <c r="A990" s="551" t="s">
        <v>2448</v>
      </c>
      <c r="B990" s="551" t="s">
        <v>2449</v>
      </c>
    </row>
    <row r="991">
      <c r="A991" s="551" t="s">
        <v>2450</v>
      </c>
      <c r="B991" s="551" t="s">
        <v>2451</v>
      </c>
    </row>
    <row r="992">
      <c r="A992" s="551" t="s">
        <v>2452</v>
      </c>
      <c r="B992" s="551" t="s">
        <v>2453</v>
      </c>
    </row>
    <row r="993">
      <c r="A993" s="551" t="s">
        <v>2454</v>
      </c>
      <c r="B993" s="551" t="s">
        <v>2455</v>
      </c>
    </row>
    <row r="994">
      <c r="A994" s="551" t="s">
        <v>2456</v>
      </c>
      <c r="B994" s="551" t="s">
        <v>2457</v>
      </c>
    </row>
    <row r="995">
      <c r="A995" s="551" t="s">
        <v>2458</v>
      </c>
      <c r="B995" s="551" t="s">
        <v>2459</v>
      </c>
    </row>
    <row r="996">
      <c r="A996" s="551" t="s">
        <v>2460</v>
      </c>
      <c r="B996" s="551" t="s">
        <v>2461</v>
      </c>
    </row>
    <row r="997">
      <c r="A997" s="551" t="s">
        <v>2462</v>
      </c>
      <c r="B997" s="551" t="s">
        <v>2463</v>
      </c>
    </row>
    <row r="998">
      <c r="A998" s="551" t="s">
        <v>2464</v>
      </c>
      <c r="B998" s="551" t="s">
        <v>2463</v>
      </c>
    </row>
    <row r="999">
      <c r="A999" s="551" t="s">
        <v>2465</v>
      </c>
      <c r="B999" s="551" t="s">
        <v>2466</v>
      </c>
    </row>
    <row r="1000">
      <c r="A1000" s="551" t="s">
        <v>2467</v>
      </c>
      <c r="B1000" s="551" t="s">
        <v>2468</v>
      </c>
    </row>
    <row r="1001">
      <c r="A1001" s="551" t="s">
        <v>2469</v>
      </c>
      <c r="B1001" s="551" t="s">
        <v>2470</v>
      </c>
    </row>
    <row r="1002">
      <c r="A1002" s="551" t="s">
        <v>2471</v>
      </c>
      <c r="B1002" s="551" t="s">
        <v>2472</v>
      </c>
    </row>
    <row r="1003">
      <c r="A1003" s="551" t="s">
        <v>2473</v>
      </c>
      <c r="B1003" s="551" t="s">
        <v>2474</v>
      </c>
    </row>
    <row r="1004">
      <c r="A1004" s="551" t="s">
        <v>2475</v>
      </c>
      <c r="B1004" s="551" t="s">
        <v>2476</v>
      </c>
    </row>
    <row r="1005">
      <c r="A1005" s="551" t="s">
        <v>2477</v>
      </c>
      <c r="B1005" s="551" t="s">
        <v>2478</v>
      </c>
    </row>
    <row r="1006">
      <c r="A1006" s="551" t="s">
        <v>2479</v>
      </c>
      <c r="B1006" s="551" t="s">
        <v>2480</v>
      </c>
    </row>
    <row r="1007">
      <c r="A1007" s="551" t="s">
        <v>2481</v>
      </c>
      <c r="B1007" s="551" t="s">
        <v>2482</v>
      </c>
    </row>
    <row r="1008">
      <c r="A1008" s="551" t="s">
        <v>2483</v>
      </c>
      <c r="B1008" s="551" t="s">
        <v>2484</v>
      </c>
    </row>
    <row r="1009">
      <c r="A1009" s="551" t="s">
        <v>2485</v>
      </c>
      <c r="B1009" s="551" t="s">
        <v>2484</v>
      </c>
    </row>
    <row r="1010">
      <c r="A1010" s="551" t="s">
        <v>2486</v>
      </c>
      <c r="B1010" s="551" t="s">
        <v>2484</v>
      </c>
    </row>
    <row r="1011">
      <c r="A1011" s="551" t="s">
        <v>2487</v>
      </c>
      <c r="B1011" s="551" t="s">
        <v>2488</v>
      </c>
    </row>
    <row r="1012">
      <c r="A1012" s="551" t="s">
        <v>2489</v>
      </c>
      <c r="B1012" s="551" t="s">
        <v>2490</v>
      </c>
    </row>
    <row r="1013">
      <c r="A1013" s="551" t="s">
        <v>2491</v>
      </c>
      <c r="B1013" s="551" t="s">
        <v>2492</v>
      </c>
    </row>
    <row r="1014">
      <c r="A1014" s="551" t="s">
        <v>2493</v>
      </c>
      <c r="B1014" s="551" t="s">
        <v>2492</v>
      </c>
    </row>
    <row r="1015">
      <c r="A1015" s="551" t="s">
        <v>2494</v>
      </c>
      <c r="B1015" s="551" t="s">
        <v>2495</v>
      </c>
    </row>
    <row r="1016">
      <c r="A1016" s="551" t="s">
        <v>225</v>
      </c>
      <c r="B1016" s="551" t="s">
        <v>2496</v>
      </c>
    </row>
    <row r="1017">
      <c r="A1017" s="551" t="s">
        <v>2497</v>
      </c>
      <c r="B1017" s="551" t="s">
        <v>2498</v>
      </c>
    </row>
    <row r="1018">
      <c r="A1018" s="551" t="s">
        <v>2499</v>
      </c>
      <c r="B1018" s="551" t="s">
        <v>2500</v>
      </c>
    </row>
    <row r="1019">
      <c r="A1019" s="551" t="s">
        <v>2501</v>
      </c>
      <c r="B1019" s="551" t="s">
        <v>2502</v>
      </c>
    </row>
    <row r="1020">
      <c r="A1020" s="551" t="s">
        <v>2503</v>
      </c>
      <c r="B1020" s="551" t="s">
        <v>2504</v>
      </c>
    </row>
    <row r="1021">
      <c r="A1021" s="551" t="s">
        <v>226</v>
      </c>
      <c r="B1021" s="551" t="s">
        <v>2505</v>
      </c>
    </row>
    <row r="1022">
      <c r="A1022" s="551" t="s">
        <v>2506</v>
      </c>
      <c r="B1022" s="551" t="s">
        <v>2507</v>
      </c>
    </row>
    <row r="1023">
      <c r="A1023" s="551" t="s">
        <v>2508</v>
      </c>
      <c r="B1023" s="551" t="s">
        <v>2509</v>
      </c>
    </row>
    <row r="1024">
      <c r="A1024" s="551" t="s">
        <v>2510</v>
      </c>
      <c r="B1024" s="551" t="s">
        <v>2511</v>
      </c>
    </row>
    <row r="1025">
      <c r="A1025" s="551" t="s">
        <v>2512</v>
      </c>
      <c r="B1025" s="551" t="s">
        <v>2513</v>
      </c>
    </row>
    <row r="1026">
      <c r="A1026" s="551" t="s">
        <v>2514</v>
      </c>
      <c r="B1026" s="551" t="s">
        <v>2515</v>
      </c>
    </row>
    <row r="1027">
      <c r="A1027" s="551" t="s">
        <v>2516</v>
      </c>
      <c r="B1027" s="551" t="s">
        <v>2517</v>
      </c>
    </row>
    <row r="1028">
      <c r="A1028" s="551" t="s">
        <v>2518</v>
      </c>
      <c r="B1028" s="551" t="s">
        <v>2519</v>
      </c>
    </row>
    <row r="1029">
      <c r="A1029" s="551" t="s">
        <v>2520</v>
      </c>
      <c r="B1029" s="551" t="s">
        <v>2521</v>
      </c>
    </row>
    <row r="1030">
      <c r="A1030" s="551" t="s">
        <v>2522</v>
      </c>
      <c r="B1030" s="551" t="s">
        <v>2523</v>
      </c>
    </row>
    <row r="1031">
      <c r="A1031" s="551" t="s">
        <v>2524</v>
      </c>
      <c r="B1031" s="551" t="s">
        <v>2525</v>
      </c>
    </row>
    <row r="1032">
      <c r="A1032" s="551" t="s">
        <v>2526</v>
      </c>
      <c r="B1032" s="551" t="s">
        <v>2527</v>
      </c>
    </row>
    <row r="1033">
      <c r="A1033" s="551" t="s">
        <v>2528</v>
      </c>
      <c r="B1033" s="551" t="s">
        <v>2529</v>
      </c>
    </row>
    <row r="1034">
      <c r="A1034" s="551" t="s">
        <v>2530</v>
      </c>
      <c r="B1034" s="551" t="s">
        <v>2521</v>
      </c>
    </row>
    <row r="1035">
      <c r="A1035" s="551" t="s">
        <v>2531</v>
      </c>
      <c r="B1035" s="551" t="s">
        <v>2532</v>
      </c>
    </row>
    <row r="1036">
      <c r="A1036" s="551" t="s">
        <v>2533</v>
      </c>
      <c r="B1036" s="551" t="s">
        <v>2534</v>
      </c>
    </row>
    <row r="1037">
      <c r="A1037" s="551" t="s">
        <v>2535</v>
      </c>
      <c r="B1037" s="551" t="s">
        <v>2536</v>
      </c>
    </row>
    <row r="1038">
      <c r="A1038" s="551" t="s">
        <v>2537</v>
      </c>
      <c r="B1038" s="551" t="s">
        <v>2538</v>
      </c>
    </row>
    <row r="1039">
      <c r="A1039" s="551" t="s">
        <v>2539</v>
      </c>
      <c r="B1039" s="551" t="s">
        <v>2540</v>
      </c>
    </row>
    <row r="1040">
      <c r="A1040" s="551" t="s">
        <v>2541</v>
      </c>
      <c r="B1040" s="551" t="s">
        <v>2540</v>
      </c>
    </row>
    <row r="1041">
      <c r="A1041" s="551" t="s">
        <v>2542</v>
      </c>
      <c r="B1041" s="551" t="s">
        <v>2543</v>
      </c>
    </row>
    <row r="1042">
      <c r="A1042" s="551" t="s">
        <v>2544</v>
      </c>
      <c r="B1042" s="551" t="s">
        <v>2545</v>
      </c>
    </row>
    <row r="1043">
      <c r="A1043" s="551" t="s">
        <v>2546</v>
      </c>
      <c r="B1043" s="551" t="s">
        <v>2547</v>
      </c>
    </row>
    <row r="1044">
      <c r="A1044" s="551" t="s">
        <v>2548</v>
      </c>
      <c r="B1044" s="551" t="s">
        <v>2549</v>
      </c>
    </row>
    <row r="1045">
      <c r="A1045" s="551" t="s">
        <v>2550</v>
      </c>
      <c r="B1045" s="551" t="s">
        <v>2551</v>
      </c>
    </row>
    <row r="1046">
      <c r="A1046" s="551" t="s">
        <v>2552</v>
      </c>
      <c r="B1046" s="551" t="s">
        <v>2553</v>
      </c>
    </row>
    <row r="1047">
      <c r="A1047" s="551" t="s">
        <v>2554</v>
      </c>
      <c r="B1047" s="551" t="s">
        <v>2555</v>
      </c>
    </row>
    <row r="1048">
      <c r="A1048" s="551" t="s">
        <v>2556</v>
      </c>
      <c r="B1048" s="551" t="s">
        <v>2557</v>
      </c>
    </row>
    <row r="1049">
      <c r="A1049" s="551" t="s">
        <v>2558</v>
      </c>
      <c r="B1049" s="551" t="s">
        <v>2559</v>
      </c>
    </row>
    <row r="1050">
      <c r="A1050" s="551" t="s">
        <v>2560</v>
      </c>
      <c r="B1050" s="551" t="s">
        <v>2561</v>
      </c>
    </row>
    <row r="1051">
      <c r="A1051" s="551" t="s">
        <v>2562</v>
      </c>
      <c r="B1051" s="551" t="s">
        <v>2563</v>
      </c>
    </row>
    <row r="1052">
      <c r="A1052" s="551" t="s">
        <v>2564</v>
      </c>
      <c r="B1052" s="551" t="s">
        <v>2565</v>
      </c>
    </row>
    <row r="1053">
      <c r="A1053" s="551" t="s">
        <v>2566</v>
      </c>
      <c r="B1053" s="551" t="s">
        <v>2567</v>
      </c>
    </row>
    <row r="1054">
      <c r="A1054" s="551" t="s">
        <v>2568</v>
      </c>
      <c r="B1054" s="551" t="s">
        <v>2569</v>
      </c>
    </row>
    <row r="1055">
      <c r="A1055" s="551" t="s">
        <v>2570</v>
      </c>
      <c r="B1055" s="551" t="s">
        <v>2571</v>
      </c>
    </row>
    <row r="1056">
      <c r="A1056" s="551" t="s">
        <v>2572</v>
      </c>
      <c r="B1056" s="551" t="s">
        <v>2573</v>
      </c>
    </row>
    <row r="1057">
      <c r="A1057" s="551" t="s">
        <v>228</v>
      </c>
      <c r="B1057" s="551" t="s">
        <v>2574</v>
      </c>
    </row>
    <row r="1058">
      <c r="A1058" s="551" t="s">
        <v>2575</v>
      </c>
      <c r="B1058" s="551" t="s">
        <v>2574</v>
      </c>
    </row>
    <row r="1059">
      <c r="A1059" s="551" t="s">
        <v>2576</v>
      </c>
      <c r="B1059" s="551" t="s">
        <v>2577</v>
      </c>
    </row>
    <row r="1060">
      <c r="A1060" s="551" t="s">
        <v>2578</v>
      </c>
      <c r="B1060" s="551" t="s">
        <v>2579</v>
      </c>
    </row>
    <row r="1061">
      <c r="A1061" s="551" t="s">
        <v>2580</v>
      </c>
      <c r="B1061" s="551" t="s">
        <v>2581</v>
      </c>
    </row>
    <row r="1062">
      <c r="A1062" s="551" t="s">
        <v>2582</v>
      </c>
      <c r="B1062" s="551" t="s">
        <v>2583</v>
      </c>
    </row>
    <row r="1063">
      <c r="A1063" s="551" t="s">
        <v>2584</v>
      </c>
      <c r="B1063" s="551" t="s">
        <v>2583</v>
      </c>
    </row>
    <row r="1064">
      <c r="A1064" s="551" t="s">
        <v>2585</v>
      </c>
      <c r="B1064" s="551" t="s">
        <v>2586</v>
      </c>
    </row>
    <row r="1065">
      <c r="A1065" s="551" t="s">
        <v>2587</v>
      </c>
      <c r="B1065" s="551" t="s">
        <v>2588</v>
      </c>
    </row>
    <row r="1066">
      <c r="A1066" s="551" t="s">
        <v>2589</v>
      </c>
      <c r="B1066" s="551" t="s">
        <v>2590</v>
      </c>
    </row>
    <row r="1067">
      <c r="A1067" s="551" t="s">
        <v>2591</v>
      </c>
      <c r="B1067" s="551" t="s">
        <v>2592</v>
      </c>
    </row>
    <row r="1068">
      <c r="A1068" s="551" t="s">
        <v>229</v>
      </c>
      <c r="B1068" s="551" t="s">
        <v>2593</v>
      </c>
    </row>
    <row r="1069">
      <c r="A1069" s="551" t="s">
        <v>2594</v>
      </c>
      <c r="B1069" s="551" t="s">
        <v>2595</v>
      </c>
    </row>
    <row r="1070">
      <c r="A1070" s="551" t="s">
        <v>2596</v>
      </c>
      <c r="B1070" s="551" t="s">
        <v>2597</v>
      </c>
    </row>
    <row r="1071">
      <c r="A1071" s="551" t="s">
        <v>2598</v>
      </c>
      <c r="B1071" s="551" t="s">
        <v>2599</v>
      </c>
    </row>
    <row r="1072">
      <c r="A1072" s="551" t="s">
        <v>2600</v>
      </c>
      <c r="B1072" s="551" t="s">
        <v>2601</v>
      </c>
    </row>
    <row r="1073">
      <c r="A1073" s="551" t="s">
        <v>2602</v>
      </c>
      <c r="B1073" s="551" t="s">
        <v>2603</v>
      </c>
    </row>
    <row r="1074">
      <c r="A1074" s="551" t="s">
        <v>2604</v>
      </c>
      <c r="B1074" s="551" t="s">
        <v>2605</v>
      </c>
    </row>
    <row r="1075">
      <c r="A1075" s="551" t="s">
        <v>231</v>
      </c>
      <c r="B1075" s="551" t="s">
        <v>2606</v>
      </c>
    </row>
    <row r="1076">
      <c r="A1076" s="551" t="s">
        <v>2607</v>
      </c>
      <c r="B1076" s="551" t="s">
        <v>2608</v>
      </c>
    </row>
    <row r="1077">
      <c r="A1077" s="551" t="s">
        <v>2609</v>
      </c>
      <c r="B1077" s="551" t="s">
        <v>2610</v>
      </c>
    </row>
    <row r="1078">
      <c r="A1078" s="551" t="s">
        <v>2611</v>
      </c>
      <c r="B1078" s="551" t="s">
        <v>2610</v>
      </c>
    </row>
    <row r="1079">
      <c r="A1079" s="551" t="s">
        <v>2612</v>
      </c>
      <c r="B1079" s="551" t="s">
        <v>2613</v>
      </c>
    </row>
    <row r="1080">
      <c r="A1080" s="551" t="s">
        <v>2614</v>
      </c>
      <c r="B1080" s="551" t="s">
        <v>2615</v>
      </c>
    </row>
    <row r="1081">
      <c r="A1081" s="551" t="s">
        <v>2616</v>
      </c>
      <c r="B1081" s="551" t="s">
        <v>2617</v>
      </c>
    </row>
    <row r="1082">
      <c r="A1082" s="551" t="s">
        <v>2618</v>
      </c>
      <c r="B1082" s="551" t="s">
        <v>2619</v>
      </c>
    </row>
    <row r="1083">
      <c r="A1083" s="551" t="s">
        <v>2620</v>
      </c>
      <c r="B1083" s="551" t="s">
        <v>2621</v>
      </c>
    </row>
    <row r="1084">
      <c r="A1084" s="551" t="s">
        <v>2622</v>
      </c>
      <c r="B1084" s="551" t="s">
        <v>2623</v>
      </c>
    </row>
    <row r="1085">
      <c r="A1085" s="551" t="s">
        <v>2624</v>
      </c>
      <c r="B1085" s="551" t="s">
        <v>2625</v>
      </c>
    </row>
    <row r="1086">
      <c r="A1086" s="551" t="s">
        <v>2626</v>
      </c>
      <c r="B1086" s="551" t="s">
        <v>2627</v>
      </c>
    </row>
    <row r="1087">
      <c r="A1087" s="551" t="s">
        <v>2628</v>
      </c>
      <c r="B1087" s="551" t="s">
        <v>2629</v>
      </c>
    </row>
    <row r="1088">
      <c r="A1088" s="551" t="s">
        <v>2630</v>
      </c>
      <c r="B1088" s="551" t="s">
        <v>2631</v>
      </c>
    </row>
    <row r="1089">
      <c r="A1089" s="551" t="s">
        <v>2632</v>
      </c>
      <c r="B1089" s="551" t="s">
        <v>2633</v>
      </c>
    </row>
    <row r="1090">
      <c r="A1090" s="551" t="s">
        <v>2634</v>
      </c>
      <c r="B1090" s="551" t="s">
        <v>2635</v>
      </c>
    </row>
    <row r="1091">
      <c r="A1091" s="551" t="s">
        <v>2636</v>
      </c>
      <c r="B1091" s="551" t="s">
        <v>2637</v>
      </c>
    </row>
    <row r="1092">
      <c r="A1092" s="551" t="s">
        <v>2638</v>
      </c>
      <c r="B1092" s="551" t="s">
        <v>2639</v>
      </c>
    </row>
    <row r="1093">
      <c r="A1093" s="551" t="s">
        <v>2640</v>
      </c>
      <c r="B1093" s="551" t="s">
        <v>2641</v>
      </c>
    </row>
    <row r="1094">
      <c r="A1094" s="551" t="s">
        <v>2642</v>
      </c>
      <c r="B1094" s="551" t="s">
        <v>2641</v>
      </c>
    </row>
    <row r="1095">
      <c r="A1095" s="551" t="s">
        <v>2643</v>
      </c>
      <c r="B1095" s="551" t="s">
        <v>2641</v>
      </c>
    </row>
    <row r="1096">
      <c r="A1096" s="551" t="s">
        <v>2644</v>
      </c>
      <c r="B1096" s="551" t="s">
        <v>2645</v>
      </c>
    </row>
    <row r="1097">
      <c r="A1097" s="551" t="s">
        <v>2646</v>
      </c>
      <c r="B1097" s="551" t="s">
        <v>2647</v>
      </c>
    </row>
    <row r="1098">
      <c r="A1098" s="551" t="s">
        <v>2648</v>
      </c>
      <c r="B1098" s="551" t="s">
        <v>2649</v>
      </c>
    </row>
    <row r="1099">
      <c r="A1099" s="551" t="s">
        <v>2650</v>
      </c>
      <c r="B1099" s="551" t="s">
        <v>2651</v>
      </c>
    </row>
    <row r="1100">
      <c r="A1100" s="551" t="s">
        <v>2652</v>
      </c>
      <c r="B1100" s="551" t="s">
        <v>2653</v>
      </c>
    </row>
    <row r="1101">
      <c r="A1101" s="551" t="s">
        <v>2654</v>
      </c>
      <c r="B1101" s="551" t="s">
        <v>2655</v>
      </c>
    </row>
    <row r="1102">
      <c r="A1102" s="551" t="s">
        <v>2656</v>
      </c>
      <c r="B1102" s="551" t="s">
        <v>2657</v>
      </c>
    </row>
    <row r="1103">
      <c r="A1103" s="551" t="s">
        <v>2658</v>
      </c>
      <c r="B1103" s="551" t="s">
        <v>2659</v>
      </c>
    </row>
    <row r="1104">
      <c r="A1104" s="551" t="s">
        <v>2660</v>
      </c>
      <c r="B1104" s="551" t="s">
        <v>2661</v>
      </c>
    </row>
    <row r="1105">
      <c r="A1105" s="551" t="s">
        <v>2662</v>
      </c>
      <c r="B1105" s="551" t="s">
        <v>2663</v>
      </c>
    </row>
    <row r="1106">
      <c r="A1106" s="551" t="s">
        <v>2664</v>
      </c>
      <c r="B1106" s="551" t="s">
        <v>2663</v>
      </c>
    </row>
    <row r="1107">
      <c r="A1107" s="551" t="s">
        <v>2665</v>
      </c>
      <c r="B1107" s="551" t="s">
        <v>2666</v>
      </c>
    </row>
    <row r="1108">
      <c r="A1108" s="551" t="s">
        <v>2667</v>
      </c>
      <c r="B1108" s="551" t="s">
        <v>2668</v>
      </c>
    </row>
    <row r="1109">
      <c r="A1109" s="551" t="s">
        <v>235</v>
      </c>
      <c r="B1109" s="551" t="s">
        <v>2669</v>
      </c>
    </row>
    <row r="1110">
      <c r="A1110" s="551" t="s">
        <v>2670</v>
      </c>
      <c r="B1110" s="551" t="s">
        <v>2671</v>
      </c>
    </row>
    <row r="1111">
      <c r="A1111" s="551" t="s">
        <v>2672</v>
      </c>
      <c r="B1111" s="551" t="s">
        <v>2673</v>
      </c>
    </row>
    <row r="1112">
      <c r="A1112" s="551" t="s">
        <v>2674</v>
      </c>
      <c r="B1112" s="551" t="s">
        <v>2675</v>
      </c>
    </row>
    <row r="1113">
      <c r="A1113" s="551" t="s">
        <v>2676</v>
      </c>
      <c r="B1113" s="551" t="s">
        <v>2677</v>
      </c>
    </row>
    <row r="1114">
      <c r="A1114" s="551" t="s">
        <v>2678</v>
      </c>
      <c r="B1114" s="551" t="s">
        <v>2679</v>
      </c>
    </row>
    <row r="1115">
      <c r="A1115" s="551" t="s">
        <v>2680</v>
      </c>
      <c r="B1115" s="551" t="s">
        <v>2681</v>
      </c>
    </row>
    <row r="1116">
      <c r="A1116" s="551" t="s">
        <v>2682</v>
      </c>
      <c r="B1116" s="551" t="s">
        <v>2683</v>
      </c>
    </row>
    <row r="1117">
      <c r="A1117" s="551" t="s">
        <v>2684</v>
      </c>
      <c r="B1117" s="551" t="s">
        <v>2685</v>
      </c>
    </row>
    <row r="1118">
      <c r="A1118" s="551" t="s">
        <v>2686</v>
      </c>
      <c r="B1118" s="551" t="s">
        <v>2687</v>
      </c>
    </row>
    <row r="1119">
      <c r="A1119" s="551" t="s">
        <v>2688</v>
      </c>
      <c r="B1119" s="551" t="s">
        <v>2689</v>
      </c>
    </row>
    <row r="1120">
      <c r="A1120" s="551" t="s">
        <v>2690</v>
      </c>
      <c r="B1120" s="551" t="s">
        <v>2691</v>
      </c>
    </row>
    <row r="1121">
      <c r="A1121" s="551" t="s">
        <v>237</v>
      </c>
      <c r="B1121" s="551" t="s">
        <v>2692</v>
      </c>
    </row>
    <row r="1122">
      <c r="A1122" s="551" t="s">
        <v>2693</v>
      </c>
      <c r="B1122" s="551" t="s">
        <v>2692</v>
      </c>
    </row>
    <row r="1123">
      <c r="A1123" s="551" t="s">
        <v>2694</v>
      </c>
      <c r="B1123" s="551" t="s">
        <v>2695</v>
      </c>
    </row>
    <row r="1124">
      <c r="A1124" s="551" t="s">
        <v>2696</v>
      </c>
      <c r="B1124" s="551" t="s">
        <v>2697</v>
      </c>
    </row>
    <row r="1125">
      <c r="A1125" s="551" t="s">
        <v>2698</v>
      </c>
      <c r="B1125" s="551" t="s">
        <v>2699</v>
      </c>
    </row>
    <row r="1126">
      <c r="A1126" s="551" t="s">
        <v>2700</v>
      </c>
      <c r="B1126" s="551" t="s">
        <v>2701</v>
      </c>
    </row>
    <row r="1127">
      <c r="A1127" s="551" t="s">
        <v>2702</v>
      </c>
      <c r="B1127" s="551" t="s">
        <v>2703</v>
      </c>
    </row>
    <row r="1128">
      <c r="A1128" s="551" t="s">
        <v>2704</v>
      </c>
      <c r="B1128" s="551" t="s">
        <v>2705</v>
      </c>
    </row>
    <row r="1129">
      <c r="A1129" s="551" t="s">
        <v>2706</v>
      </c>
      <c r="B1129" s="551" t="s">
        <v>2707</v>
      </c>
    </row>
    <row r="1130">
      <c r="A1130" s="551" t="s">
        <v>2708</v>
      </c>
      <c r="B1130" s="551" t="s">
        <v>2709</v>
      </c>
    </row>
    <row r="1131">
      <c r="A1131" s="551" t="s">
        <v>2710</v>
      </c>
      <c r="B1131" s="551" t="s">
        <v>2711</v>
      </c>
    </row>
    <row r="1132">
      <c r="A1132" s="551" t="s">
        <v>2712</v>
      </c>
      <c r="B1132" s="551" t="s">
        <v>2713</v>
      </c>
    </row>
    <row r="1133">
      <c r="A1133" s="551" t="s">
        <v>2714</v>
      </c>
      <c r="B1133" s="551" t="s">
        <v>2715</v>
      </c>
    </row>
    <row r="1134">
      <c r="A1134" s="551" t="s">
        <v>2716</v>
      </c>
      <c r="B1134" s="551" t="s">
        <v>2717</v>
      </c>
    </row>
    <row r="1135">
      <c r="A1135" s="551" t="s">
        <v>2718</v>
      </c>
      <c r="B1135" s="551" t="s">
        <v>2719</v>
      </c>
    </row>
    <row r="1136">
      <c r="A1136" s="551" t="s">
        <v>238</v>
      </c>
      <c r="B1136" s="551" t="s">
        <v>2720</v>
      </c>
    </row>
    <row r="1137">
      <c r="A1137" s="551" t="s">
        <v>2721</v>
      </c>
      <c r="B1137" s="551" t="s">
        <v>2722</v>
      </c>
    </row>
    <row r="1138">
      <c r="A1138" s="551" t="s">
        <v>2723</v>
      </c>
      <c r="B1138" s="551" t="s">
        <v>2724</v>
      </c>
    </row>
    <row r="1139">
      <c r="A1139" s="551" t="s">
        <v>2725</v>
      </c>
      <c r="B1139" s="551" t="s">
        <v>2726</v>
      </c>
    </row>
    <row r="1140">
      <c r="A1140" s="551" t="s">
        <v>2727</v>
      </c>
      <c r="B1140" s="551" t="s">
        <v>2728</v>
      </c>
    </row>
    <row r="1141">
      <c r="A1141" s="551" t="s">
        <v>2729</v>
      </c>
      <c r="B1141" s="551" t="s">
        <v>2730</v>
      </c>
    </row>
    <row r="1142">
      <c r="A1142" s="551" t="s">
        <v>2731</v>
      </c>
      <c r="B1142" s="551" t="s">
        <v>2732</v>
      </c>
    </row>
    <row r="1143">
      <c r="A1143" s="551" t="s">
        <v>239</v>
      </c>
      <c r="B1143" s="551" t="s">
        <v>2733</v>
      </c>
    </row>
    <row r="1144">
      <c r="A1144" s="551" t="s">
        <v>2734</v>
      </c>
      <c r="B1144" s="551" t="s">
        <v>2735</v>
      </c>
    </row>
    <row r="1145">
      <c r="A1145" s="551" t="s">
        <v>2736</v>
      </c>
      <c r="B1145" s="551" t="s">
        <v>2737</v>
      </c>
    </row>
    <row r="1146">
      <c r="A1146" s="551" t="s">
        <v>2738</v>
      </c>
      <c r="B1146" s="551" t="s">
        <v>2739</v>
      </c>
    </row>
    <row r="1147">
      <c r="A1147" s="551" t="s">
        <v>2740</v>
      </c>
      <c r="B1147" s="551" t="s">
        <v>2741</v>
      </c>
    </row>
    <row r="1148">
      <c r="A1148" s="551" t="s">
        <v>2742</v>
      </c>
      <c r="B1148" s="551" t="s">
        <v>2743</v>
      </c>
    </row>
    <row r="1149">
      <c r="A1149" s="551" t="s">
        <v>241</v>
      </c>
      <c r="B1149" s="551" t="s">
        <v>2744</v>
      </c>
    </row>
    <row r="1150">
      <c r="A1150" s="551" t="s">
        <v>2745</v>
      </c>
      <c r="B1150" s="551" t="s">
        <v>2746</v>
      </c>
    </row>
    <row r="1151">
      <c r="A1151" s="551" t="s">
        <v>2747</v>
      </c>
      <c r="B1151" s="551" t="s">
        <v>2748</v>
      </c>
    </row>
    <row r="1152">
      <c r="A1152" s="551" t="s">
        <v>2749</v>
      </c>
      <c r="B1152" s="551" t="s">
        <v>2750</v>
      </c>
    </row>
    <row r="1153">
      <c r="A1153" s="551" t="s">
        <v>2751</v>
      </c>
      <c r="B1153" s="551" t="s">
        <v>2752</v>
      </c>
    </row>
    <row r="1154">
      <c r="A1154" s="551" t="s">
        <v>2753</v>
      </c>
      <c r="B1154" s="551" t="s">
        <v>2754</v>
      </c>
    </row>
    <row r="1155">
      <c r="A1155" s="551" t="s">
        <v>2755</v>
      </c>
      <c r="B1155" s="551" t="s">
        <v>2756</v>
      </c>
    </row>
    <row r="1156">
      <c r="A1156" s="551" t="s">
        <v>2757</v>
      </c>
      <c r="B1156" s="551" t="s">
        <v>2758</v>
      </c>
    </row>
    <row r="1157">
      <c r="A1157" s="551" t="s">
        <v>2759</v>
      </c>
      <c r="B1157" s="551" t="s">
        <v>2758</v>
      </c>
    </row>
    <row r="1158">
      <c r="A1158" s="551" t="s">
        <v>2760</v>
      </c>
      <c r="B1158" s="551" t="s">
        <v>2761</v>
      </c>
    </row>
    <row r="1159">
      <c r="A1159" s="551" t="s">
        <v>2762</v>
      </c>
      <c r="B1159" s="551" t="s">
        <v>2763</v>
      </c>
    </row>
    <row r="1160">
      <c r="A1160" s="551" t="s">
        <v>2764</v>
      </c>
      <c r="B1160" s="551" t="s">
        <v>2765</v>
      </c>
    </row>
    <row r="1161">
      <c r="A1161" s="551" t="s">
        <v>2766</v>
      </c>
      <c r="B1161" s="551" t="s">
        <v>2767</v>
      </c>
    </row>
    <row r="1162">
      <c r="A1162" s="551" t="s">
        <v>2768</v>
      </c>
      <c r="B1162" s="551" t="s">
        <v>2769</v>
      </c>
    </row>
    <row r="1163">
      <c r="A1163" s="551" t="s">
        <v>242</v>
      </c>
      <c r="B1163" s="551" t="s">
        <v>2770</v>
      </c>
    </row>
    <row r="1164">
      <c r="A1164" s="551" t="s">
        <v>2771</v>
      </c>
      <c r="B1164" s="551" t="s">
        <v>2772</v>
      </c>
    </row>
    <row r="1165">
      <c r="A1165" s="551" t="s">
        <v>2773</v>
      </c>
      <c r="B1165" s="551" t="s">
        <v>2774</v>
      </c>
    </row>
    <row r="1166">
      <c r="A1166" s="551" t="s">
        <v>2775</v>
      </c>
      <c r="B1166" s="551" t="s">
        <v>2776</v>
      </c>
    </row>
    <row r="1167">
      <c r="A1167" s="551" t="s">
        <v>2777</v>
      </c>
      <c r="B1167" s="551" t="s">
        <v>2778</v>
      </c>
    </row>
    <row r="1168">
      <c r="A1168" s="551" t="s">
        <v>2779</v>
      </c>
      <c r="B1168" s="551" t="s">
        <v>2780</v>
      </c>
    </row>
    <row r="1169">
      <c r="A1169" s="551" t="s">
        <v>2781</v>
      </c>
      <c r="B1169" s="551" t="s">
        <v>2782</v>
      </c>
    </row>
    <row r="1170">
      <c r="A1170" s="551" t="s">
        <v>2783</v>
      </c>
      <c r="B1170" s="551" t="s">
        <v>2784</v>
      </c>
    </row>
    <row r="1171">
      <c r="A1171" s="551" t="s">
        <v>2785</v>
      </c>
      <c r="B1171" s="551" t="s">
        <v>2786</v>
      </c>
    </row>
    <row r="1172">
      <c r="A1172" s="551" t="s">
        <v>2787</v>
      </c>
      <c r="B1172" s="551" t="s">
        <v>2788</v>
      </c>
    </row>
    <row r="1173">
      <c r="A1173" s="551" t="s">
        <v>2789</v>
      </c>
      <c r="B1173" s="551" t="s">
        <v>2790</v>
      </c>
    </row>
    <row r="1174">
      <c r="A1174" s="551" t="s">
        <v>2791</v>
      </c>
      <c r="B1174" s="551" t="s">
        <v>2790</v>
      </c>
    </row>
    <row r="1175">
      <c r="A1175" s="551" t="s">
        <v>2792</v>
      </c>
      <c r="B1175" s="551" t="s">
        <v>2793</v>
      </c>
    </row>
    <row r="1176">
      <c r="A1176" s="551" t="s">
        <v>2794</v>
      </c>
      <c r="B1176" s="551" t="s">
        <v>2795</v>
      </c>
    </row>
    <row r="1177">
      <c r="A1177" s="551" t="s">
        <v>2796</v>
      </c>
      <c r="B1177" s="551" t="s">
        <v>2797</v>
      </c>
    </row>
    <row r="1178">
      <c r="A1178" s="551" t="s">
        <v>2798</v>
      </c>
      <c r="B1178" s="551" t="s">
        <v>2799</v>
      </c>
    </row>
    <row r="1179">
      <c r="A1179" s="551" t="s">
        <v>2800</v>
      </c>
      <c r="B1179" s="551" t="s">
        <v>2801</v>
      </c>
    </row>
    <row r="1180">
      <c r="A1180" s="551" t="s">
        <v>243</v>
      </c>
      <c r="B1180" s="551" t="s">
        <v>2802</v>
      </c>
    </row>
    <row r="1181">
      <c r="A1181" s="551" t="s">
        <v>2803</v>
      </c>
      <c r="B1181" s="551" t="s">
        <v>2804</v>
      </c>
    </row>
    <row r="1182">
      <c r="A1182" s="551" t="s">
        <v>2805</v>
      </c>
      <c r="B1182" s="551" t="s">
        <v>2806</v>
      </c>
    </row>
    <row r="1183">
      <c r="A1183" s="551" t="s">
        <v>2807</v>
      </c>
      <c r="B1183" s="551" t="s">
        <v>2808</v>
      </c>
    </row>
    <row r="1184">
      <c r="A1184" s="551" t="s">
        <v>2809</v>
      </c>
      <c r="B1184" s="551" t="s">
        <v>2810</v>
      </c>
    </row>
    <row r="1185">
      <c r="A1185" s="551" t="s">
        <v>2811</v>
      </c>
      <c r="B1185" s="551" t="s">
        <v>2812</v>
      </c>
    </row>
    <row r="1186">
      <c r="A1186" s="551" t="s">
        <v>2813</v>
      </c>
      <c r="B1186" s="551" t="s">
        <v>2814</v>
      </c>
    </row>
    <row r="1187">
      <c r="A1187" s="551" t="s">
        <v>2815</v>
      </c>
      <c r="B1187" s="551" t="s">
        <v>2816</v>
      </c>
    </row>
    <row r="1188">
      <c r="A1188" s="551" t="s">
        <v>2817</v>
      </c>
      <c r="B1188" s="551" t="s">
        <v>2818</v>
      </c>
    </row>
    <row r="1189">
      <c r="A1189" s="551" t="s">
        <v>2819</v>
      </c>
      <c r="B1189" s="551" t="s">
        <v>2820</v>
      </c>
    </row>
    <row r="1190">
      <c r="A1190" s="551" t="s">
        <v>2821</v>
      </c>
      <c r="B1190" s="551" t="s">
        <v>2822</v>
      </c>
    </row>
    <row r="1191">
      <c r="A1191" s="551" t="s">
        <v>2823</v>
      </c>
      <c r="B1191" s="551" t="s">
        <v>2824</v>
      </c>
    </row>
    <row r="1192">
      <c r="A1192" s="551" t="s">
        <v>2825</v>
      </c>
      <c r="B1192" s="551" t="s">
        <v>2826</v>
      </c>
    </row>
    <row r="1193">
      <c r="A1193" s="551" t="s">
        <v>2827</v>
      </c>
      <c r="B1193" s="551" t="s">
        <v>2828</v>
      </c>
    </row>
    <row r="1194">
      <c r="A1194" s="551" t="s">
        <v>2829</v>
      </c>
      <c r="B1194" s="551" t="s">
        <v>2830</v>
      </c>
    </row>
    <row r="1195">
      <c r="A1195" s="551" t="s">
        <v>2831</v>
      </c>
      <c r="B1195" s="551" t="s">
        <v>2832</v>
      </c>
    </row>
    <row r="1196">
      <c r="A1196" s="551" t="s">
        <v>2833</v>
      </c>
      <c r="B1196" s="551" t="s">
        <v>2834</v>
      </c>
    </row>
    <row r="1197">
      <c r="A1197" s="551" t="s">
        <v>2835</v>
      </c>
      <c r="B1197" s="551" t="s">
        <v>2836</v>
      </c>
    </row>
    <row r="1198">
      <c r="A1198" s="551" t="s">
        <v>2837</v>
      </c>
      <c r="B1198" s="551" t="s">
        <v>2838</v>
      </c>
    </row>
    <row r="1199">
      <c r="A1199" s="551" t="s">
        <v>2839</v>
      </c>
      <c r="B1199" s="551" t="s">
        <v>2840</v>
      </c>
    </row>
    <row r="1200">
      <c r="A1200" s="551" t="s">
        <v>2841</v>
      </c>
      <c r="B1200" s="551" t="s">
        <v>2840</v>
      </c>
    </row>
    <row r="1201">
      <c r="A1201" s="551" t="s">
        <v>2842</v>
      </c>
      <c r="B1201" s="551" t="s">
        <v>2843</v>
      </c>
    </row>
    <row r="1202">
      <c r="A1202" s="551" t="s">
        <v>2844</v>
      </c>
      <c r="B1202" s="551" t="s">
        <v>2845</v>
      </c>
    </row>
    <row r="1203">
      <c r="A1203" s="551" t="s">
        <v>2846</v>
      </c>
      <c r="B1203" s="551" t="s">
        <v>2847</v>
      </c>
    </row>
    <row r="1204">
      <c r="A1204" s="551" t="s">
        <v>2848</v>
      </c>
      <c r="B1204" s="551" t="s">
        <v>2849</v>
      </c>
    </row>
    <row r="1205">
      <c r="A1205" s="551" t="s">
        <v>2850</v>
      </c>
      <c r="B1205" s="551" t="s">
        <v>2851</v>
      </c>
    </row>
    <row r="1206">
      <c r="A1206" s="551" t="s">
        <v>2852</v>
      </c>
      <c r="B1206" s="551" t="s">
        <v>2853</v>
      </c>
    </row>
    <row r="1207">
      <c r="A1207" s="551" t="s">
        <v>2854</v>
      </c>
      <c r="B1207" s="551" t="s">
        <v>2855</v>
      </c>
    </row>
    <row r="1208">
      <c r="A1208" s="551" t="s">
        <v>2856</v>
      </c>
      <c r="B1208" s="551" t="s">
        <v>2857</v>
      </c>
    </row>
    <row r="1209">
      <c r="A1209" s="551" t="s">
        <v>2858</v>
      </c>
      <c r="B1209" s="551" t="s">
        <v>2859</v>
      </c>
    </row>
    <row r="1210">
      <c r="A1210" s="551" t="s">
        <v>2860</v>
      </c>
      <c r="B1210" s="551" t="s">
        <v>2861</v>
      </c>
    </row>
    <row r="1211">
      <c r="A1211" s="551" t="s">
        <v>244</v>
      </c>
      <c r="B1211" s="551" t="s">
        <v>2862</v>
      </c>
    </row>
    <row r="1212">
      <c r="A1212" s="551" t="s">
        <v>2863</v>
      </c>
      <c r="B1212" s="551" t="s">
        <v>2864</v>
      </c>
    </row>
    <row r="1213">
      <c r="A1213" s="551" t="s">
        <v>245</v>
      </c>
      <c r="B1213" s="551" t="s">
        <v>2865</v>
      </c>
    </row>
    <row r="1214">
      <c r="A1214" s="551" t="s">
        <v>2866</v>
      </c>
      <c r="B1214" s="551" t="s">
        <v>2865</v>
      </c>
    </row>
    <row r="1215">
      <c r="A1215" s="551" t="s">
        <v>2867</v>
      </c>
      <c r="B1215" s="551" t="s">
        <v>2868</v>
      </c>
    </row>
    <row r="1216">
      <c r="A1216" s="551" t="s">
        <v>2869</v>
      </c>
      <c r="B1216" s="551" t="s">
        <v>2870</v>
      </c>
    </row>
    <row r="1217">
      <c r="A1217" s="551" t="s">
        <v>2871</v>
      </c>
      <c r="B1217" s="551" t="s">
        <v>2521</v>
      </c>
    </row>
    <row r="1218">
      <c r="A1218" s="551" t="s">
        <v>2872</v>
      </c>
      <c r="B1218" s="551" t="s">
        <v>2521</v>
      </c>
    </row>
    <row r="1219">
      <c r="A1219" s="551" t="s">
        <v>2873</v>
      </c>
      <c r="B1219" s="551" t="s">
        <v>2874</v>
      </c>
    </row>
    <row r="1220">
      <c r="A1220" s="551" t="s">
        <v>2875</v>
      </c>
      <c r="B1220" s="551" t="s">
        <v>2876</v>
      </c>
    </row>
    <row r="1221">
      <c r="A1221" s="551" t="s">
        <v>2877</v>
      </c>
      <c r="B1221" s="551" t="s">
        <v>2878</v>
      </c>
    </row>
    <row r="1222">
      <c r="A1222" s="551" t="s">
        <v>246</v>
      </c>
      <c r="B1222" s="551" t="s">
        <v>2879</v>
      </c>
    </row>
    <row r="1223">
      <c r="A1223" s="551" t="s">
        <v>248</v>
      </c>
      <c r="B1223" s="551" t="s">
        <v>2880</v>
      </c>
    </row>
    <row r="1224">
      <c r="A1224" s="551" t="s">
        <v>2881</v>
      </c>
      <c r="B1224" s="551" t="s">
        <v>2882</v>
      </c>
    </row>
    <row r="1225">
      <c r="A1225" s="551" t="s">
        <v>2883</v>
      </c>
      <c r="B1225" s="551" t="s">
        <v>2884</v>
      </c>
    </row>
    <row r="1226">
      <c r="A1226" s="551" t="s">
        <v>2885</v>
      </c>
      <c r="B1226" s="551" t="s">
        <v>2886</v>
      </c>
    </row>
    <row r="1227">
      <c r="A1227" s="551" t="s">
        <v>2887</v>
      </c>
      <c r="B1227" s="551" t="s">
        <v>2888</v>
      </c>
    </row>
    <row r="1228">
      <c r="A1228" s="551" t="s">
        <v>2889</v>
      </c>
      <c r="B1228" s="551" t="s">
        <v>2890</v>
      </c>
    </row>
    <row r="1229">
      <c r="A1229" s="551" t="s">
        <v>2891</v>
      </c>
      <c r="B1229" s="551" t="s">
        <v>2890</v>
      </c>
    </row>
    <row r="1230">
      <c r="A1230" s="551" t="s">
        <v>2892</v>
      </c>
      <c r="B1230" s="551" t="s">
        <v>2890</v>
      </c>
    </row>
    <row r="1231">
      <c r="A1231" s="551" t="s">
        <v>2893</v>
      </c>
      <c r="B1231" s="551" t="s">
        <v>2894</v>
      </c>
    </row>
    <row r="1232">
      <c r="A1232" s="551" t="s">
        <v>2895</v>
      </c>
      <c r="B1232" s="551" t="s">
        <v>2896</v>
      </c>
    </row>
    <row r="1233">
      <c r="A1233" s="551" t="s">
        <v>2897</v>
      </c>
      <c r="B1233" s="551" t="s">
        <v>2898</v>
      </c>
    </row>
    <row r="1234">
      <c r="A1234" s="551" t="s">
        <v>250</v>
      </c>
      <c r="B1234" s="551" t="s">
        <v>2899</v>
      </c>
    </row>
    <row r="1235">
      <c r="A1235" s="551" t="s">
        <v>2900</v>
      </c>
      <c r="B1235" s="551" t="s">
        <v>2899</v>
      </c>
    </row>
    <row r="1236">
      <c r="A1236" s="551" t="s">
        <v>2901</v>
      </c>
      <c r="B1236" s="551" t="s">
        <v>2899</v>
      </c>
    </row>
    <row r="1237">
      <c r="A1237" s="551" t="s">
        <v>2902</v>
      </c>
      <c r="B1237" s="551" t="s">
        <v>2903</v>
      </c>
    </row>
    <row r="1238">
      <c r="A1238" s="551" t="s">
        <v>2904</v>
      </c>
      <c r="B1238" s="551" t="s">
        <v>2905</v>
      </c>
    </row>
    <row r="1239">
      <c r="A1239" s="551" t="s">
        <v>2906</v>
      </c>
      <c r="B1239" s="551" t="s">
        <v>2907</v>
      </c>
    </row>
    <row r="1240">
      <c r="A1240" s="551" t="s">
        <v>2908</v>
      </c>
      <c r="B1240" s="551" t="s">
        <v>2909</v>
      </c>
    </row>
    <row r="1241">
      <c r="A1241" s="551" t="s">
        <v>2910</v>
      </c>
      <c r="B1241" s="551" t="s">
        <v>2911</v>
      </c>
    </row>
    <row r="1242">
      <c r="A1242" s="551" t="s">
        <v>2912</v>
      </c>
      <c r="B1242" s="551" t="s">
        <v>2913</v>
      </c>
    </row>
    <row r="1243">
      <c r="A1243" s="551" t="s">
        <v>2914</v>
      </c>
      <c r="B1243" s="551" t="s">
        <v>2915</v>
      </c>
    </row>
    <row r="1244">
      <c r="A1244" s="551" t="s">
        <v>2916</v>
      </c>
      <c r="B1244" s="551" t="s">
        <v>2917</v>
      </c>
    </row>
    <row r="1245">
      <c r="A1245" s="551" t="s">
        <v>2918</v>
      </c>
      <c r="B1245" s="551" t="s">
        <v>2919</v>
      </c>
    </row>
    <row r="1246">
      <c r="A1246" s="551" t="s">
        <v>2920</v>
      </c>
      <c r="B1246" s="551" t="s">
        <v>2921</v>
      </c>
    </row>
    <row r="1247">
      <c r="A1247" s="551" t="s">
        <v>251</v>
      </c>
      <c r="B1247" s="551" t="s">
        <v>2922</v>
      </c>
    </row>
    <row r="1248">
      <c r="A1248" s="551" t="s">
        <v>2923</v>
      </c>
      <c r="B1248" s="551" t="s">
        <v>2924</v>
      </c>
    </row>
    <row r="1249">
      <c r="A1249" s="551" t="s">
        <v>2925</v>
      </c>
      <c r="B1249" s="551" t="s">
        <v>2926</v>
      </c>
    </row>
    <row r="1250">
      <c r="A1250" s="551" t="s">
        <v>2927</v>
      </c>
      <c r="B1250" s="551" t="s">
        <v>2928</v>
      </c>
    </row>
    <row r="1251">
      <c r="A1251" s="551" t="s">
        <v>2929</v>
      </c>
      <c r="B1251" s="551" t="s">
        <v>2930</v>
      </c>
    </row>
    <row r="1252">
      <c r="A1252" s="551" t="s">
        <v>2931</v>
      </c>
      <c r="B1252" s="551" t="s">
        <v>2932</v>
      </c>
    </row>
    <row r="1253">
      <c r="A1253" s="551" t="s">
        <v>2933</v>
      </c>
      <c r="B1253" s="551" t="s">
        <v>2934</v>
      </c>
    </row>
    <row r="1254">
      <c r="A1254" s="551" t="s">
        <v>2935</v>
      </c>
      <c r="B1254" s="551" t="s">
        <v>2936</v>
      </c>
    </row>
    <row r="1255">
      <c r="A1255" s="551" t="s">
        <v>2937</v>
      </c>
      <c r="B1255" s="551" t="s">
        <v>2938</v>
      </c>
    </row>
    <row r="1256">
      <c r="A1256" s="551" t="s">
        <v>2939</v>
      </c>
      <c r="B1256" s="551" t="s">
        <v>2940</v>
      </c>
    </row>
    <row r="1257">
      <c r="A1257" s="551" t="s">
        <v>2941</v>
      </c>
      <c r="B1257" s="551" t="s">
        <v>2942</v>
      </c>
    </row>
    <row r="1258">
      <c r="A1258" s="551" t="s">
        <v>252</v>
      </c>
      <c r="B1258" s="551" t="s">
        <v>2943</v>
      </c>
    </row>
    <row r="1259">
      <c r="A1259" s="551" t="s">
        <v>2944</v>
      </c>
      <c r="B1259" s="551" t="s">
        <v>2945</v>
      </c>
    </row>
    <row r="1260">
      <c r="A1260" s="551" t="s">
        <v>2946</v>
      </c>
      <c r="B1260" s="551" t="s">
        <v>2947</v>
      </c>
    </row>
    <row r="1261">
      <c r="A1261" s="551" t="s">
        <v>2948</v>
      </c>
      <c r="B1261" s="551" t="s">
        <v>2949</v>
      </c>
    </row>
    <row r="1262">
      <c r="A1262" s="551" t="s">
        <v>2950</v>
      </c>
      <c r="B1262" s="551" t="s">
        <v>2951</v>
      </c>
    </row>
    <row r="1263">
      <c r="A1263" s="551" t="s">
        <v>2952</v>
      </c>
      <c r="B1263" s="551" t="s">
        <v>2953</v>
      </c>
    </row>
    <row r="1264">
      <c r="A1264" s="551" t="s">
        <v>2954</v>
      </c>
      <c r="B1264" s="551" t="s">
        <v>2955</v>
      </c>
    </row>
    <row r="1265">
      <c r="A1265" s="551" t="s">
        <v>2956</v>
      </c>
      <c r="B1265" s="551" t="s">
        <v>2957</v>
      </c>
    </row>
    <row r="1266">
      <c r="A1266" s="551" t="s">
        <v>2958</v>
      </c>
      <c r="B1266" s="551" t="s">
        <v>2959</v>
      </c>
    </row>
    <row r="1267">
      <c r="A1267" s="551" t="s">
        <v>2960</v>
      </c>
      <c r="B1267" s="551" t="s">
        <v>2961</v>
      </c>
    </row>
    <row r="1268">
      <c r="A1268" s="551" t="s">
        <v>2962</v>
      </c>
      <c r="B1268" s="551" t="s">
        <v>2963</v>
      </c>
    </row>
    <row r="1269">
      <c r="A1269" s="551" t="s">
        <v>2964</v>
      </c>
      <c r="B1269" s="551" t="s">
        <v>2965</v>
      </c>
    </row>
    <row r="1270">
      <c r="A1270" s="551" t="s">
        <v>2966</v>
      </c>
      <c r="B1270" s="551" t="s">
        <v>2967</v>
      </c>
    </row>
    <row r="1271">
      <c r="A1271" s="551" t="s">
        <v>2968</v>
      </c>
      <c r="B1271" s="551" t="s">
        <v>2969</v>
      </c>
    </row>
    <row r="1272">
      <c r="A1272" s="551" t="s">
        <v>2970</v>
      </c>
      <c r="B1272" s="551" t="s">
        <v>2971</v>
      </c>
    </row>
    <row r="1273">
      <c r="A1273" s="551" t="s">
        <v>2972</v>
      </c>
      <c r="B1273" s="551" t="s">
        <v>2973</v>
      </c>
    </row>
    <row r="1274">
      <c r="A1274" s="551" t="s">
        <v>2974</v>
      </c>
      <c r="B1274" s="551" t="s">
        <v>2975</v>
      </c>
    </row>
    <row r="1275">
      <c r="A1275" s="551" t="s">
        <v>2976</v>
      </c>
      <c r="B1275" s="551" t="s">
        <v>2977</v>
      </c>
    </row>
    <row r="1276">
      <c r="A1276" s="551" t="s">
        <v>2978</v>
      </c>
      <c r="B1276" s="551" t="s">
        <v>2979</v>
      </c>
    </row>
    <row r="1277">
      <c r="A1277" s="551" t="s">
        <v>253</v>
      </c>
      <c r="B1277" s="551" t="s">
        <v>2980</v>
      </c>
    </row>
    <row r="1278">
      <c r="A1278" s="551" t="s">
        <v>2981</v>
      </c>
      <c r="B1278" s="551" t="s">
        <v>2980</v>
      </c>
    </row>
    <row r="1279">
      <c r="A1279" s="551" t="s">
        <v>2982</v>
      </c>
      <c r="B1279" s="551" t="s">
        <v>2980</v>
      </c>
    </row>
    <row r="1280">
      <c r="A1280" s="551" t="s">
        <v>254</v>
      </c>
      <c r="B1280" s="551" t="s">
        <v>2983</v>
      </c>
    </row>
    <row r="1281">
      <c r="A1281" s="551" t="s">
        <v>2984</v>
      </c>
      <c r="B1281" s="551" t="s">
        <v>2985</v>
      </c>
    </row>
    <row r="1282">
      <c r="A1282" s="551" t="s">
        <v>2986</v>
      </c>
      <c r="B1282" s="551" t="s">
        <v>2987</v>
      </c>
    </row>
    <row r="1283">
      <c r="A1283" s="551" t="s">
        <v>2988</v>
      </c>
      <c r="B1283" s="551" t="s">
        <v>2989</v>
      </c>
    </row>
    <row r="1284">
      <c r="A1284" s="551" t="s">
        <v>2990</v>
      </c>
      <c r="B1284" s="551" t="s">
        <v>2991</v>
      </c>
    </row>
    <row r="1285">
      <c r="A1285" s="551" t="s">
        <v>2992</v>
      </c>
      <c r="B1285" s="551" t="s">
        <v>2993</v>
      </c>
    </row>
    <row r="1286">
      <c r="A1286" s="551" t="s">
        <v>255</v>
      </c>
      <c r="B1286" s="551" t="s">
        <v>2994</v>
      </c>
    </row>
    <row r="1287">
      <c r="A1287" s="551" t="s">
        <v>2995</v>
      </c>
      <c r="B1287" s="551" t="s">
        <v>2996</v>
      </c>
    </row>
    <row r="1288">
      <c r="A1288" s="551" t="s">
        <v>2997</v>
      </c>
      <c r="B1288" s="551" t="s">
        <v>2998</v>
      </c>
    </row>
    <row r="1289">
      <c r="A1289" s="551" t="s">
        <v>2999</v>
      </c>
      <c r="B1289" s="551" t="s">
        <v>3000</v>
      </c>
    </row>
    <row r="1290">
      <c r="A1290" s="551" t="s">
        <v>3001</v>
      </c>
      <c r="B1290" s="551" t="s">
        <v>3002</v>
      </c>
    </row>
    <row r="1291">
      <c r="A1291" s="551" t="s">
        <v>3003</v>
      </c>
      <c r="B1291" s="551" t="s">
        <v>3004</v>
      </c>
    </row>
    <row r="1292">
      <c r="A1292" s="551" t="s">
        <v>257</v>
      </c>
      <c r="B1292" s="551" t="s">
        <v>3005</v>
      </c>
    </row>
    <row r="1293">
      <c r="A1293" s="551" t="s">
        <v>3006</v>
      </c>
      <c r="B1293" s="551" t="s">
        <v>3007</v>
      </c>
    </row>
    <row r="1294">
      <c r="A1294" s="551" t="s">
        <v>3008</v>
      </c>
      <c r="B1294" s="551" t="s">
        <v>3009</v>
      </c>
    </row>
    <row r="1295">
      <c r="A1295" s="551" t="s">
        <v>3010</v>
      </c>
      <c r="B1295" s="551" t="s">
        <v>3011</v>
      </c>
    </row>
    <row r="1296">
      <c r="A1296" s="551" t="s">
        <v>3012</v>
      </c>
      <c r="B1296" s="551" t="s">
        <v>3013</v>
      </c>
    </row>
    <row r="1297">
      <c r="A1297" s="551" t="s">
        <v>3014</v>
      </c>
      <c r="B1297" s="551" t="s">
        <v>3015</v>
      </c>
    </row>
    <row r="1298">
      <c r="A1298" s="551" t="s">
        <v>3016</v>
      </c>
      <c r="B1298" s="551" t="s">
        <v>3017</v>
      </c>
    </row>
    <row r="1299">
      <c r="A1299" s="551" t="s">
        <v>259</v>
      </c>
      <c r="B1299" s="551" t="s">
        <v>3018</v>
      </c>
    </row>
    <row r="1300">
      <c r="A1300" s="551" t="s">
        <v>3019</v>
      </c>
      <c r="B1300" s="551" t="s">
        <v>3020</v>
      </c>
    </row>
    <row r="1301">
      <c r="A1301" s="551" t="s">
        <v>3021</v>
      </c>
      <c r="B1301" s="551" t="s">
        <v>3022</v>
      </c>
    </row>
    <row r="1302">
      <c r="A1302" s="551" t="s">
        <v>3023</v>
      </c>
      <c r="B1302" s="551" t="s">
        <v>3024</v>
      </c>
    </row>
    <row r="1303">
      <c r="A1303" s="551" t="s">
        <v>3025</v>
      </c>
      <c r="B1303" s="551" t="s">
        <v>3026</v>
      </c>
    </row>
    <row r="1304">
      <c r="A1304" s="551" t="s">
        <v>3027</v>
      </c>
      <c r="B1304" s="551" t="s">
        <v>3028</v>
      </c>
    </row>
    <row r="1305">
      <c r="A1305" s="551" t="s">
        <v>3029</v>
      </c>
      <c r="B1305" s="551" t="s">
        <v>3030</v>
      </c>
    </row>
    <row r="1306">
      <c r="A1306" s="551" t="s">
        <v>3031</v>
      </c>
      <c r="B1306" s="551" t="s">
        <v>3032</v>
      </c>
    </row>
    <row r="1307">
      <c r="A1307" s="551" t="s">
        <v>3033</v>
      </c>
      <c r="B1307" s="551" t="s">
        <v>3034</v>
      </c>
    </row>
    <row r="1308">
      <c r="A1308" s="551" t="s">
        <v>263</v>
      </c>
      <c r="B1308" s="551" t="s">
        <v>3035</v>
      </c>
    </row>
    <row r="1309">
      <c r="A1309" s="551" t="s">
        <v>3036</v>
      </c>
      <c r="B1309" s="551" t="s">
        <v>3037</v>
      </c>
    </row>
    <row r="1310">
      <c r="A1310" s="551" t="s">
        <v>3038</v>
      </c>
      <c r="B1310" s="551" t="s">
        <v>3039</v>
      </c>
    </row>
    <row r="1311">
      <c r="A1311" s="551" t="s">
        <v>3040</v>
      </c>
      <c r="B1311" s="551" t="s">
        <v>3041</v>
      </c>
    </row>
    <row r="1312">
      <c r="A1312" s="551" t="s">
        <v>3042</v>
      </c>
      <c r="B1312" s="551" t="s">
        <v>3043</v>
      </c>
    </row>
    <row r="1313">
      <c r="A1313" s="551" t="s">
        <v>3044</v>
      </c>
      <c r="B1313" s="551" t="s">
        <v>3045</v>
      </c>
    </row>
    <row r="1314">
      <c r="A1314" s="551" t="s">
        <v>3046</v>
      </c>
      <c r="B1314" s="551" t="s">
        <v>3047</v>
      </c>
    </row>
    <row r="1315">
      <c r="A1315" s="551" t="s">
        <v>3048</v>
      </c>
      <c r="B1315" s="551" t="s">
        <v>3049</v>
      </c>
    </row>
    <row r="1316">
      <c r="A1316" s="551" t="s">
        <v>3050</v>
      </c>
      <c r="B1316" s="551" t="s">
        <v>3051</v>
      </c>
    </row>
    <row r="1317">
      <c r="A1317" s="551" t="s">
        <v>3052</v>
      </c>
      <c r="B1317" s="551" t="s">
        <v>3053</v>
      </c>
    </row>
    <row r="1318">
      <c r="A1318" s="551" t="s">
        <v>3054</v>
      </c>
      <c r="B1318" s="551" t="s">
        <v>3055</v>
      </c>
    </row>
    <row r="1319">
      <c r="A1319" s="551" t="s">
        <v>3056</v>
      </c>
      <c r="B1319" s="551" t="s">
        <v>3057</v>
      </c>
    </row>
    <row r="1320">
      <c r="A1320" s="551" t="s">
        <v>3058</v>
      </c>
      <c r="B1320" s="551" t="s">
        <v>3059</v>
      </c>
    </row>
    <row r="1321">
      <c r="A1321" s="551" t="s">
        <v>3060</v>
      </c>
      <c r="B1321" s="551" t="s">
        <v>3061</v>
      </c>
    </row>
    <row r="1322">
      <c r="A1322" s="551" t="s">
        <v>3062</v>
      </c>
      <c r="B1322" s="551" t="s">
        <v>3063</v>
      </c>
    </row>
    <row r="1323">
      <c r="A1323" s="551" t="s">
        <v>3064</v>
      </c>
      <c r="B1323" s="551" t="s">
        <v>3065</v>
      </c>
    </row>
    <row r="1324">
      <c r="A1324" s="551" t="s">
        <v>3066</v>
      </c>
      <c r="B1324" s="551" t="s">
        <v>3067</v>
      </c>
    </row>
    <row r="1325">
      <c r="A1325" s="551" t="s">
        <v>3068</v>
      </c>
      <c r="B1325" s="551" t="s">
        <v>3069</v>
      </c>
    </row>
    <row r="1326">
      <c r="A1326" s="551" t="s">
        <v>3070</v>
      </c>
      <c r="B1326" s="551" t="s">
        <v>3071</v>
      </c>
    </row>
    <row r="1327">
      <c r="A1327" s="551" t="s">
        <v>3072</v>
      </c>
      <c r="B1327" s="551" t="s">
        <v>3073</v>
      </c>
    </row>
    <row r="1328">
      <c r="A1328" s="551" t="s">
        <v>3074</v>
      </c>
      <c r="B1328" s="551" t="s">
        <v>3075</v>
      </c>
    </row>
    <row r="1329">
      <c r="A1329" s="551" t="s">
        <v>3076</v>
      </c>
      <c r="B1329" s="551" t="s">
        <v>3077</v>
      </c>
    </row>
    <row r="1330">
      <c r="A1330" s="551" t="s">
        <v>3078</v>
      </c>
      <c r="B1330" s="551" t="s">
        <v>3079</v>
      </c>
    </row>
    <row r="1331">
      <c r="A1331" s="551" t="s">
        <v>3080</v>
      </c>
      <c r="B1331" s="551" t="s">
        <v>3081</v>
      </c>
    </row>
    <row r="1332">
      <c r="A1332" s="551" t="s">
        <v>3082</v>
      </c>
      <c r="B1332" s="551" t="s">
        <v>3083</v>
      </c>
    </row>
    <row r="1333">
      <c r="A1333" s="551" t="s">
        <v>3084</v>
      </c>
      <c r="B1333" s="551" t="s">
        <v>3085</v>
      </c>
    </row>
    <row r="1334">
      <c r="A1334" s="551" t="s">
        <v>3086</v>
      </c>
      <c r="B1334" s="551" t="s">
        <v>3087</v>
      </c>
    </row>
    <row r="1335">
      <c r="A1335" s="551" t="s">
        <v>3088</v>
      </c>
      <c r="B1335" s="551" t="s">
        <v>3089</v>
      </c>
    </row>
    <row r="1336">
      <c r="A1336" s="551" t="s">
        <v>3090</v>
      </c>
      <c r="B1336" s="551" t="s">
        <v>3091</v>
      </c>
    </row>
    <row r="1337">
      <c r="A1337" s="551" t="s">
        <v>3092</v>
      </c>
      <c r="B1337" s="551" t="s">
        <v>3093</v>
      </c>
    </row>
    <row r="1338">
      <c r="A1338" s="551" t="s">
        <v>3094</v>
      </c>
      <c r="B1338" s="551" t="s">
        <v>3095</v>
      </c>
    </row>
    <row r="1339">
      <c r="A1339" s="551" t="s">
        <v>3096</v>
      </c>
      <c r="B1339" s="551" t="s">
        <v>3097</v>
      </c>
    </row>
    <row r="1340">
      <c r="A1340" s="551" t="s">
        <v>3098</v>
      </c>
      <c r="B1340" s="551" t="s">
        <v>3099</v>
      </c>
    </row>
    <row r="1341">
      <c r="A1341" s="551" t="s">
        <v>3100</v>
      </c>
      <c r="B1341" s="551" t="s">
        <v>3101</v>
      </c>
    </row>
    <row r="1342">
      <c r="A1342" s="551" t="s">
        <v>3102</v>
      </c>
      <c r="B1342" s="551" t="s">
        <v>3103</v>
      </c>
    </row>
    <row r="1343">
      <c r="A1343" s="551" t="s">
        <v>3104</v>
      </c>
      <c r="B1343" s="551" t="s">
        <v>3103</v>
      </c>
    </row>
    <row r="1344">
      <c r="A1344" s="551" t="s">
        <v>3105</v>
      </c>
      <c r="B1344" s="551" t="s">
        <v>3106</v>
      </c>
    </row>
    <row r="1345">
      <c r="A1345" s="551" t="s">
        <v>3107</v>
      </c>
      <c r="B1345" s="551" t="s">
        <v>3108</v>
      </c>
    </row>
    <row r="1346">
      <c r="A1346" s="551" t="s">
        <v>3109</v>
      </c>
      <c r="B1346" s="551" t="s">
        <v>3110</v>
      </c>
    </row>
    <row r="1347">
      <c r="A1347" s="551" t="s">
        <v>3111</v>
      </c>
      <c r="B1347" s="551" t="s">
        <v>3112</v>
      </c>
    </row>
    <row r="1348">
      <c r="A1348" s="551" t="s">
        <v>3113</v>
      </c>
      <c r="B1348" s="551" t="s">
        <v>3114</v>
      </c>
    </row>
    <row r="1349">
      <c r="A1349" s="551" t="s">
        <v>3115</v>
      </c>
      <c r="B1349" s="551" t="s">
        <v>3116</v>
      </c>
    </row>
    <row r="1350">
      <c r="A1350" s="551" t="s">
        <v>3117</v>
      </c>
      <c r="B1350" s="551" t="s">
        <v>3118</v>
      </c>
    </row>
    <row r="1351">
      <c r="A1351" s="551" t="s">
        <v>3119</v>
      </c>
      <c r="B1351" s="551" t="s">
        <v>3118</v>
      </c>
    </row>
    <row r="1352">
      <c r="A1352" s="551" t="s">
        <v>3120</v>
      </c>
      <c r="B1352" s="551" t="s">
        <v>3121</v>
      </c>
    </row>
    <row r="1353">
      <c r="A1353" s="551" t="s">
        <v>3122</v>
      </c>
      <c r="B1353" s="551" t="s">
        <v>3123</v>
      </c>
    </row>
    <row r="1354">
      <c r="A1354" s="551" t="s">
        <v>3124</v>
      </c>
      <c r="B1354" s="551" t="s">
        <v>3125</v>
      </c>
    </row>
    <row r="1355">
      <c r="A1355" s="551" t="s">
        <v>3126</v>
      </c>
      <c r="B1355" s="551" t="s">
        <v>3127</v>
      </c>
    </row>
    <row r="1356">
      <c r="A1356" s="551" t="s">
        <v>3128</v>
      </c>
      <c r="B1356" s="551" t="s">
        <v>3129</v>
      </c>
    </row>
    <row r="1357">
      <c r="A1357" s="551" t="s">
        <v>3130</v>
      </c>
      <c r="B1357" s="551" t="s">
        <v>3131</v>
      </c>
    </row>
    <row r="1358">
      <c r="A1358" s="551" t="s">
        <v>3132</v>
      </c>
      <c r="B1358" s="551" t="s">
        <v>3133</v>
      </c>
    </row>
    <row r="1359">
      <c r="A1359" s="551" t="s">
        <v>264</v>
      </c>
      <c r="B1359" s="551" t="s">
        <v>3134</v>
      </c>
    </row>
    <row r="1360">
      <c r="A1360" s="551" t="s">
        <v>3135</v>
      </c>
      <c r="B1360" s="551" t="s">
        <v>3136</v>
      </c>
    </row>
    <row r="1361">
      <c r="A1361" s="551" t="s">
        <v>3137</v>
      </c>
      <c r="B1361" s="551" t="s">
        <v>3136</v>
      </c>
    </row>
    <row r="1362">
      <c r="A1362" s="551" t="s">
        <v>3138</v>
      </c>
      <c r="B1362" s="551" t="s">
        <v>3136</v>
      </c>
    </row>
    <row r="1363">
      <c r="A1363" s="551" t="s">
        <v>3139</v>
      </c>
      <c r="B1363" s="551" t="s">
        <v>3140</v>
      </c>
    </row>
    <row r="1364">
      <c r="A1364" s="551" t="s">
        <v>3141</v>
      </c>
      <c r="B1364" s="551" t="s">
        <v>3140</v>
      </c>
    </row>
    <row r="1365">
      <c r="A1365" s="551" t="s">
        <v>3142</v>
      </c>
      <c r="B1365" s="551" t="s">
        <v>3143</v>
      </c>
    </row>
    <row r="1366">
      <c r="A1366" s="551" t="s">
        <v>3144</v>
      </c>
      <c r="B1366" s="551" t="s">
        <v>3145</v>
      </c>
    </row>
    <row r="1367">
      <c r="A1367" s="551" t="s">
        <v>3146</v>
      </c>
      <c r="B1367" s="551" t="s">
        <v>3147</v>
      </c>
    </row>
    <row r="1368">
      <c r="A1368" s="551" t="s">
        <v>3148</v>
      </c>
      <c r="B1368" s="551" t="s">
        <v>3149</v>
      </c>
    </row>
    <row r="1369">
      <c r="A1369" s="551" t="s">
        <v>3150</v>
      </c>
      <c r="B1369" s="551" t="s">
        <v>3151</v>
      </c>
    </row>
    <row r="1370">
      <c r="A1370" s="551" t="s">
        <v>3152</v>
      </c>
      <c r="B1370" s="551" t="s">
        <v>3153</v>
      </c>
    </row>
    <row r="1371">
      <c r="A1371" s="551" t="s">
        <v>3154</v>
      </c>
      <c r="B1371" s="551" t="s">
        <v>3155</v>
      </c>
    </row>
    <row r="1372">
      <c r="A1372" s="551" t="s">
        <v>3156</v>
      </c>
      <c r="B1372" s="551" t="s">
        <v>3157</v>
      </c>
    </row>
    <row r="1373">
      <c r="A1373" s="551" t="s">
        <v>3158</v>
      </c>
      <c r="B1373" s="551" t="s">
        <v>3159</v>
      </c>
    </row>
    <row r="1374">
      <c r="A1374" s="551" t="s">
        <v>3160</v>
      </c>
      <c r="B1374" s="551" t="s">
        <v>3161</v>
      </c>
    </row>
    <row r="1375">
      <c r="A1375" s="551" t="s">
        <v>3162</v>
      </c>
      <c r="B1375" s="551" t="s">
        <v>3163</v>
      </c>
    </row>
    <row r="1376">
      <c r="A1376" s="551" t="s">
        <v>3164</v>
      </c>
      <c r="B1376" s="551" t="s">
        <v>3165</v>
      </c>
    </row>
    <row r="1377">
      <c r="A1377" s="551" t="s">
        <v>3166</v>
      </c>
      <c r="B1377" s="551" t="s">
        <v>3167</v>
      </c>
    </row>
    <row r="1378">
      <c r="A1378" s="551" t="s">
        <v>3168</v>
      </c>
      <c r="B1378" s="551" t="s">
        <v>3169</v>
      </c>
    </row>
    <row r="1379">
      <c r="A1379" s="551" t="s">
        <v>3170</v>
      </c>
      <c r="B1379" s="551" t="s">
        <v>3171</v>
      </c>
    </row>
    <row r="1380">
      <c r="A1380" s="551" t="s">
        <v>3172</v>
      </c>
      <c r="B1380" s="551" t="s">
        <v>3173</v>
      </c>
    </row>
    <row r="1381">
      <c r="A1381" s="551" t="s">
        <v>3174</v>
      </c>
      <c r="B1381" s="551" t="s">
        <v>3175</v>
      </c>
    </row>
    <row r="1382">
      <c r="A1382" s="551" t="s">
        <v>3176</v>
      </c>
      <c r="B1382" s="551" t="s">
        <v>3177</v>
      </c>
    </row>
    <row r="1383">
      <c r="A1383" s="551" t="s">
        <v>3178</v>
      </c>
      <c r="B1383" s="551" t="s">
        <v>3179</v>
      </c>
    </row>
    <row r="1384">
      <c r="A1384" s="551" t="s">
        <v>3180</v>
      </c>
      <c r="B1384" s="551" t="s">
        <v>3181</v>
      </c>
    </row>
    <row r="1385">
      <c r="A1385" s="551" t="s">
        <v>3182</v>
      </c>
      <c r="B1385" s="551" t="s">
        <v>3183</v>
      </c>
    </row>
    <row r="1386">
      <c r="A1386" s="551" t="s">
        <v>3184</v>
      </c>
      <c r="B1386" s="551" t="s">
        <v>3185</v>
      </c>
    </row>
    <row r="1387">
      <c r="A1387" s="551" t="s">
        <v>3186</v>
      </c>
      <c r="B1387" s="551" t="s">
        <v>3187</v>
      </c>
    </row>
    <row r="1388">
      <c r="A1388" s="551" t="s">
        <v>3188</v>
      </c>
      <c r="B1388" s="551" t="s">
        <v>3189</v>
      </c>
    </row>
    <row r="1389">
      <c r="A1389" s="551" t="s">
        <v>3190</v>
      </c>
      <c r="B1389" s="551" t="s">
        <v>3191</v>
      </c>
    </row>
    <row r="1390">
      <c r="A1390" s="551" t="s">
        <v>265</v>
      </c>
      <c r="B1390" s="551" t="s">
        <v>3192</v>
      </c>
    </row>
    <row r="1391">
      <c r="A1391" s="551" t="s">
        <v>3193</v>
      </c>
      <c r="B1391" s="551" t="s">
        <v>3194</v>
      </c>
    </row>
    <row r="1392">
      <c r="A1392" s="551" t="s">
        <v>3195</v>
      </c>
      <c r="B1392" s="551" t="s">
        <v>3196</v>
      </c>
    </row>
    <row r="1393">
      <c r="A1393" s="551" t="s">
        <v>3197</v>
      </c>
      <c r="B1393" s="551" t="s">
        <v>3198</v>
      </c>
    </row>
    <row r="1394">
      <c r="A1394" s="551" t="s">
        <v>3199</v>
      </c>
      <c r="B1394" s="551" t="s">
        <v>3200</v>
      </c>
    </row>
    <row r="1395">
      <c r="A1395" s="551" t="s">
        <v>3201</v>
      </c>
      <c r="B1395" s="551" t="s">
        <v>3202</v>
      </c>
    </row>
    <row r="1396">
      <c r="A1396" s="551" t="s">
        <v>3203</v>
      </c>
      <c r="B1396" s="551" t="s">
        <v>3204</v>
      </c>
    </row>
    <row r="1397">
      <c r="A1397" s="551" t="s">
        <v>3205</v>
      </c>
      <c r="B1397" s="551" t="s">
        <v>3206</v>
      </c>
    </row>
    <row r="1398">
      <c r="A1398" s="551" t="s">
        <v>3207</v>
      </c>
      <c r="B1398" s="551" t="s">
        <v>3208</v>
      </c>
    </row>
    <row r="1399">
      <c r="A1399" s="551" t="s">
        <v>3209</v>
      </c>
      <c r="B1399" s="551" t="s">
        <v>3210</v>
      </c>
    </row>
    <row r="1400">
      <c r="A1400" s="551" t="s">
        <v>3211</v>
      </c>
      <c r="B1400" s="551" t="s">
        <v>3212</v>
      </c>
    </row>
    <row r="1401">
      <c r="A1401" s="551" t="s">
        <v>3213</v>
      </c>
      <c r="B1401" s="551" t="s">
        <v>3214</v>
      </c>
    </row>
    <row r="1402">
      <c r="A1402" s="551" t="s">
        <v>3215</v>
      </c>
      <c r="B1402" s="551" t="s">
        <v>3216</v>
      </c>
    </row>
    <row r="1403">
      <c r="A1403" s="551" t="s">
        <v>3217</v>
      </c>
      <c r="B1403" s="551" t="s">
        <v>3218</v>
      </c>
    </row>
    <row r="1404">
      <c r="A1404" s="551" t="s">
        <v>3219</v>
      </c>
      <c r="B1404" s="551" t="s">
        <v>3220</v>
      </c>
    </row>
    <row r="1405">
      <c r="A1405" s="551" t="s">
        <v>3221</v>
      </c>
      <c r="B1405" s="551" t="s">
        <v>3222</v>
      </c>
    </row>
    <row r="1406">
      <c r="A1406" s="551" t="s">
        <v>3223</v>
      </c>
      <c r="B1406" s="551" t="s">
        <v>3224</v>
      </c>
    </row>
    <row r="1407">
      <c r="A1407" s="551" t="s">
        <v>3225</v>
      </c>
      <c r="B1407" s="551" t="s">
        <v>3226</v>
      </c>
    </row>
    <row r="1408">
      <c r="A1408" s="551" t="s">
        <v>3227</v>
      </c>
      <c r="B1408" s="551" t="s">
        <v>3228</v>
      </c>
    </row>
    <row r="1409">
      <c r="A1409" s="551" t="s">
        <v>3229</v>
      </c>
      <c r="B1409" s="551" t="s">
        <v>3230</v>
      </c>
    </row>
    <row r="1410">
      <c r="A1410" s="551" t="s">
        <v>3231</v>
      </c>
      <c r="B1410" s="551" t="s">
        <v>3232</v>
      </c>
    </row>
    <row r="1411">
      <c r="A1411" s="551" t="s">
        <v>3233</v>
      </c>
      <c r="B1411" s="551" t="s">
        <v>3234</v>
      </c>
    </row>
    <row r="1412">
      <c r="A1412" s="551" t="s">
        <v>3235</v>
      </c>
      <c r="B1412" s="551" t="s">
        <v>3236</v>
      </c>
    </row>
    <row r="1413">
      <c r="A1413" s="551" t="s">
        <v>267</v>
      </c>
      <c r="B1413" s="551" t="s">
        <v>3237</v>
      </c>
    </row>
    <row r="1414">
      <c r="A1414" s="551" t="s">
        <v>3238</v>
      </c>
      <c r="B1414" s="551" t="s">
        <v>3239</v>
      </c>
    </row>
    <row r="1415">
      <c r="A1415" s="551" t="s">
        <v>269</v>
      </c>
      <c r="B1415" s="551" t="s">
        <v>3240</v>
      </c>
    </row>
    <row r="1416">
      <c r="A1416" s="551" t="s">
        <v>3241</v>
      </c>
      <c r="B1416" s="551" t="s">
        <v>3242</v>
      </c>
    </row>
    <row r="1417">
      <c r="A1417" s="551" t="s">
        <v>3243</v>
      </c>
      <c r="B1417" s="551" t="s">
        <v>3244</v>
      </c>
    </row>
    <row r="1418">
      <c r="A1418" s="551" t="s">
        <v>3245</v>
      </c>
      <c r="B1418" s="551" t="s">
        <v>3246</v>
      </c>
    </row>
    <row r="1419">
      <c r="A1419" s="551" t="s">
        <v>3247</v>
      </c>
      <c r="B1419" s="551" t="s">
        <v>3248</v>
      </c>
    </row>
    <row r="1420">
      <c r="A1420" s="551" t="s">
        <v>3249</v>
      </c>
      <c r="B1420" s="551" t="s">
        <v>3250</v>
      </c>
    </row>
    <row r="1421">
      <c r="A1421" s="551" t="s">
        <v>3251</v>
      </c>
      <c r="B1421" s="551" t="s">
        <v>3252</v>
      </c>
    </row>
    <row r="1422">
      <c r="A1422" s="551" t="s">
        <v>3253</v>
      </c>
      <c r="B1422" s="551" t="s">
        <v>3254</v>
      </c>
    </row>
    <row r="1423">
      <c r="A1423" s="551" t="s">
        <v>3255</v>
      </c>
      <c r="B1423" s="551" t="s">
        <v>3256</v>
      </c>
    </row>
    <row r="1424">
      <c r="A1424" s="551" t="s">
        <v>3257</v>
      </c>
      <c r="B1424" s="551" t="s">
        <v>3258</v>
      </c>
    </row>
    <row r="1425">
      <c r="A1425" s="551" t="s">
        <v>3259</v>
      </c>
      <c r="B1425" s="551" t="s">
        <v>3260</v>
      </c>
    </row>
    <row r="1426">
      <c r="A1426" s="551" t="s">
        <v>3261</v>
      </c>
      <c r="B1426" s="551" t="s">
        <v>3262</v>
      </c>
    </row>
    <row r="1427">
      <c r="A1427" s="551" t="s">
        <v>3263</v>
      </c>
      <c r="B1427" s="551" t="s">
        <v>3264</v>
      </c>
    </row>
    <row r="1428">
      <c r="A1428" s="551" t="s">
        <v>3265</v>
      </c>
      <c r="B1428" s="551" t="s">
        <v>3266</v>
      </c>
    </row>
    <row r="1429">
      <c r="A1429" s="551" t="s">
        <v>271</v>
      </c>
      <c r="B1429" s="551" t="s">
        <v>3267</v>
      </c>
    </row>
    <row r="1430">
      <c r="A1430" s="551" t="s">
        <v>3268</v>
      </c>
      <c r="B1430" s="551" t="s">
        <v>3269</v>
      </c>
    </row>
    <row r="1431">
      <c r="A1431" s="551" t="s">
        <v>3270</v>
      </c>
      <c r="B1431" s="551" t="s">
        <v>3271</v>
      </c>
    </row>
    <row r="1432">
      <c r="A1432" s="551" t="s">
        <v>3272</v>
      </c>
      <c r="B1432" s="551" t="s">
        <v>3273</v>
      </c>
    </row>
    <row r="1433">
      <c r="A1433" s="551" t="s">
        <v>3274</v>
      </c>
      <c r="B1433" s="551" t="s">
        <v>3275</v>
      </c>
    </row>
    <row r="1434">
      <c r="A1434" s="551" t="s">
        <v>3276</v>
      </c>
      <c r="B1434" s="551" t="s">
        <v>3277</v>
      </c>
    </row>
    <row r="1435">
      <c r="A1435" s="551" t="s">
        <v>3278</v>
      </c>
      <c r="B1435" s="551" t="s">
        <v>3279</v>
      </c>
    </row>
    <row r="1436">
      <c r="A1436" s="551" t="s">
        <v>76</v>
      </c>
      <c r="B1436" s="551" t="s">
        <v>3280</v>
      </c>
    </row>
    <row r="1437">
      <c r="A1437" s="551" t="s">
        <v>3281</v>
      </c>
      <c r="B1437" s="551" t="s">
        <v>3273</v>
      </c>
    </row>
    <row r="1438">
      <c r="A1438" s="551" t="s">
        <v>3282</v>
      </c>
      <c r="B1438" s="551" t="s">
        <v>3283</v>
      </c>
    </row>
    <row r="1439">
      <c r="A1439" s="551" t="s">
        <v>3284</v>
      </c>
      <c r="B1439" s="551" t="s">
        <v>3273</v>
      </c>
    </row>
    <row r="1440">
      <c r="A1440" s="551" t="s">
        <v>272</v>
      </c>
      <c r="B1440" s="551" t="s">
        <v>3285</v>
      </c>
    </row>
    <row r="1441">
      <c r="A1441" s="551" t="s">
        <v>3286</v>
      </c>
      <c r="B1441" s="551" t="s">
        <v>3099</v>
      </c>
    </row>
    <row r="1442">
      <c r="A1442" s="551" t="s">
        <v>3287</v>
      </c>
      <c r="B1442" s="551" t="s">
        <v>3288</v>
      </c>
    </row>
    <row r="1443">
      <c r="A1443" s="551" t="s">
        <v>3289</v>
      </c>
      <c r="B1443" s="551" t="s">
        <v>3290</v>
      </c>
    </row>
    <row r="1444">
      <c r="A1444" s="551" t="s">
        <v>3291</v>
      </c>
      <c r="B1444" s="551" t="s">
        <v>3292</v>
      </c>
    </row>
    <row r="1445">
      <c r="A1445" s="551" t="s">
        <v>3293</v>
      </c>
      <c r="B1445" s="551" t="s">
        <v>3294</v>
      </c>
    </row>
    <row r="1446">
      <c r="A1446" s="551" t="s">
        <v>3295</v>
      </c>
      <c r="B1446" s="551" t="s">
        <v>3294</v>
      </c>
    </row>
    <row r="1447">
      <c r="A1447" s="551" t="s">
        <v>3296</v>
      </c>
      <c r="B1447" s="551" t="s">
        <v>3297</v>
      </c>
    </row>
    <row r="1448">
      <c r="A1448" s="551" t="s">
        <v>3298</v>
      </c>
      <c r="B1448" s="551" t="s">
        <v>3299</v>
      </c>
    </row>
    <row r="1449">
      <c r="A1449" s="551" t="s">
        <v>3300</v>
      </c>
      <c r="B1449" s="551" t="s">
        <v>3301</v>
      </c>
    </row>
    <row r="1450">
      <c r="A1450" s="551" t="s">
        <v>3302</v>
      </c>
      <c r="B1450" s="551" t="s">
        <v>3303</v>
      </c>
    </row>
    <row r="1451">
      <c r="A1451" s="551" t="s">
        <v>3304</v>
      </c>
      <c r="B1451" s="551" t="s">
        <v>3305</v>
      </c>
    </row>
    <row r="1452">
      <c r="A1452" s="551" t="s">
        <v>3306</v>
      </c>
      <c r="B1452" s="551" t="s">
        <v>3307</v>
      </c>
    </row>
    <row r="1453">
      <c r="A1453" s="551" t="s">
        <v>3308</v>
      </c>
      <c r="B1453" s="551" t="s">
        <v>3307</v>
      </c>
    </row>
    <row r="1454">
      <c r="A1454" s="551" t="s">
        <v>3309</v>
      </c>
      <c r="B1454" s="551" t="s">
        <v>3307</v>
      </c>
    </row>
    <row r="1455">
      <c r="A1455" s="551" t="s">
        <v>3310</v>
      </c>
      <c r="B1455" s="551" t="s">
        <v>3311</v>
      </c>
    </row>
    <row r="1456">
      <c r="A1456" s="551" t="s">
        <v>3312</v>
      </c>
      <c r="B1456" s="551" t="s">
        <v>3313</v>
      </c>
    </row>
    <row r="1457">
      <c r="A1457" s="551" t="s">
        <v>3314</v>
      </c>
      <c r="B1457" s="551" t="s">
        <v>3315</v>
      </c>
    </row>
    <row r="1458">
      <c r="A1458" s="551" t="s">
        <v>3316</v>
      </c>
      <c r="B1458" s="551" t="s">
        <v>3317</v>
      </c>
    </row>
    <row r="1459">
      <c r="A1459" s="551" t="s">
        <v>3318</v>
      </c>
      <c r="B1459" s="551" t="s">
        <v>3319</v>
      </c>
    </row>
    <row r="1460">
      <c r="A1460" s="551" t="s">
        <v>3320</v>
      </c>
      <c r="B1460" s="551" t="s">
        <v>3321</v>
      </c>
    </row>
    <row r="1461">
      <c r="A1461" s="551" t="s">
        <v>3322</v>
      </c>
      <c r="B1461" s="551" t="s">
        <v>3323</v>
      </c>
    </row>
    <row r="1462">
      <c r="A1462" s="551" t="s">
        <v>3324</v>
      </c>
      <c r="B1462" s="551" t="s">
        <v>3325</v>
      </c>
    </row>
    <row r="1463">
      <c r="A1463" s="551" t="s">
        <v>3326</v>
      </c>
      <c r="B1463" s="551" t="s">
        <v>3327</v>
      </c>
    </row>
    <row r="1464">
      <c r="A1464" s="551" t="s">
        <v>3328</v>
      </c>
      <c r="B1464" s="551" t="s">
        <v>3329</v>
      </c>
    </row>
    <row r="1465">
      <c r="A1465" s="551" t="s">
        <v>3330</v>
      </c>
      <c r="B1465" s="551" t="s">
        <v>3331</v>
      </c>
    </row>
    <row r="1466">
      <c r="A1466" s="551" t="s">
        <v>3332</v>
      </c>
      <c r="B1466" s="551" t="s">
        <v>3333</v>
      </c>
    </row>
    <row r="1467">
      <c r="A1467" s="551" t="s">
        <v>3334</v>
      </c>
      <c r="B1467" s="551" t="s">
        <v>3335</v>
      </c>
    </row>
    <row r="1468">
      <c r="A1468" s="551" t="s">
        <v>3336</v>
      </c>
      <c r="B1468" s="551" t="s">
        <v>3337</v>
      </c>
    </row>
    <row r="1469">
      <c r="A1469" s="551" t="s">
        <v>3338</v>
      </c>
      <c r="B1469" s="551" t="s">
        <v>3339</v>
      </c>
    </row>
    <row r="1470">
      <c r="A1470" s="551" t="s">
        <v>3340</v>
      </c>
      <c r="B1470" s="551" t="s">
        <v>3341</v>
      </c>
    </row>
    <row r="1471">
      <c r="A1471" s="551" t="s">
        <v>3342</v>
      </c>
      <c r="B1471" s="551" t="s">
        <v>3343</v>
      </c>
    </row>
    <row r="1472">
      <c r="A1472" s="551" t="s">
        <v>3344</v>
      </c>
      <c r="B1472" s="551" t="s">
        <v>3345</v>
      </c>
    </row>
    <row r="1473">
      <c r="A1473" s="551" t="s">
        <v>3346</v>
      </c>
      <c r="B1473" s="551" t="s">
        <v>3347</v>
      </c>
    </row>
    <row r="1474">
      <c r="A1474" s="551" t="s">
        <v>3348</v>
      </c>
      <c r="B1474" s="551" t="s">
        <v>3349</v>
      </c>
    </row>
    <row r="1475">
      <c r="A1475" s="551" t="s">
        <v>273</v>
      </c>
      <c r="B1475" s="551" t="s">
        <v>3350</v>
      </c>
    </row>
    <row r="1476">
      <c r="A1476" s="551" t="s">
        <v>3351</v>
      </c>
      <c r="B1476" s="551" t="s">
        <v>3352</v>
      </c>
    </row>
    <row r="1477">
      <c r="A1477" s="551" t="s">
        <v>3353</v>
      </c>
      <c r="B1477" s="551" t="s">
        <v>3354</v>
      </c>
    </row>
    <row r="1478">
      <c r="A1478" s="551" t="s">
        <v>3355</v>
      </c>
      <c r="B1478" s="551" t="s">
        <v>3356</v>
      </c>
    </row>
    <row r="1479">
      <c r="A1479" s="551" t="s">
        <v>3357</v>
      </c>
      <c r="B1479" s="551" t="s">
        <v>3358</v>
      </c>
    </row>
    <row r="1480">
      <c r="A1480" s="551" t="s">
        <v>275</v>
      </c>
      <c r="B1480" s="551" t="s">
        <v>3359</v>
      </c>
    </row>
    <row r="1481">
      <c r="A1481" s="551" t="s">
        <v>3360</v>
      </c>
      <c r="B1481" s="551" t="s">
        <v>3361</v>
      </c>
    </row>
    <row r="1482">
      <c r="A1482" s="551" t="s">
        <v>3362</v>
      </c>
      <c r="B1482" s="551" t="s">
        <v>3363</v>
      </c>
    </row>
    <row r="1483">
      <c r="A1483" s="551" t="s">
        <v>3364</v>
      </c>
      <c r="B1483" s="551" t="s">
        <v>3365</v>
      </c>
    </row>
    <row r="1484">
      <c r="A1484" s="551" t="s">
        <v>3366</v>
      </c>
      <c r="B1484" s="551" t="s">
        <v>3367</v>
      </c>
    </row>
    <row r="1485">
      <c r="A1485" s="551" t="s">
        <v>3368</v>
      </c>
      <c r="B1485" s="551" t="s">
        <v>3369</v>
      </c>
    </row>
    <row r="1486">
      <c r="A1486" s="551" t="s">
        <v>3370</v>
      </c>
      <c r="B1486" s="551" t="s">
        <v>3369</v>
      </c>
    </row>
    <row r="1487">
      <c r="A1487" s="551" t="s">
        <v>3371</v>
      </c>
      <c r="B1487" s="551" t="s">
        <v>3369</v>
      </c>
    </row>
    <row r="1488">
      <c r="A1488" s="551" t="s">
        <v>3372</v>
      </c>
      <c r="B1488" s="551" t="s">
        <v>3369</v>
      </c>
    </row>
    <row r="1489">
      <c r="A1489" s="551" t="s">
        <v>3373</v>
      </c>
      <c r="B1489" s="551" t="s">
        <v>3369</v>
      </c>
    </row>
    <row r="1490">
      <c r="A1490" s="551" t="s">
        <v>3374</v>
      </c>
      <c r="B1490" s="551" t="s">
        <v>3375</v>
      </c>
    </row>
    <row r="1491">
      <c r="A1491" s="551" t="s">
        <v>3376</v>
      </c>
      <c r="B1491" s="551" t="s">
        <v>3377</v>
      </c>
    </row>
    <row r="1492">
      <c r="A1492" s="551" t="s">
        <v>3378</v>
      </c>
      <c r="B1492" s="551" t="s">
        <v>3379</v>
      </c>
    </row>
    <row r="1493">
      <c r="A1493" s="551" t="s">
        <v>3380</v>
      </c>
      <c r="B1493" s="551" t="s">
        <v>3315</v>
      </c>
    </row>
    <row r="1494">
      <c r="A1494" s="551" t="s">
        <v>3381</v>
      </c>
      <c r="B1494" s="551" t="s">
        <v>3382</v>
      </c>
    </row>
    <row r="1495">
      <c r="A1495" s="551" t="s">
        <v>3383</v>
      </c>
      <c r="B1495" s="551" t="s">
        <v>3384</v>
      </c>
    </row>
    <row r="1496">
      <c r="A1496" s="551" t="s">
        <v>3385</v>
      </c>
      <c r="B1496" s="551" t="s">
        <v>3386</v>
      </c>
    </row>
    <row r="1497">
      <c r="A1497" s="551" t="s">
        <v>3387</v>
      </c>
      <c r="B1497" s="551" t="s">
        <v>3388</v>
      </c>
    </row>
    <row r="1498">
      <c r="A1498" s="551" t="s">
        <v>3389</v>
      </c>
      <c r="B1498" s="551" t="s">
        <v>3390</v>
      </c>
    </row>
    <row r="1499">
      <c r="A1499" s="551" t="s">
        <v>276</v>
      </c>
      <c r="B1499" s="551" t="s">
        <v>3391</v>
      </c>
    </row>
    <row r="1500">
      <c r="A1500" s="551" t="s">
        <v>3392</v>
      </c>
      <c r="B1500" s="551" t="s">
        <v>3393</v>
      </c>
    </row>
    <row r="1501">
      <c r="A1501" s="551" t="s">
        <v>3394</v>
      </c>
      <c r="B1501" s="551" t="s">
        <v>3395</v>
      </c>
    </row>
    <row r="1502">
      <c r="A1502" s="551" t="s">
        <v>3396</v>
      </c>
      <c r="B1502" s="551" t="s">
        <v>3397</v>
      </c>
    </row>
    <row r="1503">
      <c r="A1503" s="551" t="s">
        <v>3398</v>
      </c>
      <c r="B1503" s="551" t="s">
        <v>3399</v>
      </c>
    </row>
    <row r="1504">
      <c r="A1504" s="551" t="s">
        <v>3400</v>
      </c>
      <c r="B1504" s="551" t="s">
        <v>3401</v>
      </c>
    </row>
    <row r="1505">
      <c r="A1505" s="551" t="s">
        <v>3402</v>
      </c>
      <c r="B1505" s="551" t="s">
        <v>3403</v>
      </c>
    </row>
    <row r="1506">
      <c r="A1506" s="551" t="s">
        <v>3404</v>
      </c>
      <c r="B1506" s="551" t="s">
        <v>3405</v>
      </c>
    </row>
    <row r="1507">
      <c r="A1507" s="551" t="s">
        <v>3406</v>
      </c>
      <c r="B1507" s="551" t="s">
        <v>3407</v>
      </c>
    </row>
    <row r="1508">
      <c r="A1508" s="551" t="s">
        <v>3408</v>
      </c>
      <c r="B1508" s="551" t="s">
        <v>3409</v>
      </c>
    </row>
    <row r="1509">
      <c r="A1509" s="551" t="s">
        <v>3410</v>
      </c>
      <c r="B1509" s="551" t="s">
        <v>3411</v>
      </c>
    </row>
    <row r="1510">
      <c r="A1510" s="551" t="s">
        <v>3412</v>
      </c>
      <c r="B1510" s="551" t="s">
        <v>3411</v>
      </c>
    </row>
    <row r="1511">
      <c r="A1511" s="551" t="s">
        <v>3413</v>
      </c>
      <c r="B1511" s="551" t="s">
        <v>3414</v>
      </c>
    </row>
    <row r="1512">
      <c r="A1512" s="551" t="s">
        <v>3415</v>
      </c>
      <c r="B1512" s="551" t="s">
        <v>3416</v>
      </c>
    </row>
    <row r="1513">
      <c r="A1513" s="551" t="s">
        <v>3417</v>
      </c>
      <c r="B1513" s="551" t="s">
        <v>3418</v>
      </c>
    </row>
    <row r="1514">
      <c r="A1514" s="551" t="s">
        <v>3419</v>
      </c>
      <c r="B1514" s="551" t="s">
        <v>3420</v>
      </c>
    </row>
    <row r="1515">
      <c r="A1515" s="551" t="s">
        <v>3421</v>
      </c>
      <c r="B1515" s="551" t="s">
        <v>3422</v>
      </c>
    </row>
    <row r="1516">
      <c r="A1516" s="551" t="s">
        <v>3423</v>
      </c>
      <c r="B1516" s="551" t="s">
        <v>3424</v>
      </c>
    </row>
    <row r="1517">
      <c r="A1517" s="551" t="s">
        <v>3425</v>
      </c>
      <c r="B1517" s="551" t="s">
        <v>3426</v>
      </c>
    </row>
    <row r="1518">
      <c r="A1518" s="551" t="s">
        <v>3427</v>
      </c>
      <c r="B1518" s="551" t="s">
        <v>3428</v>
      </c>
    </row>
    <row r="1519">
      <c r="A1519" s="551" t="s">
        <v>3429</v>
      </c>
      <c r="B1519" s="551" t="s">
        <v>3430</v>
      </c>
    </row>
    <row r="1520">
      <c r="A1520" s="551" t="s">
        <v>3431</v>
      </c>
      <c r="B1520" s="551" t="s">
        <v>3432</v>
      </c>
    </row>
    <row r="1521">
      <c r="A1521" s="551" t="s">
        <v>3433</v>
      </c>
      <c r="B1521" s="551" t="s">
        <v>3434</v>
      </c>
    </row>
    <row r="1522">
      <c r="A1522" s="551" t="s">
        <v>3435</v>
      </c>
      <c r="B1522" s="551" t="s">
        <v>3436</v>
      </c>
    </row>
    <row r="1523">
      <c r="A1523" s="551" t="s">
        <v>3437</v>
      </c>
      <c r="B1523" s="551" t="s">
        <v>3436</v>
      </c>
    </row>
    <row r="1524">
      <c r="A1524" s="551" t="s">
        <v>3438</v>
      </c>
      <c r="B1524" s="551" t="s">
        <v>3439</v>
      </c>
    </row>
    <row r="1525">
      <c r="A1525" s="551" t="s">
        <v>3440</v>
      </c>
      <c r="B1525" s="551" t="s">
        <v>3441</v>
      </c>
    </row>
    <row r="1526">
      <c r="A1526" s="551" t="s">
        <v>3442</v>
      </c>
      <c r="B1526" s="551" t="s">
        <v>3443</v>
      </c>
    </row>
    <row r="1527">
      <c r="A1527" s="551" t="s">
        <v>3444</v>
      </c>
      <c r="B1527" s="551" t="s">
        <v>3445</v>
      </c>
    </row>
    <row r="1528">
      <c r="A1528" s="551" t="s">
        <v>3446</v>
      </c>
      <c r="B1528" s="551" t="s">
        <v>3447</v>
      </c>
    </row>
    <row r="1529">
      <c r="A1529" s="551" t="s">
        <v>277</v>
      </c>
      <c r="B1529" s="551" t="s">
        <v>3448</v>
      </c>
    </row>
    <row r="1530">
      <c r="A1530" s="551" t="s">
        <v>3449</v>
      </c>
      <c r="B1530" s="551" t="s">
        <v>3450</v>
      </c>
    </row>
    <row r="1531">
      <c r="A1531" s="551" t="s">
        <v>3451</v>
      </c>
      <c r="B1531" s="551" t="s">
        <v>3452</v>
      </c>
    </row>
    <row r="1532">
      <c r="A1532" s="551" t="s">
        <v>3453</v>
      </c>
      <c r="B1532" s="551" t="s">
        <v>3454</v>
      </c>
    </row>
    <row r="1533">
      <c r="A1533" s="551" t="s">
        <v>3455</v>
      </c>
      <c r="B1533" s="551" t="s">
        <v>3456</v>
      </c>
    </row>
    <row r="1534">
      <c r="A1534" s="551" t="s">
        <v>278</v>
      </c>
      <c r="B1534" s="551" t="s">
        <v>3457</v>
      </c>
    </row>
    <row r="1535">
      <c r="A1535" s="551" t="s">
        <v>3458</v>
      </c>
      <c r="B1535" s="551" t="s">
        <v>3459</v>
      </c>
    </row>
    <row r="1536">
      <c r="A1536" s="551" t="s">
        <v>3460</v>
      </c>
      <c r="B1536" s="551" t="s">
        <v>3461</v>
      </c>
    </row>
    <row r="1537">
      <c r="A1537" s="551" t="s">
        <v>3462</v>
      </c>
      <c r="B1537" s="551" t="s">
        <v>3463</v>
      </c>
    </row>
    <row r="1538">
      <c r="A1538" s="551" t="s">
        <v>3464</v>
      </c>
      <c r="B1538" s="551" t="s">
        <v>3465</v>
      </c>
    </row>
    <row r="1539">
      <c r="A1539" s="551" t="s">
        <v>3466</v>
      </c>
      <c r="B1539" s="551" t="s">
        <v>3467</v>
      </c>
    </row>
    <row r="1540">
      <c r="A1540" s="551" t="s">
        <v>3468</v>
      </c>
      <c r="B1540" s="551" t="s">
        <v>3469</v>
      </c>
    </row>
    <row r="1541">
      <c r="A1541" s="551" t="s">
        <v>3470</v>
      </c>
      <c r="B1541" s="551" t="s">
        <v>3471</v>
      </c>
    </row>
    <row r="1542">
      <c r="A1542" s="551" t="s">
        <v>3472</v>
      </c>
      <c r="B1542" s="551" t="s">
        <v>3473</v>
      </c>
    </row>
    <row r="1543">
      <c r="A1543" s="551" t="s">
        <v>3474</v>
      </c>
      <c r="B1543" s="551" t="s">
        <v>3475</v>
      </c>
    </row>
    <row r="1544">
      <c r="A1544" s="551" t="s">
        <v>3476</v>
      </c>
      <c r="B1544" s="551" t="s">
        <v>3477</v>
      </c>
    </row>
    <row r="1545">
      <c r="A1545" s="551" t="s">
        <v>3478</v>
      </c>
      <c r="B1545" s="551" t="s">
        <v>3477</v>
      </c>
    </row>
    <row r="1546">
      <c r="A1546" s="551" t="s">
        <v>3479</v>
      </c>
      <c r="B1546" s="551" t="s">
        <v>3480</v>
      </c>
    </row>
    <row r="1547">
      <c r="A1547" s="551" t="s">
        <v>3481</v>
      </c>
      <c r="B1547" s="551" t="s">
        <v>3482</v>
      </c>
    </row>
    <row r="1548">
      <c r="A1548" s="551" t="s">
        <v>3483</v>
      </c>
      <c r="B1548" s="551" t="s">
        <v>3484</v>
      </c>
    </row>
    <row r="1549">
      <c r="A1549" s="551" t="s">
        <v>3485</v>
      </c>
      <c r="B1549" s="551" t="s">
        <v>3486</v>
      </c>
    </row>
    <row r="1550">
      <c r="A1550" s="551" t="s">
        <v>3487</v>
      </c>
      <c r="B1550" s="551" t="s">
        <v>3488</v>
      </c>
    </row>
    <row r="1551">
      <c r="A1551" s="551" t="s">
        <v>3489</v>
      </c>
      <c r="B1551" s="551" t="s">
        <v>3490</v>
      </c>
    </row>
    <row r="1552">
      <c r="A1552" s="551" t="s">
        <v>3491</v>
      </c>
      <c r="B1552" s="551" t="s">
        <v>3492</v>
      </c>
    </row>
    <row r="1553">
      <c r="A1553" s="551" t="s">
        <v>3493</v>
      </c>
      <c r="B1553" s="551" t="s">
        <v>3494</v>
      </c>
    </row>
    <row r="1554">
      <c r="A1554" s="551" t="s">
        <v>3495</v>
      </c>
      <c r="B1554" s="551" t="s">
        <v>3496</v>
      </c>
    </row>
    <row r="1555">
      <c r="A1555" s="551" t="s">
        <v>3497</v>
      </c>
      <c r="B1555" s="551" t="s">
        <v>3498</v>
      </c>
    </row>
    <row r="1556">
      <c r="A1556" s="551" t="s">
        <v>279</v>
      </c>
      <c r="B1556" s="551" t="s">
        <v>3499</v>
      </c>
    </row>
    <row r="1557">
      <c r="A1557" s="551" t="s">
        <v>3500</v>
      </c>
      <c r="B1557" s="551" t="s">
        <v>3499</v>
      </c>
    </row>
    <row r="1558">
      <c r="A1558" s="551" t="s">
        <v>3501</v>
      </c>
      <c r="B1558" s="551" t="s">
        <v>3499</v>
      </c>
    </row>
    <row r="1559">
      <c r="A1559" s="551" t="s">
        <v>3502</v>
      </c>
      <c r="B1559" s="551" t="s">
        <v>3503</v>
      </c>
    </row>
    <row r="1560">
      <c r="A1560" s="551" t="s">
        <v>3504</v>
      </c>
      <c r="B1560" s="551" t="s">
        <v>3505</v>
      </c>
    </row>
    <row r="1561">
      <c r="A1561" s="551" t="s">
        <v>3506</v>
      </c>
      <c r="B1561" s="551" t="s">
        <v>3507</v>
      </c>
    </row>
    <row r="1562">
      <c r="A1562" s="551" t="s">
        <v>3508</v>
      </c>
      <c r="B1562" s="551" t="s">
        <v>3509</v>
      </c>
    </row>
    <row r="1563">
      <c r="A1563" s="551" t="s">
        <v>3510</v>
      </c>
      <c r="B1563" s="551" t="s">
        <v>3511</v>
      </c>
    </row>
    <row r="1564">
      <c r="A1564" s="551" t="s">
        <v>3512</v>
      </c>
      <c r="B1564" s="551" t="s">
        <v>3513</v>
      </c>
    </row>
    <row r="1565">
      <c r="A1565" s="551" t="s">
        <v>3514</v>
      </c>
      <c r="B1565" s="551" t="s">
        <v>3513</v>
      </c>
    </row>
    <row r="1566">
      <c r="A1566" s="551" t="s">
        <v>3515</v>
      </c>
      <c r="B1566" s="551" t="s">
        <v>3513</v>
      </c>
    </row>
    <row r="1567">
      <c r="A1567" s="551" t="s">
        <v>3516</v>
      </c>
      <c r="B1567" s="551" t="s">
        <v>3517</v>
      </c>
    </row>
    <row r="1568">
      <c r="A1568" s="551" t="s">
        <v>3518</v>
      </c>
      <c r="B1568" s="551" t="s">
        <v>3517</v>
      </c>
    </row>
    <row r="1569">
      <c r="A1569" s="551" t="s">
        <v>3519</v>
      </c>
      <c r="B1569" s="551" t="s">
        <v>3520</v>
      </c>
    </row>
    <row r="1570">
      <c r="A1570" s="551" t="s">
        <v>281</v>
      </c>
      <c r="B1570" s="551" t="s">
        <v>3521</v>
      </c>
    </row>
    <row r="1571">
      <c r="A1571" s="551" t="s">
        <v>3522</v>
      </c>
      <c r="B1571" s="551" t="s">
        <v>3523</v>
      </c>
    </row>
    <row r="1572">
      <c r="A1572" s="551" t="s">
        <v>3524</v>
      </c>
      <c r="B1572" s="551" t="s">
        <v>3525</v>
      </c>
    </row>
    <row r="1573">
      <c r="A1573" s="551" t="s">
        <v>3526</v>
      </c>
      <c r="B1573" s="551" t="s">
        <v>3527</v>
      </c>
    </row>
    <row r="1574">
      <c r="A1574" s="551" t="s">
        <v>3528</v>
      </c>
      <c r="B1574" s="551" t="s">
        <v>3529</v>
      </c>
    </row>
    <row r="1575">
      <c r="A1575" s="551" t="s">
        <v>3530</v>
      </c>
      <c r="B1575" s="551" t="s">
        <v>3531</v>
      </c>
    </row>
    <row r="1576">
      <c r="A1576" s="551" t="s">
        <v>3532</v>
      </c>
      <c r="B1576" s="551" t="s">
        <v>3533</v>
      </c>
    </row>
    <row r="1577">
      <c r="A1577" s="551" t="s">
        <v>3534</v>
      </c>
      <c r="B1577" s="551" t="s">
        <v>3535</v>
      </c>
    </row>
    <row r="1578">
      <c r="A1578" s="551" t="s">
        <v>3536</v>
      </c>
      <c r="B1578" s="551" t="s">
        <v>3537</v>
      </c>
    </row>
    <row r="1579">
      <c r="A1579" s="551" t="s">
        <v>3538</v>
      </c>
      <c r="B1579" s="551" t="s">
        <v>3539</v>
      </c>
    </row>
    <row r="1580">
      <c r="A1580" s="551" t="s">
        <v>3540</v>
      </c>
      <c r="B1580" s="551" t="s">
        <v>3541</v>
      </c>
    </row>
    <row r="1581">
      <c r="A1581" s="551" t="s">
        <v>3542</v>
      </c>
      <c r="B1581" s="551" t="s">
        <v>3543</v>
      </c>
    </row>
    <row r="1582">
      <c r="A1582" s="551" t="s">
        <v>3544</v>
      </c>
      <c r="B1582" s="551" t="s">
        <v>3545</v>
      </c>
    </row>
    <row r="1583">
      <c r="A1583" s="551" t="s">
        <v>3546</v>
      </c>
      <c r="B1583" s="551" t="s">
        <v>3547</v>
      </c>
    </row>
    <row r="1584">
      <c r="A1584" s="551" t="s">
        <v>3548</v>
      </c>
      <c r="B1584" s="551" t="s">
        <v>3549</v>
      </c>
    </row>
    <row r="1585">
      <c r="A1585" s="551" t="s">
        <v>3550</v>
      </c>
      <c r="B1585" s="551" t="s">
        <v>3551</v>
      </c>
    </row>
    <row r="1586">
      <c r="A1586" s="551" t="s">
        <v>3552</v>
      </c>
      <c r="B1586" s="551" t="s">
        <v>3551</v>
      </c>
    </row>
    <row r="1587">
      <c r="A1587" s="551" t="s">
        <v>3553</v>
      </c>
      <c r="B1587" s="551" t="s">
        <v>3554</v>
      </c>
    </row>
    <row r="1588">
      <c r="A1588" s="551" t="s">
        <v>282</v>
      </c>
      <c r="B1588" s="551" t="s">
        <v>3555</v>
      </c>
    </row>
    <row r="1589">
      <c r="A1589" s="551" t="s">
        <v>3556</v>
      </c>
      <c r="B1589" s="551" t="s">
        <v>3557</v>
      </c>
    </row>
    <row r="1590">
      <c r="A1590" s="551" t="s">
        <v>3558</v>
      </c>
      <c r="B1590" s="551" t="s">
        <v>3557</v>
      </c>
    </row>
    <row r="1591">
      <c r="A1591" s="551" t="s">
        <v>3559</v>
      </c>
      <c r="B1591" s="551" t="s">
        <v>3557</v>
      </c>
    </row>
    <row r="1592">
      <c r="A1592" s="551" t="s">
        <v>3560</v>
      </c>
      <c r="B1592" s="551" t="s">
        <v>3561</v>
      </c>
    </row>
    <row r="1593">
      <c r="A1593" s="551" t="s">
        <v>283</v>
      </c>
      <c r="B1593" s="551" t="s">
        <v>3562</v>
      </c>
    </row>
    <row r="1594">
      <c r="A1594" s="551" t="s">
        <v>3563</v>
      </c>
      <c r="B1594" s="551" t="s">
        <v>3564</v>
      </c>
    </row>
    <row r="1595">
      <c r="A1595" s="551" t="s">
        <v>3565</v>
      </c>
      <c r="B1595" s="551" t="s">
        <v>3566</v>
      </c>
    </row>
    <row r="1596">
      <c r="A1596" s="551" t="s">
        <v>3567</v>
      </c>
      <c r="B1596" s="551" t="s">
        <v>3568</v>
      </c>
    </row>
    <row r="1597">
      <c r="A1597" s="551" t="s">
        <v>3569</v>
      </c>
      <c r="B1597" s="551" t="s">
        <v>3568</v>
      </c>
    </row>
    <row r="1598">
      <c r="A1598" s="551" t="s">
        <v>3570</v>
      </c>
      <c r="B1598" s="551" t="s">
        <v>3571</v>
      </c>
    </row>
    <row r="1599">
      <c r="A1599" s="551" t="s">
        <v>3572</v>
      </c>
      <c r="B1599" s="551" t="s">
        <v>3573</v>
      </c>
    </row>
    <row r="1600">
      <c r="A1600" s="551" t="s">
        <v>3574</v>
      </c>
      <c r="B1600" s="551" t="s">
        <v>3575</v>
      </c>
    </row>
    <row r="1601">
      <c r="A1601" s="551" t="s">
        <v>3576</v>
      </c>
      <c r="B1601" s="551" t="s">
        <v>3577</v>
      </c>
    </row>
    <row r="1602">
      <c r="A1602" s="551" t="s">
        <v>285</v>
      </c>
      <c r="B1602" s="551" t="s">
        <v>3578</v>
      </c>
    </row>
    <row r="1603">
      <c r="A1603" s="551" t="s">
        <v>3579</v>
      </c>
      <c r="B1603" s="551" t="s">
        <v>3580</v>
      </c>
    </row>
    <row r="1604">
      <c r="A1604" s="551" t="s">
        <v>3581</v>
      </c>
      <c r="B1604" s="551" t="s">
        <v>3582</v>
      </c>
    </row>
    <row r="1605">
      <c r="A1605" s="551" t="s">
        <v>3583</v>
      </c>
      <c r="B1605" s="551" t="s">
        <v>3584</v>
      </c>
    </row>
    <row r="1606">
      <c r="A1606" s="551" t="s">
        <v>287</v>
      </c>
      <c r="B1606" s="551" t="s">
        <v>3585</v>
      </c>
    </row>
    <row r="1607">
      <c r="A1607" s="551" t="s">
        <v>3586</v>
      </c>
      <c r="B1607" s="551" t="s">
        <v>3587</v>
      </c>
    </row>
    <row r="1608">
      <c r="A1608" s="551" t="s">
        <v>289</v>
      </c>
      <c r="B1608" s="551" t="s">
        <v>3588</v>
      </c>
    </row>
    <row r="1609">
      <c r="A1609" s="551" t="s">
        <v>3589</v>
      </c>
      <c r="B1609" s="551" t="s">
        <v>3590</v>
      </c>
    </row>
    <row r="1610">
      <c r="A1610" s="551" t="s">
        <v>3591</v>
      </c>
      <c r="B1610" s="551" t="s">
        <v>3592</v>
      </c>
    </row>
    <row r="1611">
      <c r="A1611" s="551" t="s">
        <v>3593</v>
      </c>
      <c r="B1611" s="551" t="s">
        <v>3594</v>
      </c>
    </row>
    <row r="1612">
      <c r="A1612" s="551" t="s">
        <v>3595</v>
      </c>
      <c r="B1612" s="551" t="s">
        <v>3596</v>
      </c>
    </row>
    <row r="1613">
      <c r="A1613" s="551" t="s">
        <v>3597</v>
      </c>
      <c r="B1613" s="551" t="s">
        <v>3598</v>
      </c>
    </row>
    <row r="1614">
      <c r="A1614" s="551" t="s">
        <v>3599</v>
      </c>
      <c r="B1614" s="551" t="s">
        <v>3600</v>
      </c>
    </row>
    <row r="1615">
      <c r="A1615" s="551" t="s">
        <v>3601</v>
      </c>
      <c r="B1615" s="551" t="s">
        <v>3602</v>
      </c>
    </row>
    <row r="1616">
      <c r="A1616" s="551" t="s">
        <v>290</v>
      </c>
      <c r="B1616" s="551" t="s">
        <v>3603</v>
      </c>
    </row>
    <row r="1617">
      <c r="A1617" s="551" t="s">
        <v>292</v>
      </c>
      <c r="B1617" s="551" t="s">
        <v>3604</v>
      </c>
    </row>
    <row r="1618">
      <c r="A1618" s="551" t="s">
        <v>3605</v>
      </c>
      <c r="B1618" s="551" t="s">
        <v>3604</v>
      </c>
    </row>
    <row r="1619">
      <c r="A1619" s="551" t="s">
        <v>293</v>
      </c>
      <c r="B1619" s="551" t="s">
        <v>3604</v>
      </c>
    </row>
    <row r="1620">
      <c r="A1620" s="551" t="s">
        <v>3606</v>
      </c>
      <c r="B1620" s="551" t="s">
        <v>3607</v>
      </c>
    </row>
    <row r="1621">
      <c r="A1621" s="551" t="s">
        <v>3608</v>
      </c>
      <c r="B1621" s="551" t="s">
        <v>3609</v>
      </c>
    </row>
    <row r="1622">
      <c r="A1622" s="551" t="s">
        <v>3610</v>
      </c>
      <c r="B1622" s="551" t="s">
        <v>3611</v>
      </c>
    </row>
    <row r="1623">
      <c r="A1623" s="551" t="s">
        <v>3612</v>
      </c>
      <c r="B1623" s="551" t="s">
        <v>3613</v>
      </c>
    </row>
    <row r="1624">
      <c r="A1624" s="551" t="s">
        <v>3614</v>
      </c>
      <c r="B1624" s="551" t="s">
        <v>3615</v>
      </c>
    </row>
    <row r="1625">
      <c r="A1625" s="551" t="s">
        <v>3616</v>
      </c>
      <c r="B1625" s="551" t="s">
        <v>3617</v>
      </c>
    </row>
    <row r="1626">
      <c r="A1626" s="551" t="s">
        <v>3618</v>
      </c>
      <c r="B1626" s="551" t="s">
        <v>3619</v>
      </c>
    </row>
    <row r="1627">
      <c r="A1627" s="551" t="s">
        <v>3620</v>
      </c>
      <c r="B1627" s="551" t="s">
        <v>3621</v>
      </c>
    </row>
    <row r="1628">
      <c r="A1628" s="551" t="s">
        <v>3622</v>
      </c>
      <c r="B1628" s="551" t="s">
        <v>3623</v>
      </c>
    </row>
    <row r="1629">
      <c r="A1629" s="551" t="s">
        <v>3624</v>
      </c>
      <c r="B1629" s="551" t="s">
        <v>3625</v>
      </c>
    </row>
    <row r="1630">
      <c r="A1630" s="551" t="s">
        <v>3626</v>
      </c>
      <c r="B1630" s="551" t="s">
        <v>3627</v>
      </c>
    </row>
    <row r="1631">
      <c r="A1631" s="551" t="s">
        <v>3628</v>
      </c>
      <c r="B1631" s="551" t="s">
        <v>3629</v>
      </c>
    </row>
    <row r="1632">
      <c r="A1632" s="551" t="s">
        <v>3630</v>
      </c>
      <c r="B1632" s="551" t="s">
        <v>3631</v>
      </c>
    </row>
    <row r="1633">
      <c r="A1633" s="551" t="s">
        <v>3632</v>
      </c>
      <c r="B1633" s="551" t="s">
        <v>3633</v>
      </c>
    </row>
    <row r="1634">
      <c r="A1634" s="551" t="s">
        <v>294</v>
      </c>
      <c r="B1634" s="551" t="s">
        <v>3634</v>
      </c>
    </row>
    <row r="1635">
      <c r="A1635" s="551" t="s">
        <v>295</v>
      </c>
      <c r="B1635" s="551" t="s">
        <v>3635</v>
      </c>
    </row>
    <row r="1636">
      <c r="A1636" s="551" t="s">
        <v>3636</v>
      </c>
      <c r="B1636" s="551" t="s">
        <v>3635</v>
      </c>
    </row>
    <row r="1637">
      <c r="A1637" s="551" t="s">
        <v>3637</v>
      </c>
      <c r="B1637" s="551" t="s">
        <v>3635</v>
      </c>
    </row>
    <row r="1638">
      <c r="A1638" s="551" t="s">
        <v>296</v>
      </c>
      <c r="B1638" s="551" t="s">
        <v>3638</v>
      </c>
    </row>
    <row r="1639">
      <c r="A1639" s="551" t="s">
        <v>3639</v>
      </c>
      <c r="B1639" s="551" t="s">
        <v>3640</v>
      </c>
    </row>
    <row r="1640">
      <c r="A1640" s="551" t="s">
        <v>3641</v>
      </c>
      <c r="B1640" s="551" t="s">
        <v>3642</v>
      </c>
    </row>
    <row r="1641">
      <c r="A1641" s="551" t="s">
        <v>3643</v>
      </c>
      <c r="B1641" s="551" t="s">
        <v>3644</v>
      </c>
    </row>
    <row r="1642">
      <c r="A1642" s="551" t="s">
        <v>3645</v>
      </c>
      <c r="B1642" s="551" t="s">
        <v>3646</v>
      </c>
    </row>
    <row r="1643">
      <c r="A1643" s="551" t="s">
        <v>3647</v>
      </c>
      <c r="B1643" s="551" t="s">
        <v>3648</v>
      </c>
    </row>
    <row r="1644">
      <c r="A1644" s="551" t="s">
        <v>3649</v>
      </c>
      <c r="B1644" s="551" t="s">
        <v>3650</v>
      </c>
    </row>
    <row r="1645">
      <c r="A1645" s="551" t="s">
        <v>3651</v>
      </c>
      <c r="B1645" s="551" t="s">
        <v>3652</v>
      </c>
    </row>
    <row r="1646">
      <c r="A1646" s="551" t="s">
        <v>3653</v>
      </c>
      <c r="B1646" s="551" t="s">
        <v>3654</v>
      </c>
    </row>
    <row r="1647">
      <c r="A1647" s="551" t="s">
        <v>3655</v>
      </c>
      <c r="B1647" s="551" t="s">
        <v>3656</v>
      </c>
    </row>
    <row r="1648">
      <c r="A1648" s="551" t="s">
        <v>297</v>
      </c>
      <c r="B1648" s="551" t="s">
        <v>3657</v>
      </c>
    </row>
    <row r="1649">
      <c r="A1649" s="551" t="s">
        <v>3658</v>
      </c>
      <c r="B1649" s="551" t="s">
        <v>3659</v>
      </c>
    </row>
    <row r="1650">
      <c r="A1650" s="551" t="s">
        <v>3660</v>
      </c>
      <c r="B1650" s="551" t="s">
        <v>3661</v>
      </c>
    </row>
    <row r="1651">
      <c r="A1651" s="551" t="s">
        <v>3662</v>
      </c>
      <c r="B1651" s="551" t="s">
        <v>3663</v>
      </c>
    </row>
    <row r="1652">
      <c r="A1652" s="551" t="s">
        <v>3664</v>
      </c>
      <c r="B1652" s="551" t="s">
        <v>3665</v>
      </c>
    </row>
    <row r="1653">
      <c r="A1653" s="551" t="s">
        <v>3666</v>
      </c>
      <c r="B1653" s="551" t="s">
        <v>3667</v>
      </c>
    </row>
    <row r="1654">
      <c r="A1654" s="551" t="s">
        <v>3668</v>
      </c>
      <c r="B1654" s="551" t="s">
        <v>3669</v>
      </c>
    </row>
    <row r="1655">
      <c r="A1655" s="551" t="s">
        <v>3670</v>
      </c>
      <c r="B1655" s="551" t="s">
        <v>3671</v>
      </c>
    </row>
    <row r="1656">
      <c r="A1656" s="551" t="s">
        <v>3672</v>
      </c>
      <c r="B1656" s="551" t="s">
        <v>3673</v>
      </c>
    </row>
    <row r="1657">
      <c r="A1657" s="551" t="s">
        <v>3674</v>
      </c>
      <c r="B1657" s="551" t="s">
        <v>3675</v>
      </c>
    </row>
    <row r="1658">
      <c r="A1658" s="551" t="s">
        <v>3676</v>
      </c>
      <c r="B1658" s="551" t="s">
        <v>3677</v>
      </c>
    </row>
    <row r="1659">
      <c r="A1659" s="551" t="s">
        <v>3678</v>
      </c>
      <c r="B1659" s="551" t="s">
        <v>3679</v>
      </c>
    </row>
    <row r="1660">
      <c r="A1660" s="551" t="s">
        <v>3680</v>
      </c>
      <c r="B1660" s="551" t="s">
        <v>3681</v>
      </c>
    </row>
    <row r="1661">
      <c r="A1661" s="551" t="s">
        <v>299</v>
      </c>
      <c r="B1661" s="551" t="s">
        <v>3682</v>
      </c>
    </row>
    <row r="1662">
      <c r="A1662" s="551" t="s">
        <v>3683</v>
      </c>
      <c r="B1662" s="551" t="s">
        <v>3684</v>
      </c>
    </row>
    <row r="1663">
      <c r="A1663" s="551" t="s">
        <v>3685</v>
      </c>
      <c r="B1663" s="551" t="s">
        <v>3686</v>
      </c>
    </row>
    <row r="1664">
      <c r="A1664" s="551" t="s">
        <v>3687</v>
      </c>
      <c r="B1664" s="551" t="s">
        <v>3688</v>
      </c>
    </row>
    <row r="1665">
      <c r="A1665" s="551" t="s">
        <v>3689</v>
      </c>
      <c r="B1665" s="551" t="s">
        <v>3690</v>
      </c>
    </row>
    <row r="1666">
      <c r="A1666" s="551" t="s">
        <v>3691</v>
      </c>
      <c r="B1666" s="551" t="s">
        <v>3692</v>
      </c>
    </row>
    <row r="1667">
      <c r="A1667" s="551" t="s">
        <v>3693</v>
      </c>
      <c r="B1667" s="551" t="s">
        <v>3694</v>
      </c>
    </row>
    <row r="1668">
      <c r="A1668" s="551" t="s">
        <v>3695</v>
      </c>
      <c r="B1668" s="551" t="s">
        <v>3690</v>
      </c>
    </row>
    <row r="1669">
      <c r="A1669" s="551" t="s">
        <v>300</v>
      </c>
      <c r="B1669" s="551" t="s">
        <v>3696</v>
      </c>
    </row>
    <row r="1670">
      <c r="A1670" s="551" t="s">
        <v>3697</v>
      </c>
      <c r="B1670" s="551" t="s">
        <v>3698</v>
      </c>
    </row>
    <row r="1671">
      <c r="A1671" s="551" t="s">
        <v>3699</v>
      </c>
      <c r="B1671" s="551" t="s">
        <v>3700</v>
      </c>
    </row>
    <row r="1672">
      <c r="A1672" s="551" t="s">
        <v>3701</v>
      </c>
      <c r="B1672" s="551" t="s">
        <v>3702</v>
      </c>
    </row>
    <row r="1673">
      <c r="A1673" s="551" t="s">
        <v>3703</v>
      </c>
      <c r="B1673" s="551" t="s">
        <v>3704</v>
      </c>
    </row>
    <row r="1674">
      <c r="A1674" s="551" t="s">
        <v>3705</v>
      </c>
      <c r="B1674" s="551" t="s">
        <v>3706</v>
      </c>
    </row>
    <row r="1675">
      <c r="A1675" s="551" t="s">
        <v>3707</v>
      </c>
      <c r="B1675" s="551" t="s">
        <v>3708</v>
      </c>
    </row>
    <row r="1676">
      <c r="A1676" s="551" t="s">
        <v>3709</v>
      </c>
      <c r="B1676" s="551" t="s">
        <v>3710</v>
      </c>
    </row>
    <row r="1677">
      <c r="A1677" s="551" t="s">
        <v>3711</v>
      </c>
      <c r="B1677" s="551" t="s">
        <v>3712</v>
      </c>
    </row>
    <row r="1678">
      <c r="A1678" s="551" t="s">
        <v>3713</v>
      </c>
      <c r="B1678" s="551" t="s">
        <v>3714</v>
      </c>
    </row>
    <row r="1679">
      <c r="A1679" s="551" t="s">
        <v>3715</v>
      </c>
      <c r="B1679" s="551" t="s">
        <v>3714</v>
      </c>
    </row>
    <row r="1680">
      <c r="A1680" s="551" t="s">
        <v>3716</v>
      </c>
      <c r="B1680" s="551" t="s">
        <v>3714</v>
      </c>
    </row>
    <row r="1681">
      <c r="A1681" s="551" t="s">
        <v>3717</v>
      </c>
      <c r="B1681" s="551" t="s">
        <v>3714</v>
      </c>
    </row>
    <row r="1682">
      <c r="A1682" s="551" t="s">
        <v>3718</v>
      </c>
      <c r="B1682" s="551" t="s">
        <v>3714</v>
      </c>
    </row>
    <row r="1683">
      <c r="A1683" s="551" t="s">
        <v>3719</v>
      </c>
      <c r="B1683" s="551" t="s">
        <v>3720</v>
      </c>
    </row>
    <row r="1684">
      <c r="A1684" s="551" t="s">
        <v>302</v>
      </c>
      <c r="B1684" s="551" t="s">
        <v>3721</v>
      </c>
    </row>
    <row r="1685">
      <c r="A1685" s="551" t="s">
        <v>3722</v>
      </c>
      <c r="B1685" s="551" t="s">
        <v>3723</v>
      </c>
    </row>
    <row r="1686">
      <c r="A1686" s="551" t="s">
        <v>3724</v>
      </c>
      <c r="B1686" s="551" t="s">
        <v>3725</v>
      </c>
    </row>
    <row r="1687">
      <c r="A1687" s="551" t="s">
        <v>3726</v>
      </c>
      <c r="B1687" s="551" t="s">
        <v>3727</v>
      </c>
    </row>
    <row r="1688">
      <c r="A1688" s="551" t="s">
        <v>3728</v>
      </c>
      <c r="B1688" s="551" t="s">
        <v>3729</v>
      </c>
    </row>
    <row r="1689">
      <c r="A1689" s="551" t="s">
        <v>3730</v>
      </c>
      <c r="B1689" s="551" t="s">
        <v>3731</v>
      </c>
    </row>
    <row r="1690">
      <c r="A1690" s="551" t="s">
        <v>3732</v>
      </c>
      <c r="B1690" s="551" t="s">
        <v>3448</v>
      </c>
    </row>
    <row r="1691">
      <c r="A1691" s="551" t="s">
        <v>3733</v>
      </c>
      <c r="B1691" s="551" t="s">
        <v>3734</v>
      </c>
    </row>
    <row r="1692">
      <c r="A1692" s="551" t="s">
        <v>3735</v>
      </c>
      <c r="B1692" s="551" t="s">
        <v>3736</v>
      </c>
    </row>
    <row r="1693">
      <c r="A1693" s="551" t="s">
        <v>3737</v>
      </c>
      <c r="B1693" s="551" t="s">
        <v>3738</v>
      </c>
    </row>
    <row r="1694">
      <c r="A1694" s="551" t="s">
        <v>3739</v>
      </c>
      <c r="B1694" s="551" t="s">
        <v>3740</v>
      </c>
    </row>
    <row r="1695">
      <c r="A1695" s="551" t="s">
        <v>3741</v>
      </c>
      <c r="B1695" s="551" t="s">
        <v>3742</v>
      </c>
    </row>
    <row r="1696">
      <c r="A1696" s="551" t="s">
        <v>3743</v>
      </c>
      <c r="B1696" s="551" t="s">
        <v>3744</v>
      </c>
    </row>
    <row r="1697">
      <c r="A1697" s="551" t="s">
        <v>3745</v>
      </c>
      <c r="B1697" s="551" t="s">
        <v>3746</v>
      </c>
    </row>
    <row r="1698">
      <c r="A1698" s="551" t="s">
        <v>3747</v>
      </c>
      <c r="B1698" s="551" t="s">
        <v>3748</v>
      </c>
    </row>
    <row r="1699">
      <c r="A1699" s="551" t="s">
        <v>3749</v>
      </c>
      <c r="B1699" s="551" t="s">
        <v>3750</v>
      </c>
    </row>
    <row r="1700">
      <c r="A1700" s="551" t="s">
        <v>3751</v>
      </c>
      <c r="B1700" s="551" t="s">
        <v>3752</v>
      </c>
    </row>
    <row r="1701">
      <c r="A1701" s="551" t="s">
        <v>3753</v>
      </c>
      <c r="B1701" s="551" t="s">
        <v>3754</v>
      </c>
    </row>
    <row r="1702">
      <c r="A1702" s="551" t="s">
        <v>3755</v>
      </c>
      <c r="B1702" s="551" t="s">
        <v>3756</v>
      </c>
    </row>
    <row r="1703">
      <c r="A1703" s="551" t="s">
        <v>3757</v>
      </c>
      <c r="B1703" s="551" t="s">
        <v>3758</v>
      </c>
    </row>
    <row r="1704">
      <c r="A1704" s="551" t="s">
        <v>3759</v>
      </c>
      <c r="B1704" s="551" t="s">
        <v>3760</v>
      </c>
    </row>
    <row r="1705">
      <c r="A1705" s="551" t="s">
        <v>3761</v>
      </c>
      <c r="B1705" s="551" t="s">
        <v>3762</v>
      </c>
    </row>
    <row r="1706">
      <c r="A1706" s="551" t="s">
        <v>3763</v>
      </c>
      <c r="B1706" s="551" t="s">
        <v>3764</v>
      </c>
    </row>
    <row r="1707">
      <c r="A1707" s="551" t="s">
        <v>3765</v>
      </c>
      <c r="B1707" s="551" t="s">
        <v>3766</v>
      </c>
    </row>
    <row r="1708">
      <c r="A1708" s="551" t="s">
        <v>3767</v>
      </c>
      <c r="B1708" s="551" t="s">
        <v>3471</v>
      </c>
    </row>
    <row r="1709">
      <c r="A1709" s="551" t="s">
        <v>3768</v>
      </c>
      <c r="B1709" s="551" t="s">
        <v>3769</v>
      </c>
    </row>
    <row r="1710">
      <c r="A1710" s="551" t="s">
        <v>3770</v>
      </c>
      <c r="B1710" s="551" t="s">
        <v>3771</v>
      </c>
    </row>
    <row r="1711">
      <c r="A1711" s="551" t="s">
        <v>3772</v>
      </c>
      <c r="B1711" s="551" t="s">
        <v>3471</v>
      </c>
    </row>
    <row r="1712">
      <c r="A1712" s="551" t="s">
        <v>3773</v>
      </c>
      <c r="B1712" s="551" t="s">
        <v>3774</v>
      </c>
    </row>
    <row r="1713">
      <c r="A1713" s="551" t="s">
        <v>3775</v>
      </c>
      <c r="B1713" s="551" t="s">
        <v>3762</v>
      </c>
    </row>
    <row r="1714">
      <c r="A1714" s="551" t="s">
        <v>3776</v>
      </c>
      <c r="B1714" s="551" t="s">
        <v>3471</v>
      </c>
    </row>
    <row r="1715">
      <c r="A1715" s="551" t="s">
        <v>3777</v>
      </c>
      <c r="B1715" s="551" t="s">
        <v>3778</v>
      </c>
    </row>
    <row r="1716">
      <c r="A1716" s="551" t="s">
        <v>3779</v>
      </c>
      <c r="B1716" s="551" t="s">
        <v>3780</v>
      </c>
    </row>
    <row r="1717">
      <c r="A1717" s="551" t="s">
        <v>3781</v>
      </c>
      <c r="B1717" s="551" t="s">
        <v>3782</v>
      </c>
    </row>
    <row r="1718">
      <c r="A1718" s="551" t="s">
        <v>303</v>
      </c>
      <c r="B1718" s="551" t="s">
        <v>3783</v>
      </c>
    </row>
    <row r="1719">
      <c r="A1719" s="551" t="s">
        <v>3784</v>
      </c>
      <c r="B1719" s="551" t="s">
        <v>3785</v>
      </c>
    </row>
    <row r="1720">
      <c r="A1720" s="551" t="s">
        <v>3786</v>
      </c>
      <c r="B1720" s="551" t="s">
        <v>3787</v>
      </c>
    </row>
    <row r="1721">
      <c r="A1721" s="551" t="s">
        <v>304</v>
      </c>
      <c r="B1721" s="551" t="s">
        <v>3788</v>
      </c>
    </row>
    <row r="1722">
      <c r="A1722" s="551" t="s">
        <v>3789</v>
      </c>
      <c r="B1722" s="551" t="s">
        <v>3790</v>
      </c>
    </row>
    <row r="1723">
      <c r="A1723" s="551" t="s">
        <v>3791</v>
      </c>
      <c r="B1723" s="551" t="s">
        <v>3792</v>
      </c>
    </row>
    <row r="1724">
      <c r="A1724" s="551" t="s">
        <v>3793</v>
      </c>
      <c r="B1724" s="551" t="s">
        <v>3794</v>
      </c>
    </row>
    <row r="1725">
      <c r="A1725" s="551" t="s">
        <v>3795</v>
      </c>
      <c r="B1725" s="551" t="s">
        <v>3796</v>
      </c>
    </row>
    <row r="1726">
      <c r="A1726" s="551" t="s">
        <v>305</v>
      </c>
      <c r="B1726" s="551" t="s">
        <v>3797</v>
      </c>
    </row>
    <row r="1727">
      <c r="A1727" s="551" t="s">
        <v>3798</v>
      </c>
      <c r="B1727" s="551" t="s">
        <v>3799</v>
      </c>
    </row>
    <row r="1728">
      <c r="A1728" s="551" t="s">
        <v>3800</v>
      </c>
      <c r="B1728" s="551" t="s">
        <v>3801</v>
      </c>
    </row>
    <row r="1729">
      <c r="A1729" s="551" t="s">
        <v>3802</v>
      </c>
      <c r="B1729" s="551" t="s">
        <v>3803</v>
      </c>
    </row>
    <row r="1730">
      <c r="A1730" s="551" t="s">
        <v>3804</v>
      </c>
      <c r="B1730" s="551" t="s">
        <v>3805</v>
      </c>
    </row>
    <row r="1731">
      <c r="A1731" s="551" t="s">
        <v>3806</v>
      </c>
      <c r="B1731" s="551" t="s">
        <v>3807</v>
      </c>
    </row>
    <row r="1732">
      <c r="A1732" s="551" t="s">
        <v>3808</v>
      </c>
      <c r="B1732" s="551" t="s">
        <v>3809</v>
      </c>
    </row>
    <row r="1733">
      <c r="A1733" s="551" t="s">
        <v>3810</v>
      </c>
      <c r="B1733" s="551" t="s">
        <v>3811</v>
      </c>
    </row>
    <row r="1734">
      <c r="A1734" s="551" t="s">
        <v>3812</v>
      </c>
      <c r="B1734" s="551" t="s">
        <v>3813</v>
      </c>
    </row>
    <row r="1735">
      <c r="A1735" s="551" t="s">
        <v>3814</v>
      </c>
      <c r="B1735" s="551" t="s">
        <v>3471</v>
      </c>
    </row>
    <row r="1736">
      <c r="A1736" s="551" t="s">
        <v>3815</v>
      </c>
      <c r="B1736" s="551" t="s">
        <v>3816</v>
      </c>
    </row>
    <row r="1737">
      <c r="A1737" s="551" t="s">
        <v>3817</v>
      </c>
      <c r="B1737" s="551" t="s">
        <v>3818</v>
      </c>
    </row>
    <row r="1738">
      <c r="A1738" s="551" t="s">
        <v>3819</v>
      </c>
      <c r="B1738" s="551" t="s">
        <v>3820</v>
      </c>
    </row>
    <row r="1739">
      <c r="A1739" s="551" t="s">
        <v>3821</v>
      </c>
      <c r="B1739" s="551" t="s">
        <v>3822</v>
      </c>
    </row>
    <row r="1740">
      <c r="A1740" s="551" t="s">
        <v>3823</v>
      </c>
      <c r="B1740" s="551" t="s">
        <v>3824</v>
      </c>
    </row>
    <row r="1741">
      <c r="A1741" s="551" t="s">
        <v>3825</v>
      </c>
      <c r="B1741" s="551" t="s">
        <v>3826</v>
      </c>
    </row>
    <row r="1742">
      <c r="A1742" s="551" t="s">
        <v>3827</v>
      </c>
      <c r="B1742" s="551" t="s">
        <v>3828</v>
      </c>
    </row>
    <row r="1743">
      <c r="A1743" s="551" t="s">
        <v>3829</v>
      </c>
      <c r="B1743" s="551" t="s">
        <v>3830</v>
      </c>
    </row>
    <row r="1744">
      <c r="A1744" s="551" t="s">
        <v>3831</v>
      </c>
      <c r="B1744" s="551" t="s">
        <v>3832</v>
      </c>
    </row>
    <row r="1745">
      <c r="A1745" s="551" t="s">
        <v>3833</v>
      </c>
      <c r="B1745" s="551" t="s">
        <v>3834</v>
      </c>
    </row>
    <row r="1746">
      <c r="A1746" s="551" t="s">
        <v>3835</v>
      </c>
      <c r="B1746" s="551" t="s">
        <v>3836</v>
      </c>
    </row>
    <row r="1747">
      <c r="A1747" s="551" t="s">
        <v>306</v>
      </c>
      <c r="B1747" s="551" t="s">
        <v>3837</v>
      </c>
    </row>
    <row r="1748">
      <c r="A1748" s="551" t="s">
        <v>3838</v>
      </c>
      <c r="B1748" s="551" t="s">
        <v>3839</v>
      </c>
    </row>
    <row r="1749">
      <c r="A1749" s="551" t="s">
        <v>3840</v>
      </c>
      <c r="B1749" s="551" t="s">
        <v>3841</v>
      </c>
    </row>
    <row r="1750">
      <c r="A1750" s="551" t="s">
        <v>3842</v>
      </c>
      <c r="B1750" s="551" t="s">
        <v>3843</v>
      </c>
    </row>
    <row r="1751">
      <c r="A1751" s="551" t="s">
        <v>3844</v>
      </c>
      <c r="B1751" s="551" t="s">
        <v>3845</v>
      </c>
    </row>
    <row r="1752">
      <c r="A1752" s="551" t="s">
        <v>3846</v>
      </c>
      <c r="B1752" s="551" t="s">
        <v>3845</v>
      </c>
    </row>
    <row r="1753">
      <c r="A1753" s="551" t="s">
        <v>3847</v>
      </c>
      <c r="B1753" s="551" t="s">
        <v>3845</v>
      </c>
    </row>
    <row r="1754">
      <c r="A1754" s="551" t="s">
        <v>3848</v>
      </c>
      <c r="B1754" s="551" t="s">
        <v>3849</v>
      </c>
    </row>
    <row r="1755">
      <c r="A1755" s="551" t="s">
        <v>20</v>
      </c>
      <c r="B1755" s="551" t="s">
        <v>3850</v>
      </c>
    </row>
    <row r="1756">
      <c r="A1756" s="551" t="s">
        <v>3851</v>
      </c>
      <c r="B1756" s="551" t="s">
        <v>3852</v>
      </c>
    </row>
    <row r="1757">
      <c r="A1757" s="551" t="s">
        <v>3853</v>
      </c>
      <c r="B1757" s="551" t="s">
        <v>3854</v>
      </c>
    </row>
    <row r="1758">
      <c r="A1758" s="551" t="s">
        <v>3855</v>
      </c>
      <c r="B1758" s="551" t="s">
        <v>3856</v>
      </c>
    </row>
    <row r="1759">
      <c r="A1759" s="551" t="s">
        <v>3857</v>
      </c>
      <c r="B1759" s="551" t="s">
        <v>3858</v>
      </c>
    </row>
    <row r="1760">
      <c r="A1760" s="551" t="s">
        <v>3859</v>
      </c>
      <c r="B1760" s="551" t="s">
        <v>3858</v>
      </c>
    </row>
    <row r="1761">
      <c r="A1761" s="551" t="s">
        <v>3860</v>
      </c>
      <c r="B1761" s="551" t="s">
        <v>3861</v>
      </c>
    </row>
    <row r="1762">
      <c r="A1762" s="551" t="s">
        <v>3862</v>
      </c>
      <c r="B1762" s="551" t="s">
        <v>3863</v>
      </c>
    </row>
    <row r="1763">
      <c r="A1763" s="551" t="s">
        <v>3864</v>
      </c>
      <c r="B1763" s="551" t="s">
        <v>3865</v>
      </c>
    </row>
    <row r="1764">
      <c r="A1764" s="551" t="s">
        <v>3866</v>
      </c>
      <c r="B1764" s="551" t="s">
        <v>3867</v>
      </c>
    </row>
    <row r="1765">
      <c r="A1765" s="551" t="s">
        <v>3868</v>
      </c>
      <c r="B1765" s="551" t="s">
        <v>3869</v>
      </c>
    </row>
    <row r="1766">
      <c r="A1766" s="551" t="s">
        <v>3870</v>
      </c>
      <c r="B1766" s="551" t="s">
        <v>3871</v>
      </c>
    </row>
    <row r="1767">
      <c r="A1767" s="551" t="s">
        <v>3872</v>
      </c>
      <c r="B1767" s="551" t="s">
        <v>3873</v>
      </c>
    </row>
    <row r="1768">
      <c r="A1768" s="551" t="s">
        <v>3874</v>
      </c>
      <c r="B1768" s="551" t="s">
        <v>3875</v>
      </c>
    </row>
    <row r="1769">
      <c r="A1769" s="551" t="s">
        <v>3876</v>
      </c>
      <c r="B1769" s="551" t="s">
        <v>3877</v>
      </c>
    </row>
    <row r="1770">
      <c r="A1770" s="551" t="s">
        <v>307</v>
      </c>
      <c r="B1770" s="551" t="s">
        <v>3878</v>
      </c>
    </row>
    <row r="1771">
      <c r="A1771" s="551" t="s">
        <v>3879</v>
      </c>
      <c r="B1771" s="551" t="s">
        <v>3880</v>
      </c>
    </row>
    <row r="1772">
      <c r="A1772" s="551" t="s">
        <v>3881</v>
      </c>
      <c r="B1772" s="551" t="s">
        <v>3882</v>
      </c>
    </row>
    <row r="1773">
      <c r="A1773" s="551" t="s">
        <v>3883</v>
      </c>
      <c r="B1773" s="551" t="s">
        <v>3884</v>
      </c>
    </row>
    <row r="1774">
      <c r="A1774" s="551" t="s">
        <v>3885</v>
      </c>
      <c r="B1774" s="551" t="s">
        <v>3886</v>
      </c>
    </row>
    <row r="1775">
      <c r="A1775" s="551" t="s">
        <v>3887</v>
      </c>
      <c r="B1775" s="551" t="s">
        <v>3888</v>
      </c>
    </row>
    <row r="1776">
      <c r="A1776" s="551" t="s">
        <v>3889</v>
      </c>
      <c r="B1776" s="551" t="s">
        <v>3890</v>
      </c>
    </row>
    <row r="1777">
      <c r="A1777" s="551" t="s">
        <v>308</v>
      </c>
      <c r="B1777" s="551" t="s">
        <v>3891</v>
      </c>
    </row>
    <row r="1778">
      <c r="A1778" s="551" t="s">
        <v>3892</v>
      </c>
      <c r="B1778" s="551" t="s">
        <v>3893</v>
      </c>
    </row>
    <row r="1779">
      <c r="A1779" s="551" t="s">
        <v>3894</v>
      </c>
      <c r="B1779" s="551" t="s">
        <v>3895</v>
      </c>
    </row>
    <row r="1780">
      <c r="A1780" s="551" t="s">
        <v>3896</v>
      </c>
      <c r="B1780" s="551" t="s">
        <v>3897</v>
      </c>
    </row>
    <row r="1781">
      <c r="A1781" s="551" t="s">
        <v>3898</v>
      </c>
      <c r="B1781" s="551" t="s">
        <v>3899</v>
      </c>
    </row>
    <row r="1782">
      <c r="A1782" s="551" t="s">
        <v>3900</v>
      </c>
      <c r="B1782" s="551" t="s">
        <v>3901</v>
      </c>
    </row>
    <row r="1783">
      <c r="A1783" s="551" t="s">
        <v>3902</v>
      </c>
      <c r="B1783" s="551" t="s">
        <v>3903</v>
      </c>
    </row>
    <row r="1784">
      <c r="A1784" s="551" t="s">
        <v>3904</v>
      </c>
      <c r="B1784" s="551" t="s">
        <v>3905</v>
      </c>
    </row>
    <row r="1785">
      <c r="A1785" s="551" t="s">
        <v>3906</v>
      </c>
      <c r="B1785" s="551" t="s">
        <v>3907</v>
      </c>
    </row>
    <row r="1786">
      <c r="A1786" s="551" t="s">
        <v>3908</v>
      </c>
      <c r="B1786" s="551" t="s">
        <v>3909</v>
      </c>
    </row>
    <row r="1787">
      <c r="A1787" s="551" t="s">
        <v>3910</v>
      </c>
      <c r="B1787" s="551" t="s">
        <v>3911</v>
      </c>
    </row>
    <row r="1788">
      <c r="A1788" s="551" t="s">
        <v>3912</v>
      </c>
      <c r="B1788" s="551" t="s">
        <v>3913</v>
      </c>
    </row>
    <row r="1789">
      <c r="A1789" s="551" t="s">
        <v>3914</v>
      </c>
      <c r="B1789" s="551" t="s">
        <v>3915</v>
      </c>
    </row>
    <row r="1790">
      <c r="A1790" s="551" t="s">
        <v>3916</v>
      </c>
      <c r="B1790" s="551" t="s">
        <v>3917</v>
      </c>
    </row>
    <row r="1791">
      <c r="A1791" s="551" t="s">
        <v>3918</v>
      </c>
      <c r="B1791" s="551" t="s">
        <v>3919</v>
      </c>
    </row>
    <row r="1792">
      <c r="A1792" s="551" t="s">
        <v>3920</v>
      </c>
      <c r="B1792" s="551" t="s">
        <v>3921</v>
      </c>
    </row>
    <row r="1793">
      <c r="A1793" s="551" t="s">
        <v>3922</v>
      </c>
      <c r="B1793" s="551" t="s">
        <v>3923</v>
      </c>
    </row>
    <row r="1794">
      <c r="A1794" s="551" t="s">
        <v>3924</v>
      </c>
      <c r="B1794" s="551" t="s">
        <v>3925</v>
      </c>
    </row>
    <row r="1795">
      <c r="A1795" s="551" t="s">
        <v>3926</v>
      </c>
      <c r="B1795" s="551" t="s">
        <v>3927</v>
      </c>
    </row>
    <row r="1796">
      <c r="A1796" s="551" t="s">
        <v>3928</v>
      </c>
      <c r="B1796" s="551" t="s">
        <v>3929</v>
      </c>
    </row>
    <row r="1797">
      <c r="A1797" s="551" t="s">
        <v>3930</v>
      </c>
      <c r="B1797" s="551" t="s">
        <v>3931</v>
      </c>
    </row>
    <row r="1798">
      <c r="A1798" s="551" t="s">
        <v>3932</v>
      </c>
      <c r="B1798" s="551" t="s">
        <v>3933</v>
      </c>
    </row>
    <row r="1799">
      <c r="A1799" s="551" t="s">
        <v>3934</v>
      </c>
      <c r="B1799" s="551" t="s">
        <v>3935</v>
      </c>
    </row>
    <row r="1800">
      <c r="A1800" s="551" t="s">
        <v>3936</v>
      </c>
      <c r="B1800" s="551" t="s">
        <v>3937</v>
      </c>
    </row>
    <row r="1801">
      <c r="A1801" s="551" t="s">
        <v>3938</v>
      </c>
      <c r="B1801" s="551" t="s">
        <v>3939</v>
      </c>
    </row>
    <row r="1802">
      <c r="A1802" s="551" t="s">
        <v>3940</v>
      </c>
      <c r="B1802" s="551" t="s">
        <v>3941</v>
      </c>
    </row>
    <row r="1803">
      <c r="A1803" s="551" t="s">
        <v>3942</v>
      </c>
      <c r="B1803" s="551" t="s">
        <v>3943</v>
      </c>
    </row>
    <row r="1804">
      <c r="A1804" s="551" t="s">
        <v>3944</v>
      </c>
      <c r="B1804" s="551" t="s">
        <v>3945</v>
      </c>
    </row>
    <row r="1805">
      <c r="A1805" s="551" t="s">
        <v>3946</v>
      </c>
      <c r="B1805" s="551" t="s">
        <v>3947</v>
      </c>
    </row>
    <row r="1806">
      <c r="A1806" s="551" t="s">
        <v>3948</v>
      </c>
      <c r="B1806" s="551" t="s">
        <v>3949</v>
      </c>
    </row>
    <row r="1807">
      <c r="A1807" s="551" t="s">
        <v>3950</v>
      </c>
      <c r="B1807" s="551" t="s">
        <v>3951</v>
      </c>
    </row>
    <row r="1808">
      <c r="A1808" s="551" t="s">
        <v>3952</v>
      </c>
      <c r="B1808" s="551" t="s">
        <v>3953</v>
      </c>
    </row>
    <row r="1809">
      <c r="A1809" s="551" t="s">
        <v>3954</v>
      </c>
      <c r="B1809" s="551" t="s">
        <v>3955</v>
      </c>
    </row>
    <row r="1810">
      <c r="A1810" s="551" t="s">
        <v>309</v>
      </c>
      <c r="B1810" s="551" t="s">
        <v>3956</v>
      </c>
    </row>
    <row r="1811">
      <c r="A1811" s="551" t="s">
        <v>3957</v>
      </c>
      <c r="B1811" s="551" t="s">
        <v>3958</v>
      </c>
    </row>
    <row r="1812">
      <c r="A1812" s="551" t="s">
        <v>3959</v>
      </c>
      <c r="B1812" s="551" t="s">
        <v>3960</v>
      </c>
    </row>
    <row r="1813">
      <c r="A1813" s="551" t="s">
        <v>3961</v>
      </c>
      <c r="B1813" s="551" t="s">
        <v>3962</v>
      </c>
    </row>
    <row r="1814">
      <c r="A1814" s="551" t="s">
        <v>3963</v>
      </c>
      <c r="B1814" s="551" t="s">
        <v>3964</v>
      </c>
    </row>
    <row r="1815">
      <c r="A1815" s="551" t="s">
        <v>3965</v>
      </c>
      <c r="B1815" s="551" t="s">
        <v>3966</v>
      </c>
    </row>
    <row r="1816">
      <c r="A1816" s="551" t="s">
        <v>3967</v>
      </c>
      <c r="B1816" s="551" t="s">
        <v>3968</v>
      </c>
    </row>
    <row r="1817">
      <c r="A1817" s="551" t="s">
        <v>3969</v>
      </c>
      <c r="B1817" s="551" t="s">
        <v>3970</v>
      </c>
    </row>
    <row r="1818">
      <c r="A1818" s="551" t="s">
        <v>3971</v>
      </c>
      <c r="B1818" s="551" t="s">
        <v>3972</v>
      </c>
    </row>
    <row r="1819">
      <c r="A1819" s="551" t="s">
        <v>3973</v>
      </c>
      <c r="B1819" s="551" t="s">
        <v>3974</v>
      </c>
    </row>
    <row r="1820">
      <c r="A1820" s="551" t="s">
        <v>3975</v>
      </c>
      <c r="B1820" s="551" t="s">
        <v>3976</v>
      </c>
    </row>
    <row r="1821">
      <c r="A1821" s="551" t="s">
        <v>3977</v>
      </c>
      <c r="B1821" s="551" t="s">
        <v>3978</v>
      </c>
    </row>
    <row r="1822">
      <c r="A1822" s="551" t="s">
        <v>3979</v>
      </c>
      <c r="B1822" s="551" t="s">
        <v>3980</v>
      </c>
    </row>
    <row r="1823">
      <c r="A1823" s="551" t="s">
        <v>3981</v>
      </c>
      <c r="B1823" s="551" t="s">
        <v>3982</v>
      </c>
    </row>
    <row r="1824">
      <c r="A1824" s="551" t="s">
        <v>3983</v>
      </c>
      <c r="B1824" s="551" t="s">
        <v>3984</v>
      </c>
    </row>
    <row r="1825">
      <c r="A1825" s="551" t="s">
        <v>3985</v>
      </c>
      <c r="B1825" s="551" t="s">
        <v>3986</v>
      </c>
    </row>
    <row r="1826">
      <c r="A1826" s="551" t="s">
        <v>3987</v>
      </c>
      <c r="B1826" s="551" t="s">
        <v>3988</v>
      </c>
    </row>
    <row r="1827">
      <c r="A1827" s="551" t="s">
        <v>3989</v>
      </c>
      <c r="B1827" s="551" t="s">
        <v>3990</v>
      </c>
    </row>
    <row r="1828">
      <c r="A1828" s="551" t="s">
        <v>3991</v>
      </c>
      <c r="B1828" s="551" t="s">
        <v>3992</v>
      </c>
    </row>
    <row r="1829">
      <c r="A1829" s="551" t="s">
        <v>3993</v>
      </c>
      <c r="B1829" s="551" t="s">
        <v>3994</v>
      </c>
    </row>
    <row r="1830">
      <c r="A1830" s="551" t="s">
        <v>3995</v>
      </c>
      <c r="B1830" s="551" t="s">
        <v>3996</v>
      </c>
    </row>
    <row r="1831">
      <c r="A1831" s="551" t="s">
        <v>3997</v>
      </c>
      <c r="B1831" s="551" t="s">
        <v>3998</v>
      </c>
    </row>
    <row r="1832">
      <c r="A1832" s="551" t="s">
        <v>3999</v>
      </c>
      <c r="B1832" s="551" t="s">
        <v>4000</v>
      </c>
    </row>
    <row r="1833">
      <c r="A1833" s="551" t="s">
        <v>4001</v>
      </c>
      <c r="B1833" s="551" t="s">
        <v>4002</v>
      </c>
    </row>
    <row r="1834">
      <c r="A1834" s="551" t="s">
        <v>4003</v>
      </c>
      <c r="B1834" s="551" t="s">
        <v>4004</v>
      </c>
    </row>
    <row r="1835">
      <c r="A1835" s="551" t="s">
        <v>310</v>
      </c>
      <c r="B1835" s="551" t="s">
        <v>4005</v>
      </c>
    </row>
    <row r="1836">
      <c r="A1836" s="551" t="s">
        <v>4006</v>
      </c>
      <c r="B1836" s="551" t="s">
        <v>4007</v>
      </c>
    </row>
    <row r="1837">
      <c r="A1837" s="551" t="s">
        <v>311</v>
      </c>
      <c r="B1837" s="551" t="s">
        <v>4008</v>
      </c>
    </row>
    <row r="1838">
      <c r="A1838" s="551" t="s">
        <v>4009</v>
      </c>
      <c r="B1838" s="551" t="s">
        <v>4010</v>
      </c>
    </row>
    <row r="1839">
      <c r="A1839" s="551" t="s">
        <v>4011</v>
      </c>
      <c r="B1839" s="551" t="s">
        <v>4010</v>
      </c>
    </row>
    <row r="1840">
      <c r="A1840" s="551" t="s">
        <v>4012</v>
      </c>
      <c r="B1840" s="551" t="s">
        <v>4013</v>
      </c>
    </row>
    <row r="1841">
      <c r="A1841" s="551" t="s">
        <v>4014</v>
      </c>
      <c r="B1841" s="551" t="s">
        <v>4015</v>
      </c>
    </row>
    <row r="1842">
      <c r="A1842" s="551" t="s">
        <v>4016</v>
      </c>
      <c r="B1842" s="551" t="s">
        <v>4017</v>
      </c>
    </row>
    <row r="1843">
      <c r="A1843" s="551" t="s">
        <v>4018</v>
      </c>
      <c r="B1843" s="551" t="s">
        <v>4019</v>
      </c>
    </row>
    <row r="1844">
      <c r="A1844" s="551" t="s">
        <v>4020</v>
      </c>
      <c r="B1844" s="551" t="s">
        <v>4021</v>
      </c>
    </row>
    <row r="1845">
      <c r="A1845" s="551" t="s">
        <v>4022</v>
      </c>
      <c r="B1845" s="551" t="s">
        <v>4023</v>
      </c>
    </row>
    <row r="1846">
      <c r="A1846" s="551" t="s">
        <v>4024</v>
      </c>
      <c r="B1846" s="551" t="s">
        <v>4025</v>
      </c>
    </row>
    <row r="1847">
      <c r="A1847" s="551" t="s">
        <v>4026</v>
      </c>
      <c r="B1847" s="551" t="s">
        <v>4027</v>
      </c>
    </row>
    <row r="1848">
      <c r="A1848" s="551" t="s">
        <v>4028</v>
      </c>
      <c r="B1848" s="551" t="s">
        <v>4029</v>
      </c>
    </row>
    <row r="1849">
      <c r="A1849" s="551" t="s">
        <v>4030</v>
      </c>
      <c r="B1849" s="551" t="s">
        <v>4031</v>
      </c>
    </row>
    <row r="1850">
      <c r="A1850" s="551" t="s">
        <v>4032</v>
      </c>
      <c r="B1850" s="551" t="s">
        <v>4033</v>
      </c>
    </row>
    <row r="1851">
      <c r="A1851" s="551" t="s">
        <v>4034</v>
      </c>
      <c r="B1851" s="551" t="s">
        <v>4033</v>
      </c>
    </row>
    <row r="1852">
      <c r="A1852" s="551" t="s">
        <v>4035</v>
      </c>
      <c r="B1852" s="551" t="s">
        <v>4036</v>
      </c>
    </row>
    <row r="1853">
      <c r="A1853" s="551" t="s">
        <v>4037</v>
      </c>
      <c r="B1853" s="551" t="s">
        <v>4038</v>
      </c>
    </row>
    <row r="1854">
      <c r="A1854" s="551" t="s">
        <v>4039</v>
      </c>
      <c r="B1854" s="551" t="s">
        <v>4040</v>
      </c>
    </row>
    <row r="1855">
      <c r="A1855" s="551" t="s">
        <v>4041</v>
      </c>
      <c r="B1855" s="551" t="s">
        <v>4042</v>
      </c>
    </row>
    <row r="1856">
      <c r="A1856" s="551" t="s">
        <v>4043</v>
      </c>
      <c r="B1856" s="551" t="s">
        <v>4044</v>
      </c>
    </row>
    <row r="1857">
      <c r="A1857" s="551" t="s">
        <v>4045</v>
      </c>
      <c r="B1857" s="551" t="s">
        <v>4046</v>
      </c>
    </row>
    <row r="1858">
      <c r="A1858" s="551" t="s">
        <v>4047</v>
      </c>
      <c r="B1858" s="551" t="s">
        <v>4048</v>
      </c>
    </row>
    <row r="1859">
      <c r="A1859" s="551" t="s">
        <v>4049</v>
      </c>
      <c r="B1859" s="551" t="s">
        <v>4050</v>
      </c>
    </row>
    <row r="1860">
      <c r="A1860" s="551" t="s">
        <v>4051</v>
      </c>
      <c r="B1860" s="551" t="s">
        <v>4052</v>
      </c>
    </row>
    <row r="1861">
      <c r="A1861" s="551" t="s">
        <v>4053</v>
      </c>
      <c r="B1861" s="551" t="s">
        <v>4054</v>
      </c>
    </row>
    <row r="1862">
      <c r="A1862" s="551" t="s">
        <v>4055</v>
      </c>
      <c r="B1862" s="551" t="s">
        <v>4056</v>
      </c>
    </row>
    <row r="1863">
      <c r="A1863" s="551" t="s">
        <v>4057</v>
      </c>
      <c r="B1863" s="551" t="s">
        <v>4058</v>
      </c>
    </row>
    <row r="1864">
      <c r="A1864" s="551" t="s">
        <v>4059</v>
      </c>
      <c r="B1864" s="551" t="s">
        <v>4060</v>
      </c>
    </row>
    <row r="1865">
      <c r="A1865" s="551" t="s">
        <v>4061</v>
      </c>
      <c r="B1865" s="551" t="s">
        <v>4062</v>
      </c>
    </row>
    <row r="1866">
      <c r="A1866" s="551" t="s">
        <v>4063</v>
      </c>
      <c r="B1866" s="551" t="s">
        <v>4064</v>
      </c>
    </row>
    <row r="1867">
      <c r="A1867" s="551" t="s">
        <v>4065</v>
      </c>
      <c r="B1867" s="551" t="s">
        <v>4066</v>
      </c>
    </row>
    <row r="1868">
      <c r="A1868" s="551" t="s">
        <v>4067</v>
      </c>
      <c r="B1868" s="551" t="s">
        <v>4068</v>
      </c>
    </row>
    <row r="1869">
      <c r="A1869" s="551" t="s">
        <v>4069</v>
      </c>
      <c r="B1869" s="551" t="s">
        <v>4070</v>
      </c>
    </row>
    <row r="1870">
      <c r="A1870" s="551" t="s">
        <v>4071</v>
      </c>
      <c r="B1870" s="551" t="s">
        <v>4072</v>
      </c>
    </row>
    <row r="1871">
      <c r="A1871" s="551" t="s">
        <v>4073</v>
      </c>
      <c r="B1871" s="551" t="s">
        <v>4074</v>
      </c>
    </row>
    <row r="1872">
      <c r="A1872" s="551" t="s">
        <v>4075</v>
      </c>
      <c r="B1872" s="551" t="s">
        <v>4076</v>
      </c>
    </row>
    <row r="1873">
      <c r="A1873" s="551" t="s">
        <v>4077</v>
      </c>
      <c r="B1873" s="551" t="s">
        <v>4078</v>
      </c>
    </row>
    <row r="1874">
      <c r="A1874" s="551" t="s">
        <v>4079</v>
      </c>
      <c r="B1874" s="551" t="s">
        <v>4080</v>
      </c>
    </row>
    <row r="1875">
      <c r="A1875" s="551" t="s">
        <v>4081</v>
      </c>
      <c r="B1875" s="551" t="s">
        <v>4080</v>
      </c>
    </row>
    <row r="1876">
      <c r="A1876" s="551" t="s">
        <v>4082</v>
      </c>
      <c r="B1876" s="551" t="s">
        <v>4083</v>
      </c>
    </row>
    <row r="1877">
      <c r="A1877" s="551" t="s">
        <v>312</v>
      </c>
      <c r="B1877" s="551" t="s">
        <v>4084</v>
      </c>
    </row>
    <row r="1878">
      <c r="A1878" s="551" t="s">
        <v>4085</v>
      </c>
      <c r="B1878" s="551" t="s">
        <v>4086</v>
      </c>
    </row>
    <row r="1879">
      <c r="A1879" s="551" t="s">
        <v>4087</v>
      </c>
      <c r="B1879" s="551" t="s">
        <v>3947</v>
      </c>
    </row>
    <row r="1880">
      <c r="A1880" s="551" t="s">
        <v>313</v>
      </c>
      <c r="B1880" s="551" t="s">
        <v>4088</v>
      </c>
    </row>
    <row r="1881">
      <c r="A1881" s="551" t="s">
        <v>4089</v>
      </c>
      <c r="B1881" s="551" t="s">
        <v>4090</v>
      </c>
    </row>
    <row r="1882">
      <c r="A1882" s="551" t="s">
        <v>4091</v>
      </c>
      <c r="B1882" s="551" t="s">
        <v>3947</v>
      </c>
    </row>
    <row r="1883">
      <c r="A1883" s="551" t="s">
        <v>4092</v>
      </c>
      <c r="B1883" s="551" t="s">
        <v>4093</v>
      </c>
    </row>
    <row r="1884">
      <c r="A1884" s="551" t="s">
        <v>4094</v>
      </c>
      <c r="B1884" s="551" t="s">
        <v>4095</v>
      </c>
    </row>
    <row r="1885">
      <c r="A1885" s="551" t="s">
        <v>4096</v>
      </c>
      <c r="B1885" s="551" t="s">
        <v>4097</v>
      </c>
    </row>
    <row r="1886">
      <c r="A1886" s="551" t="s">
        <v>4098</v>
      </c>
      <c r="B1886" s="551" t="s">
        <v>4099</v>
      </c>
    </row>
    <row r="1887">
      <c r="A1887" s="551" t="s">
        <v>4100</v>
      </c>
      <c r="B1887" s="551" t="s">
        <v>4101</v>
      </c>
    </row>
    <row r="1888">
      <c r="A1888" s="551" t="s">
        <v>4102</v>
      </c>
      <c r="B1888" s="551" t="s">
        <v>4103</v>
      </c>
    </row>
    <row r="1889">
      <c r="A1889" s="551" t="s">
        <v>4104</v>
      </c>
      <c r="B1889" s="551" t="s">
        <v>4103</v>
      </c>
    </row>
    <row r="1890">
      <c r="A1890" s="551" t="s">
        <v>4105</v>
      </c>
      <c r="B1890" s="551" t="s">
        <v>4103</v>
      </c>
    </row>
    <row r="1891">
      <c r="A1891" s="551" t="s">
        <v>4106</v>
      </c>
      <c r="B1891" s="551" t="s">
        <v>4107</v>
      </c>
    </row>
    <row r="1892">
      <c r="A1892" s="551" t="s">
        <v>4108</v>
      </c>
      <c r="B1892" s="551" t="s">
        <v>4109</v>
      </c>
    </row>
    <row r="1893">
      <c r="A1893" s="551" t="s">
        <v>4110</v>
      </c>
      <c r="B1893" s="551" t="s">
        <v>4111</v>
      </c>
    </row>
    <row r="1894">
      <c r="A1894" s="551" t="s">
        <v>4112</v>
      </c>
      <c r="B1894" s="551" t="s">
        <v>4113</v>
      </c>
    </row>
    <row r="1895">
      <c r="A1895" s="551" t="s">
        <v>4114</v>
      </c>
      <c r="B1895" s="551" t="s">
        <v>4115</v>
      </c>
    </row>
    <row r="1896">
      <c r="A1896" s="551" t="s">
        <v>4116</v>
      </c>
      <c r="B1896" s="551" t="s">
        <v>4117</v>
      </c>
    </row>
    <row r="1897">
      <c r="A1897" s="551" t="s">
        <v>4118</v>
      </c>
      <c r="B1897" s="551" t="s">
        <v>4119</v>
      </c>
    </row>
    <row r="1898">
      <c r="A1898" s="551" t="s">
        <v>4120</v>
      </c>
      <c r="B1898" s="551" t="s">
        <v>4121</v>
      </c>
    </row>
    <row r="1899">
      <c r="A1899" s="551" t="s">
        <v>4122</v>
      </c>
      <c r="B1899" s="551" t="s">
        <v>4123</v>
      </c>
    </row>
    <row r="1900">
      <c r="A1900" s="551" t="s">
        <v>4124</v>
      </c>
      <c r="B1900" s="551" t="s">
        <v>4125</v>
      </c>
    </row>
    <row r="1901">
      <c r="A1901" s="551" t="s">
        <v>4126</v>
      </c>
      <c r="B1901" s="551" t="s">
        <v>4127</v>
      </c>
    </row>
    <row r="1902">
      <c r="A1902" s="551" t="s">
        <v>4128</v>
      </c>
      <c r="B1902" s="551" t="s">
        <v>4129</v>
      </c>
    </row>
    <row r="1903">
      <c r="A1903" s="551" t="s">
        <v>4130</v>
      </c>
      <c r="B1903" s="551" t="s">
        <v>4131</v>
      </c>
    </row>
    <row r="1904">
      <c r="A1904" s="551" t="s">
        <v>4132</v>
      </c>
      <c r="B1904" s="551" t="s">
        <v>4133</v>
      </c>
    </row>
    <row r="1905">
      <c r="A1905" s="551" t="s">
        <v>4134</v>
      </c>
      <c r="B1905" s="551" t="s">
        <v>4135</v>
      </c>
    </row>
    <row r="1906">
      <c r="A1906" s="551" t="s">
        <v>4136</v>
      </c>
      <c r="B1906" s="551" t="s">
        <v>4137</v>
      </c>
    </row>
    <row r="1907">
      <c r="A1907" s="551" t="s">
        <v>4138</v>
      </c>
      <c r="B1907" s="551" t="s">
        <v>4139</v>
      </c>
    </row>
    <row r="1908">
      <c r="A1908" s="551" t="s">
        <v>314</v>
      </c>
      <c r="B1908" s="551" t="s">
        <v>4140</v>
      </c>
    </row>
    <row r="1909">
      <c r="A1909" s="551" t="s">
        <v>4141</v>
      </c>
      <c r="B1909" s="551" t="s">
        <v>4142</v>
      </c>
    </row>
    <row r="1910">
      <c r="A1910" s="551" t="s">
        <v>4143</v>
      </c>
      <c r="B1910" s="551" t="s">
        <v>4144</v>
      </c>
    </row>
    <row r="1911">
      <c r="A1911" s="551" t="s">
        <v>4145</v>
      </c>
      <c r="B1911" s="551" t="s">
        <v>4146</v>
      </c>
    </row>
    <row r="1912">
      <c r="A1912" s="551" t="s">
        <v>4147</v>
      </c>
      <c r="B1912" s="551" t="s">
        <v>4148</v>
      </c>
    </row>
    <row r="1913">
      <c r="A1913" s="551" t="s">
        <v>4149</v>
      </c>
      <c r="B1913" s="551" t="s">
        <v>4150</v>
      </c>
    </row>
    <row r="1914">
      <c r="A1914" s="551" t="s">
        <v>4151</v>
      </c>
      <c r="B1914" s="551" t="s">
        <v>4150</v>
      </c>
    </row>
    <row r="1915">
      <c r="A1915" s="551" t="s">
        <v>4152</v>
      </c>
      <c r="B1915" s="551" t="s">
        <v>4153</v>
      </c>
    </row>
    <row r="1916">
      <c r="A1916" s="551" t="s">
        <v>4154</v>
      </c>
      <c r="B1916" s="551" t="s">
        <v>4155</v>
      </c>
    </row>
    <row r="1917">
      <c r="A1917" s="551" t="s">
        <v>4156</v>
      </c>
      <c r="B1917" s="551" t="s">
        <v>4157</v>
      </c>
    </row>
    <row r="1918">
      <c r="A1918" s="551" t="s">
        <v>4158</v>
      </c>
      <c r="B1918" s="551" t="s">
        <v>4159</v>
      </c>
    </row>
    <row r="1919">
      <c r="A1919" s="551" t="s">
        <v>4160</v>
      </c>
      <c r="B1919" s="551" t="s">
        <v>4161</v>
      </c>
    </row>
    <row r="1920">
      <c r="A1920" s="551" t="s">
        <v>4162</v>
      </c>
      <c r="B1920" s="551" t="s">
        <v>4163</v>
      </c>
    </row>
    <row r="1921">
      <c r="A1921" s="551" t="s">
        <v>4164</v>
      </c>
      <c r="B1921" s="551" t="s">
        <v>4165</v>
      </c>
    </row>
    <row r="1922">
      <c r="A1922" s="551" t="s">
        <v>4166</v>
      </c>
      <c r="B1922" s="551" t="s">
        <v>4167</v>
      </c>
    </row>
    <row r="1923">
      <c r="A1923" s="551" t="s">
        <v>4168</v>
      </c>
      <c r="B1923" s="551" t="s">
        <v>4169</v>
      </c>
    </row>
    <row r="1924">
      <c r="A1924" s="551" t="s">
        <v>4170</v>
      </c>
      <c r="B1924" s="551" t="s">
        <v>4169</v>
      </c>
    </row>
    <row r="1925">
      <c r="A1925" s="551" t="s">
        <v>4171</v>
      </c>
      <c r="B1925" s="551" t="s">
        <v>4172</v>
      </c>
    </row>
    <row r="1926">
      <c r="A1926" s="551" t="s">
        <v>4173</v>
      </c>
      <c r="B1926" s="551" t="s">
        <v>4174</v>
      </c>
    </row>
    <row r="1927">
      <c r="A1927" s="551" t="s">
        <v>4175</v>
      </c>
      <c r="B1927" s="551" t="s">
        <v>4174</v>
      </c>
    </row>
    <row r="1928">
      <c r="A1928" s="551" t="s">
        <v>4176</v>
      </c>
      <c r="B1928" s="551" t="s">
        <v>4174</v>
      </c>
    </row>
    <row r="1929">
      <c r="A1929" s="551" t="s">
        <v>4177</v>
      </c>
      <c r="B1929" s="551" t="s">
        <v>4174</v>
      </c>
    </row>
    <row r="1930">
      <c r="A1930" s="551" t="s">
        <v>315</v>
      </c>
      <c r="B1930" s="551" t="s">
        <v>4178</v>
      </c>
    </row>
    <row r="1931">
      <c r="A1931" s="551" t="s">
        <v>316</v>
      </c>
      <c r="B1931" s="551" t="s">
        <v>4179</v>
      </c>
    </row>
    <row r="1932">
      <c r="A1932" s="551" t="s">
        <v>4180</v>
      </c>
      <c r="B1932" s="551" t="s">
        <v>4179</v>
      </c>
    </row>
    <row r="1933">
      <c r="A1933" s="551" t="s">
        <v>4181</v>
      </c>
      <c r="B1933" s="551" t="s">
        <v>4182</v>
      </c>
    </row>
    <row r="1934">
      <c r="A1934" s="551" t="s">
        <v>317</v>
      </c>
      <c r="B1934" s="551" t="s">
        <v>4183</v>
      </c>
    </row>
    <row r="1935">
      <c r="A1935" s="551" t="s">
        <v>4184</v>
      </c>
      <c r="B1935" s="551" t="s">
        <v>4185</v>
      </c>
    </row>
    <row r="1936">
      <c r="A1936" s="551" t="s">
        <v>4186</v>
      </c>
      <c r="B1936" s="551" t="s">
        <v>4187</v>
      </c>
    </row>
    <row r="1937">
      <c r="A1937" s="551" t="s">
        <v>4188</v>
      </c>
      <c r="B1937" s="551" t="s">
        <v>4189</v>
      </c>
    </row>
    <row r="1938">
      <c r="A1938" s="551" t="s">
        <v>4190</v>
      </c>
      <c r="B1938" s="551" t="s">
        <v>4191</v>
      </c>
    </row>
    <row r="1939">
      <c r="A1939" s="551" t="s">
        <v>4192</v>
      </c>
      <c r="B1939" s="551" t="s">
        <v>4193</v>
      </c>
    </row>
    <row r="1940">
      <c r="A1940" s="551" t="s">
        <v>4194</v>
      </c>
      <c r="B1940" s="551" t="s">
        <v>4195</v>
      </c>
    </row>
    <row r="1941">
      <c r="A1941" s="551" t="s">
        <v>4196</v>
      </c>
      <c r="B1941" s="551" t="s">
        <v>4197</v>
      </c>
    </row>
    <row r="1942">
      <c r="A1942" s="551" t="s">
        <v>4198</v>
      </c>
      <c r="B1942" s="551" t="s">
        <v>4199</v>
      </c>
    </row>
    <row r="1943">
      <c r="A1943" s="551" t="s">
        <v>4200</v>
      </c>
      <c r="B1943" s="551" t="s">
        <v>4201</v>
      </c>
    </row>
    <row r="1944">
      <c r="A1944" s="551" t="s">
        <v>4202</v>
      </c>
      <c r="B1944" s="551" t="s">
        <v>4203</v>
      </c>
    </row>
    <row r="1945">
      <c r="A1945" s="551" t="s">
        <v>4204</v>
      </c>
      <c r="B1945" s="551" t="s">
        <v>4203</v>
      </c>
    </row>
    <row r="1946">
      <c r="A1946" s="551" t="s">
        <v>4205</v>
      </c>
      <c r="B1946" s="551" t="s">
        <v>4206</v>
      </c>
    </row>
    <row r="1947">
      <c r="A1947" s="551" t="s">
        <v>318</v>
      </c>
      <c r="B1947" s="551" t="s">
        <v>4207</v>
      </c>
    </row>
    <row r="1948">
      <c r="A1948" s="551" t="s">
        <v>4208</v>
      </c>
      <c r="B1948" s="551" t="s">
        <v>4209</v>
      </c>
    </row>
    <row r="1949">
      <c r="A1949" s="551" t="s">
        <v>4210</v>
      </c>
      <c r="B1949" s="551" t="s">
        <v>4211</v>
      </c>
    </row>
    <row r="1950">
      <c r="A1950" s="551" t="s">
        <v>4212</v>
      </c>
      <c r="B1950" s="551" t="s">
        <v>4213</v>
      </c>
    </row>
    <row r="1951">
      <c r="A1951" s="551" t="s">
        <v>4214</v>
      </c>
      <c r="B1951" s="551" t="s">
        <v>4215</v>
      </c>
    </row>
    <row r="1952">
      <c r="A1952" s="551" t="s">
        <v>4216</v>
      </c>
      <c r="B1952" s="551" t="s">
        <v>4217</v>
      </c>
    </row>
    <row r="1953">
      <c r="A1953" s="551" t="s">
        <v>4218</v>
      </c>
      <c r="B1953" s="551" t="s">
        <v>4219</v>
      </c>
    </row>
    <row r="1954">
      <c r="A1954" s="551" t="s">
        <v>4220</v>
      </c>
      <c r="B1954" s="551" t="s">
        <v>4221</v>
      </c>
    </row>
    <row r="1955">
      <c r="A1955" s="551" t="s">
        <v>4222</v>
      </c>
      <c r="B1955" s="551" t="s">
        <v>4223</v>
      </c>
    </row>
    <row r="1956">
      <c r="A1956" s="551" t="s">
        <v>4224</v>
      </c>
      <c r="B1956" s="551" t="s">
        <v>4225</v>
      </c>
    </row>
    <row r="1957">
      <c r="A1957" s="551" t="s">
        <v>4226</v>
      </c>
      <c r="B1957" s="551" t="s">
        <v>4227</v>
      </c>
    </row>
    <row r="1958">
      <c r="A1958" s="551" t="s">
        <v>4228</v>
      </c>
      <c r="B1958" s="551" t="s">
        <v>4229</v>
      </c>
    </row>
    <row r="1959">
      <c r="A1959" s="551" t="s">
        <v>4230</v>
      </c>
      <c r="B1959" s="551" t="s">
        <v>4231</v>
      </c>
    </row>
    <row r="1960">
      <c r="A1960" s="551" t="s">
        <v>4232</v>
      </c>
      <c r="B1960" s="551" t="s">
        <v>4233</v>
      </c>
    </row>
    <row r="1961">
      <c r="A1961" s="551" t="s">
        <v>4234</v>
      </c>
      <c r="B1961" s="551" t="s">
        <v>4235</v>
      </c>
    </row>
    <row r="1962">
      <c r="A1962" s="551" t="s">
        <v>4236</v>
      </c>
      <c r="B1962" s="551" t="s">
        <v>4237</v>
      </c>
    </row>
    <row r="1963">
      <c r="A1963" s="551" t="s">
        <v>4238</v>
      </c>
      <c r="B1963" s="551" t="s">
        <v>4239</v>
      </c>
    </row>
    <row r="1964">
      <c r="A1964" s="551" t="s">
        <v>4240</v>
      </c>
      <c r="B1964" s="551" t="s">
        <v>4241</v>
      </c>
    </row>
    <row r="1965">
      <c r="A1965" s="551" t="s">
        <v>319</v>
      </c>
      <c r="B1965" s="551" t="s">
        <v>4242</v>
      </c>
    </row>
    <row r="1966">
      <c r="A1966" s="551" t="s">
        <v>4243</v>
      </c>
      <c r="B1966" s="551" t="s">
        <v>4242</v>
      </c>
    </row>
    <row r="1967">
      <c r="A1967" s="551" t="s">
        <v>4244</v>
      </c>
      <c r="B1967" s="551" t="s">
        <v>4245</v>
      </c>
    </row>
    <row r="1968">
      <c r="A1968" s="551" t="s">
        <v>4246</v>
      </c>
      <c r="B1968" s="551" t="s">
        <v>4247</v>
      </c>
    </row>
    <row r="1969">
      <c r="A1969" s="551" t="s">
        <v>4248</v>
      </c>
      <c r="B1969" s="551" t="s">
        <v>4249</v>
      </c>
    </row>
    <row r="1970">
      <c r="A1970" s="551" t="s">
        <v>4250</v>
      </c>
      <c r="B1970" s="551" t="s">
        <v>4251</v>
      </c>
    </row>
    <row r="1971">
      <c r="A1971" s="551" t="s">
        <v>4252</v>
      </c>
      <c r="B1971" s="551" t="s">
        <v>4253</v>
      </c>
    </row>
    <row r="1972">
      <c r="A1972" s="551" t="s">
        <v>4254</v>
      </c>
      <c r="B1972" s="551" t="s">
        <v>4255</v>
      </c>
    </row>
    <row r="1973">
      <c r="A1973" s="551" t="s">
        <v>4256</v>
      </c>
      <c r="B1973" s="551" t="s">
        <v>4257</v>
      </c>
    </row>
    <row r="1974">
      <c r="A1974" s="551" t="s">
        <v>4258</v>
      </c>
      <c r="B1974" s="551" t="s">
        <v>4259</v>
      </c>
    </row>
    <row r="1975">
      <c r="A1975" s="551" t="s">
        <v>4260</v>
      </c>
      <c r="B1975" s="551" t="s">
        <v>4261</v>
      </c>
    </row>
    <row r="1976">
      <c r="A1976" s="551" t="s">
        <v>4262</v>
      </c>
      <c r="B1976" s="551" t="s">
        <v>4263</v>
      </c>
    </row>
    <row r="1977">
      <c r="A1977" s="551" t="s">
        <v>321</v>
      </c>
      <c r="B1977" s="551" t="s">
        <v>4264</v>
      </c>
    </row>
    <row r="1978">
      <c r="A1978" s="551" t="s">
        <v>4265</v>
      </c>
      <c r="B1978" s="551" t="s">
        <v>4266</v>
      </c>
    </row>
    <row r="1979">
      <c r="A1979" s="551" t="s">
        <v>4267</v>
      </c>
      <c r="B1979" s="551" t="s">
        <v>4268</v>
      </c>
    </row>
    <row r="1980">
      <c r="A1980" s="551" t="s">
        <v>4269</v>
      </c>
      <c r="B1980" s="551" t="s">
        <v>4270</v>
      </c>
    </row>
    <row r="1981">
      <c r="A1981" s="551" t="s">
        <v>4271</v>
      </c>
      <c r="B1981" s="551" t="s">
        <v>4272</v>
      </c>
    </row>
    <row r="1982">
      <c r="A1982" s="551" t="s">
        <v>322</v>
      </c>
      <c r="B1982" s="551" t="s">
        <v>4273</v>
      </c>
    </row>
    <row r="1983">
      <c r="A1983" s="551" t="s">
        <v>4274</v>
      </c>
      <c r="B1983" s="551" t="s">
        <v>4275</v>
      </c>
    </row>
    <row r="1984">
      <c r="A1984" s="551" t="s">
        <v>4276</v>
      </c>
      <c r="B1984" s="551" t="s">
        <v>4277</v>
      </c>
    </row>
    <row r="1985">
      <c r="A1985" s="551" t="s">
        <v>323</v>
      </c>
      <c r="B1985" s="551" t="s">
        <v>4278</v>
      </c>
    </row>
    <row r="1986">
      <c r="A1986" s="551" t="s">
        <v>4279</v>
      </c>
      <c r="B1986" s="551" t="s">
        <v>4280</v>
      </c>
    </row>
    <row r="1987">
      <c r="A1987" s="551" t="s">
        <v>4281</v>
      </c>
      <c r="B1987" s="551" t="s">
        <v>4282</v>
      </c>
    </row>
    <row r="1988">
      <c r="A1988" s="551" t="s">
        <v>4283</v>
      </c>
      <c r="B1988" s="551" t="s">
        <v>4284</v>
      </c>
    </row>
    <row r="1989">
      <c r="A1989" s="551" t="s">
        <v>4285</v>
      </c>
      <c r="B1989" s="551" t="s">
        <v>4284</v>
      </c>
    </row>
    <row r="1990">
      <c r="A1990" s="551" t="s">
        <v>4286</v>
      </c>
      <c r="B1990" s="551" t="s">
        <v>4287</v>
      </c>
    </row>
    <row r="1991">
      <c r="A1991" s="551" t="s">
        <v>4288</v>
      </c>
      <c r="B1991" s="551" t="s">
        <v>4289</v>
      </c>
    </row>
    <row r="1992">
      <c r="A1992" s="551" t="s">
        <v>4290</v>
      </c>
      <c r="B1992" s="551" t="s">
        <v>4284</v>
      </c>
    </row>
    <row r="1993">
      <c r="A1993" s="551" t="s">
        <v>4291</v>
      </c>
      <c r="B1993" s="551" t="s">
        <v>4292</v>
      </c>
    </row>
    <row r="1994">
      <c r="A1994" s="551" t="s">
        <v>4293</v>
      </c>
      <c r="B1994" s="551" t="s">
        <v>4294</v>
      </c>
    </row>
    <row r="1995">
      <c r="A1995" s="551" t="s">
        <v>4295</v>
      </c>
      <c r="B1995" s="551" t="s">
        <v>4296</v>
      </c>
    </row>
    <row r="1996">
      <c r="A1996" s="551" t="s">
        <v>4297</v>
      </c>
      <c r="B1996" s="551" t="s">
        <v>4298</v>
      </c>
    </row>
    <row r="1997">
      <c r="A1997" s="551" t="s">
        <v>4299</v>
      </c>
      <c r="B1997" s="551" t="s">
        <v>4300</v>
      </c>
    </row>
    <row r="1998">
      <c r="A1998" s="551" t="s">
        <v>4301</v>
      </c>
      <c r="B1998" s="551" t="s">
        <v>4302</v>
      </c>
    </row>
    <row r="1999">
      <c r="A1999" s="551" t="s">
        <v>4303</v>
      </c>
      <c r="B1999" s="551" t="s">
        <v>4304</v>
      </c>
    </row>
    <row r="2000">
      <c r="A2000" s="551" t="s">
        <v>4305</v>
      </c>
      <c r="B2000" s="551" t="s">
        <v>4306</v>
      </c>
    </row>
    <row r="2001">
      <c r="A2001" s="551" t="s">
        <v>4307</v>
      </c>
      <c r="B2001" s="551" t="s">
        <v>4308</v>
      </c>
    </row>
    <row r="2002">
      <c r="A2002" s="551" t="s">
        <v>4309</v>
      </c>
      <c r="B2002" s="551" t="s">
        <v>4310</v>
      </c>
    </row>
    <row r="2003">
      <c r="A2003" s="551" t="s">
        <v>4311</v>
      </c>
      <c r="B2003" s="551" t="s">
        <v>4312</v>
      </c>
    </row>
    <row r="2004">
      <c r="A2004" s="551" t="s">
        <v>4313</v>
      </c>
      <c r="B2004" s="551" t="s">
        <v>4314</v>
      </c>
    </row>
    <row r="2005">
      <c r="A2005" s="551" t="s">
        <v>4315</v>
      </c>
      <c r="B2005" s="551" t="s">
        <v>4148</v>
      </c>
    </row>
    <row r="2006">
      <c r="A2006" s="551" t="s">
        <v>4316</v>
      </c>
      <c r="B2006" s="551" t="s">
        <v>4317</v>
      </c>
    </row>
    <row r="2007">
      <c r="A2007" s="551" t="s">
        <v>4318</v>
      </c>
      <c r="B2007" s="551" t="s">
        <v>4319</v>
      </c>
    </row>
    <row r="2008">
      <c r="A2008" s="551" t="s">
        <v>4320</v>
      </c>
      <c r="B2008" s="551" t="s">
        <v>4321</v>
      </c>
    </row>
    <row r="2009">
      <c r="A2009" s="551" t="s">
        <v>4322</v>
      </c>
      <c r="B2009" s="551" t="s">
        <v>4323</v>
      </c>
    </row>
    <row r="2010">
      <c r="A2010" s="551" t="s">
        <v>4324</v>
      </c>
      <c r="B2010" s="551" t="s">
        <v>4325</v>
      </c>
    </row>
    <row r="2011">
      <c r="A2011" s="551" t="s">
        <v>4326</v>
      </c>
      <c r="B2011" s="551" t="s">
        <v>4327</v>
      </c>
    </row>
    <row r="2012">
      <c r="A2012" s="551" t="s">
        <v>4328</v>
      </c>
      <c r="B2012" s="551" t="s">
        <v>4329</v>
      </c>
    </row>
    <row r="2013">
      <c r="A2013" s="551" t="s">
        <v>324</v>
      </c>
      <c r="B2013" s="551" t="s">
        <v>4330</v>
      </c>
    </row>
    <row r="2014">
      <c r="A2014" s="551" t="s">
        <v>4331</v>
      </c>
      <c r="B2014" s="551" t="s">
        <v>4332</v>
      </c>
    </row>
    <row r="2015">
      <c r="A2015" s="551" t="s">
        <v>4333</v>
      </c>
      <c r="B2015" s="551" t="s">
        <v>4334</v>
      </c>
    </row>
    <row r="2016">
      <c r="A2016" s="551" t="s">
        <v>4335</v>
      </c>
      <c r="B2016" s="551" t="s">
        <v>4336</v>
      </c>
    </row>
    <row r="2017">
      <c r="A2017" s="551" t="s">
        <v>4337</v>
      </c>
      <c r="B2017" s="551" t="s">
        <v>4338</v>
      </c>
    </row>
    <row r="2018">
      <c r="A2018" s="551" t="s">
        <v>4339</v>
      </c>
      <c r="B2018" s="551" t="s">
        <v>4340</v>
      </c>
    </row>
    <row r="2019">
      <c r="A2019" s="551" t="s">
        <v>4341</v>
      </c>
      <c r="B2019" s="551" t="s">
        <v>4342</v>
      </c>
    </row>
    <row r="2020">
      <c r="A2020" s="551" t="s">
        <v>325</v>
      </c>
      <c r="B2020" s="551" t="s">
        <v>4343</v>
      </c>
    </row>
    <row r="2021">
      <c r="A2021" s="551" t="s">
        <v>4344</v>
      </c>
      <c r="B2021" s="551" t="s">
        <v>4345</v>
      </c>
    </row>
    <row r="2022">
      <c r="A2022" s="551" t="s">
        <v>4346</v>
      </c>
      <c r="B2022" s="551" t="s">
        <v>4347</v>
      </c>
    </row>
    <row r="2023">
      <c r="A2023" s="551" t="s">
        <v>4348</v>
      </c>
      <c r="B2023" s="551" t="s">
        <v>4349</v>
      </c>
    </row>
    <row r="2024">
      <c r="A2024" s="551" t="s">
        <v>4350</v>
      </c>
      <c r="B2024" s="551" t="s">
        <v>4351</v>
      </c>
    </row>
    <row r="2025">
      <c r="A2025" s="551" t="s">
        <v>4352</v>
      </c>
      <c r="B2025" s="551" t="s">
        <v>4353</v>
      </c>
    </row>
    <row r="2026">
      <c r="A2026" s="551" t="s">
        <v>4354</v>
      </c>
      <c r="B2026" s="551" t="s">
        <v>4355</v>
      </c>
    </row>
    <row r="2027">
      <c r="A2027" s="551" t="s">
        <v>4356</v>
      </c>
      <c r="B2027" s="551" t="s">
        <v>4357</v>
      </c>
    </row>
    <row r="2028">
      <c r="A2028" s="551" t="s">
        <v>4358</v>
      </c>
      <c r="B2028" s="551" t="s">
        <v>4359</v>
      </c>
    </row>
    <row r="2029">
      <c r="A2029" s="551" t="s">
        <v>4360</v>
      </c>
      <c r="B2029" s="551" t="s">
        <v>4359</v>
      </c>
    </row>
    <row r="2030">
      <c r="A2030" s="551" t="s">
        <v>4361</v>
      </c>
      <c r="B2030" s="551" t="s">
        <v>4362</v>
      </c>
    </row>
    <row r="2031">
      <c r="A2031" s="551" t="s">
        <v>4363</v>
      </c>
      <c r="B2031" s="551" t="s">
        <v>4364</v>
      </c>
    </row>
    <row r="2032">
      <c r="A2032" s="551" t="s">
        <v>4365</v>
      </c>
      <c r="B2032" s="551" t="s">
        <v>4366</v>
      </c>
    </row>
    <row r="2033">
      <c r="A2033" s="551" t="s">
        <v>4367</v>
      </c>
      <c r="B2033" s="551" t="s">
        <v>4368</v>
      </c>
    </row>
    <row r="2034">
      <c r="A2034" s="551" t="s">
        <v>326</v>
      </c>
      <c r="B2034" s="551" t="s">
        <v>4369</v>
      </c>
    </row>
    <row r="2035">
      <c r="A2035" s="551" t="s">
        <v>77</v>
      </c>
      <c r="B2035" s="551" t="s">
        <v>4370</v>
      </c>
    </row>
    <row r="2036">
      <c r="A2036" s="551" t="s">
        <v>4371</v>
      </c>
      <c r="B2036" s="551" t="s">
        <v>4372</v>
      </c>
    </row>
    <row r="2037">
      <c r="A2037" s="551" t="s">
        <v>4373</v>
      </c>
      <c r="B2037" s="551" t="s">
        <v>4374</v>
      </c>
    </row>
    <row r="2038">
      <c r="A2038" s="551" t="s">
        <v>327</v>
      </c>
      <c r="B2038" s="551" t="s">
        <v>4375</v>
      </c>
    </row>
    <row r="2039">
      <c r="A2039" s="551" t="s">
        <v>4376</v>
      </c>
      <c r="B2039" s="551" t="s">
        <v>4377</v>
      </c>
    </row>
    <row r="2040">
      <c r="A2040" s="551" t="s">
        <v>4378</v>
      </c>
      <c r="B2040" s="551" t="s">
        <v>4379</v>
      </c>
    </row>
    <row r="2041">
      <c r="A2041" s="551" t="s">
        <v>4380</v>
      </c>
      <c r="B2041" s="551" t="s">
        <v>4381</v>
      </c>
    </row>
    <row r="2042">
      <c r="A2042" s="551" t="s">
        <v>4382</v>
      </c>
      <c r="B2042" s="551" t="s">
        <v>4383</v>
      </c>
    </row>
    <row r="2043">
      <c r="A2043" s="551" t="s">
        <v>328</v>
      </c>
      <c r="B2043" s="551" t="s">
        <v>4384</v>
      </c>
    </row>
    <row r="2044">
      <c r="A2044" s="551" t="s">
        <v>4385</v>
      </c>
      <c r="B2044" s="551" t="s">
        <v>4384</v>
      </c>
    </row>
    <row r="2045">
      <c r="A2045" s="551" t="s">
        <v>4386</v>
      </c>
      <c r="B2045" s="551" t="s">
        <v>4384</v>
      </c>
    </row>
    <row r="2046">
      <c r="A2046" s="551" t="s">
        <v>4387</v>
      </c>
      <c r="B2046" s="551" t="s">
        <v>4388</v>
      </c>
    </row>
    <row r="2047">
      <c r="A2047" s="551" t="s">
        <v>4389</v>
      </c>
      <c r="B2047" s="551" t="s">
        <v>4390</v>
      </c>
    </row>
    <row r="2048">
      <c r="A2048" s="551" t="s">
        <v>4391</v>
      </c>
      <c r="B2048" s="551" t="s">
        <v>4392</v>
      </c>
    </row>
    <row r="2049">
      <c r="A2049" s="551" t="s">
        <v>4393</v>
      </c>
      <c r="B2049" s="551" t="s">
        <v>4394</v>
      </c>
    </row>
    <row r="2050">
      <c r="A2050" s="551" t="s">
        <v>4395</v>
      </c>
      <c r="B2050" s="551" t="s">
        <v>4396</v>
      </c>
    </row>
    <row r="2051">
      <c r="A2051" s="551" t="s">
        <v>4397</v>
      </c>
      <c r="B2051" s="551" t="s">
        <v>4398</v>
      </c>
    </row>
    <row r="2052">
      <c r="A2052" s="551" t="s">
        <v>4399</v>
      </c>
      <c r="B2052" s="551" t="s">
        <v>4400</v>
      </c>
    </row>
    <row r="2053">
      <c r="A2053" s="551" t="s">
        <v>4401</v>
      </c>
      <c r="B2053" s="551" t="s">
        <v>4402</v>
      </c>
    </row>
    <row r="2054">
      <c r="A2054" s="551" t="s">
        <v>330</v>
      </c>
      <c r="B2054" s="551" t="s">
        <v>4403</v>
      </c>
    </row>
    <row r="2055">
      <c r="A2055" s="551" t="s">
        <v>4404</v>
      </c>
      <c r="B2055" s="551" t="s">
        <v>4405</v>
      </c>
    </row>
    <row r="2056">
      <c r="A2056" s="551" t="s">
        <v>4406</v>
      </c>
      <c r="B2056" s="551" t="s">
        <v>4407</v>
      </c>
    </row>
    <row r="2057">
      <c r="A2057" s="551" t="s">
        <v>4408</v>
      </c>
      <c r="B2057" s="551" t="s">
        <v>4409</v>
      </c>
    </row>
    <row r="2058">
      <c r="A2058" s="551" t="s">
        <v>4410</v>
      </c>
      <c r="B2058" s="551" t="s">
        <v>4411</v>
      </c>
    </row>
    <row r="2059">
      <c r="A2059" s="551" t="s">
        <v>4412</v>
      </c>
      <c r="B2059" s="551" t="s">
        <v>4411</v>
      </c>
    </row>
    <row r="2060">
      <c r="A2060" s="551" t="s">
        <v>332</v>
      </c>
      <c r="B2060" s="551" t="s">
        <v>4413</v>
      </c>
    </row>
    <row r="2061">
      <c r="A2061" s="551" t="s">
        <v>4414</v>
      </c>
      <c r="B2061" s="551" t="s">
        <v>4415</v>
      </c>
    </row>
    <row r="2062">
      <c r="A2062" s="551" t="s">
        <v>4416</v>
      </c>
      <c r="B2062" s="551" t="s">
        <v>4417</v>
      </c>
    </row>
    <row r="2063">
      <c r="A2063" s="551" t="s">
        <v>4418</v>
      </c>
      <c r="B2063" s="551" t="s">
        <v>4419</v>
      </c>
    </row>
    <row r="2064">
      <c r="A2064" s="551" t="s">
        <v>4420</v>
      </c>
      <c r="B2064" s="551" t="s">
        <v>4421</v>
      </c>
    </row>
    <row r="2065">
      <c r="A2065" s="551" t="s">
        <v>4422</v>
      </c>
      <c r="B2065" s="551" t="s">
        <v>4423</v>
      </c>
    </row>
    <row r="2066">
      <c r="A2066" s="551" t="s">
        <v>4424</v>
      </c>
      <c r="B2066" s="551" t="s">
        <v>4425</v>
      </c>
    </row>
    <row r="2067">
      <c r="A2067" s="551" t="s">
        <v>4426</v>
      </c>
      <c r="B2067" s="551" t="s">
        <v>4427</v>
      </c>
    </row>
    <row r="2068">
      <c r="A2068" s="551" t="s">
        <v>4428</v>
      </c>
      <c r="B2068" s="551" t="s">
        <v>4429</v>
      </c>
    </row>
    <row r="2069">
      <c r="A2069" s="551" t="s">
        <v>4430</v>
      </c>
      <c r="B2069" s="551" t="s">
        <v>4431</v>
      </c>
    </row>
    <row r="2070">
      <c r="A2070" s="551" t="s">
        <v>4432</v>
      </c>
      <c r="B2070" s="551" t="s">
        <v>4433</v>
      </c>
    </row>
    <row r="2071">
      <c r="A2071" s="551" t="s">
        <v>4434</v>
      </c>
      <c r="B2071" s="551" t="s">
        <v>4435</v>
      </c>
    </row>
    <row r="2072">
      <c r="A2072" s="551" t="s">
        <v>4436</v>
      </c>
      <c r="B2072" s="551" t="s">
        <v>4437</v>
      </c>
    </row>
    <row r="2073">
      <c r="A2073" s="551" t="s">
        <v>4438</v>
      </c>
      <c r="B2073" s="551" t="s">
        <v>4439</v>
      </c>
    </row>
    <row r="2074">
      <c r="A2074" s="551" t="s">
        <v>4440</v>
      </c>
      <c r="B2074" s="551" t="s">
        <v>4441</v>
      </c>
    </row>
    <row r="2075">
      <c r="A2075" s="551" t="s">
        <v>4442</v>
      </c>
      <c r="B2075" s="551" t="s">
        <v>4443</v>
      </c>
    </row>
    <row r="2076">
      <c r="A2076" s="551" t="s">
        <v>4444</v>
      </c>
      <c r="B2076" s="551" t="s">
        <v>4445</v>
      </c>
    </row>
    <row r="2077">
      <c r="A2077" s="551" t="s">
        <v>4446</v>
      </c>
      <c r="B2077" s="551" t="s">
        <v>4447</v>
      </c>
    </row>
    <row r="2078">
      <c r="A2078" s="551" t="s">
        <v>4448</v>
      </c>
      <c r="B2078" s="551" t="s">
        <v>4449</v>
      </c>
    </row>
    <row r="2079">
      <c r="A2079" s="551" t="s">
        <v>4450</v>
      </c>
      <c r="B2079" s="551" t="s">
        <v>4451</v>
      </c>
    </row>
    <row r="2080">
      <c r="A2080" s="551" t="s">
        <v>4452</v>
      </c>
      <c r="B2080" s="551" t="s">
        <v>4451</v>
      </c>
    </row>
    <row r="2081">
      <c r="A2081" s="551" t="s">
        <v>4453</v>
      </c>
      <c r="B2081" s="551" t="s">
        <v>4454</v>
      </c>
    </row>
    <row r="2082">
      <c r="A2082" s="551" t="s">
        <v>4455</v>
      </c>
      <c r="B2082" s="551" t="s">
        <v>4456</v>
      </c>
    </row>
    <row r="2083">
      <c r="A2083" s="551" t="s">
        <v>4457</v>
      </c>
      <c r="B2083" s="551" t="s">
        <v>4458</v>
      </c>
    </row>
    <row r="2084">
      <c r="A2084" s="551" t="s">
        <v>4459</v>
      </c>
      <c r="B2084" s="551" t="s">
        <v>4460</v>
      </c>
    </row>
    <row r="2085">
      <c r="A2085" s="551" t="s">
        <v>4461</v>
      </c>
      <c r="B2085" s="551" t="s">
        <v>4462</v>
      </c>
    </row>
    <row r="2086">
      <c r="A2086" s="551" t="s">
        <v>4463</v>
      </c>
      <c r="B2086" s="551" t="s">
        <v>4462</v>
      </c>
    </row>
    <row r="2087">
      <c r="A2087" s="551" t="s">
        <v>4464</v>
      </c>
      <c r="B2087" s="551" t="s">
        <v>4462</v>
      </c>
    </row>
    <row r="2088">
      <c r="A2088" s="551" t="s">
        <v>4465</v>
      </c>
      <c r="B2088" s="551" t="s">
        <v>4466</v>
      </c>
    </row>
    <row r="2089">
      <c r="A2089" s="551" t="s">
        <v>4467</v>
      </c>
      <c r="B2089" s="551" t="s">
        <v>4468</v>
      </c>
    </row>
    <row r="2090">
      <c r="A2090" s="551" t="s">
        <v>4469</v>
      </c>
      <c r="B2090" s="551" t="s">
        <v>4470</v>
      </c>
    </row>
    <row r="2091">
      <c r="A2091" s="551" t="s">
        <v>4471</v>
      </c>
      <c r="B2091" s="551" t="s">
        <v>4472</v>
      </c>
    </row>
    <row r="2092">
      <c r="A2092" s="551" t="s">
        <v>4473</v>
      </c>
      <c r="B2092" s="551" t="s">
        <v>4474</v>
      </c>
    </row>
    <row r="2093">
      <c r="A2093" s="551" t="s">
        <v>4475</v>
      </c>
      <c r="B2093" s="551" t="s">
        <v>4476</v>
      </c>
    </row>
    <row r="2094">
      <c r="A2094" s="551" t="s">
        <v>4477</v>
      </c>
      <c r="B2094" s="551" t="s">
        <v>4478</v>
      </c>
    </row>
    <row r="2095">
      <c r="A2095" s="551" t="s">
        <v>4479</v>
      </c>
      <c r="B2095" s="551" t="s">
        <v>4480</v>
      </c>
    </row>
    <row r="2096">
      <c r="A2096" s="551" t="s">
        <v>4481</v>
      </c>
      <c r="B2096" s="551" t="s">
        <v>4482</v>
      </c>
    </row>
    <row r="2097">
      <c r="A2097" s="551" t="s">
        <v>333</v>
      </c>
      <c r="B2097" s="551" t="s">
        <v>4483</v>
      </c>
    </row>
    <row r="2098">
      <c r="A2098" s="551" t="s">
        <v>4484</v>
      </c>
      <c r="B2098" s="551" t="s">
        <v>4451</v>
      </c>
    </row>
    <row r="2099">
      <c r="A2099" s="551" t="s">
        <v>4485</v>
      </c>
      <c r="B2099" s="551" t="s">
        <v>4486</v>
      </c>
    </row>
    <row r="2100">
      <c r="A2100" s="551" t="s">
        <v>4487</v>
      </c>
      <c r="B2100" s="551" t="s">
        <v>4488</v>
      </c>
    </row>
    <row r="2101">
      <c r="A2101" s="551" t="s">
        <v>4489</v>
      </c>
      <c r="B2101" s="551" t="s">
        <v>4490</v>
      </c>
    </row>
    <row r="2102">
      <c r="A2102" s="551" t="s">
        <v>4491</v>
      </c>
      <c r="B2102" s="551" t="s">
        <v>4492</v>
      </c>
    </row>
    <row r="2103">
      <c r="A2103" s="551" t="s">
        <v>4493</v>
      </c>
      <c r="B2103" s="551" t="s">
        <v>4494</v>
      </c>
    </row>
    <row r="2104">
      <c r="A2104" s="551" t="s">
        <v>4495</v>
      </c>
      <c r="B2104" s="551" t="s">
        <v>4496</v>
      </c>
    </row>
    <row r="2105">
      <c r="A2105" s="551" t="s">
        <v>4497</v>
      </c>
      <c r="B2105" s="551" t="s">
        <v>4498</v>
      </c>
    </row>
    <row r="2106">
      <c r="A2106" s="551" t="s">
        <v>4499</v>
      </c>
      <c r="B2106" s="551" t="s">
        <v>4500</v>
      </c>
    </row>
    <row r="2107">
      <c r="A2107" s="551" t="s">
        <v>335</v>
      </c>
      <c r="B2107" s="551" t="s">
        <v>4501</v>
      </c>
    </row>
    <row r="2108">
      <c r="A2108" s="551" t="s">
        <v>336</v>
      </c>
      <c r="B2108" s="551" t="s">
        <v>4502</v>
      </c>
    </row>
    <row r="2109">
      <c r="A2109" s="551" t="s">
        <v>4503</v>
      </c>
      <c r="B2109" s="551" t="s">
        <v>4504</v>
      </c>
    </row>
    <row r="2110">
      <c r="A2110" s="551" t="s">
        <v>4505</v>
      </c>
      <c r="B2110" s="551" t="s">
        <v>4506</v>
      </c>
    </row>
    <row r="2111">
      <c r="A2111" s="551" t="s">
        <v>4507</v>
      </c>
      <c r="B2111" s="551" t="s">
        <v>4508</v>
      </c>
    </row>
    <row r="2112">
      <c r="A2112" s="551" t="s">
        <v>4509</v>
      </c>
      <c r="B2112" s="551" t="s">
        <v>4510</v>
      </c>
    </row>
    <row r="2113">
      <c r="A2113" s="551" t="s">
        <v>4511</v>
      </c>
      <c r="B2113" s="551" t="s">
        <v>4512</v>
      </c>
    </row>
    <row r="2114">
      <c r="A2114" s="551" t="s">
        <v>4513</v>
      </c>
      <c r="B2114" s="551" t="s">
        <v>4514</v>
      </c>
    </row>
    <row r="2115">
      <c r="A2115" s="551" t="s">
        <v>4515</v>
      </c>
      <c r="B2115" s="551" t="s">
        <v>4516</v>
      </c>
    </row>
    <row r="2116">
      <c r="A2116" s="551" t="s">
        <v>4517</v>
      </c>
      <c r="B2116" s="551" t="s">
        <v>4518</v>
      </c>
    </row>
    <row r="2117">
      <c r="A2117" s="551" t="s">
        <v>4519</v>
      </c>
      <c r="B2117" s="551" t="s">
        <v>4520</v>
      </c>
    </row>
    <row r="2118">
      <c r="A2118" s="551" t="s">
        <v>4521</v>
      </c>
      <c r="B2118" s="551" t="s">
        <v>4522</v>
      </c>
    </row>
    <row r="2119">
      <c r="A2119" s="551" t="s">
        <v>4523</v>
      </c>
      <c r="B2119" s="551" t="s">
        <v>4524</v>
      </c>
    </row>
    <row r="2120">
      <c r="A2120" s="551" t="s">
        <v>4525</v>
      </c>
      <c r="B2120" s="551" t="s">
        <v>4526</v>
      </c>
    </row>
    <row r="2121">
      <c r="A2121" s="551" t="s">
        <v>4527</v>
      </c>
      <c r="B2121" s="551" t="s">
        <v>4526</v>
      </c>
    </row>
    <row r="2122">
      <c r="A2122" s="551" t="s">
        <v>4528</v>
      </c>
      <c r="B2122" s="551" t="s">
        <v>4529</v>
      </c>
    </row>
    <row r="2123">
      <c r="A2123" s="551" t="s">
        <v>4530</v>
      </c>
      <c r="B2123" s="551" t="s">
        <v>4531</v>
      </c>
    </row>
    <row r="2124">
      <c r="A2124" s="551" t="s">
        <v>4532</v>
      </c>
      <c r="B2124" s="551" t="s">
        <v>4533</v>
      </c>
    </row>
    <row r="2125">
      <c r="A2125" s="551" t="s">
        <v>4534</v>
      </c>
      <c r="B2125" s="551" t="s">
        <v>4535</v>
      </c>
    </row>
    <row r="2126">
      <c r="A2126" s="551" t="s">
        <v>4536</v>
      </c>
      <c r="B2126" s="551" t="s">
        <v>4537</v>
      </c>
    </row>
    <row r="2127">
      <c r="A2127" s="551" t="s">
        <v>4538</v>
      </c>
      <c r="B2127" s="551" t="s">
        <v>4539</v>
      </c>
    </row>
    <row r="2128">
      <c r="A2128" s="551" t="s">
        <v>4540</v>
      </c>
      <c r="B2128" s="551" t="s">
        <v>4541</v>
      </c>
    </row>
    <row r="2129">
      <c r="A2129" s="551" t="s">
        <v>4542</v>
      </c>
      <c r="B2129" s="551" t="s">
        <v>4543</v>
      </c>
    </row>
    <row r="2130">
      <c r="A2130" s="551" t="s">
        <v>4544</v>
      </c>
      <c r="B2130" s="551" t="s">
        <v>4545</v>
      </c>
    </row>
    <row r="2131">
      <c r="A2131" s="551" t="s">
        <v>4546</v>
      </c>
      <c r="B2131" s="551" t="s">
        <v>4547</v>
      </c>
    </row>
    <row r="2132">
      <c r="A2132" s="551" t="s">
        <v>4548</v>
      </c>
      <c r="B2132" s="551" t="s">
        <v>4549</v>
      </c>
    </row>
    <row r="2133">
      <c r="A2133" s="551" t="s">
        <v>4550</v>
      </c>
      <c r="B2133" s="551" t="s">
        <v>4551</v>
      </c>
    </row>
    <row r="2134">
      <c r="A2134" s="551" t="s">
        <v>4552</v>
      </c>
      <c r="B2134" s="551" t="s">
        <v>4553</v>
      </c>
    </row>
    <row r="2135">
      <c r="A2135" s="551" t="s">
        <v>337</v>
      </c>
      <c r="B2135" s="551" t="s">
        <v>4554</v>
      </c>
    </row>
    <row r="2136">
      <c r="A2136" s="551" t="s">
        <v>4555</v>
      </c>
      <c r="B2136" s="551" t="s">
        <v>4556</v>
      </c>
    </row>
    <row r="2137">
      <c r="A2137" s="551" t="s">
        <v>4557</v>
      </c>
      <c r="B2137" s="551" t="s">
        <v>4558</v>
      </c>
    </row>
    <row r="2138">
      <c r="A2138" s="551" t="s">
        <v>4559</v>
      </c>
      <c r="B2138" s="551" t="s">
        <v>4560</v>
      </c>
    </row>
    <row r="2139">
      <c r="A2139" s="551" t="s">
        <v>4561</v>
      </c>
      <c r="B2139" s="551" t="s">
        <v>4562</v>
      </c>
    </row>
    <row r="2140">
      <c r="A2140" s="551" t="s">
        <v>4563</v>
      </c>
      <c r="B2140" s="551" t="s">
        <v>4564</v>
      </c>
    </row>
    <row r="2141">
      <c r="A2141" s="551" t="s">
        <v>4565</v>
      </c>
      <c r="B2141" s="551" t="s">
        <v>4566</v>
      </c>
    </row>
    <row r="2142">
      <c r="A2142" s="551" t="s">
        <v>4567</v>
      </c>
      <c r="B2142" s="551" t="s">
        <v>4568</v>
      </c>
    </row>
    <row r="2143">
      <c r="A2143" s="551" t="s">
        <v>4569</v>
      </c>
      <c r="B2143" s="551" t="s">
        <v>4570</v>
      </c>
    </row>
    <row r="2144">
      <c r="A2144" s="551" t="s">
        <v>4571</v>
      </c>
      <c r="B2144" s="551" t="s">
        <v>4570</v>
      </c>
    </row>
    <row r="2145">
      <c r="A2145" s="551" t="s">
        <v>4572</v>
      </c>
      <c r="B2145" s="551" t="s">
        <v>4573</v>
      </c>
    </row>
    <row r="2146">
      <c r="A2146" s="551" t="s">
        <v>4574</v>
      </c>
      <c r="B2146" s="551" t="s">
        <v>4575</v>
      </c>
    </row>
    <row r="2147">
      <c r="A2147" s="551" t="s">
        <v>4576</v>
      </c>
      <c r="B2147" s="551" t="s">
        <v>4577</v>
      </c>
    </row>
    <row r="2148">
      <c r="A2148" s="551" t="s">
        <v>4578</v>
      </c>
      <c r="B2148" s="551" t="s">
        <v>4579</v>
      </c>
    </row>
    <row r="2149">
      <c r="A2149" s="551" t="s">
        <v>4580</v>
      </c>
      <c r="B2149" s="551" t="s">
        <v>4581</v>
      </c>
    </row>
    <row r="2150">
      <c r="A2150" s="551" t="s">
        <v>4582</v>
      </c>
      <c r="B2150" s="551" t="s">
        <v>4583</v>
      </c>
    </row>
    <row r="2151">
      <c r="A2151" s="551" t="s">
        <v>4584</v>
      </c>
      <c r="B2151" s="551" t="s">
        <v>4585</v>
      </c>
    </row>
    <row r="2152">
      <c r="A2152" s="551" t="s">
        <v>4586</v>
      </c>
      <c r="B2152" s="551" t="s">
        <v>4587</v>
      </c>
    </row>
    <row r="2153">
      <c r="A2153" s="551" t="s">
        <v>4588</v>
      </c>
      <c r="B2153" s="551" t="s">
        <v>4589</v>
      </c>
    </row>
    <row r="2154">
      <c r="A2154" s="551" t="s">
        <v>4590</v>
      </c>
      <c r="B2154" s="551" t="s">
        <v>4591</v>
      </c>
    </row>
    <row r="2155">
      <c r="A2155" s="551" t="s">
        <v>4592</v>
      </c>
      <c r="B2155" s="551" t="s">
        <v>4593</v>
      </c>
    </row>
    <row r="2156">
      <c r="A2156" s="551" t="s">
        <v>4594</v>
      </c>
      <c r="B2156" s="551" t="s">
        <v>4595</v>
      </c>
    </row>
    <row r="2157">
      <c r="A2157" s="551" t="s">
        <v>338</v>
      </c>
      <c r="B2157" s="551" t="s">
        <v>4596</v>
      </c>
    </row>
    <row r="2158">
      <c r="A2158" s="551" t="s">
        <v>4597</v>
      </c>
      <c r="B2158" s="551" t="s">
        <v>4598</v>
      </c>
    </row>
    <row r="2159">
      <c r="A2159" s="551" t="s">
        <v>339</v>
      </c>
      <c r="B2159" s="551" t="s">
        <v>4599</v>
      </c>
    </row>
    <row r="2160">
      <c r="A2160" s="551" t="s">
        <v>4600</v>
      </c>
      <c r="B2160" s="551" t="s">
        <v>4601</v>
      </c>
    </row>
    <row r="2161">
      <c r="A2161" s="551" t="s">
        <v>4602</v>
      </c>
      <c r="B2161" s="551" t="s">
        <v>4601</v>
      </c>
    </row>
    <row r="2162">
      <c r="A2162" s="551" t="s">
        <v>4603</v>
      </c>
      <c r="B2162" s="551" t="s">
        <v>4604</v>
      </c>
    </row>
    <row r="2163">
      <c r="A2163" s="551" t="s">
        <v>4605</v>
      </c>
      <c r="B2163" s="551" t="s">
        <v>4606</v>
      </c>
    </row>
    <row r="2164">
      <c r="A2164" s="551" t="s">
        <v>4607</v>
      </c>
      <c r="B2164" s="551" t="s">
        <v>3067</v>
      </c>
    </row>
    <row r="2165">
      <c r="A2165" s="551" t="s">
        <v>340</v>
      </c>
      <c r="B2165" s="551" t="s">
        <v>4608</v>
      </c>
    </row>
    <row r="2166">
      <c r="A2166" s="551" t="s">
        <v>4609</v>
      </c>
      <c r="B2166" s="551" t="s">
        <v>4610</v>
      </c>
    </row>
    <row r="2167">
      <c r="A2167" s="551" t="s">
        <v>4611</v>
      </c>
      <c r="B2167" s="551" t="s">
        <v>4612</v>
      </c>
    </row>
    <row r="2168">
      <c r="A2168" s="551" t="s">
        <v>4613</v>
      </c>
      <c r="B2168" s="551" t="s">
        <v>4614</v>
      </c>
    </row>
    <row r="2169">
      <c r="A2169" s="551" t="s">
        <v>4615</v>
      </c>
      <c r="B2169" s="551" t="s">
        <v>4616</v>
      </c>
    </row>
    <row r="2170">
      <c r="A2170" s="551" t="s">
        <v>341</v>
      </c>
      <c r="B2170" s="551" t="s">
        <v>4617</v>
      </c>
    </row>
    <row r="2171">
      <c r="A2171" s="551" t="s">
        <v>4618</v>
      </c>
      <c r="B2171" s="551" t="s">
        <v>4619</v>
      </c>
    </row>
    <row r="2172">
      <c r="A2172" s="551" t="s">
        <v>4620</v>
      </c>
      <c r="B2172" s="551" t="s">
        <v>4621</v>
      </c>
    </row>
    <row r="2173">
      <c r="A2173" s="551" t="s">
        <v>4622</v>
      </c>
      <c r="B2173" s="551" t="s">
        <v>4623</v>
      </c>
    </row>
    <row r="2174">
      <c r="A2174" s="551" t="s">
        <v>4624</v>
      </c>
      <c r="B2174" s="551" t="s">
        <v>4625</v>
      </c>
    </row>
    <row r="2175">
      <c r="A2175" s="551" t="s">
        <v>343</v>
      </c>
      <c r="B2175" s="551" t="s">
        <v>4626</v>
      </c>
    </row>
    <row r="2176">
      <c r="A2176" s="551" t="s">
        <v>345</v>
      </c>
      <c r="B2176" s="551" t="s">
        <v>4627</v>
      </c>
    </row>
    <row r="2177">
      <c r="A2177" s="551" t="s">
        <v>4628</v>
      </c>
      <c r="B2177" s="551" t="s">
        <v>4629</v>
      </c>
    </row>
    <row r="2178">
      <c r="A2178" s="551" t="s">
        <v>4630</v>
      </c>
      <c r="B2178" s="551" t="s">
        <v>4631</v>
      </c>
    </row>
    <row r="2179">
      <c r="A2179" s="551" t="s">
        <v>4632</v>
      </c>
      <c r="B2179" s="551" t="s">
        <v>4633</v>
      </c>
    </row>
    <row r="2180">
      <c r="A2180" s="551" t="s">
        <v>4634</v>
      </c>
      <c r="B2180" s="551" t="s">
        <v>4635</v>
      </c>
    </row>
    <row r="2181">
      <c r="A2181" s="551" t="s">
        <v>4636</v>
      </c>
      <c r="B2181" s="551" t="s">
        <v>4637</v>
      </c>
    </row>
    <row r="2182">
      <c r="A2182" s="551" t="s">
        <v>346</v>
      </c>
      <c r="B2182" s="551" t="s">
        <v>4638</v>
      </c>
    </row>
    <row r="2183">
      <c r="A2183" s="551" t="s">
        <v>4639</v>
      </c>
      <c r="B2183" s="551" t="s">
        <v>4640</v>
      </c>
    </row>
    <row r="2184">
      <c r="A2184" s="551" t="s">
        <v>4641</v>
      </c>
      <c r="B2184" s="551" t="s">
        <v>4642</v>
      </c>
    </row>
    <row r="2185">
      <c r="A2185" s="551" t="s">
        <v>4643</v>
      </c>
      <c r="B2185" s="551" t="s">
        <v>4644</v>
      </c>
    </row>
    <row r="2186">
      <c r="A2186" s="551" t="s">
        <v>4645</v>
      </c>
      <c r="B2186" s="551" t="s">
        <v>4646</v>
      </c>
    </row>
    <row r="2187">
      <c r="A2187" s="551" t="s">
        <v>4647</v>
      </c>
      <c r="B2187" s="551" t="s">
        <v>4648</v>
      </c>
    </row>
    <row r="2188">
      <c r="A2188" s="551" t="s">
        <v>4649</v>
      </c>
      <c r="B2188" s="551" t="s">
        <v>4650</v>
      </c>
    </row>
    <row r="2189">
      <c r="A2189" s="551" t="s">
        <v>4651</v>
      </c>
      <c r="B2189" s="551" t="s">
        <v>4652</v>
      </c>
    </row>
    <row r="2190">
      <c r="A2190" s="551" t="s">
        <v>4653</v>
      </c>
      <c r="B2190" s="551" t="s">
        <v>4654</v>
      </c>
    </row>
    <row r="2191">
      <c r="A2191" s="551" t="s">
        <v>4655</v>
      </c>
      <c r="B2191" s="551" t="s">
        <v>4654</v>
      </c>
    </row>
    <row r="2192">
      <c r="A2192" s="551" t="s">
        <v>4656</v>
      </c>
      <c r="B2192" s="551" t="s">
        <v>4657</v>
      </c>
    </row>
    <row r="2193">
      <c r="A2193" s="551" t="s">
        <v>4658</v>
      </c>
      <c r="B2193" s="551" t="s">
        <v>4524</v>
      </c>
    </row>
    <row r="2194">
      <c r="A2194" s="551" t="s">
        <v>4659</v>
      </c>
      <c r="B2194" s="551" t="s">
        <v>4660</v>
      </c>
    </row>
    <row r="2195">
      <c r="A2195" s="551" t="s">
        <v>4661</v>
      </c>
      <c r="B2195" s="551" t="s">
        <v>4662</v>
      </c>
    </row>
    <row r="2196">
      <c r="A2196" s="551" t="s">
        <v>4663</v>
      </c>
      <c r="B2196" s="551" t="s">
        <v>4664</v>
      </c>
    </row>
    <row r="2197">
      <c r="A2197" s="551" t="s">
        <v>4665</v>
      </c>
      <c r="B2197" s="551" t="s">
        <v>4666</v>
      </c>
    </row>
    <row r="2198">
      <c r="A2198" s="551" t="s">
        <v>4667</v>
      </c>
      <c r="B2198" s="551" t="s">
        <v>4668</v>
      </c>
    </row>
    <row r="2199">
      <c r="A2199" s="551" t="s">
        <v>4669</v>
      </c>
      <c r="B2199" s="551" t="s">
        <v>4668</v>
      </c>
    </row>
    <row r="2200">
      <c r="A2200" s="551" t="s">
        <v>4670</v>
      </c>
      <c r="B2200" s="551" t="s">
        <v>4671</v>
      </c>
    </row>
    <row r="2201">
      <c r="A2201" s="551" t="s">
        <v>4672</v>
      </c>
      <c r="B2201" s="551" t="s">
        <v>4673</v>
      </c>
    </row>
    <row r="2202">
      <c r="A2202" s="551" t="s">
        <v>4674</v>
      </c>
      <c r="B2202" s="551" t="s">
        <v>4675</v>
      </c>
    </row>
    <row r="2203">
      <c r="A2203" s="551" t="s">
        <v>4676</v>
      </c>
      <c r="B2203" s="551" t="s">
        <v>4677</v>
      </c>
    </row>
    <row r="2204">
      <c r="A2204" s="551" t="s">
        <v>4678</v>
      </c>
      <c r="B2204" s="551" t="s">
        <v>4679</v>
      </c>
    </row>
    <row r="2205">
      <c r="A2205" s="551" t="s">
        <v>4680</v>
      </c>
      <c r="B2205" s="551" t="s">
        <v>4681</v>
      </c>
    </row>
    <row r="2206">
      <c r="A2206" s="551" t="s">
        <v>4682</v>
      </c>
      <c r="B2206" s="551" t="s">
        <v>4683</v>
      </c>
    </row>
    <row r="2207">
      <c r="A2207" s="551" t="s">
        <v>4684</v>
      </c>
      <c r="B2207" s="551" t="s">
        <v>4685</v>
      </c>
    </row>
    <row r="2208">
      <c r="A2208" s="551" t="s">
        <v>4686</v>
      </c>
      <c r="B2208" s="551" t="s">
        <v>4687</v>
      </c>
    </row>
    <row r="2209">
      <c r="A2209" s="551" t="s">
        <v>4688</v>
      </c>
      <c r="B2209" s="551" t="s">
        <v>4689</v>
      </c>
    </row>
    <row r="2210">
      <c r="A2210" s="551" t="s">
        <v>4690</v>
      </c>
      <c r="B2210" s="551" t="s">
        <v>4691</v>
      </c>
    </row>
    <row r="2211">
      <c r="A2211" s="551" t="s">
        <v>4692</v>
      </c>
      <c r="B2211" s="551" t="s">
        <v>4693</v>
      </c>
    </row>
    <row r="2212">
      <c r="A2212" s="551" t="s">
        <v>4694</v>
      </c>
      <c r="B2212" s="551" t="s">
        <v>4695</v>
      </c>
    </row>
    <row r="2213">
      <c r="A2213" s="551" t="s">
        <v>4696</v>
      </c>
      <c r="B2213" s="551" t="s">
        <v>4697</v>
      </c>
    </row>
    <row r="2214">
      <c r="A2214" s="551" t="s">
        <v>4698</v>
      </c>
      <c r="B2214" s="551" t="s">
        <v>4699</v>
      </c>
    </row>
    <row r="2215">
      <c r="A2215" s="551" t="s">
        <v>4700</v>
      </c>
      <c r="B2215" s="551" t="s">
        <v>4701</v>
      </c>
    </row>
    <row r="2216">
      <c r="A2216" s="551" t="s">
        <v>4702</v>
      </c>
      <c r="B2216" s="551" t="s">
        <v>4703</v>
      </c>
    </row>
    <row r="2217">
      <c r="A2217" s="551" t="s">
        <v>4704</v>
      </c>
      <c r="B2217" s="551" t="s">
        <v>4705</v>
      </c>
    </row>
    <row r="2218">
      <c r="A2218" s="551" t="s">
        <v>4706</v>
      </c>
      <c r="B2218" s="551" t="s">
        <v>4705</v>
      </c>
    </row>
    <row r="2219">
      <c r="A2219" s="551" t="s">
        <v>4707</v>
      </c>
      <c r="B2219" s="551" t="s">
        <v>4708</v>
      </c>
    </row>
    <row r="2220">
      <c r="A2220" s="551" t="s">
        <v>4709</v>
      </c>
      <c r="B2220" s="551" t="s">
        <v>4708</v>
      </c>
    </row>
    <row r="2221">
      <c r="A2221" s="551" t="s">
        <v>4710</v>
      </c>
      <c r="B2221" s="551" t="s">
        <v>4711</v>
      </c>
    </row>
    <row r="2222">
      <c r="A2222" s="551" t="s">
        <v>4712</v>
      </c>
      <c r="B2222" s="551" t="s">
        <v>4713</v>
      </c>
    </row>
    <row r="2223">
      <c r="A2223" s="551" t="s">
        <v>4714</v>
      </c>
      <c r="B2223" s="551" t="s">
        <v>4713</v>
      </c>
    </row>
    <row r="2224">
      <c r="A2224" s="551" t="s">
        <v>4715</v>
      </c>
      <c r="B2224" s="551" t="s">
        <v>4713</v>
      </c>
    </row>
    <row r="2225">
      <c r="A2225" s="551" t="s">
        <v>4716</v>
      </c>
      <c r="B2225" s="551" t="s">
        <v>4717</v>
      </c>
    </row>
    <row r="2226">
      <c r="A2226" s="551" t="s">
        <v>4718</v>
      </c>
      <c r="B2226" s="551" t="s">
        <v>4719</v>
      </c>
    </row>
    <row r="2227">
      <c r="A2227" s="551" t="s">
        <v>4720</v>
      </c>
      <c r="B2227" s="551" t="s">
        <v>4721</v>
      </c>
    </row>
    <row r="2228">
      <c r="A2228" s="551" t="s">
        <v>4722</v>
      </c>
      <c r="B2228" s="551" t="s">
        <v>4723</v>
      </c>
    </row>
    <row r="2229">
      <c r="A2229" s="551" t="s">
        <v>4724</v>
      </c>
      <c r="B2229" s="551" t="s">
        <v>4725</v>
      </c>
    </row>
    <row r="2230">
      <c r="A2230" s="551" t="s">
        <v>4726</v>
      </c>
      <c r="B2230" s="551" t="s">
        <v>4725</v>
      </c>
    </row>
    <row r="2231">
      <c r="A2231" s="551" t="s">
        <v>4727</v>
      </c>
      <c r="B2231" s="551" t="s">
        <v>4728</v>
      </c>
    </row>
    <row r="2232">
      <c r="A2232" s="551" t="s">
        <v>4729</v>
      </c>
      <c r="B2232" s="551" t="s">
        <v>4730</v>
      </c>
    </row>
    <row r="2233">
      <c r="A2233" s="551" t="s">
        <v>4731</v>
      </c>
      <c r="B2233" s="551" t="s">
        <v>4732</v>
      </c>
    </row>
    <row r="2234">
      <c r="A2234" s="551" t="s">
        <v>4733</v>
      </c>
      <c r="B2234" s="551" t="s">
        <v>4734</v>
      </c>
    </row>
    <row r="2235">
      <c r="A2235" s="551" t="s">
        <v>4735</v>
      </c>
      <c r="B2235" s="551" t="s">
        <v>4736</v>
      </c>
    </row>
    <row r="2236">
      <c r="A2236" s="551" t="s">
        <v>4737</v>
      </c>
      <c r="B2236" s="551" t="s">
        <v>4738</v>
      </c>
    </row>
    <row r="2237">
      <c r="A2237" s="551" t="s">
        <v>4739</v>
      </c>
      <c r="B2237" s="551" t="s">
        <v>4740</v>
      </c>
    </row>
    <row r="2238">
      <c r="A2238" s="551" t="s">
        <v>4741</v>
      </c>
      <c r="B2238" s="551" t="s">
        <v>4742</v>
      </c>
    </row>
    <row r="2239">
      <c r="A2239" s="551" t="s">
        <v>4743</v>
      </c>
      <c r="B2239" s="551" t="s">
        <v>4744</v>
      </c>
    </row>
    <row r="2240">
      <c r="A2240" s="551" t="s">
        <v>4745</v>
      </c>
      <c r="B2240" s="551" t="s">
        <v>4746</v>
      </c>
    </row>
    <row r="2241">
      <c r="A2241" s="551" t="s">
        <v>4747</v>
      </c>
      <c r="B2241" s="551" t="s">
        <v>4748</v>
      </c>
    </row>
    <row r="2242">
      <c r="A2242" s="551" t="s">
        <v>4749</v>
      </c>
      <c r="B2242" s="551" t="s">
        <v>4750</v>
      </c>
    </row>
    <row r="2243">
      <c r="A2243" s="551" t="s">
        <v>347</v>
      </c>
      <c r="B2243" s="551" t="s">
        <v>4751</v>
      </c>
    </row>
    <row r="2244">
      <c r="A2244" s="551" t="s">
        <v>4752</v>
      </c>
      <c r="B2244" s="551" t="s">
        <v>4753</v>
      </c>
    </row>
    <row r="2245">
      <c r="A2245" s="551" t="s">
        <v>4754</v>
      </c>
      <c r="B2245" s="551" t="s">
        <v>4755</v>
      </c>
    </row>
    <row r="2246">
      <c r="A2246" s="551" t="s">
        <v>4756</v>
      </c>
      <c r="B2246" s="551" t="s">
        <v>4757</v>
      </c>
    </row>
    <row r="2247">
      <c r="A2247" s="551" t="s">
        <v>4758</v>
      </c>
      <c r="B2247" s="551" t="s">
        <v>4759</v>
      </c>
    </row>
    <row r="2248">
      <c r="A2248" s="551" t="s">
        <v>4760</v>
      </c>
      <c r="B2248" s="551" t="s">
        <v>4761</v>
      </c>
    </row>
    <row r="2249">
      <c r="A2249" s="551" t="s">
        <v>4762</v>
      </c>
      <c r="B2249" s="551" t="s">
        <v>4763</v>
      </c>
    </row>
    <row r="2250">
      <c r="A2250" s="551" t="s">
        <v>4764</v>
      </c>
      <c r="B2250" s="551" t="s">
        <v>4765</v>
      </c>
    </row>
    <row r="2251">
      <c r="A2251" s="551" t="s">
        <v>4766</v>
      </c>
      <c r="B2251" s="551" t="s">
        <v>4767</v>
      </c>
    </row>
    <row r="2252">
      <c r="A2252" s="551" t="s">
        <v>4768</v>
      </c>
      <c r="B2252" s="551" t="s">
        <v>4769</v>
      </c>
    </row>
    <row r="2253">
      <c r="A2253" s="551" t="s">
        <v>4770</v>
      </c>
      <c r="B2253" s="551" t="s">
        <v>4771</v>
      </c>
    </row>
    <row r="2254">
      <c r="A2254" s="551" t="s">
        <v>4772</v>
      </c>
      <c r="B2254" s="551" t="s">
        <v>4773</v>
      </c>
    </row>
    <row r="2255">
      <c r="A2255" s="551" t="s">
        <v>4774</v>
      </c>
      <c r="B2255" s="551" t="s">
        <v>4775</v>
      </c>
    </row>
    <row r="2256">
      <c r="A2256" s="551" t="s">
        <v>349</v>
      </c>
      <c r="B2256" s="551" t="s">
        <v>4776</v>
      </c>
    </row>
    <row r="2257">
      <c r="A2257" s="551" t="s">
        <v>4777</v>
      </c>
      <c r="B2257" s="551" t="s">
        <v>4778</v>
      </c>
    </row>
    <row r="2258">
      <c r="A2258" s="551" t="s">
        <v>4779</v>
      </c>
      <c r="B2258" s="551" t="s">
        <v>4780</v>
      </c>
    </row>
    <row r="2259">
      <c r="A2259" s="551" t="s">
        <v>4781</v>
      </c>
      <c r="B2259" s="551" t="s">
        <v>4782</v>
      </c>
    </row>
    <row r="2260">
      <c r="A2260" s="551" t="s">
        <v>4783</v>
      </c>
      <c r="B2260" s="551" t="s">
        <v>4784</v>
      </c>
    </row>
    <row r="2261">
      <c r="A2261" s="551" t="s">
        <v>4785</v>
      </c>
      <c r="B2261" s="551" t="s">
        <v>4786</v>
      </c>
    </row>
    <row r="2262">
      <c r="A2262" s="551" t="s">
        <v>4787</v>
      </c>
      <c r="B2262" s="551" t="s">
        <v>4788</v>
      </c>
    </row>
    <row r="2263">
      <c r="A2263" s="551" t="s">
        <v>4789</v>
      </c>
      <c r="B2263" s="551" t="s">
        <v>4790</v>
      </c>
    </row>
    <row r="2264">
      <c r="A2264" s="551" t="s">
        <v>4791</v>
      </c>
      <c r="B2264" s="551" t="s">
        <v>4792</v>
      </c>
    </row>
    <row r="2265">
      <c r="A2265" s="551" t="s">
        <v>4793</v>
      </c>
      <c r="B2265" s="551" t="s">
        <v>4794</v>
      </c>
    </row>
    <row r="2266">
      <c r="A2266" s="551" t="s">
        <v>4795</v>
      </c>
      <c r="B2266" s="551" t="s">
        <v>4601</v>
      </c>
    </row>
    <row r="2267">
      <c r="A2267" s="551" t="s">
        <v>4796</v>
      </c>
      <c r="B2267" s="551" t="s">
        <v>4601</v>
      </c>
    </row>
    <row r="2268">
      <c r="A2268" s="551" t="s">
        <v>4797</v>
      </c>
      <c r="B2268" s="551" t="s">
        <v>4798</v>
      </c>
    </row>
    <row r="2269">
      <c r="A2269" s="551" t="s">
        <v>4799</v>
      </c>
      <c r="B2269" s="551" t="s">
        <v>4800</v>
      </c>
    </row>
    <row r="2270">
      <c r="A2270" s="551" t="s">
        <v>4801</v>
      </c>
      <c r="B2270" s="551" t="s">
        <v>4802</v>
      </c>
    </row>
    <row r="2271">
      <c r="A2271" s="551" t="s">
        <v>4803</v>
      </c>
      <c r="B2271" s="551" t="s">
        <v>4804</v>
      </c>
    </row>
    <row r="2272">
      <c r="A2272" s="551" t="s">
        <v>4805</v>
      </c>
      <c r="B2272" s="551" t="s">
        <v>4806</v>
      </c>
    </row>
    <row r="2273">
      <c r="A2273" s="551" t="s">
        <v>4807</v>
      </c>
      <c r="B2273" s="551" t="s">
        <v>4808</v>
      </c>
    </row>
    <row r="2274">
      <c r="A2274" s="551" t="s">
        <v>350</v>
      </c>
      <c r="B2274" s="551" t="s">
        <v>4809</v>
      </c>
    </row>
    <row r="2275">
      <c r="A2275" s="551" t="s">
        <v>4810</v>
      </c>
      <c r="B2275" s="551" t="s">
        <v>4811</v>
      </c>
    </row>
    <row r="2276">
      <c r="A2276" s="551" t="s">
        <v>4812</v>
      </c>
      <c r="B2276" s="551" t="s">
        <v>4813</v>
      </c>
    </row>
    <row r="2277">
      <c r="A2277" s="551" t="s">
        <v>4814</v>
      </c>
      <c r="B2277" s="551" t="s">
        <v>4815</v>
      </c>
    </row>
    <row r="2278">
      <c r="A2278" s="551" t="s">
        <v>4816</v>
      </c>
      <c r="B2278" s="551" t="s">
        <v>4817</v>
      </c>
    </row>
    <row r="2279">
      <c r="A2279" s="551" t="s">
        <v>4818</v>
      </c>
      <c r="B2279" s="551" t="s">
        <v>4819</v>
      </c>
    </row>
    <row r="2280">
      <c r="A2280" s="551" t="s">
        <v>4820</v>
      </c>
      <c r="B2280" s="551" t="s">
        <v>4821</v>
      </c>
    </row>
    <row r="2281">
      <c r="A2281" s="551" t="s">
        <v>4822</v>
      </c>
      <c r="B2281" s="551" t="s">
        <v>4823</v>
      </c>
    </row>
    <row r="2282">
      <c r="A2282" s="551" t="s">
        <v>4824</v>
      </c>
      <c r="B2282" s="551" t="s">
        <v>4825</v>
      </c>
    </row>
    <row r="2283">
      <c r="A2283" s="551" t="s">
        <v>4826</v>
      </c>
      <c r="B2283" s="551" t="s">
        <v>4827</v>
      </c>
    </row>
    <row r="2284">
      <c r="A2284" s="551" t="s">
        <v>4828</v>
      </c>
      <c r="B2284" s="551" t="s">
        <v>4827</v>
      </c>
    </row>
    <row r="2285">
      <c r="A2285" s="551" t="s">
        <v>4829</v>
      </c>
      <c r="B2285" s="551" t="s">
        <v>4830</v>
      </c>
    </row>
    <row r="2286">
      <c r="A2286" s="551" t="s">
        <v>4831</v>
      </c>
      <c r="B2286" s="551" t="s">
        <v>4832</v>
      </c>
    </row>
    <row r="2287">
      <c r="A2287" s="551" t="s">
        <v>4833</v>
      </c>
      <c r="B2287" s="551" t="s">
        <v>2251</v>
      </c>
    </row>
    <row r="2288">
      <c r="A2288" s="551" t="s">
        <v>4834</v>
      </c>
      <c r="B2288" s="551" t="s">
        <v>4835</v>
      </c>
    </row>
    <row r="2289">
      <c r="A2289" s="551" t="s">
        <v>4836</v>
      </c>
      <c r="B2289" s="551" t="s">
        <v>4837</v>
      </c>
    </row>
    <row r="2290">
      <c r="A2290" s="551" t="s">
        <v>4838</v>
      </c>
      <c r="B2290" s="551" t="s">
        <v>4839</v>
      </c>
    </row>
    <row r="2291">
      <c r="A2291" s="551" t="s">
        <v>4840</v>
      </c>
      <c r="B2291" s="551" t="s">
        <v>4841</v>
      </c>
    </row>
    <row r="2292">
      <c r="A2292" s="551" t="s">
        <v>4842</v>
      </c>
      <c r="B2292" s="551" t="s">
        <v>4843</v>
      </c>
    </row>
    <row r="2293">
      <c r="A2293" s="551" t="s">
        <v>4844</v>
      </c>
      <c r="B2293" s="551" t="s">
        <v>4845</v>
      </c>
    </row>
    <row r="2294">
      <c r="A2294" s="551" t="s">
        <v>4846</v>
      </c>
      <c r="B2294" s="551" t="s">
        <v>4847</v>
      </c>
    </row>
    <row r="2295">
      <c r="A2295" s="551" t="s">
        <v>4848</v>
      </c>
      <c r="B2295" s="551" t="s">
        <v>4849</v>
      </c>
    </row>
    <row r="2296">
      <c r="A2296" s="551" t="s">
        <v>4850</v>
      </c>
      <c r="B2296" s="551" t="s">
        <v>4851</v>
      </c>
    </row>
    <row r="2297">
      <c r="A2297" s="551" t="s">
        <v>4852</v>
      </c>
      <c r="B2297" s="551" t="s">
        <v>4853</v>
      </c>
    </row>
    <row r="2298">
      <c r="A2298" s="551" t="s">
        <v>4854</v>
      </c>
      <c r="B2298" s="551" t="s">
        <v>4853</v>
      </c>
    </row>
    <row r="2299">
      <c r="A2299" s="551" t="s">
        <v>4855</v>
      </c>
      <c r="B2299" s="551" t="s">
        <v>4853</v>
      </c>
    </row>
    <row r="2300">
      <c r="A2300" s="551" t="s">
        <v>4856</v>
      </c>
      <c r="B2300" s="551" t="s">
        <v>4857</v>
      </c>
    </row>
    <row r="2301">
      <c r="A2301" s="551" t="s">
        <v>4858</v>
      </c>
      <c r="B2301" s="551" t="s">
        <v>4859</v>
      </c>
    </row>
    <row r="2302">
      <c r="A2302" s="551" t="s">
        <v>4860</v>
      </c>
      <c r="B2302" s="551" t="s">
        <v>4861</v>
      </c>
    </row>
    <row r="2303">
      <c r="A2303" s="551" t="s">
        <v>4862</v>
      </c>
      <c r="B2303" s="551" t="s">
        <v>4863</v>
      </c>
    </row>
    <row r="2304">
      <c r="A2304" s="551" t="s">
        <v>4864</v>
      </c>
      <c r="B2304" s="551" t="s">
        <v>4865</v>
      </c>
    </row>
    <row r="2305">
      <c r="A2305" s="551" t="s">
        <v>4866</v>
      </c>
      <c r="B2305" s="551" t="s">
        <v>4865</v>
      </c>
    </row>
    <row r="2306">
      <c r="A2306" s="551" t="s">
        <v>4867</v>
      </c>
      <c r="B2306" s="551" t="s">
        <v>4868</v>
      </c>
    </row>
    <row r="2307">
      <c r="A2307" s="551" t="s">
        <v>4869</v>
      </c>
      <c r="B2307" s="551" t="s">
        <v>4870</v>
      </c>
    </row>
    <row r="2308">
      <c r="A2308" s="551" t="s">
        <v>4871</v>
      </c>
      <c r="B2308" s="551" t="s">
        <v>4870</v>
      </c>
    </row>
    <row r="2309">
      <c r="A2309" s="551" t="s">
        <v>4872</v>
      </c>
      <c r="B2309" s="551" t="s">
        <v>4870</v>
      </c>
    </row>
    <row r="2310">
      <c r="A2310" s="551" t="s">
        <v>4873</v>
      </c>
      <c r="B2310" s="551" t="s">
        <v>4874</v>
      </c>
    </row>
    <row r="2311">
      <c r="A2311" s="551" t="s">
        <v>4875</v>
      </c>
      <c r="B2311" s="551" t="s">
        <v>4874</v>
      </c>
    </row>
    <row r="2312">
      <c r="A2312" s="551" t="s">
        <v>4876</v>
      </c>
      <c r="B2312" s="551" t="s">
        <v>4877</v>
      </c>
    </row>
    <row r="2313">
      <c r="A2313" s="551" t="s">
        <v>4878</v>
      </c>
      <c r="B2313" s="551" t="s">
        <v>4879</v>
      </c>
    </row>
    <row r="2314">
      <c r="A2314" s="551" t="s">
        <v>4880</v>
      </c>
      <c r="B2314" s="551" t="s">
        <v>4881</v>
      </c>
    </row>
    <row r="2315">
      <c r="A2315" s="551" t="s">
        <v>4882</v>
      </c>
      <c r="B2315" s="551" t="s">
        <v>4883</v>
      </c>
    </row>
    <row r="2316">
      <c r="A2316" s="551" t="s">
        <v>4884</v>
      </c>
      <c r="B2316" s="551" t="s">
        <v>4879</v>
      </c>
    </row>
    <row r="2317">
      <c r="A2317" s="551" t="s">
        <v>4885</v>
      </c>
      <c r="B2317" s="551" t="s">
        <v>4886</v>
      </c>
    </row>
    <row r="2318">
      <c r="A2318" s="551" t="s">
        <v>4887</v>
      </c>
      <c r="B2318" s="551" t="s">
        <v>4888</v>
      </c>
    </row>
    <row r="2319">
      <c r="A2319" s="551" t="s">
        <v>4889</v>
      </c>
      <c r="B2319" s="551" t="s">
        <v>4890</v>
      </c>
    </row>
    <row r="2320">
      <c r="A2320" s="551" t="s">
        <v>4891</v>
      </c>
      <c r="B2320" s="551" t="s">
        <v>4892</v>
      </c>
    </row>
    <row r="2321">
      <c r="A2321" s="551" t="s">
        <v>4893</v>
      </c>
      <c r="B2321" s="551" t="s">
        <v>4894</v>
      </c>
    </row>
    <row r="2322">
      <c r="A2322" s="551" t="s">
        <v>4895</v>
      </c>
      <c r="B2322" s="551" t="s">
        <v>4896</v>
      </c>
    </row>
    <row r="2323">
      <c r="A2323" s="551" t="s">
        <v>4897</v>
      </c>
      <c r="B2323" s="551" t="s">
        <v>4898</v>
      </c>
    </row>
    <row r="2324">
      <c r="A2324" s="551" t="s">
        <v>4899</v>
      </c>
      <c r="B2324" s="551" t="s">
        <v>4900</v>
      </c>
    </row>
    <row r="2325">
      <c r="A2325" s="551" t="s">
        <v>4901</v>
      </c>
      <c r="B2325" s="551" t="s">
        <v>4902</v>
      </c>
    </row>
    <row r="2326">
      <c r="A2326" s="551" t="s">
        <v>4903</v>
      </c>
      <c r="B2326" s="551" t="s">
        <v>4904</v>
      </c>
    </row>
    <row r="2327">
      <c r="A2327" s="551" t="s">
        <v>4905</v>
      </c>
      <c r="B2327" s="551" t="s">
        <v>4906</v>
      </c>
    </row>
    <row r="2328">
      <c r="A2328" s="551" t="s">
        <v>4907</v>
      </c>
      <c r="B2328" s="551" t="s">
        <v>4908</v>
      </c>
    </row>
    <row r="2329">
      <c r="A2329" s="551" t="s">
        <v>4909</v>
      </c>
      <c r="B2329" s="551" t="s">
        <v>4910</v>
      </c>
    </row>
    <row r="2330">
      <c r="A2330" s="551" t="s">
        <v>4911</v>
      </c>
      <c r="B2330" s="551" t="s">
        <v>4912</v>
      </c>
    </row>
    <row r="2331">
      <c r="A2331" s="551" t="s">
        <v>4913</v>
      </c>
      <c r="B2331" s="551" t="s">
        <v>4914</v>
      </c>
    </row>
    <row r="2332">
      <c r="A2332" s="551" t="s">
        <v>4915</v>
      </c>
      <c r="B2332" s="551" t="s">
        <v>4916</v>
      </c>
    </row>
    <row r="2333">
      <c r="A2333" s="551" t="s">
        <v>4917</v>
      </c>
      <c r="B2333" s="551" t="s">
        <v>4918</v>
      </c>
    </row>
    <row r="2334">
      <c r="A2334" s="551" t="s">
        <v>4919</v>
      </c>
      <c r="B2334" s="551" t="s">
        <v>4920</v>
      </c>
    </row>
    <row r="2335">
      <c r="A2335" s="551" t="s">
        <v>4921</v>
      </c>
      <c r="B2335" s="551" t="s">
        <v>4922</v>
      </c>
    </row>
    <row r="2336">
      <c r="A2336" s="551" t="s">
        <v>4923</v>
      </c>
      <c r="B2336" s="551" t="s">
        <v>4924</v>
      </c>
    </row>
    <row r="2337">
      <c r="A2337" s="551" t="s">
        <v>4925</v>
      </c>
      <c r="B2337" s="551" t="s">
        <v>4924</v>
      </c>
    </row>
    <row r="2338">
      <c r="A2338" s="551" t="s">
        <v>4926</v>
      </c>
      <c r="B2338" s="551" t="s">
        <v>4927</v>
      </c>
    </row>
    <row r="2339">
      <c r="A2339" s="551" t="s">
        <v>351</v>
      </c>
      <c r="B2339" s="551" t="s">
        <v>4928</v>
      </c>
    </row>
    <row r="2340">
      <c r="A2340" s="551" t="s">
        <v>4929</v>
      </c>
      <c r="B2340" s="551" t="s">
        <v>4930</v>
      </c>
    </row>
    <row r="2341">
      <c r="A2341" s="551" t="s">
        <v>4931</v>
      </c>
      <c r="B2341" s="551" t="s">
        <v>4932</v>
      </c>
    </row>
    <row r="2342">
      <c r="A2342" s="551" t="s">
        <v>4933</v>
      </c>
      <c r="B2342" s="551" t="s">
        <v>4934</v>
      </c>
    </row>
    <row r="2343">
      <c r="A2343" s="551" t="s">
        <v>4935</v>
      </c>
      <c r="B2343" s="551" t="s">
        <v>4934</v>
      </c>
    </row>
    <row r="2344">
      <c r="A2344" s="551" t="s">
        <v>4936</v>
      </c>
      <c r="B2344" s="551" t="s">
        <v>4937</v>
      </c>
    </row>
    <row r="2345">
      <c r="A2345" s="551" t="s">
        <v>4938</v>
      </c>
      <c r="B2345" s="551" t="s">
        <v>4939</v>
      </c>
    </row>
    <row r="2346">
      <c r="A2346" s="551" t="s">
        <v>4940</v>
      </c>
      <c r="B2346" s="551" t="s">
        <v>4941</v>
      </c>
    </row>
    <row r="2347">
      <c r="A2347" s="551" t="s">
        <v>4942</v>
      </c>
      <c r="B2347" s="551" t="s">
        <v>4943</v>
      </c>
    </row>
    <row r="2348">
      <c r="A2348" s="551" t="s">
        <v>4944</v>
      </c>
      <c r="B2348" s="551" t="s">
        <v>4943</v>
      </c>
    </row>
    <row r="2349">
      <c r="A2349" s="551" t="s">
        <v>4945</v>
      </c>
      <c r="B2349" s="551" t="s">
        <v>4943</v>
      </c>
    </row>
    <row r="2350">
      <c r="A2350" s="551" t="s">
        <v>694</v>
      </c>
      <c r="B2350" s="551" t="s">
        <v>695</v>
      </c>
    </row>
    <row r="2351">
      <c r="A2351" s="551" t="s">
        <v>4946</v>
      </c>
      <c r="B2351" s="551" t="s">
        <v>695</v>
      </c>
    </row>
    <row r="2352">
      <c r="A2352" s="551" t="s">
        <v>4947</v>
      </c>
      <c r="B2352" s="551" t="s">
        <v>4948</v>
      </c>
    </row>
    <row r="2353">
      <c r="A2353" s="551" t="s">
        <v>4949</v>
      </c>
      <c r="B2353" s="551" t="s">
        <v>4948</v>
      </c>
    </row>
    <row r="2354">
      <c r="A2354" s="551" t="s">
        <v>4950</v>
      </c>
      <c r="B2354" s="551" t="s">
        <v>4948</v>
      </c>
    </row>
    <row r="2355">
      <c r="A2355" s="551" t="s">
        <v>4951</v>
      </c>
      <c r="B2355" s="551" t="s">
        <v>4952</v>
      </c>
    </row>
    <row r="2356">
      <c r="A2356" s="551" t="s">
        <v>4953</v>
      </c>
      <c r="B2356" s="551" t="s">
        <v>4952</v>
      </c>
    </row>
    <row r="2357">
      <c r="A2357" s="551" t="s">
        <v>4954</v>
      </c>
      <c r="B2357" s="551" t="s">
        <v>4948</v>
      </c>
    </row>
    <row r="2358">
      <c r="A2358" s="551" t="s">
        <v>4955</v>
      </c>
      <c r="B2358" s="551" t="s">
        <v>4948</v>
      </c>
    </row>
    <row r="2359">
      <c r="A2359" s="551" t="s">
        <v>4956</v>
      </c>
      <c r="B2359" s="551" t="s">
        <v>4957</v>
      </c>
    </row>
    <row r="2360">
      <c r="A2360" s="551" t="s">
        <v>4958</v>
      </c>
      <c r="B2360" s="551" t="s">
        <v>4959</v>
      </c>
    </row>
    <row r="2361">
      <c r="A2361" s="551" t="s">
        <v>4960</v>
      </c>
      <c r="B2361" s="551" t="s">
        <v>4961</v>
      </c>
    </row>
    <row r="2362">
      <c r="A2362" s="551" t="s">
        <v>4962</v>
      </c>
      <c r="B2362" s="551" t="s">
        <v>4963</v>
      </c>
    </row>
    <row r="2363">
      <c r="A2363" s="551" t="s">
        <v>4964</v>
      </c>
      <c r="B2363" s="551" t="s">
        <v>4965</v>
      </c>
    </row>
    <row r="2364">
      <c r="A2364" s="551" t="s">
        <v>4966</v>
      </c>
      <c r="B2364" s="551" t="s">
        <v>4967</v>
      </c>
    </row>
    <row r="2365">
      <c r="A2365" s="551" t="s">
        <v>4968</v>
      </c>
      <c r="B2365" s="551" t="s">
        <v>4969</v>
      </c>
    </row>
    <row r="2366">
      <c r="A2366" s="551" t="s">
        <v>4970</v>
      </c>
      <c r="B2366" s="551" t="s">
        <v>4971</v>
      </c>
    </row>
    <row r="2367">
      <c r="A2367" s="551" t="s">
        <v>4972</v>
      </c>
      <c r="B2367" s="551" t="s">
        <v>4948</v>
      </c>
    </row>
    <row r="2368">
      <c r="A2368" s="551" t="s">
        <v>4973</v>
      </c>
      <c r="B2368" s="551" t="s">
        <v>4974</v>
      </c>
    </row>
    <row r="2369">
      <c r="A2369" s="551" t="s">
        <v>4975</v>
      </c>
      <c r="B2369" s="551" t="s">
        <v>4948</v>
      </c>
    </row>
    <row r="2370">
      <c r="A2370" s="551" t="s">
        <v>4976</v>
      </c>
      <c r="B2370" s="551" t="s">
        <v>4977</v>
      </c>
    </row>
    <row r="2371">
      <c r="A2371" s="551" t="s">
        <v>4978</v>
      </c>
      <c r="B2371" s="551" t="s">
        <v>4979</v>
      </c>
    </row>
    <row r="2372">
      <c r="A2372" s="551" t="s">
        <v>4980</v>
      </c>
      <c r="B2372" s="551" t="s">
        <v>4981</v>
      </c>
    </row>
    <row r="2373">
      <c r="A2373" s="551" t="s">
        <v>4982</v>
      </c>
      <c r="B2373" s="551" t="s">
        <v>4983</v>
      </c>
    </row>
    <row r="2374">
      <c r="A2374" s="551" t="s">
        <v>4984</v>
      </c>
      <c r="B2374" s="551" t="s">
        <v>4985</v>
      </c>
    </row>
    <row r="2375">
      <c r="A2375" s="551" t="s">
        <v>4986</v>
      </c>
      <c r="B2375" s="551" t="s">
        <v>4987</v>
      </c>
    </row>
    <row r="2376">
      <c r="A2376" s="551" t="s">
        <v>4988</v>
      </c>
      <c r="B2376" s="551" t="s">
        <v>4989</v>
      </c>
    </row>
    <row r="2377">
      <c r="A2377" s="551" t="s">
        <v>4990</v>
      </c>
      <c r="B2377" s="551" t="s">
        <v>4991</v>
      </c>
    </row>
    <row r="2378">
      <c r="A2378" s="551" t="s">
        <v>4992</v>
      </c>
      <c r="B2378" s="551" t="s">
        <v>4993</v>
      </c>
    </row>
    <row r="2379">
      <c r="A2379" s="551" t="s">
        <v>4994</v>
      </c>
      <c r="B2379" s="551" t="s">
        <v>4995</v>
      </c>
    </row>
    <row r="2380">
      <c r="A2380" s="551" t="s">
        <v>4996</v>
      </c>
      <c r="B2380" s="551" t="s">
        <v>4997</v>
      </c>
    </row>
    <row r="2381">
      <c r="A2381" s="551" t="s">
        <v>4998</v>
      </c>
      <c r="B2381" s="551" t="s">
        <v>4999</v>
      </c>
    </row>
    <row r="2382">
      <c r="A2382" s="551" t="s">
        <v>5000</v>
      </c>
      <c r="B2382" s="551" t="s">
        <v>4999</v>
      </c>
    </row>
    <row r="2383">
      <c r="A2383" s="551" t="s">
        <v>5001</v>
      </c>
      <c r="B2383" s="551" t="s">
        <v>4999</v>
      </c>
    </row>
    <row r="2384">
      <c r="A2384" s="551" t="s">
        <v>5002</v>
      </c>
      <c r="B2384" s="551" t="s">
        <v>922</v>
      </c>
    </row>
    <row r="2385">
      <c r="A2385" s="551" t="s">
        <v>5003</v>
      </c>
      <c r="B2385" s="551" t="s">
        <v>5004</v>
      </c>
    </row>
    <row r="2386">
      <c r="A2386" s="551" t="s">
        <v>5005</v>
      </c>
      <c r="B2386" s="551" t="s">
        <v>922</v>
      </c>
    </row>
    <row r="2387">
      <c r="A2387" s="551" t="s">
        <v>5006</v>
      </c>
      <c r="B2387" s="551" t="s">
        <v>5007</v>
      </c>
    </row>
    <row r="2388">
      <c r="A2388" s="551" t="s">
        <v>5008</v>
      </c>
      <c r="B2388" s="551" t="s">
        <v>5009</v>
      </c>
    </row>
    <row r="2389">
      <c r="A2389" s="551" t="s">
        <v>5010</v>
      </c>
      <c r="B2389" s="551" t="s">
        <v>5011</v>
      </c>
    </row>
    <row r="2390">
      <c r="A2390" s="551" t="s">
        <v>5012</v>
      </c>
      <c r="B2390" s="551" t="s">
        <v>5013</v>
      </c>
    </row>
    <row r="2391">
      <c r="A2391" s="551" t="s">
        <v>5014</v>
      </c>
      <c r="B2391" s="551" t="s">
        <v>5015</v>
      </c>
    </row>
    <row r="2392">
      <c r="A2392" s="551" t="s">
        <v>5016</v>
      </c>
      <c r="B2392" s="551" t="s">
        <v>5017</v>
      </c>
    </row>
    <row r="2393">
      <c r="A2393" s="551" t="s">
        <v>5018</v>
      </c>
      <c r="B2393" s="551" t="s">
        <v>5019</v>
      </c>
    </row>
    <row r="2394">
      <c r="A2394" s="551" t="s">
        <v>5020</v>
      </c>
      <c r="B2394" s="551" t="s">
        <v>5019</v>
      </c>
    </row>
    <row r="2395">
      <c r="A2395" s="551" t="s">
        <v>352</v>
      </c>
      <c r="B2395" s="551" t="s">
        <v>5021</v>
      </c>
    </row>
    <row r="2396">
      <c r="A2396" s="551" t="s">
        <v>5022</v>
      </c>
      <c r="B2396" s="551" t="s">
        <v>5023</v>
      </c>
    </row>
    <row r="2397">
      <c r="A2397" s="551" t="s">
        <v>5024</v>
      </c>
      <c r="B2397" s="551" t="s">
        <v>5025</v>
      </c>
    </row>
    <row r="2398">
      <c r="A2398" s="551" t="s">
        <v>5026</v>
      </c>
      <c r="B2398" s="551" t="s">
        <v>5027</v>
      </c>
    </row>
    <row r="2399">
      <c r="A2399" s="551" t="s">
        <v>5028</v>
      </c>
      <c r="B2399" s="551" t="s">
        <v>5027</v>
      </c>
    </row>
    <row r="2400">
      <c r="A2400" s="551" t="s">
        <v>5029</v>
      </c>
      <c r="B2400" s="551" t="s">
        <v>5030</v>
      </c>
    </row>
    <row r="2401">
      <c r="A2401" s="551" t="s">
        <v>5031</v>
      </c>
      <c r="B2401" s="551" t="s">
        <v>5032</v>
      </c>
    </row>
    <row r="2402">
      <c r="A2402" s="551" t="s">
        <v>5033</v>
      </c>
      <c r="B2402" s="551" t="s">
        <v>5034</v>
      </c>
    </row>
    <row r="2403">
      <c r="A2403" s="551" t="s">
        <v>5035</v>
      </c>
      <c r="B2403" s="551" t="s">
        <v>5036</v>
      </c>
    </row>
    <row r="2404">
      <c r="A2404" s="551" t="s">
        <v>5037</v>
      </c>
      <c r="B2404" s="551" t="s">
        <v>5038</v>
      </c>
    </row>
    <row r="2405">
      <c r="A2405" s="551" t="s">
        <v>5039</v>
      </c>
      <c r="B2405" s="551" t="s">
        <v>5040</v>
      </c>
    </row>
    <row r="2406">
      <c r="A2406" s="551" t="s">
        <v>5041</v>
      </c>
      <c r="B2406" s="551" t="s">
        <v>5042</v>
      </c>
    </row>
    <row r="2407">
      <c r="A2407" s="551" t="s">
        <v>5043</v>
      </c>
      <c r="B2407" s="551" t="s">
        <v>5044</v>
      </c>
    </row>
    <row r="2408">
      <c r="A2408" s="551" t="s">
        <v>5045</v>
      </c>
      <c r="B2408" s="551" t="s">
        <v>5046</v>
      </c>
    </row>
    <row r="2409">
      <c r="A2409" s="551" t="s">
        <v>5047</v>
      </c>
      <c r="B2409" s="551" t="s">
        <v>5048</v>
      </c>
    </row>
    <row r="2410">
      <c r="A2410" s="551" t="s">
        <v>5049</v>
      </c>
      <c r="B2410" s="551" t="s">
        <v>5050</v>
      </c>
    </row>
    <row r="2411">
      <c r="A2411" s="551" t="s">
        <v>353</v>
      </c>
      <c r="B2411" s="551" t="s">
        <v>5051</v>
      </c>
    </row>
    <row r="2412">
      <c r="A2412" s="551" t="s">
        <v>5052</v>
      </c>
      <c r="B2412" s="551" t="s">
        <v>5053</v>
      </c>
    </row>
    <row r="2413">
      <c r="A2413" s="551" t="s">
        <v>5054</v>
      </c>
      <c r="B2413" s="551" t="s">
        <v>5055</v>
      </c>
    </row>
    <row r="2414">
      <c r="A2414" s="551" t="s">
        <v>354</v>
      </c>
      <c r="B2414" s="551" t="s">
        <v>5056</v>
      </c>
    </row>
    <row r="2415">
      <c r="A2415" s="551" t="s">
        <v>5057</v>
      </c>
      <c r="B2415" s="551" t="s">
        <v>5058</v>
      </c>
    </row>
    <row r="2416">
      <c r="A2416" s="551" t="s">
        <v>5059</v>
      </c>
      <c r="B2416" s="551" t="s">
        <v>5060</v>
      </c>
    </row>
    <row r="2417">
      <c r="A2417" s="551" t="s">
        <v>5061</v>
      </c>
      <c r="B2417" s="551" t="s">
        <v>5060</v>
      </c>
    </row>
    <row r="2418">
      <c r="A2418" s="551" t="s">
        <v>5062</v>
      </c>
      <c r="B2418" s="551" t="s">
        <v>5060</v>
      </c>
    </row>
    <row r="2419">
      <c r="A2419" s="551" t="s">
        <v>5063</v>
      </c>
      <c r="B2419" s="551" t="s">
        <v>5060</v>
      </c>
    </row>
    <row r="2420">
      <c r="A2420" s="551" t="s">
        <v>5064</v>
      </c>
      <c r="B2420" s="551" t="s">
        <v>5060</v>
      </c>
    </row>
    <row r="2421">
      <c r="A2421" s="551" t="s">
        <v>5065</v>
      </c>
      <c r="B2421" s="551" t="s">
        <v>5066</v>
      </c>
    </row>
    <row r="2422">
      <c r="A2422" s="551" t="s">
        <v>5067</v>
      </c>
      <c r="B2422" s="551" t="s">
        <v>5060</v>
      </c>
    </row>
    <row r="2423">
      <c r="A2423" s="551" t="s">
        <v>5068</v>
      </c>
      <c r="B2423" s="551" t="s">
        <v>5060</v>
      </c>
    </row>
    <row r="2424">
      <c r="A2424" s="551" t="s">
        <v>5069</v>
      </c>
      <c r="B2424" s="551" t="s">
        <v>5070</v>
      </c>
    </row>
    <row r="2425">
      <c r="A2425" s="551" t="s">
        <v>5071</v>
      </c>
      <c r="B2425" s="551" t="s">
        <v>5070</v>
      </c>
    </row>
    <row r="2426">
      <c r="A2426" s="551" t="s">
        <v>5072</v>
      </c>
      <c r="B2426" s="551" t="s">
        <v>5060</v>
      </c>
    </row>
    <row r="2427">
      <c r="A2427" s="551" t="s">
        <v>5073</v>
      </c>
      <c r="B2427" s="551" t="s">
        <v>5070</v>
      </c>
    </row>
    <row r="2428">
      <c r="A2428" s="551" t="s">
        <v>5074</v>
      </c>
      <c r="B2428" s="551" t="s">
        <v>5070</v>
      </c>
    </row>
    <row r="2429">
      <c r="A2429" s="551" t="s">
        <v>5075</v>
      </c>
      <c r="B2429" s="551" t="s">
        <v>5076</v>
      </c>
    </row>
    <row r="2430">
      <c r="A2430" s="551" t="s">
        <v>5077</v>
      </c>
      <c r="B2430" s="551" t="s">
        <v>5076</v>
      </c>
    </row>
    <row r="2431">
      <c r="A2431" s="551" t="s">
        <v>5078</v>
      </c>
      <c r="B2431" s="551" t="s">
        <v>5066</v>
      </c>
    </row>
    <row r="2432">
      <c r="A2432" s="551" t="s">
        <v>5079</v>
      </c>
      <c r="B2432" s="551" t="s">
        <v>5080</v>
      </c>
    </row>
    <row r="2433">
      <c r="A2433" s="551" t="s">
        <v>5081</v>
      </c>
      <c r="B2433" s="551" t="s">
        <v>5082</v>
      </c>
    </row>
    <row r="2434">
      <c r="A2434" s="551" t="s">
        <v>5083</v>
      </c>
      <c r="B2434" s="551" t="s">
        <v>5084</v>
      </c>
    </row>
    <row r="2435">
      <c r="A2435" s="551" t="s">
        <v>5085</v>
      </c>
      <c r="B2435" s="551" t="s">
        <v>5084</v>
      </c>
    </row>
    <row r="2436">
      <c r="A2436" s="551" t="s">
        <v>5086</v>
      </c>
      <c r="B2436" s="551" t="s">
        <v>5087</v>
      </c>
    </row>
    <row r="2437">
      <c r="A2437" s="551" t="s">
        <v>5088</v>
      </c>
      <c r="B2437" s="551" t="s">
        <v>5089</v>
      </c>
    </row>
    <row r="2438">
      <c r="A2438" s="551" t="s">
        <v>5090</v>
      </c>
      <c r="B2438" s="551" t="s">
        <v>5091</v>
      </c>
    </row>
    <row r="2439">
      <c r="A2439" s="551" t="s">
        <v>5092</v>
      </c>
      <c r="B2439" s="551" t="s">
        <v>5093</v>
      </c>
    </row>
    <row r="2440">
      <c r="A2440" s="551" t="s">
        <v>5094</v>
      </c>
      <c r="B2440" s="551" t="s">
        <v>5095</v>
      </c>
    </row>
    <row r="2441">
      <c r="A2441" s="551" t="s">
        <v>5096</v>
      </c>
      <c r="B2441" s="551" t="s">
        <v>5097</v>
      </c>
    </row>
    <row r="2442">
      <c r="A2442" s="551" t="s">
        <v>5098</v>
      </c>
      <c r="B2442" s="551" t="s">
        <v>5099</v>
      </c>
    </row>
    <row r="2443">
      <c r="A2443" s="551" t="s">
        <v>5100</v>
      </c>
      <c r="B2443" s="551" t="s">
        <v>5101</v>
      </c>
    </row>
    <row r="2444">
      <c r="A2444" s="551" t="s">
        <v>5102</v>
      </c>
      <c r="B2444" s="551" t="s">
        <v>5103</v>
      </c>
    </row>
    <row r="2445">
      <c r="A2445" s="551" t="s">
        <v>5104</v>
      </c>
      <c r="B2445" s="551" t="s">
        <v>5105</v>
      </c>
    </row>
    <row r="2446">
      <c r="A2446" s="551" t="s">
        <v>5106</v>
      </c>
      <c r="B2446" s="551" t="s">
        <v>5107</v>
      </c>
    </row>
    <row r="2447">
      <c r="A2447" s="551" t="s">
        <v>5108</v>
      </c>
      <c r="B2447" s="551" t="s">
        <v>5109</v>
      </c>
    </row>
    <row r="2448">
      <c r="A2448" s="551" t="s">
        <v>5110</v>
      </c>
      <c r="B2448" s="551" t="s">
        <v>5111</v>
      </c>
    </row>
    <row r="2449">
      <c r="A2449" s="551" t="s">
        <v>5112</v>
      </c>
      <c r="B2449" s="551" t="s">
        <v>5113</v>
      </c>
    </row>
    <row r="2450">
      <c r="A2450" s="551" t="s">
        <v>5114</v>
      </c>
      <c r="B2450" s="551" t="s">
        <v>5115</v>
      </c>
    </row>
    <row r="2451">
      <c r="A2451" s="551" t="s">
        <v>5116</v>
      </c>
      <c r="B2451" s="551" t="s">
        <v>5117</v>
      </c>
    </row>
    <row r="2452">
      <c r="A2452" s="551" t="s">
        <v>5118</v>
      </c>
      <c r="B2452" s="551" t="s">
        <v>5119</v>
      </c>
    </row>
    <row r="2453">
      <c r="A2453" s="551" t="s">
        <v>5120</v>
      </c>
      <c r="B2453" s="551" t="s">
        <v>5121</v>
      </c>
    </row>
    <row r="2454">
      <c r="A2454" s="551" t="s">
        <v>5122</v>
      </c>
      <c r="B2454" s="551" t="s">
        <v>5123</v>
      </c>
    </row>
    <row r="2455">
      <c r="A2455" s="551" t="s">
        <v>355</v>
      </c>
      <c r="B2455" s="551" t="s">
        <v>5124</v>
      </c>
    </row>
    <row r="2456">
      <c r="A2456" s="551" t="s">
        <v>356</v>
      </c>
      <c r="B2456" s="551" t="s">
        <v>5125</v>
      </c>
    </row>
    <row r="2457">
      <c r="A2457" s="551" t="s">
        <v>5126</v>
      </c>
      <c r="B2457" s="551" t="s">
        <v>5125</v>
      </c>
    </row>
    <row r="2458">
      <c r="A2458" s="551" t="s">
        <v>5127</v>
      </c>
      <c r="B2458" s="551" t="s">
        <v>5125</v>
      </c>
    </row>
    <row r="2459">
      <c r="A2459" s="551" t="s">
        <v>5128</v>
      </c>
      <c r="B2459" s="551" t="s">
        <v>5125</v>
      </c>
    </row>
    <row r="2460">
      <c r="A2460" s="551" t="s">
        <v>5129</v>
      </c>
      <c r="B2460" s="551" t="s">
        <v>5066</v>
      </c>
    </row>
    <row r="2461">
      <c r="A2461" s="551" t="s">
        <v>5130</v>
      </c>
      <c r="B2461" s="551" t="s">
        <v>5131</v>
      </c>
    </row>
    <row r="2462">
      <c r="A2462" s="551" t="s">
        <v>5132</v>
      </c>
      <c r="B2462" s="551" t="s">
        <v>5133</v>
      </c>
    </row>
    <row r="2463">
      <c r="A2463" s="551" t="s">
        <v>5134</v>
      </c>
      <c r="B2463" s="551" t="s">
        <v>5135</v>
      </c>
    </row>
    <row r="2464">
      <c r="A2464" s="551" t="s">
        <v>5136</v>
      </c>
      <c r="B2464" s="551" t="s">
        <v>5137</v>
      </c>
    </row>
    <row r="2465">
      <c r="A2465" s="551" t="s">
        <v>5138</v>
      </c>
      <c r="B2465" s="551" t="s">
        <v>5137</v>
      </c>
    </row>
    <row r="2466">
      <c r="A2466" s="551" t="s">
        <v>5139</v>
      </c>
      <c r="B2466" s="551" t="s">
        <v>5140</v>
      </c>
    </row>
    <row r="2467">
      <c r="A2467" s="551" t="s">
        <v>5141</v>
      </c>
      <c r="B2467" s="551" t="s">
        <v>5142</v>
      </c>
    </row>
    <row r="2468">
      <c r="A2468" s="551" t="s">
        <v>5143</v>
      </c>
      <c r="B2468" s="551" t="s">
        <v>5144</v>
      </c>
    </row>
    <row r="2469">
      <c r="A2469" s="551" t="s">
        <v>5145</v>
      </c>
      <c r="B2469" s="551" t="s">
        <v>5146</v>
      </c>
    </row>
    <row r="2470">
      <c r="A2470" s="551" t="s">
        <v>5147</v>
      </c>
      <c r="B2470" s="551" t="s">
        <v>5146</v>
      </c>
    </row>
    <row r="2471">
      <c r="A2471" s="551" t="s">
        <v>5148</v>
      </c>
      <c r="B2471" s="551" t="s">
        <v>5149</v>
      </c>
    </row>
    <row r="2472">
      <c r="A2472" s="551" t="s">
        <v>5150</v>
      </c>
      <c r="B2472" s="551" t="s">
        <v>5149</v>
      </c>
    </row>
    <row r="2473">
      <c r="A2473" s="551" t="s">
        <v>5151</v>
      </c>
      <c r="B2473" s="551" t="s">
        <v>5152</v>
      </c>
    </row>
    <row r="2474">
      <c r="A2474" s="551" t="s">
        <v>5153</v>
      </c>
      <c r="B2474" s="551" t="s">
        <v>5154</v>
      </c>
    </row>
    <row r="2475">
      <c r="A2475" s="551" t="s">
        <v>5155</v>
      </c>
      <c r="B2475" s="551" t="s">
        <v>5156</v>
      </c>
    </row>
    <row r="2476">
      <c r="A2476" s="551" t="s">
        <v>5157</v>
      </c>
      <c r="B2476" s="551" t="s">
        <v>5158</v>
      </c>
    </row>
    <row r="2477">
      <c r="A2477" s="551" t="s">
        <v>5159</v>
      </c>
      <c r="B2477" s="551" t="s">
        <v>5160</v>
      </c>
    </row>
    <row r="2478">
      <c r="A2478" s="551" t="s">
        <v>5161</v>
      </c>
      <c r="B2478" s="551" t="s">
        <v>5162</v>
      </c>
    </row>
    <row r="2479">
      <c r="A2479" s="551" t="s">
        <v>5163</v>
      </c>
      <c r="B2479" s="551" t="s">
        <v>5164</v>
      </c>
    </row>
    <row r="2480">
      <c r="A2480" s="551" t="s">
        <v>5165</v>
      </c>
      <c r="B2480" s="551" t="s">
        <v>5166</v>
      </c>
    </row>
    <row r="2481">
      <c r="A2481" s="551" t="s">
        <v>5167</v>
      </c>
      <c r="B2481" s="551" t="s">
        <v>5168</v>
      </c>
    </row>
    <row r="2482">
      <c r="A2482" s="551" t="s">
        <v>5169</v>
      </c>
      <c r="B2482" s="551" t="s">
        <v>5170</v>
      </c>
    </row>
    <row r="2483">
      <c r="A2483" s="551" t="s">
        <v>5171</v>
      </c>
      <c r="B2483" s="551" t="s">
        <v>5172</v>
      </c>
    </row>
    <row r="2484">
      <c r="A2484" s="551" t="s">
        <v>5173</v>
      </c>
      <c r="B2484" s="551" t="s">
        <v>5174</v>
      </c>
    </row>
    <row r="2485">
      <c r="A2485" s="551" t="s">
        <v>5175</v>
      </c>
      <c r="B2485" s="551" t="s">
        <v>5176</v>
      </c>
    </row>
    <row r="2486">
      <c r="A2486" s="551" t="s">
        <v>5177</v>
      </c>
      <c r="B2486" s="551" t="s">
        <v>5178</v>
      </c>
    </row>
    <row r="2487">
      <c r="A2487" s="551" t="s">
        <v>5179</v>
      </c>
      <c r="B2487" s="551" t="s">
        <v>5180</v>
      </c>
    </row>
    <row r="2488">
      <c r="A2488" s="551" t="s">
        <v>5181</v>
      </c>
      <c r="B2488" s="551" t="s">
        <v>5182</v>
      </c>
    </row>
    <row r="2489">
      <c r="A2489" s="551" t="s">
        <v>5183</v>
      </c>
      <c r="B2489" s="551" t="s">
        <v>5184</v>
      </c>
    </row>
    <row r="2490">
      <c r="A2490" s="551" t="s">
        <v>5185</v>
      </c>
      <c r="B2490" s="551" t="s">
        <v>5186</v>
      </c>
    </row>
    <row r="2491">
      <c r="A2491" s="551" t="s">
        <v>5187</v>
      </c>
      <c r="B2491" s="551" t="s">
        <v>5066</v>
      </c>
    </row>
    <row r="2492">
      <c r="A2492" s="551" t="s">
        <v>5188</v>
      </c>
      <c r="B2492" s="551" t="s">
        <v>5189</v>
      </c>
    </row>
    <row r="2493">
      <c r="A2493" s="551" t="s">
        <v>5190</v>
      </c>
      <c r="B2493" s="551" t="s">
        <v>5189</v>
      </c>
    </row>
    <row r="2494">
      <c r="A2494" s="551" t="s">
        <v>5191</v>
      </c>
      <c r="B2494" s="551" t="s">
        <v>5189</v>
      </c>
    </row>
    <row r="2495">
      <c r="A2495" s="551" t="s">
        <v>5192</v>
      </c>
      <c r="B2495" s="551" t="s">
        <v>5189</v>
      </c>
    </row>
    <row r="2496">
      <c r="A2496" s="551" t="s">
        <v>5193</v>
      </c>
      <c r="B2496" s="551" t="s">
        <v>5194</v>
      </c>
    </row>
    <row r="2497">
      <c r="A2497" s="551" t="s">
        <v>5195</v>
      </c>
      <c r="B2497" s="551" t="s">
        <v>5196</v>
      </c>
    </row>
    <row r="2498">
      <c r="A2498" s="551" t="s">
        <v>5197</v>
      </c>
      <c r="B2498" s="551" t="s">
        <v>5198</v>
      </c>
    </row>
    <row r="2499">
      <c r="A2499" s="551" t="s">
        <v>357</v>
      </c>
      <c r="B2499" s="551" t="s">
        <v>5199</v>
      </c>
    </row>
    <row r="2500">
      <c r="A2500" s="551" t="s">
        <v>5200</v>
      </c>
      <c r="B2500" s="551" t="s">
        <v>4879</v>
      </c>
    </row>
    <row r="2501">
      <c r="A2501" s="551" t="s">
        <v>5201</v>
      </c>
      <c r="B2501" s="551" t="s">
        <v>5202</v>
      </c>
    </row>
    <row r="2502">
      <c r="A2502" s="551" t="s">
        <v>5203</v>
      </c>
      <c r="B2502" s="551" t="s">
        <v>5204</v>
      </c>
    </row>
    <row r="2503">
      <c r="A2503" s="551" t="s">
        <v>5205</v>
      </c>
      <c r="B2503" s="551" t="s">
        <v>5206</v>
      </c>
    </row>
    <row r="2504">
      <c r="A2504" s="551" t="s">
        <v>5207</v>
      </c>
      <c r="B2504" s="551" t="s">
        <v>5208</v>
      </c>
    </row>
    <row r="2505">
      <c r="A2505" s="551" t="s">
        <v>5209</v>
      </c>
      <c r="B2505" s="551" t="s">
        <v>5210</v>
      </c>
    </row>
    <row r="2506">
      <c r="A2506" s="551" t="s">
        <v>358</v>
      </c>
      <c r="B2506" s="551" t="s">
        <v>5211</v>
      </c>
    </row>
    <row r="2507">
      <c r="A2507" s="551" t="s">
        <v>5212</v>
      </c>
      <c r="B2507" s="551" t="s">
        <v>5213</v>
      </c>
    </row>
    <row r="2508">
      <c r="A2508" s="551" t="s">
        <v>5214</v>
      </c>
      <c r="B2508" s="551" t="s">
        <v>5215</v>
      </c>
    </row>
    <row r="2509">
      <c r="A2509" s="551" t="s">
        <v>5216</v>
      </c>
      <c r="B2509" s="551" t="s">
        <v>5217</v>
      </c>
    </row>
    <row r="2510">
      <c r="A2510" s="551" t="s">
        <v>5218</v>
      </c>
      <c r="B2510" s="551" t="s">
        <v>5219</v>
      </c>
    </row>
    <row r="2511">
      <c r="A2511" s="551" t="s">
        <v>5220</v>
      </c>
      <c r="B2511" s="551" t="s">
        <v>5221</v>
      </c>
    </row>
    <row r="2512">
      <c r="A2512" s="551" t="s">
        <v>359</v>
      </c>
      <c r="B2512" s="551" t="s">
        <v>5222</v>
      </c>
    </row>
    <row r="2513">
      <c r="A2513" s="551" t="s">
        <v>5223</v>
      </c>
      <c r="B2513" s="551" t="s">
        <v>5224</v>
      </c>
    </row>
    <row r="2514">
      <c r="A2514" s="551" t="s">
        <v>5225</v>
      </c>
      <c r="B2514" s="551" t="s">
        <v>5226</v>
      </c>
    </row>
    <row r="2515">
      <c r="A2515" s="551" t="s">
        <v>5227</v>
      </c>
      <c r="B2515" s="551" t="s">
        <v>5228</v>
      </c>
    </row>
    <row r="2516">
      <c r="A2516" s="551" t="s">
        <v>5229</v>
      </c>
      <c r="B2516" s="551" t="s">
        <v>5230</v>
      </c>
    </row>
    <row r="2517">
      <c r="A2517" s="551" t="s">
        <v>5231</v>
      </c>
      <c r="B2517" s="551" t="s">
        <v>5232</v>
      </c>
    </row>
    <row r="2518">
      <c r="A2518" s="551" t="s">
        <v>5233</v>
      </c>
      <c r="B2518" s="551" t="s">
        <v>5234</v>
      </c>
    </row>
    <row r="2519">
      <c r="A2519" s="551" t="s">
        <v>5235</v>
      </c>
      <c r="B2519" s="551" t="s">
        <v>5236</v>
      </c>
    </row>
    <row r="2520">
      <c r="A2520" s="551" t="s">
        <v>5237</v>
      </c>
      <c r="B2520" s="551" t="s">
        <v>5238</v>
      </c>
    </row>
    <row r="2521">
      <c r="A2521" s="551" t="s">
        <v>5239</v>
      </c>
      <c r="B2521" s="551" t="s">
        <v>5240</v>
      </c>
    </row>
    <row r="2522">
      <c r="A2522" s="551" t="s">
        <v>5241</v>
      </c>
      <c r="B2522" s="551" t="s">
        <v>5242</v>
      </c>
    </row>
    <row r="2523">
      <c r="A2523" s="551" t="s">
        <v>360</v>
      </c>
      <c r="B2523" s="551" t="s">
        <v>5243</v>
      </c>
    </row>
    <row r="2524">
      <c r="A2524" s="551" t="s">
        <v>5244</v>
      </c>
      <c r="B2524" s="551" t="s">
        <v>5245</v>
      </c>
    </row>
    <row r="2525">
      <c r="A2525" s="551" t="s">
        <v>5246</v>
      </c>
      <c r="B2525" s="551" t="s">
        <v>5247</v>
      </c>
    </row>
    <row r="2526">
      <c r="A2526" s="551" t="s">
        <v>5248</v>
      </c>
      <c r="B2526" s="551" t="s">
        <v>5249</v>
      </c>
    </row>
    <row r="2527">
      <c r="A2527" s="551" t="s">
        <v>5250</v>
      </c>
      <c r="B2527" s="551" t="s">
        <v>5251</v>
      </c>
    </row>
    <row r="2528">
      <c r="A2528" s="551" t="s">
        <v>5252</v>
      </c>
      <c r="B2528" s="551" t="s">
        <v>5253</v>
      </c>
    </row>
    <row r="2529">
      <c r="A2529" s="551" t="s">
        <v>5254</v>
      </c>
      <c r="B2529" s="551" t="s">
        <v>5255</v>
      </c>
    </row>
    <row r="2530">
      <c r="A2530" s="551" t="s">
        <v>5256</v>
      </c>
      <c r="B2530" s="551" t="s">
        <v>5255</v>
      </c>
    </row>
    <row r="2531">
      <c r="A2531" s="551" t="s">
        <v>5257</v>
      </c>
      <c r="B2531" s="551" t="s">
        <v>5255</v>
      </c>
    </row>
    <row r="2532">
      <c r="A2532" s="551" t="s">
        <v>5258</v>
      </c>
      <c r="B2532" s="551" t="s">
        <v>5259</v>
      </c>
    </row>
    <row r="2533">
      <c r="A2533" s="551" t="s">
        <v>5260</v>
      </c>
      <c r="B2533" s="551" t="s">
        <v>5261</v>
      </c>
    </row>
    <row r="2534">
      <c r="A2534" s="551" t="s">
        <v>5262</v>
      </c>
      <c r="B2534" s="551" t="s">
        <v>5261</v>
      </c>
    </row>
    <row r="2535">
      <c r="A2535" s="551" t="s">
        <v>5263</v>
      </c>
      <c r="B2535" s="551" t="s">
        <v>5264</v>
      </c>
    </row>
    <row r="2536">
      <c r="A2536" s="551" t="s">
        <v>5265</v>
      </c>
      <c r="B2536" s="551" t="s">
        <v>5266</v>
      </c>
    </row>
    <row r="2537">
      <c r="A2537" s="551" t="s">
        <v>5267</v>
      </c>
      <c r="B2537" s="551" t="s">
        <v>5266</v>
      </c>
    </row>
    <row r="2538">
      <c r="A2538" s="551" t="s">
        <v>5268</v>
      </c>
      <c r="B2538" s="551" t="s">
        <v>5266</v>
      </c>
    </row>
    <row r="2539">
      <c r="A2539" s="551" t="s">
        <v>5269</v>
      </c>
      <c r="B2539" s="551" t="s">
        <v>5266</v>
      </c>
    </row>
    <row r="2540">
      <c r="A2540" s="551" t="s">
        <v>5270</v>
      </c>
      <c r="B2540" s="551" t="s">
        <v>5266</v>
      </c>
    </row>
    <row r="2541">
      <c r="A2541" s="551" t="s">
        <v>5271</v>
      </c>
      <c r="B2541" s="551" t="s">
        <v>5272</v>
      </c>
    </row>
    <row r="2542">
      <c r="A2542" s="551" t="s">
        <v>5273</v>
      </c>
      <c r="B2542" s="551" t="s">
        <v>5274</v>
      </c>
    </row>
    <row r="2543">
      <c r="A2543" s="551" t="s">
        <v>5275</v>
      </c>
      <c r="B2543" s="551" t="s">
        <v>5276</v>
      </c>
    </row>
    <row r="2544">
      <c r="A2544" s="551" t="s">
        <v>5277</v>
      </c>
      <c r="B2544" s="551" t="s">
        <v>5278</v>
      </c>
    </row>
    <row r="2545">
      <c r="A2545" s="551" t="s">
        <v>5279</v>
      </c>
      <c r="B2545" s="551" t="s">
        <v>5266</v>
      </c>
    </row>
    <row r="2546">
      <c r="A2546" s="551" t="s">
        <v>5280</v>
      </c>
      <c r="B2546" s="551" t="s">
        <v>5281</v>
      </c>
    </row>
    <row r="2547">
      <c r="A2547" s="551" t="s">
        <v>5282</v>
      </c>
      <c r="B2547" s="551" t="s">
        <v>5283</v>
      </c>
    </row>
    <row r="2548">
      <c r="A2548" s="551" t="s">
        <v>5284</v>
      </c>
      <c r="B2548" s="551" t="s">
        <v>5285</v>
      </c>
    </row>
    <row r="2549">
      <c r="A2549" s="551" t="s">
        <v>5286</v>
      </c>
      <c r="B2549" s="551" t="s">
        <v>5287</v>
      </c>
    </row>
    <row r="2550">
      <c r="A2550" s="551" t="s">
        <v>5288</v>
      </c>
      <c r="B2550" s="551" t="s">
        <v>5266</v>
      </c>
    </row>
    <row r="2551">
      <c r="A2551" s="551" t="s">
        <v>5289</v>
      </c>
      <c r="B2551" s="551" t="s">
        <v>5290</v>
      </c>
    </row>
    <row r="2552">
      <c r="A2552" s="551" t="s">
        <v>5291</v>
      </c>
      <c r="B2552" s="551" t="s">
        <v>5292</v>
      </c>
    </row>
    <row r="2553">
      <c r="A2553" s="551" t="s">
        <v>5293</v>
      </c>
      <c r="B2553" s="551" t="s">
        <v>5294</v>
      </c>
    </row>
    <row r="2554">
      <c r="A2554" s="551" t="s">
        <v>5295</v>
      </c>
      <c r="B2554" s="551" t="s">
        <v>5296</v>
      </c>
    </row>
    <row r="2555">
      <c r="A2555" s="551" t="s">
        <v>5297</v>
      </c>
      <c r="B2555" s="551" t="s">
        <v>5298</v>
      </c>
    </row>
    <row r="2556">
      <c r="A2556" s="551" t="s">
        <v>5299</v>
      </c>
      <c r="B2556" s="551" t="s">
        <v>5300</v>
      </c>
    </row>
    <row r="2557">
      <c r="A2557" s="551" t="s">
        <v>5301</v>
      </c>
      <c r="B2557" s="551" t="s">
        <v>5302</v>
      </c>
    </row>
    <row r="2558">
      <c r="A2558" s="551" t="s">
        <v>5303</v>
      </c>
      <c r="B2558" s="551" t="s">
        <v>5302</v>
      </c>
    </row>
    <row r="2559">
      <c r="A2559" s="551" t="s">
        <v>5304</v>
      </c>
      <c r="B2559" s="551" t="s">
        <v>5305</v>
      </c>
    </row>
    <row r="2560">
      <c r="A2560" s="551" t="s">
        <v>5306</v>
      </c>
      <c r="B2560" s="551" t="s">
        <v>5307</v>
      </c>
    </row>
    <row r="2561">
      <c r="A2561" s="551" t="s">
        <v>362</v>
      </c>
      <c r="B2561" s="551" t="s">
        <v>5308</v>
      </c>
    </row>
    <row r="2562">
      <c r="A2562" s="551" t="s">
        <v>5309</v>
      </c>
      <c r="B2562" s="551" t="s">
        <v>5308</v>
      </c>
    </row>
    <row r="2563">
      <c r="A2563" s="551" t="s">
        <v>5310</v>
      </c>
      <c r="B2563" s="551" t="s">
        <v>5311</v>
      </c>
    </row>
    <row r="2564">
      <c r="A2564" s="551" t="s">
        <v>5312</v>
      </c>
      <c r="B2564" s="551" t="s">
        <v>5313</v>
      </c>
    </row>
    <row r="2565">
      <c r="A2565" s="551" t="s">
        <v>5314</v>
      </c>
      <c r="B2565" s="551" t="s">
        <v>5315</v>
      </c>
    </row>
    <row r="2566">
      <c r="A2566" s="551" t="s">
        <v>5316</v>
      </c>
      <c r="B2566" s="551" t="s">
        <v>5317</v>
      </c>
    </row>
    <row r="2567">
      <c r="A2567" s="551" t="s">
        <v>5318</v>
      </c>
      <c r="B2567" s="551" t="s">
        <v>5319</v>
      </c>
    </row>
    <row r="2568">
      <c r="A2568" s="551" t="s">
        <v>5320</v>
      </c>
      <c r="B2568" s="551" t="s">
        <v>5321</v>
      </c>
    </row>
    <row r="2569">
      <c r="A2569" s="551" t="s">
        <v>5322</v>
      </c>
      <c r="B2569" s="551" t="s">
        <v>5323</v>
      </c>
    </row>
    <row r="2570">
      <c r="A2570" s="551" t="s">
        <v>5324</v>
      </c>
      <c r="B2570" s="551" t="s">
        <v>5323</v>
      </c>
    </row>
    <row r="2571">
      <c r="A2571" s="551" t="s">
        <v>5325</v>
      </c>
      <c r="B2571" s="551" t="s">
        <v>5326</v>
      </c>
    </row>
    <row r="2572">
      <c r="A2572" s="551" t="s">
        <v>5327</v>
      </c>
      <c r="B2572" s="551" t="s">
        <v>5328</v>
      </c>
    </row>
    <row r="2573">
      <c r="A2573" s="551" t="s">
        <v>5329</v>
      </c>
      <c r="B2573" s="551" t="s">
        <v>5330</v>
      </c>
    </row>
    <row r="2574">
      <c r="A2574" s="551" t="s">
        <v>5331</v>
      </c>
      <c r="B2574" s="551" t="s">
        <v>5332</v>
      </c>
    </row>
    <row r="2575">
      <c r="A2575" s="551" t="s">
        <v>5333</v>
      </c>
      <c r="B2575" s="551" t="s">
        <v>5334</v>
      </c>
    </row>
    <row r="2576">
      <c r="A2576" s="551" t="s">
        <v>5335</v>
      </c>
      <c r="B2576" s="551" t="s">
        <v>5336</v>
      </c>
    </row>
    <row r="2577">
      <c r="A2577" s="551" t="s">
        <v>5337</v>
      </c>
      <c r="B2577" s="551" t="s">
        <v>5338</v>
      </c>
    </row>
    <row r="2578">
      <c r="A2578" s="551" t="s">
        <v>5339</v>
      </c>
      <c r="B2578" s="551" t="s">
        <v>5340</v>
      </c>
    </row>
    <row r="2579">
      <c r="A2579" s="551" t="s">
        <v>5341</v>
      </c>
      <c r="B2579" s="551" t="s">
        <v>5338</v>
      </c>
    </row>
    <row r="2580">
      <c r="A2580" s="551" t="s">
        <v>5342</v>
      </c>
      <c r="B2580" s="551" t="s">
        <v>5343</v>
      </c>
    </row>
    <row r="2581">
      <c r="A2581" s="551" t="s">
        <v>5344</v>
      </c>
      <c r="B2581" s="551" t="s">
        <v>5345</v>
      </c>
    </row>
    <row r="2582">
      <c r="A2582" s="551" t="s">
        <v>5346</v>
      </c>
      <c r="B2582" s="551" t="s">
        <v>5347</v>
      </c>
    </row>
    <row r="2583">
      <c r="A2583" s="551" t="s">
        <v>5348</v>
      </c>
      <c r="B2583" s="551" t="s">
        <v>5347</v>
      </c>
    </row>
    <row r="2584">
      <c r="A2584" s="551" t="s">
        <v>5349</v>
      </c>
      <c r="B2584" s="551" t="s">
        <v>5350</v>
      </c>
    </row>
    <row r="2585">
      <c r="A2585" s="551" t="s">
        <v>5351</v>
      </c>
      <c r="B2585" s="551" t="s">
        <v>5352</v>
      </c>
    </row>
    <row r="2586">
      <c r="A2586" s="551" t="s">
        <v>5353</v>
      </c>
      <c r="B2586" s="551" t="s">
        <v>5354</v>
      </c>
    </row>
    <row r="2587">
      <c r="A2587" s="551" t="s">
        <v>5355</v>
      </c>
      <c r="B2587" s="551" t="s">
        <v>5356</v>
      </c>
    </row>
    <row r="2588">
      <c r="A2588" s="551" t="s">
        <v>5357</v>
      </c>
      <c r="B2588" s="551" t="s">
        <v>2251</v>
      </c>
    </row>
    <row r="2589">
      <c r="A2589" s="551" t="s">
        <v>5358</v>
      </c>
      <c r="B2589" s="551" t="s">
        <v>5359</v>
      </c>
    </row>
    <row r="2590">
      <c r="A2590" s="551" t="s">
        <v>5360</v>
      </c>
      <c r="B2590" s="551" t="s">
        <v>5361</v>
      </c>
    </row>
    <row r="2591">
      <c r="A2591" s="551" t="s">
        <v>364</v>
      </c>
      <c r="B2591" s="551" t="s">
        <v>5362</v>
      </c>
    </row>
    <row r="2592">
      <c r="A2592" s="551" t="s">
        <v>5363</v>
      </c>
      <c r="B2592" s="551" t="s">
        <v>5364</v>
      </c>
    </row>
    <row r="2593">
      <c r="A2593" s="551" t="s">
        <v>5365</v>
      </c>
      <c r="B2593" s="551" t="s">
        <v>5364</v>
      </c>
    </row>
    <row r="2594">
      <c r="A2594" s="551" t="s">
        <v>5366</v>
      </c>
      <c r="B2594" s="551" t="s">
        <v>5364</v>
      </c>
    </row>
    <row r="2595">
      <c r="A2595" s="551" t="s">
        <v>5367</v>
      </c>
      <c r="B2595" s="551" t="s">
        <v>5364</v>
      </c>
    </row>
    <row r="2596">
      <c r="A2596" s="551" t="s">
        <v>5368</v>
      </c>
      <c r="B2596" s="551" t="s">
        <v>5364</v>
      </c>
    </row>
    <row r="2597">
      <c r="A2597" s="551" t="s">
        <v>5369</v>
      </c>
      <c r="B2597" s="551" t="s">
        <v>5370</v>
      </c>
    </row>
    <row r="2598">
      <c r="A2598" s="551" t="s">
        <v>5371</v>
      </c>
      <c r="B2598" s="551" t="s">
        <v>5372</v>
      </c>
    </row>
    <row r="2599">
      <c r="A2599" s="551" t="s">
        <v>5373</v>
      </c>
      <c r="B2599" s="551" t="s">
        <v>5374</v>
      </c>
    </row>
    <row r="2600">
      <c r="A2600" s="551" t="s">
        <v>5375</v>
      </c>
      <c r="B2600" s="551" t="s">
        <v>5372</v>
      </c>
    </row>
    <row r="2601">
      <c r="A2601" s="551" t="s">
        <v>5376</v>
      </c>
      <c r="B2601" s="551" t="s">
        <v>5377</v>
      </c>
    </row>
    <row r="2602">
      <c r="A2602" s="551" t="s">
        <v>5378</v>
      </c>
      <c r="B2602" s="551" t="s">
        <v>5379</v>
      </c>
    </row>
    <row r="2603">
      <c r="A2603" s="551" t="s">
        <v>5380</v>
      </c>
      <c r="B2603" s="551" t="s">
        <v>5381</v>
      </c>
    </row>
    <row r="2604">
      <c r="A2604" s="551" t="s">
        <v>5382</v>
      </c>
      <c r="B2604" s="551" t="s">
        <v>5383</v>
      </c>
    </row>
    <row r="2605">
      <c r="A2605" s="551" t="s">
        <v>5384</v>
      </c>
      <c r="B2605" s="551" t="s">
        <v>5385</v>
      </c>
    </row>
    <row r="2606">
      <c r="A2606" s="551" t="s">
        <v>5386</v>
      </c>
      <c r="B2606" s="551" t="s">
        <v>5387</v>
      </c>
    </row>
    <row r="2607">
      <c r="A2607" s="551" t="s">
        <v>5388</v>
      </c>
      <c r="B2607" s="551" t="s">
        <v>5389</v>
      </c>
    </row>
    <row r="2608">
      <c r="A2608" s="551" t="s">
        <v>366</v>
      </c>
      <c r="B2608" s="551" t="s">
        <v>5390</v>
      </c>
    </row>
    <row r="2609">
      <c r="A2609" s="551" t="s">
        <v>5391</v>
      </c>
      <c r="B2609" s="551" t="s">
        <v>5392</v>
      </c>
    </row>
    <row r="2610">
      <c r="A2610" s="551" t="s">
        <v>5393</v>
      </c>
      <c r="B2610" s="551" t="s">
        <v>5394</v>
      </c>
    </row>
    <row r="2611">
      <c r="A2611" s="551" t="s">
        <v>367</v>
      </c>
      <c r="B2611" s="551" t="s">
        <v>5395</v>
      </c>
    </row>
    <row r="2612">
      <c r="A2612" s="551" t="s">
        <v>5396</v>
      </c>
      <c r="B2612" s="551" t="s">
        <v>5397</v>
      </c>
    </row>
    <row r="2613">
      <c r="A2613" s="551" t="s">
        <v>368</v>
      </c>
      <c r="B2613" s="551" t="s">
        <v>5398</v>
      </c>
    </row>
    <row r="2614">
      <c r="A2614" s="551" t="s">
        <v>5399</v>
      </c>
      <c r="B2614" s="551" t="s">
        <v>5400</v>
      </c>
    </row>
    <row r="2615">
      <c r="A2615" s="551" t="s">
        <v>5401</v>
      </c>
      <c r="B2615" s="551" t="s">
        <v>5402</v>
      </c>
    </row>
    <row r="2616">
      <c r="A2616" s="551" t="s">
        <v>5403</v>
      </c>
      <c r="B2616" s="551" t="s">
        <v>5404</v>
      </c>
    </row>
    <row r="2617">
      <c r="A2617" s="551" t="s">
        <v>5405</v>
      </c>
      <c r="B2617" s="551" t="s">
        <v>5406</v>
      </c>
    </row>
    <row r="2618">
      <c r="A2618" s="551" t="s">
        <v>5407</v>
      </c>
      <c r="B2618" s="551" t="s">
        <v>5408</v>
      </c>
    </row>
    <row r="2619">
      <c r="A2619" s="551" t="s">
        <v>5409</v>
      </c>
      <c r="B2619" s="551" t="s">
        <v>5410</v>
      </c>
    </row>
    <row r="2620">
      <c r="A2620" s="551" t="s">
        <v>5411</v>
      </c>
      <c r="B2620" s="551" t="s">
        <v>5410</v>
      </c>
    </row>
    <row r="2621">
      <c r="A2621" s="551" t="s">
        <v>5412</v>
      </c>
      <c r="B2621" s="551" t="s">
        <v>5410</v>
      </c>
    </row>
    <row r="2622">
      <c r="A2622" s="551" t="s">
        <v>5413</v>
      </c>
      <c r="B2622" s="551" t="s">
        <v>5410</v>
      </c>
    </row>
    <row r="2623">
      <c r="A2623" s="551" t="s">
        <v>5414</v>
      </c>
      <c r="B2623" s="551" t="s">
        <v>5410</v>
      </c>
    </row>
    <row r="2624">
      <c r="A2624" s="551" t="s">
        <v>369</v>
      </c>
      <c r="B2624" s="551" t="s">
        <v>5415</v>
      </c>
    </row>
    <row r="2625">
      <c r="A2625" s="551" t="s">
        <v>5416</v>
      </c>
      <c r="B2625" s="551" t="s">
        <v>5415</v>
      </c>
    </row>
    <row r="2626">
      <c r="A2626" s="551" t="s">
        <v>5417</v>
      </c>
      <c r="B2626" s="551" t="s">
        <v>5418</v>
      </c>
    </row>
    <row r="2627">
      <c r="A2627" s="551" t="s">
        <v>5419</v>
      </c>
      <c r="B2627" s="551" t="s">
        <v>5418</v>
      </c>
    </row>
    <row r="2628">
      <c r="A2628" s="551" t="s">
        <v>5420</v>
      </c>
      <c r="B2628" s="551" t="s">
        <v>5418</v>
      </c>
    </row>
    <row r="2629">
      <c r="A2629" s="551" t="s">
        <v>5421</v>
      </c>
      <c r="B2629" s="551" t="s">
        <v>5422</v>
      </c>
    </row>
    <row r="2630">
      <c r="A2630" s="551" t="s">
        <v>5423</v>
      </c>
      <c r="B2630" s="551" t="s">
        <v>5424</v>
      </c>
    </row>
    <row r="2631">
      <c r="A2631" s="551" t="s">
        <v>370</v>
      </c>
      <c r="B2631" s="551" t="s">
        <v>5425</v>
      </c>
    </row>
    <row r="2632">
      <c r="A2632" s="551" t="s">
        <v>5426</v>
      </c>
      <c r="B2632" s="551" t="s">
        <v>5427</v>
      </c>
    </row>
    <row r="2633">
      <c r="A2633" s="551" t="s">
        <v>5428</v>
      </c>
      <c r="B2633" s="551" t="s">
        <v>5429</v>
      </c>
    </row>
    <row r="2634">
      <c r="A2634" s="551" t="s">
        <v>5430</v>
      </c>
      <c r="B2634" s="551" t="s">
        <v>5431</v>
      </c>
    </row>
    <row r="2635">
      <c r="A2635" s="551" t="s">
        <v>5432</v>
      </c>
      <c r="B2635" s="551" t="s">
        <v>5433</v>
      </c>
    </row>
    <row r="2636">
      <c r="A2636" s="551" t="s">
        <v>5434</v>
      </c>
      <c r="B2636" s="551" t="s">
        <v>5435</v>
      </c>
    </row>
    <row r="2637">
      <c r="A2637" s="551" t="s">
        <v>5436</v>
      </c>
      <c r="B2637" s="551" t="s">
        <v>5437</v>
      </c>
    </row>
    <row r="2638">
      <c r="A2638" s="551" t="s">
        <v>371</v>
      </c>
      <c r="B2638" s="551" t="s">
        <v>5438</v>
      </c>
    </row>
    <row r="2639">
      <c r="A2639" s="551" t="s">
        <v>5439</v>
      </c>
      <c r="B2639" s="551" t="s">
        <v>5440</v>
      </c>
    </row>
    <row r="2640">
      <c r="A2640" s="551" t="s">
        <v>5441</v>
      </c>
      <c r="B2640" s="551" t="s">
        <v>5442</v>
      </c>
    </row>
    <row r="2641">
      <c r="A2641" s="551" t="s">
        <v>5443</v>
      </c>
      <c r="B2641" s="551" t="s">
        <v>5444</v>
      </c>
    </row>
    <row r="2642">
      <c r="A2642" s="551" t="s">
        <v>5445</v>
      </c>
      <c r="B2642" s="551" t="s">
        <v>5446</v>
      </c>
    </row>
    <row r="2643">
      <c r="A2643" s="551" t="s">
        <v>5447</v>
      </c>
      <c r="B2643" s="551" t="s">
        <v>5448</v>
      </c>
    </row>
    <row r="2644">
      <c r="A2644" s="551" t="s">
        <v>5449</v>
      </c>
      <c r="B2644" s="551" t="s">
        <v>5448</v>
      </c>
    </row>
    <row r="2645">
      <c r="A2645" s="551" t="s">
        <v>5450</v>
      </c>
      <c r="B2645" s="551" t="s">
        <v>5448</v>
      </c>
    </row>
    <row r="2646">
      <c r="A2646" s="551" t="s">
        <v>5451</v>
      </c>
      <c r="B2646" s="551" t="s">
        <v>5452</v>
      </c>
    </row>
    <row r="2647">
      <c r="A2647" s="551" t="s">
        <v>372</v>
      </c>
      <c r="B2647" s="551" t="s">
        <v>5453</v>
      </c>
    </row>
    <row r="2648">
      <c r="A2648" s="551" t="s">
        <v>5454</v>
      </c>
      <c r="B2648" s="551" t="s">
        <v>5453</v>
      </c>
    </row>
    <row r="2649">
      <c r="A2649" s="551" t="s">
        <v>5455</v>
      </c>
      <c r="B2649" s="551" t="s">
        <v>5453</v>
      </c>
    </row>
    <row r="2650">
      <c r="A2650" s="551" t="s">
        <v>5456</v>
      </c>
      <c r="B2650" s="551" t="s">
        <v>5457</v>
      </c>
    </row>
    <row r="2651">
      <c r="A2651" s="551" t="s">
        <v>373</v>
      </c>
      <c r="B2651" s="551" t="s">
        <v>5458</v>
      </c>
    </row>
    <row r="2652">
      <c r="A2652" s="551" t="s">
        <v>5459</v>
      </c>
      <c r="B2652" s="551" t="s">
        <v>5418</v>
      </c>
    </row>
    <row r="2653">
      <c r="A2653" s="551" t="s">
        <v>5460</v>
      </c>
      <c r="B2653" s="551" t="s">
        <v>5418</v>
      </c>
    </row>
    <row r="2654">
      <c r="A2654" s="551" t="s">
        <v>5461</v>
      </c>
      <c r="B2654" s="551" t="s">
        <v>5462</v>
      </c>
    </row>
    <row r="2655">
      <c r="A2655" s="551" t="s">
        <v>374</v>
      </c>
      <c r="B2655" s="551" t="s">
        <v>5463</v>
      </c>
    </row>
    <row r="2656">
      <c r="A2656" s="551" t="s">
        <v>5464</v>
      </c>
      <c r="B2656" s="551" t="s">
        <v>5465</v>
      </c>
    </row>
    <row r="2657">
      <c r="A2657" s="551" t="s">
        <v>5466</v>
      </c>
      <c r="B2657" s="551" t="s">
        <v>5467</v>
      </c>
    </row>
    <row r="2658">
      <c r="A2658" s="551" t="s">
        <v>5468</v>
      </c>
      <c r="B2658" s="551" t="s">
        <v>5469</v>
      </c>
    </row>
    <row r="2659">
      <c r="A2659" s="551" t="s">
        <v>5470</v>
      </c>
      <c r="B2659" s="551" t="s">
        <v>5471</v>
      </c>
    </row>
    <row r="2660">
      <c r="A2660" s="551" t="s">
        <v>5472</v>
      </c>
      <c r="B2660" s="551" t="s">
        <v>5473</v>
      </c>
    </row>
    <row r="2661">
      <c r="A2661" s="551" t="s">
        <v>5474</v>
      </c>
      <c r="B2661" s="551" t="s">
        <v>5473</v>
      </c>
    </row>
    <row r="2662">
      <c r="A2662" s="551" t="s">
        <v>5475</v>
      </c>
      <c r="B2662" s="551" t="s">
        <v>5476</v>
      </c>
    </row>
    <row r="2663">
      <c r="A2663" s="551" t="s">
        <v>5477</v>
      </c>
      <c r="B2663" s="551" t="s">
        <v>5478</v>
      </c>
    </row>
    <row r="2664">
      <c r="A2664" s="551" t="s">
        <v>5479</v>
      </c>
      <c r="B2664" s="551" t="s">
        <v>5480</v>
      </c>
    </row>
    <row r="2665">
      <c r="A2665" s="551" t="s">
        <v>5481</v>
      </c>
      <c r="B2665" s="551" t="s">
        <v>5482</v>
      </c>
    </row>
    <row r="2666">
      <c r="A2666" s="551" t="s">
        <v>5483</v>
      </c>
      <c r="B2666" s="551" t="s">
        <v>5482</v>
      </c>
    </row>
    <row r="2667">
      <c r="A2667" s="551" t="s">
        <v>5484</v>
      </c>
      <c r="B2667" s="551" t="s">
        <v>5485</v>
      </c>
    </row>
    <row r="2668">
      <c r="A2668" s="551" t="s">
        <v>5486</v>
      </c>
      <c r="B2668" s="551" t="s">
        <v>5487</v>
      </c>
    </row>
    <row r="2669">
      <c r="A2669" s="551" t="s">
        <v>5488</v>
      </c>
      <c r="B2669" s="551" t="s">
        <v>5489</v>
      </c>
    </row>
    <row r="2670">
      <c r="A2670" s="551" t="s">
        <v>5490</v>
      </c>
      <c r="B2670" s="551" t="s">
        <v>5491</v>
      </c>
    </row>
    <row r="2671">
      <c r="A2671" s="551" t="s">
        <v>5492</v>
      </c>
      <c r="B2671" s="551" t="s">
        <v>5493</v>
      </c>
    </row>
    <row r="2672">
      <c r="A2672" s="551" t="s">
        <v>5494</v>
      </c>
      <c r="B2672" s="551" t="s">
        <v>5495</v>
      </c>
    </row>
    <row r="2673">
      <c r="A2673" s="551" t="s">
        <v>376</v>
      </c>
      <c r="B2673" s="551" t="s">
        <v>5496</v>
      </c>
    </row>
    <row r="2674">
      <c r="A2674" s="551" t="s">
        <v>5497</v>
      </c>
      <c r="B2674" s="551" t="s">
        <v>5498</v>
      </c>
    </row>
    <row r="2675">
      <c r="A2675" s="551" t="s">
        <v>5499</v>
      </c>
      <c r="B2675" s="551" t="s">
        <v>5500</v>
      </c>
    </row>
    <row r="2676">
      <c r="A2676" s="551" t="s">
        <v>5501</v>
      </c>
      <c r="B2676" s="551" t="s">
        <v>5502</v>
      </c>
    </row>
    <row r="2677">
      <c r="A2677" s="551" t="s">
        <v>5503</v>
      </c>
      <c r="B2677" s="551" t="s">
        <v>5504</v>
      </c>
    </row>
    <row r="2678">
      <c r="A2678" s="551" t="s">
        <v>5505</v>
      </c>
      <c r="B2678" s="551" t="s">
        <v>5506</v>
      </c>
    </row>
    <row r="2679">
      <c r="A2679" s="551" t="s">
        <v>5507</v>
      </c>
      <c r="B2679" s="551" t="s">
        <v>5508</v>
      </c>
    </row>
    <row r="2680">
      <c r="A2680" s="551" t="s">
        <v>5509</v>
      </c>
      <c r="B2680" s="551" t="s">
        <v>5510</v>
      </c>
    </row>
    <row r="2681">
      <c r="A2681" s="551" t="s">
        <v>5511</v>
      </c>
      <c r="B2681" s="551" t="s">
        <v>5512</v>
      </c>
    </row>
    <row r="2682">
      <c r="A2682" s="551" t="s">
        <v>5513</v>
      </c>
      <c r="B2682" s="551" t="s">
        <v>5514</v>
      </c>
    </row>
    <row r="2683">
      <c r="A2683" s="551" t="s">
        <v>5515</v>
      </c>
      <c r="B2683" s="551" t="s">
        <v>5516</v>
      </c>
    </row>
    <row r="2684">
      <c r="A2684" s="551" t="s">
        <v>5517</v>
      </c>
      <c r="B2684" s="551" t="s">
        <v>5518</v>
      </c>
    </row>
    <row r="2685">
      <c r="A2685" s="551" t="s">
        <v>5519</v>
      </c>
      <c r="B2685" s="551" t="s">
        <v>5520</v>
      </c>
    </row>
    <row r="2686">
      <c r="A2686" s="551" t="s">
        <v>5521</v>
      </c>
      <c r="B2686" s="551" t="s">
        <v>5522</v>
      </c>
    </row>
    <row r="2687">
      <c r="A2687" s="551" t="s">
        <v>5523</v>
      </c>
      <c r="B2687" s="551" t="s">
        <v>5524</v>
      </c>
    </row>
    <row r="2688">
      <c r="A2688" s="551" t="s">
        <v>5525</v>
      </c>
      <c r="B2688" s="551" t="s">
        <v>5526</v>
      </c>
    </row>
    <row r="2689">
      <c r="A2689" s="551" t="s">
        <v>5527</v>
      </c>
      <c r="B2689" s="551" t="s">
        <v>5528</v>
      </c>
    </row>
    <row r="2690">
      <c r="A2690" s="551" t="s">
        <v>5529</v>
      </c>
      <c r="B2690" s="551" t="s">
        <v>5530</v>
      </c>
    </row>
    <row r="2691">
      <c r="A2691" s="551" t="s">
        <v>5531</v>
      </c>
      <c r="B2691" s="551" t="s">
        <v>5532</v>
      </c>
    </row>
    <row r="2692">
      <c r="A2692" s="551" t="s">
        <v>5533</v>
      </c>
      <c r="B2692" s="551" t="s">
        <v>5534</v>
      </c>
    </row>
    <row r="2693">
      <c r="A2693" s="551" t="s">
        <v>5535</v>
      </c>
      <c r="B2693" s="551" t="s">
        <v>5536</v>
      </c>
    </row>
    <row r="2694">
      <c r="A2694" s="551" t="s">
        <v>377</v>
      </c>
      <c r="B2694" s="551" t="s">
        <v>5512</v>
      </c>
    </row>
    <row r="2695">
      <c r="A2695" s="551" t="s">
        <v>5537</v>
      </c>
      <c r="B2695" s="551" t="s">
        <v>5512</v>
      </c>
    </row>
    <row r="2696">
      <c r="A2696" s="551" t="s">
        <v>5538</v>
      </c>
      <c r="B2696" s="551" t="s">
        <v>5512</v>
      </c>
    </row>
    <row r="2697">
      <c r="A2697" s="551" t="s">
        <v>5539</v>
      </c>
      <c r="B2697" s="551" t="s">
        <v>5540</v>
      </c>
    </row>
    <row r="2698">
      <c r="A2698" s="551" t="s">
        <v>5541</v>
      </c>
      <c r="B2698" s="551" t="s">
        <v>5542</v>
      </c>
    </row>
    <row r="2699">
      <c r="A2699" s="551" t="s">
        <v>5543</v>
      </c>
      <c r="B2699" s="551" t="s">
        <v>5544</v>
      </c>
    </row>
    <row r="2700">
      <c r="A2700" s="551" t="s">
        <v>5545</v>
      </c>
      <c r="B2700" s="551" t="s">
        <v>5546</v>
      </c>
    </row>
    <row r="2701">
      <c r="A2701" s="551" t="s">
        <v>5547</v>
      </c>
      <c r="B2701" s="551" t="s">
        <v>5548</v>
      </c>
    </row>
    <row r="2702">
      <c r="A2702" s="551" t="s">
        <v>5549</v>
      </c>
      <c r="B2702" s="551" t="s">
        <v>5550</v>
      </c>
    </row>
    <row r="2703">
      <c r="A2703" s="551" t="s">
        <v>5551</v>
      </c>
      <c r="B2703" s="551" t="s">
        <v>5552</v>
      </c>
    </row>
    <row r="2704">
      <c r="A2704" s="551" t="s">
        <v>5553</v>
      </c>
      <c r="B2704" s="551" t="s">
        <v>5554</v>
      </c>
    </row>
    <row r="2705">
      <c r="A2705" s="551" t="s">
        <v>5555</v>
      </c>
      <c r="B2705" s="551" t="s">
        <v>5556</v>
      </c>
    </row>
    <row r="2706">
      <c r="A2706" s="551" t="s">
        <v>5557</v>
      </c>
      <c r="B2706" s="551" t="s">
        <v>5558</v>
      </c>
    </row>
    <row r="2707">
      <c r="A2707" s="551" t="s">
        <v>5559</v>
      </c>
      <c r="B2707" s="551" t="s">
        <v>5560</v>
      </c>
    </row>
    <row r="2708">
      <c r="A2708" s="551" t="s">
        <v>5561</v>
      </c>
      <c r="B2708" s="551" t="s">
        <v>5562</v>
      </c>
    </row>
    <row r="2709">
      <c r="A2709" s="551" t="s">
        <v>5563</v>
      </c>
      <c r="B2709" s="551" t="s">
        <v>3617</v>
      </c>
    </row>
    <row r="2710">
      <c r="A2710" s="551" t="s">
        <v>5564</v>
      </c>
      <c r="B2710" s="551" t="s">
        <v>3617</v>
      </c>
    </row>
    <row r="2711">
      <c r="A2711" s="551" t="s">
        <v>5565</v>
      </c>
      <c r="B2711" s="551" t="s">
        <v>5566</v>
      </c>
    </row>
    <row r="2712">
      <c r="A2712" s="551" t="s">
        <v>5567</v>
      </c>
      <c r="B2712" s="551" t="s">
        <v>3617</v>
      </c>
    </row>
    <row r="2713">
      <c r="A2713" s="551" t="s">
        <v>5568</v>
      </c>
      <c r="B2713" s="551" t="s">
        <v>3617</v>
      </c>
    </row>
    <row r="2714">
      <c r="A2714" s="551" t="s">
        <v>5569</v>
      </c>
      <c r="B2714" s="551" t="s">
        <v>3617</v>
      </c>
    </row>
    <row r="2715">
      <c r="A2715" s="551" t="s">
        <v>5570</v>
      </c>
      <c r="B2715" s="551" t="s">
        <v>5571</v>
      </c>
    </row>
    <row r="2716">
      <c r="A2716" s="551" t="s">
        <v>5572</v>
      </c>
      <c r="B2716" s="551" t="s">
        <v>3617</v>
      </c>
    </row>
    <row r="2717">
      <c r="A2717" s="551" t="s">
        <v>5573</v>
      </c>
      <c r="B2717" s="551" t="s">
        <v>3617</v>
      </c>
    </row>
    <row r="2718">
      <c r="A2718" s="551" t="s">
        <v>5574</v>
      </c>
      <c r="B2718" s="551" t="s">
        <v>5575</v>
      </c>
    </row>
    <row r="2719">
      <c r="A2719" s="551" t="s">
        <v>5576</v>
      </c>
      <c r="B2719" s="551" t="s">
        <v>5577</v>
      </c>
    </row>
    <row r="2720">
      <c r="A2720" s="551" t="s">
        <v>5578</v>
      </c>
      <c r="B2720" s="551" t="s">
        <v>5577</v>
      </c>
    </row>
    <row r="2721">
      <c r="A2721" s="551" t="s">
        <v>5579</v>
      </c>
      <c r="B2721" s="551" t="s">
        <v>5577</v>
      </c>
    </row>
    <row r="2722">
      <c r="A2722" s="551" t="s">
        <v>5580</v>
      </c>
      <c r="B2722" s="551" t="s">
        <v>5581</v>
      </c>
    </row>
    <row r="2723">
      <c r="A2723" s="551" t="s">
        <v>5582</v>
      </c>
      <c r="B2723" s="551" t="s">
        <v>5583</v>
      </c>
    </row>
    <row r="2724">
      <c r="A2724" s="551" t="s">
        <v>5584</v>
      </c>
      <c r="B2724" s="551" t="s">
        <v>5583</v>
      </c>
    </row>
    <row r="2725">
      <c r="A2725" s="551" t="s">
        <v>5585</v>
      </c>
      <c r="B2725" s="551" t="s">
        <v>5586</v>
      </c>
    </row>
    <row r="2726">
      <c r="A2726" s="551" t="s">
        <v>5587</v>
      </c>
      <c r="B2726" s="551" t="s">
        <v>5588</v>
      </c>
    </row>
    <row r="2727">
      <c r="A2727" s="551" t="s">
        <v>5589</v>
      </c>
      <c r="B2727" s="551" t="s">
        <v>5590</v>
      </c>
    </row>
    <row r="2728">
      <c r="A2728" s="551" t="s">
        <v>5591</v>
      </c>
      <c r="B2728" s="551" t="s">
        <v>5592</v>
      </c>
    </row>
    <row r="2729">
      <c r="A2729" s="551" t="s">
        <v>5593</v>
      </c>
      <c r="B2729" s="551" t="s">
        <v>5594</v>
      </c>
    </row>
    <row r="2730">
      <c r="A2730" s="551" t="s">
        <v>5595</v>
      </c>
      <c r="B2730" s="551" t="s">
        <v>5596</v>
      </c>
    </row>
    <row r="2731">
      <c r="A2731" s="551" t="s">
        <v>5597</v>
      </c>
      <c r="B2731" s="551" t="s">
        <v>5598</v>
      </c>
    </row>
    <row r="2732">
      <c r="A2732" s="551" t="s">
        <v>5599</v>
      </c>
      <c r="B2732" s="551" t="s">
        <v>5600</v>
      </c>
    </row>
    <row r="2733">
      <c r="A2733" s="551" t="s">
        <v>5601</v>
      </c>
      <c r="B2733" s="551" t="s">
        <v>5602</v>
      </c>
    </row>
    <row r="2734">
      <c r="A2734" s="551" t="s">
        <v>5603</v>
      </c>
      <c r="B2734" s="551" t="s">
        <v>5604</v>
      </c>
    </row>
    <row r="2735">
      <c r="A2735" s="551" t="s">
        <v>5605</v>
      </c>
      <c r="B2735" s="551" t="s">
        <v>5606</v>
      </c>
    </row>
    <row r="2736">
      <c r="A2736" s="551" t="s">
        <v>5607</v>
      </c>
      <c r="B2736" s="551" t="s">
        <v>5608</v>
      </c>
    </row>
    <row r="2737">
      <c r="A2737" s="551" t="s">
        <v>5609</v>
      </c>
      <c r="B2737" s="551" t="s">
        <v>5610</v>
      </c>
    </row>
    <row r="2738">
      <c r="A2738" s="551" t="s">
        <v>5611</v>
      </c>
      <c r="B2738" s="551" t="s">
        <v>5612</v>
      </c>
    </row>
    <row r="2739">
      <c r="A2739" s="551" t="s">
        <v>5613</v>
      </c>
      <c r="B2739" s="551" t="s">
        <v>5614</v>
      </c>
    </row>
    <row r="2740">
      <c r="A2740" s="551" t="s">
        <v>5615</v>
      </c>
      <c r="B2740" s="551" t="s">
        <v>5616</v>
      </c>
    </row>
    <row r="2741">
      <c r="A2741" s="551" t="s">
        <v>5617</v>
      </c>
      <c r="B2741" s="551" t="s">
        <v>5618</v>
      </c>
    </row>
    <row r="2742">
      <c r="A2742" s="551" t="s">
        <v>5619</v>
      </c>
      <c r="B2742" s="551" t="s">
        <v>5620</v>
      </c>
    </row>
    <row r="2743">
      <c r="A2743" s="551" t="s">
        <v>5621</v>
      </c>
      <c r="B2743" s="551" t="s">
        <v>5622</v>
      </c>
    </row>
    <row r="2744">
      <c r="A2744" s="551" t="s">
        <v>5623</v>
      </c>
      <c r="B2744" s="551" t="s">
        <v>5624</v>
      </c>
    </row>
    <row r="2745">
      <c r="A2745" s="551" t="s">
        <v>5625</v>
      </c>
      <c r="B2745" s="551" t="s">
        <v>5626</v>
      </c>
    </row>
    <row r="2746">
      <c r="A2746" s="551" t="s">
        <v>5627</v>
      </c>
      <c r="B2746" s="551" t="s">
        <v>5628</v>
      </c>
    </row>
    <row r="2747">
      <c r="A2747" s="551" t="s">
        <v>5629</v>
      </c>
      <c r="B2747" s="551" t="s">
        <v>5630</v>
      </c>
    </row>
    <row r="2748">
      <c r="A2748" s="551" t="s">
        <v>5631</v>
      </c>
      <c r="B2748" s="551" t="s">
        <v>5632</v>
      </c>
    </row>
    <row r="2749">
      <c r="A2749" s="551" t="s">
        <v>5633</v>
      </c>
      <c r="B2749" s="551" t="s">
        <v>5634</v>
      </c>
    </row>
    <row r="2750">
      <c r="A2750" s="551" t="s">
        <v>5635</v>
      </c>
      <c r="B2750" s="551" t="s">
        <v>5636</v>
      </c>
    </row>
    <row r="2751">
      <c r="A2751" s="551" t="s">
        <v>5637</v>
      </c>
      <c r="B2751" s="551" t="s">
        <v>5638</v>
      </c>
    </row>
    <row r="2752">
      <c r="A2752" s="551" t="s">
        <v>5639</v>
      </c>
      <c r="B2752" s="551" t="s">
        <v>5640</v>
      </c>
    </row>
    <row r="2753">
      <c r="A2753" s="551" t="s">
        <v>5641</v>
      </c>
      <c r="B2753" s="551" t="s">
        <v>5642</v>
      </c>
    </row>
    <row r="2754">
      <c r="A2754" s="551" t="s">
        <v>5643</v>
      </c>
      <c r="B2754" s="551" t="s">
        <v>5642</v>
      </c>
    </row>
    <row r="2755">
      <c r="A2755" s="551" t="s">
        <v>5644</v>
      </c>
      <c r="B2755" s="551" t="s">
        <v>5645</v>
      </c>
    </row>
    <row r="2756">
      <c r="A2756" s="551" t="s">
        <v>378</v>
      </c>
      <c r="B2756" s="551" t="s">
        <v>5646</v>
      </c>
    </row>
    <row r="2757">
      <c r="A2757" s="551" t="s">
        <v>5647</v>
      </c>
      <c r="B2757" s="551" t="s">
        <v>5648</v>
      </c>
    </row>
    <row r="2758">
      <c r="A2758" s="551" t="s">
        <v>5649</v>
      </c>
      <c r="B2758" s="551" t="s">
        <v>5650</v>
      </c>
    </row>
    <row r="2759">
      <c r="A2759" s="551" t="s">
        <v>5651</v>
      </c>
      <c r="B2759" s="551" t="s">
        <v>5652</v>
      </c>
    </row>
    <row r="2760">
      <c r="A2760" s="551" t="s">
        <v>5653</v>
      </c>
      <c r="B2760" s="551" t="s">
        <v>5654</v>
      </c>
    </row>
    <row r="2761">
      <c r="A2761" s="551" t="s">
        <v>380</v>
      </c>
      <c r="B2761" s="551" t="s">
        <v>5655</v>
      </c>
    </row>
    <row r="2762">
      <c r="A2762" s="551" t="s">
        <v>5656</v>
      </c>
      <c r="B2762" s="551" t="s">
        <v>5657</v>
      </c>
    </row>
    <row r="2763">
      <c r="A2763" s="551" t="s">
        <v>5658</v>
      </c>
      <c r="B2763" s="551" t="s">
        <v>5659</v>
      </c>
    </row>
    <row r="2764">
      <c r="A2764" s="551" t="s">
        <v>381</v>
      </c>
      <c r="B2764" s="551" t="s">
        <v>5660</v>
      </c>
    </row>
    <row r="2765">
      <c r="A2765" s="551" t="s">
        <v>5661</v>
      </c>
      <c r="B2765" s="551" t="s">
        <v>5662</v>
      </c>
    </row>
    <row r="2766">
      <c r="A2766" s="551" t="s">
        <v>5663</v>
      </c>
      <c r="B2766" s="551" t="s">
        <v>5664</v>
      </c>
    </row>
    <row r="2767">
      <c r="A2767" s="551" t="s">
        <v>5665</v>
      </c>
      <c r="B2767" s="551" t="s">
        <v>5666</v>
      </c>
    </row>
    <row r="2768">
      <c r="A2768" s="551" t="s">
        <v>5667</v>
      </c>
      <c r="B2768" s="551" t="s">
        <v>5668</v>
      </c>
    </row>
    <row r="2769">
      <c r="A2769" s="551" t="s">
        <v>5669</v>
      </c>
      <c r="B2769" s="551" t="s">
        <v>5668</v>
      </c>
    </row>
    <row r="2770">
      <c r="A2770" s="551" t="s">
        <v>5670</v>
      </c>
      <c r="B2770" s="551" t="s">
        <v>5668</v>
      </c>
    </row>
    <row r="2771">
      <c r="A2771" s="551" t="s">
        <v>382</v>
      </c>
      <c r="B2771" s="551" t="s">
        <v>5671</v>
      </c>
    </row>
    <row r="2772">
      <c r="A2772" s="551" t="s">
        <v>5672</v>
      </c>
      <c r="B2772" s="551" t="s">
        <v>5673</v>
      </c>
    </row>
    <row r="2773">
      <c r="A2773" s="551" t="s">
        <v>5674</v>
      </c>
      <c r="B2773" s="551" t="s">
        <v>5675</v>
      </c>
    </row>
    <row r="2774">
      <c r="A2774" s="551" t="s">
        <v>5676</v>
      </c>
      <c r="B2774" s="551" t="s">
        <v>5677</v>
      </c>
    </row>
    <row r="2775">
      <c r="A2775" s="551" t="s">
        <v>5678</v>
      </c>
      <c r="B2775" s="551" t="s">
        <v>5679</v>
      </c>
    </row>
    <row r="2776">
      <c r="A2776" s="551" t="s">
        <v>5680</v>
      </c>
      <c r="B2776" s="551" t="s">
        <v>5681</v>
      </c>
    </row>
    <row r="2777">
      <c r="A2777" s="551" t="s">
        <v>5682</v>
      </c>
      <c r="B2777" s="551" t="s">
        <v>5683</v>
      </c>
    </row>
    <row r="2778">
      <c r="A2778" s="551" t="s">
        <v>5684</v>
      </c>
      <c r="B2778" s="551" t="s">
        <v>5683</v>
      </c>
    </row>
    <row r="2779">
      <c r="A2779" s="551" t="s">
        <v>386</v>
      </c>
      <c r="B2779" s="551" t="s">
        <v>5685</v>
      </c>
    </row>
    <row r="2780">
      <c r="A2780" s="551" t="s">
        <v>5686</v>
      </c>
      <c r="B2780" s="551" t="s">
        <v>5687</v>
      </c>
    </row>
    <row r="2781">
      <c r="A2781" s="551" t="s">
        <v>5688</v>
      </c>
      <c r="B2781" s="551" t="s">
        <v>5689</v>
      </c>
    </row>
    <row r="2782">
      <c r="A2782" s="551" t="s">
        <v>5690</v>
      </c>
      <c r="B2782" s="551" t="s">
        <v>5689</v>
      </c>
    </row>
    <row r="2783">
      <c r="A2783" s="551" t="s">
        <v>5691</v>
      </c>
      <c r="B2783" s="551" t="s">
        <v>5689</v>
      </c>
    </row>
    <row r="2784">
      <c r="A2784" s="551" t="s">
        <v>5692</v>
      </c>
      <c r="B2784" s="551" t="s">
        <v>5693</v>
      </c>
    </row>
    <row r="2785">
      <c r="A2785" s="551" t="s">
        <v>5694</v>
      </c>
      <c r="B2785" s="551" t="s">
        <v>5695</v>
      </c>
    </row>
    <row r="2786">
      <c r="A2786" s="551" t="s">
        <v>5696</v>
      </c>
      <c r="B2786" s="551" t="s">
        <v>5697</v>
      </c>
    </row>
    <row r="2787">
      <c r="A2787" s="551" t="s">
        <v>5698</v>
      </c>
      <c r="B2787" s="551" t="s">
        <v>5699</v>
      </c>
    </row>
    <row r="2788">
      <c r="A2788" s="551" t="s">
        <v>387</v>
      </c>
      <c r="B2788" s="551" t="s">
        <v>5700</v>
      </c>
    </row>
    <row r="2789">
      <c r="A2789" s="551" t="s">
        <v>5701</v>
      </c>
      <c r="B2789" s="551" t="s">
        <v>5702</v>
      </c>
    </row>
    <row r="2790">
      <c r="A2790" s="551" t="s">
        <v>5703</v>
      </c>
      <c r="B2790" s="551" t="s">
        <v>5704</v>
      </c>
    </row>
    <row r="2791">
      <c r="A2791" s="551" t="s">
        <v>388</v>
      </c>
      <c r="B2791" s="551" t="s">
        <v>5705</v>
      </c>
    </row>
    <row r="2792">
      <c r="A2792" s="551" t="s">
        <v>389</v>
      </c>
      <c r="B2792" s="551" t="s">
        <v>5706</v>
      </c>
    </row>
    <row r="2793">
      <c r="A2793" s="551" t="s">
        <v>5707</v>
      </c>
      <c r="B2793" s="551" t="s">
        <v>5708</v>
      </c>
    </row>
    <row r="2794">
      <c r="A2794" s="551" t="s">
        <v>5709</v>
      </c>
      <c r="B2794" s="551" t="s">
        <v>5710</v>
      </c>
    </row>
    <row r="2795">
      <c r="A2795" s="551" t="s">
        <v>5711</v>
      </c>
      <c r="B2795" s="551" t="s">
        <v>5712</v>
      </c>
    </row>
    <row r="2796">
      <c r="A2796" s="551" t="s">
        <v>5713</v>
      </c>
      <c r="B2796" s="551" t="s">
        <v>5714</v>
      </c>
    </row>
    <row r="2797">
      <c r="A2797" s="551" t="s">
        <v>5715</v>
      </c>
      <c r="B2797" s="551" t="s">
        <v>5716</v>
      </c>
    </row>
    <row r="2798">
      <c r="A2798" s="551" t="s">
        <v>5717</v>
      </c>
      <c r="B2798" s="551" t="s">
        <v>5718</v>
      </c>
    </row>
    <row r="2799">
      <c r="A2799" s="551" t="s">
        <v>391</v>
      </c>
      <c r="B2799" s="551" t="s">
        <v>5719</v>
      </c>
    </row>
    <row r="2800">
      <c r="A2800" s="551" t="s">
        <v>5720</v>
      </c>
      <c r="B2800" s="551" t="s">
        <v>5721</v>
      </c>
    </row>
    <row r="2801">
      <c r="A2801" s="551" t="s">
        <v>5722</v>
      </c>
      <c r="B2801" s="551" t="s">
        <v>5723</v>
      </c>
    </row>
    <row r="2802">
      <c r="A2802" s="551" t="s">
        <v>5724</v>
      </c>
      <c r="B2802" s="551" t="s">
        <v>5725</v>
      </c>
    </row>
    <row r="2803">
      <c r="A2803" s="551" t="s">
        <v>5726</v>
      </c>
      <c r="B2803" s="551" t="s">
        <v>5727</v>
      </c>
    </row>
    <row r="2804">
      <c r="A2804" s="551" t="s">
        <v>5728</v>
      </c>
      <c r="B2804" s="551" t="s">
        <v>5729</v>
      </c>
    </row>
    <row r="2805">
      <c r="A2805" s="551" t="s">
        <v>5730</v>
      </c>
      <c r="B2805" s="551" t="s">
        <v>5731</v>
      </c>
    </row>
    <row r="2806">
      <c r="A2806" s="551" t="s">
        <v>392</v>
      </c>
      <c r="B2806" s="551" t="s">
        <v>5732</v>
      </c>
    </row>
    <row r="2807">
      <c r="A2807" s="551" t="s">
        <v>5733</v>
      </c>
      <c r="B2807" s="551" t="s">
        <v>5734</v>
      </c>
    </row>
    <row r="2808">
      <c r="A2808" s="551" t="s">
        <v>393</v>
      </c>
      <c r="B2808" s="551" t="s">
        <v>5735</v>
      </c>
    </row>
    <row r="2809">
      <c r="A2809" s="551" t="s">
        <v>5736</v>
      </c>
      <c r="B2809" s="551" t="s">
        <v>5737</v>
      </c>
    </row>
    <row r="2810">
      <c r="A2810" s="551" t="s">
        <v>5738</v>
      </c>
      <c r="B2810" s="551" t="s">
        <v>5737</v>
      </c>
    </row>
    <row r="2811">
      <c r="A2811" s="551" t="s">
        <v>5739</v>
      </c>
      <c r="B2811" s="551" t="s">
        <v>5737</v>
      </c>
    </row>
    <row r="2812">
      <c r="A2812" s="551" t="s">
        <v>5740</v>
      </c>
      <c r="B2812" s="551" t="s">
        <v>5741</v>
      </c>
    </row>
    <row r="2813">
      <c r="A2813" s="551" t="s">
        <v>5742</v>
      </c>
      <c r="B2813" s="551" t="s">
        <v>5743</v>
      </c>
    </row>
    <row r="2814">
      <c r="A2814" s="551" t="s">
        <v>5744</v>
      </c>
      <c r="B2814" s="551" t="s">
        <v>5745</v>
      </c>
    </row>
    <row r="2815">
      <c r="A2815" s="551" t="s">
        <v>5746</v>
      </c>
      <c r="B2815" s="551" t="s">
        <v>5747</v>
      </c>
    </row>
    <row r="2816">
      <c r="A2816" s="551" t="s">
        <v>5748</v>
      </c>
      <c r="B2816" s="551" t="s">
        <v>5710</v>
      </c>
    </row>
    <row r="2817">
      <c r="A2817" s="551" t="s">
        <v>5749</v>
      </c>
      <c r="B2817" s="551" t="s">
        <v>5750</v>
      </c>
    </row>
    <row r="2818">
      <c r="A2818" s="551" t="s">
        <v>5751</v>
      </c>
      <c r="B2818" s="551" t="s">
        <v>5750</v>
      </c>
    </row>
    <row r="2819">
      <c r="A2819" s="551" t="s">
        <v>5752</v>
      </c>
      <c r="B2819" s="551" t="s">
        <v>5753</v>
      </c>
    </row>
    <row r="2820">
      <c r="A2820" s="551" t="s">
        <v>5754</v>
      </c>
      <c r="B2820" s="551" t="s">
        <v>5755</v>
      </c>
    </row>
    <row r="2821">
      <c r="A2821" s="551" t="s">
        <v>5756</v>
      </c>
      <c r="B2821" s="551" t="s">
        <v>5757</v>
      </c>
    </row>
    <row r="2822">
      <c r="A2822" s="551" t="s">
        <v>5758</v>
      </c>
      <c r="B2822" s="551" t="s">
        <v>5759</v>
      </c>
    </row>
    <row r="2823">
      <c r="A2823" s="551" t="s">
        <v>5760</v>
      </c>
      <c r="B2823" s="551" t="s">
        <v>5761</v>
      </c>
    </row>
    <row r="2824">
      <c r="A2824" s="551" t="s">
        <v>5762</v>
      </c>
      <c r="B2824" s="551" t="s">
        <v>5763</v>
      </c>
    </row>
    <row r="2825">
      <c r="A2825" s="551" t="s">
        <v>5764</v>
      </c>
      <c r="B2825" s="551" t="s">
        <v>5765</v>
      </c>
    </row>
    <row r="2826">
      <c r="A2826" s="551" t="s">
        <v>5766</v>
      </c>
      <c r="B2826" s="551" t="s">
        <v>5767</v>
      </c>
    </row>
    <row r="2827">
      <c r="A2827" s="551" t="s">
        <v>5768</v>
      </c>
      <c r="B2827" s="551" t="s">
        <v>5769</v>
      </c>
    </row>
    <row r="2828">
      <c r="A2828" s="551" t="s">
        <v>5770</v>
      </c>
      <c r="B2828" s="551" t="s">
        <v>5771</v>
      </c>
    </row>
    <row r="2829">
      <c r="A2829" s="551" t="s">
        <v>5772</v>
      </c>
      <c r="B2829" s="551" t="s">
        <v>5773</v>
      </c>
    </row>
    <row r="2830">
      <c r="A2830" s="551" t="s">
        <v>5774</v>
      </c>
      <c r="B2830" s="551" t="s">
        <v>5775</v>
      </c>
    </row>
    <row r="2831">
      <c r="A2831" s="551" t="s">
        <v>5776</v>
      </c>
      <c r="B2831" s="551" t="s">
        <v>5775</v>
      </c>
    </row>
    <row r="2832">
      <c r="A2832" s="551" t="s">
        <v>5777</v>
      </c>
      <c r="B2832" s="551" t="s">
        <v>5778</v>
      </c>
    </row>
    <row r="2833">
      <c r="A2833" s="551" t="s">
        <v>394</v>
      </c>
      <c r="B2833" s="551" t="s">
        <v>5779</v>
      </c>
    </row>
    <row r="2834">
      <c r="A2834" s="551" t="s">
        <v>5780</v>
      </c>
      <c r="B2834" s="551" t="s">
        <v>5781</v>
      </c>
    </row>
    <row r="2835">
      <c r="A2835" s="551" t="s">
        <v>5782</v>
      </c>
      <c r="B2835" s="551" t="s">
        <v>5783</v>
      </c>
    </row>
    <row r="2836">
      <c r="A2836" s="551" t="s">
        <v>5784</v>
      </c>
      <c r="B2836" s="551" t="s">
        <v>5785</v>
      </c>
    </row>
    <row r="2837">
      <c r="A2837" s="551" t="s">
        <v>5786</v>
      </c>
      <c r="B2837" s="551" t="s">
        <v>5787</v>
      </c>
    </row>
    <row r="2838">
      <c r="A2838" s="551" t="s">
        <v>5788</v>
      </c>
      <c r="B2838" s="551" t="s">
        <v>5789</v>
      </c>
    </row>
    <row r="2839">
      <c r="A2839" s="551" t="s">
        <v>5790</v>
      </c>
      <c r="B2839" s="551" t="s">
        <v>5791</v>
      </c>
    </row>
    <row r="2840">
      <c r="A2840" s="551" t="s">
        <v>5792</v>
      </c>
      <c r="B2840" s="551" t="s">
        <v>5791</v>
      </c>
    </row>
    <row r="2841">
      <c r="A2841" s="551" t="s">
        <v>5793</v>
      </c>
      <c r="B2841" s="551" t="s">
        <v>5794</v>
      </c>
    </row>
    <row r="2842">
      <c r="A2842" s="551" t="s">
        <v>5795</v>
      </c>
      <c r="B2842" s="551" t="s">
        <v>5796</v>
      </c>
    </row>
    <row r="2843">
      <c r="A2843" s="551" t="s">
        <v>5797</v>
      </c>
      <c r="B2843" s="551" t="s">
        <v>5798</v>
      </c>
    </row>
    <row r="2844">
      <c r="A2844" s="551" t="s">
        <v>5799</v>
      </c>
      <c r="B2844" s="551" t="s">
        <v>5800</v>
      </c>
    </row>
    <row r="2845">
      <c r="A2845" s="551" t="s">
        <v>5801</v>
      </c>
      <c r="B2845" s="551" t="s">
        <v>5802</v>
      </c>
    </row>
    <row r="2846">
      <c r="A2846" s="551" t="s">
        <v>5803</v>
      </c>
      <c r="B2846" s="551" t="s">
        <v>5804</v>
      </c>
    </row>
    <row r="2847">
      <c r="A2847" s="551" t="s">
        <v>5805</v>
      </c>
      <c r="B2847" s="551" t="s">
        <v>5806</v>
      </c>
    </row>
    <row r="2848">
      <c r="A2848" s="551" t="s">
        <v>5807</v>
      </c>
      <c r="B2848" s="551" t="s">
        <v>5808</v>
      </c>
    </row>
    <row r="2849">
      <c r="A2849" s="551" t="s">
        <v>5809</v>
      </c>
      <c r="B2849" s="551" t="s">
        <v>5810</v>
      </c>
    </row>
    <row r="2850">
      <c r="A2850" s="551" t="s">
        <v>5811</v>
      </c>
      <c r="B2850" s="551" t="s">
        <v>5812</v>
      </c>
    </row>
    <row r="2851">
      <c r="A2851" s="551" t="s">
        <v>5813</v>
      </c>
      <c r="B2851" s="551" t="s">
        <v>5814</v>
      </c>
    </row>
    <row r="2852">
      <c r="A2852" s="551" t="s">
        <v>5815</v>
      </c>
      <c r="B2852" s="551" t="s">
        <v>5816</v>
      </c>
    </row>
    <row r="2853">
      <c r="A2853" s="551" t="s">
        <v>5817</v>
      </c>
      <c r="B2853" s="551" t="s">
        <v>3315</v>
      </c>
    </row>
    <row r="2854">
      <c r="A2854" s="551" t="s">
        <v>5818</v>
      </c>
      <c r="B2854" s="551" t="s">
        <v>5819</v>
      </c>
    </row>
    <row r="2855">
      <c r="A2855" s="551" t="s">
        <v>5820</v>
      </c>
      <c r="B2855" s="551" t="s">
        <v>3315</v>
      </c>
    </row>
    <row r="2856">
      <c r="A2856" s="551" t="s">
        <v>5821</v>
      </c>
      <c r="B2856" s="551" t="s">
        <v>3315</v>
      </c>
    </row>
    <row r="2857">
      <c r="A2857" s="551" t="s">
        <v>5822</v>
      </c>
      <c r="B2857" s="551" t="s">
        <v>5823</v>
      </c>
    </row>
    <row r="2858">
      <c r="A2858" s="551" t="s">
        <v>5824</v>
      </c>
      <c r="B2858" s="551" t="s">
        <v>5825</v>
      </c>
    </row>
    <row r="2859">
      <c r="A2859" s="551" t="s">
        <v>5826</v>
      </c>
      <c r="B2859" s="551" t="s">
        <v>5827</v>
      </c>
    </row>
    <row r="2860">
      <c r="A2860" s="551" t="s">
        <v>5828</v>
      </c>
      <c r="B2860" s="551" t="s">
        <v>5829</v>
      </c>
    </row>
    <row r="2861">
      <c r="A2861" s="551" t="s">
        <v>5830</v>
      </c>
      <c r="B2861" s="551" t="s">
        <v>5827</v>
      </c>
    </row>
    <row r="2862">
      <c r="A2862" s="551" t="s">
        <v>5831</v>
      </c>
      <c r="B2862" s="551" t="s">
        <v>5832</v>
      </c>
    </row>
    <row r="2863">
      <c r="A2863" s="551" t="s">
        <v>5833</v>
      </c>
      <c r="B2863" s="551" t="s">
        <v>5834</v>
      </c>
    </row>
    <row r="2864">
      <c r="A2864" s="551" t="s">
        <v>5835</v>
      </c>
      <c r="B2864" s="551" t="s">
        <v>5836</v>
      </c>
    </row>
    <row r="2865">
      <c r="A2865" s="551" t="s">
        <v>5837</v>
      </c>
      <c r="B2865" s="551" t="s">
        <v>5838</v>
      </c>
    </row>
    <row r="2866">
      <c r="A2866" s="551" t="s">
        <v>5839</v>
      </c>
      <c r="B2866" s="551" t="s">
        <v>5840</v>
      </c>
    </row>
    <row r="2867">
      <c r="A2867" s="551" t="s">
        <v>5841</v>
      </c>
      <c r="B2867" s="551" t="s">
        <v>5842</v>
      </c>
    </row>
    <row r="2868">
      <c r="A2868" s="551" t="s">
        <v>5843</v>
      </c>
      <c r="B2868" s="551" t="s">
        <v>5844</v>
      </c>
    </row>
    <row r="2869">
      <c r="A2869" s="551" t="s">
        <v>5845</v>
      </c>
      <c r="B2869" s="551" t="s">
        <v>5846</v>
      </c>
    </row>
    <row r="2870">
      <c r="A2870" s="551" t="s">
        <v>5847</v>
      </c>
      <c r="B2870" s="551" t="s">
        <v>5848</v>
      </c>
    </row>
    <row r="2871">
      <c r="A2871" s="551" t="s">
        <v>5849</v>
      </c>
      <c r="B2871" s="551" t="s">
        <v>5850</v>
      </c>
    </row>
    <row r="2872">
      <c r="A2872" s="551" t="s">
        <v>5851</v>
      </c>
      <c r="B2872" s="551" t="s">
        <v>5852</v>
      </c>
    </row>
    <row r="2873">
      <c r="A2873" s="551" t="s">
        <v>5853</v>
      </c>
      <c r="B2873" s="551" t="s">
        <v>5852</v>
      </c>
    </row>
    <row r="2874">
      <c r="A2874" s="551" t="s">
        <v>5854</v>
      </c>
      <c r="B2874" s="551" t="s">
        <v>5855</v>
      </c>
    </row>
    <row r="2875">
      <c r="A2875" s="551" t="s">
        <v>5856</v>
      </c>
      <c r="B2875" s="551" t="s">
        <v>5857</v>
      </c>
    </row>
    <row r="2876">
      <c r="A2876" s="551" t="s">
        <v>5858</v>
      </c>
      <c r="B2876" s="551" t="s">
        <v>5859</v>
      </c>
    </row>
    <row r="2877">
      <c r="A2877" s="551" t="s">
        <v>5860</v>
      </c>
      <c r="B2877" s="551" t="s">
        <v>5861</v>
      </c>
    </row>
    <row r="2878">
      <c r="A2878" s="551" t="s">
        <v>1</v>
      </c>
      <c r="B2878" s="551" t="s">
        <v>5862</v>
      </c>
      <c r="C2878" t="str">
        <f t="array" ref="C2878">INDEX(Ticker_name,MATCH(C2874,Ticker_key,0))</f>
        <v>#N/A</v>
      </c>
    </row>
    <row r="2879">
      <c r="A2879" s="551" t="s">
        <v>5863</v>
      </c>
      <c r="B2879" s="551" t="s">
        <v>5864</v>
      </c>
    </row>
    <row r="2880">
      <c r="A2880" s="551" t="s">
        <v>5865</v>
      </c>
      <c r="B2880" s="551" t="s">
        <v>5866</v>
      </c>
    </row>
    <row r="2881">
      <c r="A2881" s="551" t="s">
        <v>5867</v>
      </c>
      <c r="B2881" s="551" t="s">
        <v>5868</v>
      </c>
    </row>
    <row r="2882">
      <c r="A2882" s="551" t="s">
        <v>5869</v>
      </c>
      <c r="B2882" s="551" t="s">
        <v>5870</v>
      </c>
    </row>
    <row r="2883">
      <c r="A2883" s="551" t="s">
        <v>5871</v>
      </c>
      <c r="B2883" s="551" t="s">
        <v>5872</v>
      </c>
    </row>
    <row r="2884">
      <c r="A2884" s="551" t="s">
        <v>5873</v>
      </c>
      <c r="B2884" s="551" t="s">
        <v>5874</v>
      </c>
    </row>
    <row r="2885">
      <c r="A2885" s="551" t="s">
        <v>5875</v>
      </c>
      <c r="B2885" s="551" t="s">
        <v>5876</v>
      </c>
    </row>
    <row r="2886">
      <c r="A2886" s="551" t="s">
        <v>5877</v>
      </c>
      <c r="B2886" s="551" t="s">
        <v>5878</v>
      </c>
    </row>
    <row r="2887">
      <c r="A2887" s="551" t="s">
        <v>5879</v>
      </c>
      <c r="B2887" s="551" t="s">
        <v>5880</v>
      </c>
    </row>
    <row r="2888">
      <c r="A2888" s="551" t="s">
        <v>5881</v>
      </c>
      <c r="B2888" s="551" t="s">
        <v>5882</v>
      </c>
    </row>
    <row r="2889">
      <c r="A2889" s="551" t="s">
        <v>5883</v>
      </c>
      <c r="B2889" s="551" t="s">
        <v>5884</v>
      </c>
    </row>
    <row r="2890">
      <c r="A2890" s="551" t="s">
        <v>5885</v>
      </c>
      <c r="B2890" s="551" t="s">
        <v>5886</v>
      </c>
    </row>
    <row r="2891">
      <c r="A2891" s="551" t="s">
        <v>5887</v>
      </c>
      <c r="B2891" s="551" t="s">
        <v>5888</v>
      </c>
    </row>
    <row r="2892">
      <c r="A2892" s="551" t="s">
        <v>5889</v>
      </c>
      <c r="B2892" s="551" t="s">
        <v>5890</v>
      </c>
    </row>
    <row r="2893">
      <c r="A2893" s="551" t="s">
        <v>5891</v>
      </c>
      <c r="B2893" s="551" t="s">
        <v>5892</v>
      </c>
    </row>
    <row r="2894">
      <c r="A2894" s="551" t="s">
        <v>5893</v>
      </c>
      <c r="B2894" s="551" t="s">
        <v>5894</v>
      </c>
    </row>
    <row r="2895">
      <c r="A2895" s="551" t="s">
        <v>5895</v>
      </c>
      <c r="B2895" s="551" t="s">
        <v>5896</v>
      </c>
    </row>
    <row r="2896">
      <c r="A2896" s="551" t="s">
        <v>5897</v>
      </c>
      <c r="B2896" s="551" t="s">
        <v>5898</v>
      </c>
    </row>
    <row r="2897">
      <c r="A2897" s="551" t="s">
        <v>5899</v>
      </c>
      <c r="B2897" s="551" t="s">
        <v>5900</v>
      </c>
    </row>
    <row r="2898">
      <c r="A2898" s="551" t="s">
        <v>5901</v>
      </c>
      <c r="B2898" s="551" t="s">
        <v>5902</v>
      </c>
    </row>
    <row r="2899">
      <c r="A2899" s="551" t="s">
        <v>5903</v>
      </c>
      <c r="B2899" s="551" t="s">
        <v>5904</v>
      </c>
    </row>
    <row r="2900">
      <c r="A2900" s="551" t="s">
        <v>5905</v>
      </c>
      <c r="B2900" s="551" t="s">
        <v>5904</v>
      </c>
    </row>
    <row r="2901">
      <c r="A2901" s="551" t="s">
        <v>5906</v>
      </c>
      <c r="B2901" s="551" t="s">
        <v>5904</v>
      </c>
    </row>
    <row r="2902">
      <c r="A2902" s="551" t="s">
        <v>5907</v>
      </c>
      <c r="B2902" s="551" t="s">
        <v>5908</v>
      </c>
    </row>
    <row r="2903">
      <c r="A2903" s="551" t="s">
        <v>5909</v>
      </c>
      <c r="B2903" s="551" t="s">
        <v>5910</v>
      </c>
    </row>
    <row r="2904">
      <c r="A2904" s="551" t="s">
        <v>5911</v>
      </c>
      <c r="B2904" s="551" t="s">
        <v>5912</v>
      </c>
    </row>
    <row r="2905">
      <c r="A2905" s="551" t="s">
        <v>5913</v>
      </c>
      <c r="B2905" s="551" t="s">
        <v>5914</v>
      </c>
    </row>
    <row r="2906">
      <c r="A2906" s="551" t="s">
        <v>5915</v>
      </c>
      <c r="B2906" s="551" t="s">
        <v>5916</v>
      </c>
    </row>
    <row r="2907">
      <c r="A2907" s="551" t="s">
        <v>5917</v>
      </c>
      <c r="B2907" s="551" t="s">
        <v>5918</v>
      </c>
    </row>
    <row r="2908">
      <c r="A2908" s="551" t="s">
        <v>5919</v>
      </c>
      <c r="B2908" s="551" t="s">
        <v>5920</v>
      </c>
    </row>
    <row r="2909">
      <c r="A2909" s="551" t="s">
        <v>395</v>
      </c>
      <c r="B2909" s="551" t="s">
        <v>5921</v>
      </c>
    </row>
    <row r="2910">
      <c r="A2910" s="551" t="s">
        <v>5922</v>
      </c>
      <c r="B2910" s="551" t="s">
        <v>5923</v>
      </c>
    </row>
    <row r="2911">
      <c r="A2911" s="551" t="s">
        <v>5924</v>
      </c>
      <c r="B2911" s="551" t="s">
        <v>5925</v>
      </c>
    </row>
    <row r="2912">
      <c r="A2912" s="551" t="s">
        <v>5926</v>
      </c>
      <c r="B2912" s="551" t="s">
        <v>5927</v>
      </c>
    </row>
    <row r="2913">
      <c r="A2913" s="551" t="s">
        <v>5928</v>
      </c>
      <c r="B2913" s="551" t="s">
        <v>5929</v>
      </c>
    </row>
    <row r="2914">
      <c r="A2914" s="551" t="s">
        <v>5930</v>
      </c>
      <c r="B2914" s="551" t="s">
        <v>5931</v>
      </c>
    </row>
    <row r="2915">
      <c r="A2915" s="551" t="s">
        <v>5932</v>
      </c>
      <c r="B2915" s="551" t="s">
        <v>5933</v>
      </c>
    </row>
    <row r="2916">
      <c r="A2916" s="551" t="s">
        <v>5934</v>
      </c>
      <c r="B2916" s="551" t="s">
        <v>5935</v>
      </c>
    </row>
    <row r="2917">
      <c r="A2917" s="551" t="s">
        <v>396</v>
      </c>
      <c r="B2917" s="551" t="s">
        <v>5936</v>
      </c>
    </row>
    <row r="2918">
      <c r="A2918" s="551" t="s">
        <v>5937</v>
      </c>
      <c r="B2918" s="551" t="s">
        <v>5938</v>
      </c>
    </row>
    <row r="2919">
      <c r="A2919" s="551" t="s">
        <v>5939</v>
      </c>
      <c r="B2919" s="551" t="s">
        <v>5940</v>
      </c>
    </row>
    <row r="2920">
      <c r="A2920" s="551" t="s">
        <v>5941</v>
      </c>
      <c r="B2920" s="551" t="s">
        <v>5942</v>
      </c>
    </row>
    <row r="2921">
      <c r="A2921" s="551" t="s">
        <v>5943</v>
      </c>
      <c r="B2921" s="551" t="s">
        <v>5944</v>
      </c>
    </row>
    <row r="2922">
      <c r="A2922" s="551" t="s">
        <v>5945</v>
      </c>
      <c r="B2922" s="551" t="s">
        <v>5946</v>
      </c>
    </row>
    <row r="2923">
      <c r="A2923" s="551" t="s">
        <v>5947</v>
      </c>
      <c r="B2923" s="551" t="s">
        <v>5948</v>
      </c>
    </row>
    <row r="2924">
      <c r="A2924" s="551" t="s">
        <v>5949</v>
      </c>
      <c r="B2924" s="551" t="s">
        <v>5950</v>
      </c>
    </row>
    <row r="2925">
      <c r="A2925" s="551" t="s">
        <v>5951</v>
      </c>
      <c r="B2925" s="551" t="s">
        <v>5952</v>
      </c>
    </row>
    <row r="2926">
      <c r="A2926" s="551" t="s">
        <v>5953</v>
      </c>
      <c r="B2926" s="551" t="s">
        <v>5954</v>
      </c>
    </row>
    <row r="2927">
      <c r="A2927" s="551" t="s">
        <v>5955</v>
      </c>
      <c r="B2927" s="551" t="s">
        <v>5956</v>
      </c>
    </row>
    <row r="2928">
      <c r="A2928" s="551" t="s">
        <v>5957</v>
      </c>
      <c r="B2928" s="551" t="s">
        <v>5958</v>
      </c>
    </row>
    <row r="2929">
      <c r="A2929" s="551" t="s">
        <v>5959</v>
      </c>
      <c r="B2929" s="551" t="s">
        <v>5958</v>
      </c>
    </row>
    <row r="2930">
      <c r="A2930" s="551" t="s">
        <v>5960</v>
      </c>
      <c r="B2930" s="551" t="s">
        <v>5958</v>
      </c>
    </row>
    <row r="2931">
      <c r="A2931" s="551" t="s">
        <v>5961</v>
      </c>
      <c r="B2931" s="551" t="s">
        <v>5962</v>
      </c>
    </row>
    <row r="2932">
      <c r="A2932" s="551" t="s">
        <v>5963</v>
      </c>
      <c r="B2932" s="551" t="s">
        <v>5964</v>
      </c>
    </row>
    <row r="2933">
      <c r="A2933" s="551" t="s">
        <v>5965</v>
      </c>
      <c r="B2933" s="551" t="s">
        <v>5902</v>
      </c>
    </row>
    <row r="2934">
      <c r="A2934" s="551" t="s">
        <v>5966</v>
      </c>
      <c r="B2934" s="551" t="s">
        <v>5967</v>
      </c>
    </row>
    <row r="2935">
      <c r="A2935" s="551" t="s">
        <v>5968</v>
      </c>
      <c r="B2935" s="551" t="s">
        <v>5969</v>
      </c>
    </row>
    <row r="2936">
      <c r="A2936" s="551" t="s">
        <v>5970</v>
      </c>
      <c r="B2936" s="551" t="s">
        <v>5971</v>
      </c>
    </row>
    <row r="2937">
      <c r="A2937" s="551" t="s">
        <v>5972</v>
      </c>
      <c r="B2937" s="551" t="s">
        <v>5973</v>
      </c>
    </row>
    <row r="2938">
      <c r="A2938" s="551" t="s">
        <v>5974</v>
      </c>
      <c r="B2938" s="551" t="s">
        <v>5975</v>
      </c>
    </row>
    <row r="2939">
      <c r="A2939" s="551" t="s">
        <v>5976</v>
      </c>
      <c r="B2939" s="551" t="s">
        <v>5977</v>
      </c>
    </row>
    <row r="2940">
      <c r="A2940" s="551" t="s">
        <v>5978</v>
      </c>
      <c r="B2940" s="551" t="s">
        <v>5979</v>
      </c>
    </row>
    <row r="2941">
      <c r="A2941" s="551" t="s">
        <v>5980</v>
      </c>
      <c r="B2941" s="551" t="s">
        <v>5981</v>
      </c>
    </row>
    <row r="2942">
      <c r="A2942" s="551" t="s">
        <v>5982</v>
      </c>
      <c r="B2942" s="551" t="s">
        <v>5983</v>
      </c>
    </row>
    <row r="2943">
      <c r="A2943" s="551" t="s">
        <v>5984</v>
      </c>
      <c r="B2943" s="551" t="s">
        <v>5985</v>
      </c>
    </row>
    <row r="2944">
      <c r="A2944" s="551" t="s">
        <v>5986</v>
      </c>
      <c r="B2944" s="551" t="s">
        <v>5987</v>
      </c>
    </row>
    <row r="2945">
      <c r="A2945" s="551" t="s">
        <v>5988</v>
      </c>
      <c r="B2945" s="551" t="s">
        <v>5989</v>
      </c>
    </row>
    <row r="2946">
      <c r="A2946" s="551" t="s">
        <v>5990</v>
      </c>
      <c r="B2946" s="551" t="s">
        <v>5991</v>
      </c>
    </row>
    <row r="2947">
      <c r="A2947" s="551" t="s">
        <v>5992</v>
      </c>
      <c r="B2947" s="551" t="s">
        <v>5993</v>
      </c>
    </row>
    <row r="2948">
      <c r="A2948" s="551" t="s">
        <v>5994</v>
      </c>
      <c r="B2948" s="551" t="s">
        <v>5995</v>
      </c>
    </row>
    <row r="2949">
      <c r="A2949" s="551" t="s">
        <v>5996</v>
      </c>
      <c r="B2949" s="551" t="s">
        <v>5997</v>
      </c>
    </row>
    <row r="2950">
      <c r="A2950" s="551" t="s">
        <v>5998</v>
      </c>
      <c r="B2950" s="551" t="s">
        <v>5999</v>
      </c>
    </row>
    <row r="2951">
      <c r="A2951" s="551" t="s">
        <v>6000</v>
      </c>
      <c r="B2951" s="551" t="s">
        <v>6001</v>
      </c>
    </row>
    <row r="2952">
      <c r="A2952" s="551" t="s">
        <v>6002</v>
      </c>
      <c r="B2952" s="551" t="s">
        <v>6003</v>
      </c>
    </row>
    <row r="2953">
      <c r="A2953" s="551" t="s">
        <v>6004</v>
      </c>
      <c r="B2953" s="551" t="s">
        <v>6005</v>
      </c>
    </row>
    <row r="2954">
      <c r="A2954" s="551" t="s">
        <v>6006</v>
      </c>
      <c r="B2954" s="551" t="s">
        <v>6007</v>
      </c>
    </row>
    <row r="2955">
      <c r="A2955" s="551" t="s">
        <v>6008</v>
      </c>
      <c r="B2955" s="551" t="s">
        <v>6009</v>
      </c>
    </row>
    <row r="2956">
      <c r="A2956" s="551" t="s">
        <v>6010</v>
      </c>
      <c r="B2956" s="551" t="s">
        <v>6011</v>
      </c>
    </row>
    <row r="2957">
      <c r="A2957" s="551" t="s">
        <v>6012</v>
      </c>
      <c r="B2957" s="551" t="s">
        <v>6013</v>
      </c>
    </row>
    <row r="2958">
      <c r="A2958" s="551" t="s">
        <v>6014</v>
      </c>
      <c r="B2958" s="551" t="s">
        <v>1644</v>
      </c>
    </row>
    <row r="2959">
      <c r="A2959" s="551" t="s">
        <v>6015</v>
      </c>
      <c r="B2959" s="551" t="s">
        <v>1644</v>
      </c>
    </row>
    <row r="2960">
      <c r="A2960" s="551" t="s">
        <v>6016</v>
      </c>
      <c r="B2960" s="551" t="s">
        <v>1644</v>
      </c>
    </row>
    <row r="2961">
      <c r="A2961" s="551" t="s">
        <v>6017</v>
      </c>
      <c r="B2961" s="551" t="s">
        <v>6018</v>
      </c>
    </row>
    <row r="2962">
      <c r="A2962" s="551" t="s">
        <v>6019</v>
      </c>
      <c r="B2962" s="551" t="s">
        <v>1644</v>
      </c>
    </row>
    <row r="2963">
      <c r="A2963" s="551" t="s">
        <v>6020</v>
      </c>
      <c r="B2963" s="551" t="s">
        <v>6021</v>
      </c>
    </row>
    <row r="2964">
      <c r="A2964" s="551" t="s">
        <v>397</v>
      </c>
      <c r="B2964" s="551" t="s">
        <v>6022</v>
      </c>
    </row>
    <row r="2965">
      <c r="A2965" s="551" t="s">
        <v>6023</v>
      </c>
      <c r="B2965" s="551" t="s">
        <v>6024</v>
      </c>
    </row>
    <row r="2966">
      <c r="A2966" s="551" t="s">
        <v>6025</v>
      </c>
      <c r="B2966" s="551" t="s">
        <v>6026</v>
      </c>
    </row>
    <row r="2967">
      <c r="A2967" s="551" t="s">
        <v>6027</v>
      </c>
      <c r="B2967" s="551" t="s">
        <v>6028</v>
      </c>
    </row>
    <row r="2968">
      <c r="A2968" s="551" t="s">
        <v>6029</v>
      </c>
      <c r="B2968" s="551" t="s">
        <v>6030</v>
      </c>
    </row>
    <row r="2969">
      <c r="A2969" s="551" t="s">
        <v>6031</v>
      </c>
      <c r="B2969" s="551" t="s">
        <v>6032</v>
      </c>
    </row>
    <row r="2970">
      <c r="A2970" s="551" t="s">
        <v>6033</v>
      </c>
      <c r="B2970" s="551" t="s">
        <v>6034</v>
      </c>
    </row>
    <row r="2971">
      <c r="A2971" s="551" t="s">
        <v>6035</v>
      </c>
      <c r="B2971" s="551" t="s">
        <v>6036</v>
      </c>
    </row>
    <row r="2972">
      <c r="A2972" s="551" t="s">
        <v>6037</v>
      </c>
      <c r="B2972" s="551" t="s">
        <v>6038</v>
      </c>
    </row>
    <row r="2973">
      <c r="A2973" s="551" t="s">
        <v>6039</v>
      </c>
      <c r="B2973" s="551" t="s">
        <v>6040</v>
      </c>
    </row>
    <row r="2974">
      <c r="A2974" s="551" t="s">
        <v>6041</v>
      </c>
      <c r="B2974" s="551" t="s">
        <v>6042</v>
      </c>
    </row>
    <row r="2975">
      <c r="A2975" s="551" t="s">
        <v>6043</v>
      </c>
      <c r="B2975" s="551" t="s">
        <v>6044</v>
      </c>
    </row>
    <row r="2976">
      <c r="A2976" s="551" t="s">
        <v>6045</v>
      </c>
      <c r="B2976" s="551" t="s">
        <v>6046</v>
      </c>
    </row>
    <row r="2977">
      <c r="A2977" s="551" t="s">
        <v>6047</v>
      </c>
      <c r="B2977" s="551" t="s">
        <v>6048</v>
      </c>
    </row>
    <row r="2978">
      <c r="A2978" s="551" t="s">
        <v>6049</v>
      </c>
      <c r="B2978" s="551" t="s">
        <v>6050</v>
      </c>
    </row>
    <row r="2979">
      <c r="A2979" s="551" t="s">
        <v>6051</v>
      </c>
      <c r="B2979" s="551" t="s">
        <v>6052</v>
      </c>
    </row>
    <row r="2980">
      <c r="A2980" s="551" t="s">
        <v>6053</v>
      </c>
      <c r="B2980" s="551" t="s">
        <v>6054</v>
      </c>
    </row>
    <row r="2981">
      <c r="A2981" s="551" t="s">
        <v>6055</v>
      </c>
      <c r="B2981" s="551" t="s">
        <v>6056</v>
      </c>
    </row>
    <row r="2982">
      <c r="A2982" s="551" t="s">
        <v>6057</v>
      </c>
      <c r="B2982" s="551" t="s">
        <v>6058</v>
      </c>
    </row>
    <row r="2983">
      <c r="A2983" s="551" t="s">
        <v>6059</v>
      </c>
      <c r="B2983" s="551" t="s">
        <v>6060</v>
      </c>
    </row>
    <row r="2984">
      <c r="A2984" s="551" t="s">
        <v>6061</v>
      </c>
      <c r="B2984" s="551" t="s">
        <v>6062</v>
      </c>
    </row>
    <row r="2985">
      <c r="A2985" s="551" t="s">
        <v>6063</v>
      </c>
      <c r="B2985" s="551" t="s">
        <v>6064</v>
      </c>
    </row>
    <row r="2986">
      <c r="A2986" s="551" t="s">
        <v>6065</v>
      </c>
      <c r="B2986" s="551" t="s">
        <v>6066</v>
      </c>
    </row>
    <row r="2987">
      <c r="A2987" s="551" t="s">
        <v>6067</v>
      </c>
      <c r="B2987" s="551" t="s">
        <v>5902</v>
      </c>
    </row>
    <row r="2988">
      <c r="A2988" s="551" t="s">
        <v>6068</v>
      </c>
      <c r="B2988" s="551" t="s">
        <v>6069</v>
      </c>
    </row>
    <row r="2989">
      <c r="A2989" s="551" t="s">
        <v>6070</v>
      </c>
      <c r="B2989" s="551" t="s">
        <v>6071</v>
      </c>
    </row>
    <row r="2990">
      <c r="A2990" s="551" t="s">
        <v>6072</v>
      </c>
      <c r="B2990" s="551" t="s">
        <v>6073</v>
      </c>
    </row>
    <row r="2991">
      <c r="A2991" s="551" t="s">
        <v>6074</v>
      </c>
      <c r="B2991" s="551" t="s">
        <v>6075</v>
      </c>
    </row>
    <row r="2992">
      <c r="A2992" s="551" t="s">
        <v>6076</v>
      </c>
      <c r="B2992" s="551" t="s">
        <v>6077</v>
      </c>
    </row>
    <row r="2993">
      <c r="A2993" s="551" t="s">
        <v>6078</v>
      </c>
      <c r="B2993" s="551" t="s">
        <v>6079</v>
      </c>
    </row>
    <row r="2994">
      <c r="A2994" s="551" t="s">
        <v>6080</v>
      </c>
      <c r="B2994" s="551" t="s">
        <v>6081</v>
      </c>
    </row>
    <row r="2995">
      <c r="A2995" s="551" t="s">
        <v>6082</v>
      </c>
      <c r="B2995" s="551" t="s">
        <v>6083</v>
      </c>
    </row>
    <row r="2996">
      <c r="A2996" s="551" t="s">
        <v>6084</v>
      </c>
      <c r="B2996" s="551" t="s">
        <v>5902</v>
      </c>
    </row>
    <row r="2997">
      <c r="A2997" s="551" t="s">
        <v>6085</v>
      </c>
      <c r="B2997" s="551" t="s">
        <v>6086</v>
      </c>
    </row>
    <row r="2998">
      <c r="A2998" s="551" t="s">
        <v>6087</v>
      </c>
      <c r="B2998" s="551" t="s">
        <v>6088</v>
      </c>
    </row>
    <row r="2999">
      <c r="A2999" s="551" t="s">
        <v>6089</v>
      </c>
      <c r="B2999" s="551" t="s">
        <v>6090</v>
      </c>
    </row>
    <row r="3000">
      <c r="A3000" s="551" t="s">
        <v>6091</v>
      </c>
      <c r="B3000" s="551" t="s">
        <v>6090</v>
      </c>
    </row>
    <row r="3001">
      <c r="A3001" s="551" t="s">
        <v>6092</v>
      </c>
      <c r="B3001" s="551" t="s">
        <v>6093</v>
      </c>
    </row>
    <row r="3002">
      <c r="A3002" s="551" t="s">
        <v>6094</v>
      </c>
      <c r="B3002" s="551" t="s">
        <v>6095</v>
      </c>
    </row>
    <row r="3003">
      <c r="A3003" s="551" t="s">
        <v>6096</v>
      </c>
      <c r="B3003" s="551" t="s">
        <v>6097</v>
      </c>
    </row>
    <row r="3004">
      <c r="A3004" s="551" t="s">
        <v>6098</v>
      </c>
      <c r="B3004" s="551" t="s">
        <v>6099</v>
      </c>
    </row>
    <row r="3005">
      <c r="A3005" s="551" t="s">
        <v>6100</v>
      </c>
      <c r="B3005" s="551" t="s">
        <v>6101</v>
      </c>
    </row>
    <row r="3006">
      <c r="A3006" s="551" t="s">
        <v>6102</v>
      </c>
      <c r="B3006" s="551" t="s">
        <v>6103</v>
      </c>
    </row>
    <row r="3007">
      <c r="A3007" s="551" t="s">
        <v>6104</v>
      </c>
      <c r="B3007" s="551" t="s">
        <v>6105</v>
      </c>
    </row>
    <row r="3008">
      <c r="A3008" s="551" t="s">
        <v>6106</v>
      </c>
      <c r="B3008" s="551" t="s">
        <v>6107</v>
      </c>
    </row>
    <row r="3009">
      <c r="A3009" s="551" t="s">
        <v>398</v>
      </c>
      <c r="B3009" s="551" t="s">
        <v>6108</v>
      </c>
    </row>
    <row r="3010">
      <c r="A3010" s="551" t="s">
        <v>6109</v>
      </c>
      <c r="B3010" s="551" t="s">
        <v>6110</v>
      </c>
    </row>
    <row r="3011">
      <c r="A3011" s="551" t="s">
        <v>6111</v>
      </c>
      <c r="B3011" s="551" t="s">
        <v>6112</v>
      </c>
    </row>
    <row r="3012">
      <c r="A3012" s="551" t="s">
        <v>6113</v>
      </c>
      <c r="B3012" s="551" t="s">
        <v>6114</v>
      </c>
    </row>
    <row r="3013">
      <c r="A3013" s="551" t="s">
        <v>399</v>
      </c>
      <c r="B3013" s="551" t="s">
        <v>6115</v>
      </c>
    </row>
    <row r="3014">
      <c r="A3014" s="551" t="s">
        <v>6116</v>
      </c>
      <c r="B3014" s="551" t="s">
        <v>6117</v>
      </c>
    </row>
    <row r="3015">
      <c r="A3015" s="551" t="s">
        <v>6118</v>
      </c>
      <c r="B3015" s="551" t="s">
        <v>6119</v>
      </c>
    </row>
    <row r="3016">
      <c r="A3016" s="551" t="s">
        <v>6120</v>
      </c>
      <c r="B3016" s="551" t="s">
        <v>6121</v>
      </c>
    </row>
    <row r="3017">
      <c r="A3017" s="551" t="s">
        <v>6122</v>
      </c>
      <c r="B3017" s="551" t="s">
        <v>6123</v>
      </c>
    </row>
    <row r="3018">
      <c r="A3018" s="551" t="s">
        <v>6124</v>
      </c>
      <c r="B3018" s="551" t="s">
        <v>6125</v>
      </c>
    </row>
    <row r="3019">
      <c r="A3019" s="551" t="s">
        <v>6126</v>
      </c>
      <c r="B3019" s="551" t="s">
        <v>6127</v>
      </c>
    </row>
    <row r="3020">
      <c r="A3020" s="551" t="s">
        <v>6128</v>
      </c>
      <c r="B3020" s="551" t="s">
        <v>6129</v>
      </c>
    </row>
    <row r="3021">
      <c r="A3021" s="551" t="s">
        <v>6130</v>
      </c>
      <c r="B3021" s="551" t="s">
        <v>5902</v>
      </c>
    </row>
    <row r="3022">
      <c r="A3022" s="551" t="s">
        <v>6131</v>
      </c>
      <c r="B3022" s="551" t="s">
        <v>6132</v>
      </c>
    </row>
    <row r="3023">
      <c r="A3023" s="551" t="s">
        <v>6133</v>
      </c>
      <c r="B3023" s="551" t="s">
        <v>6134</v>
      </c>
    </row>
    <row r="3024">
      <c r="A3024" s="551" t="s">
        <v>6135</v>
      </c>
      <c r="B3024" s="551" t="s">
        <v>6136</v>
      </c>
    </row>
    <row r="3025">
      <c r="A3025" s="551" t="s">
        <v>6137</v>
      </c>
      <c r="B3025" s="551" t="s">
        <v>6138</v>
      </c>
    </row>
    <row r="3026">
      <c r="A3026" s="551" t="s">
        <v>400</v>
      </c>
      <c r="B3026" s="551" t="s">
        <v>6139</v>
      </c>
    </row>
    <row r="3027">
      <c r="A3027" s="551" t="s">
        <v>6140</v>
      </c>
      <c r="B3027" s="551" t="s">
        <v>6141</v>
      </c>
    </row>
    <row r="3028">
      <c r="A3028" s="551" t="s">
        <v>6142</v>
      </c>
      <c r="B3028" s="551" t="s">
        <v>6143</v>
      </c>
    </row>
    <row r="3029">
      <c r="A3029" s="551" t="s">
        <v>6144</v>
      </c>
      <c r="B3029" s="551" t="s">
        <v>6145</v>
      </c>
    </row>
    <row r="3030">
      <c r="A3030" s="551" t="s">
        <v>6146</v>
      </c>
      <c r="B3030" s="551" t="s">
        <v>6147</v>
      </c>
    </row>
    <row r="3031">
      <c r="A3031" s="551" t="s">
        <v>6148</v>
      </c>
      <c r="B3031" s="551" t="s">
        <v>6149</v>
      </c>
    </row>
    <row r="3032">
      <c r="A3032" s="551" t="s">
        <v>6150</v>
      </c>
      <c r="B3032" s="551" t="s">
        <v>6151</v>
      </c>
    </row>
    <row r="3033">
      <c r="A3033" s="551" t="s">
        <v>401</v>
      </c>
      <c r="B3033" s="551" t="s">
        <v>6152</v>
      </c>
    </row>
    <row r="3034">
      <c r="A3034" s="551" t="s">
        <v>6153</v>
      </c>
      <c r="B3034" s="551" t="s">
        <v>6154</v>
      </c>
    </row>
    <row r="3035">
      <c r="A3035" s="551" t="s">
        <v>6155</v>
      </c>
      <c r="B3035" s="551" t="s">
        <v>6156</v>
      </c>
    </row>
    <row r="3036">
      <c r="A3036" s="551" t="s">
        <v>6157</v>
      </c>
      <c r="B3036" s="551" t="s">
        <v>6158</v>
      </c>
    </row>
    <row r="3037">
      <c r="A3037" s="551" t="s">
        <v>6159</v>
      </c>
      <c r="B3037" s="551" t="s">
        <v>6160</v>
      </c>
    </row>
    <row r="3038">
      <c r="A3038" s="551" t="s">
        <v>6161</v>
      </c>
      <c r="B3038" s="551" t="s">
        <v>6162</v>
      </c>
    </row>
    <row r="3039">
      <c r="A3039" s="551" t="s">
        <v>6163</v>
      </c>
      <c r="B3039" s="551" t="s">
        <v>6164</v>
      </c>
    </row>
    <row r="3040">
      <c r="A3040" s="551" t="s">
        <v>6165</v>
      </c>
      <c r="B3040" s="551" t="s">
        <v>6166</v>
      </c>
    </row>
    <row r="3041">
      <c r="A3041" s="551" t="s">
        <v>6167</v>
      </c>
      <c r="B3041" s="551" t="s">
        <v>6168</v>
      </c>
    </row>
    <row r="3042">
      <c r="A3042" s="551" t="s">
        <v>6169</v>
      </c>
      <c r="B3042" s="551" t="s">
        <v>5892</v>
      </c>
    </row>
    <row r="3043">
      <c r="A3043" s="551" t="s">
        <v>6170</v>
      </c>
      <c r="B3043" s="551" t="s">
        <v>6171</v>
      </c>
    </row>
    <row r="3044">
      <c r="A3044" s="551" t="s">
        <v>6172</v>
      </c>
      <c r="B3044" s="551" t="s">
        <v>6173</v>
      </c>
    </row>
    <row r="3045">
      <c r="A3045" s="551" t="s">
        <v>6174</v>
      </c>
      <c r="B3045" s="551" t="s">
        <v>6175</v>
      </c>
    </row>
    <row r="3046">
      <c r="A3046" s="551" t="s">
        <v>6176</v>
      </c>
      <c r="B3046" s="551" t="s">
        <v>6177</v>
      </c>
    </row>
    <row r="3047">
      <c r="A3047" s="551" t="s">
        <v>6178</v>
      </c>
      <c r="B3047" s="551" t="s">
        <v>6179</v>
      </c>
    </row>
    <row r="3048">
      <c r="A3048" s="551" t="s">
        <v>6180</v>
      </c>
      <c r="B3048" s="551" t="s">
        <v>6181</v>
      </c>
    </row>
    <row r="3049">
      <c r="A3049" s="551" t="s">
        <v>6182</v>
      </c>
      <c r="B3049" s="551" t="s">
        <v>6183</v>
      </c>
    </row>
    <row r="3050">
      <c r="A3050" s="551" t="s">
        <v>6184</v>
      </c>
      <c r="B3050" s="551" t="s">
        <v>6185</v>
      </c>
    </row>
    <row r="3051">
      <c r="A3051" s="551" t="s">
        <v>6186</v>
      </c>
      <c r="B3051" s="551" t="s">
        <v>6185</v>
      </c>
    </row>
    <row r="3052">
      <c r="A3052" s="551" t="s">
        <v>6187</v>
      </c>
      <c r="B3052" s="551" t="s">
        <v>6188</v>
      </c>
    </row>
    <row r="3053">
      <c r="A3053" s="551" t="s">
        <v>6189</v>
      </c>
      <c r="B3053" s="551" t="s">
        <v>6188</v>
      </c>
    </row>
    <row r="3054">
      <c r="A3054" s="551" t="s">
        <v>6190</v>
      </c>
      <c r="B3054" s="551" t="s">
        <v>6188</v>
      </c>
    </row>
    <row r="3055">
      <c r="A3055" s="551" t="s">
        <v>6191</v>
      </c>
      <c r="B3055" s="551" t="s">
        <v>6188</v>
      </c>
    </row>
    <row r="3056">
      <c r="A3056" s="551" t="s">
        <v>6192</v>
      </c>
      <c r="B3056" s="551" t="s">
        <v>6193</v>
      </c>
    </row>
    <row r="3057">
      <c r="A3057" s="551" t="s">
        <v>6194</v>
      </c>
      <c r="B3057" s="551" t="s">
        <v>6195</v>
      </c>
    </row>
    <row r="3058">
      <c r="A3058" s="551" t="s">
        <v>6196</v>
      </c>
      <c r="B3058" s="551" t="s">
        <v>6195</v>
      </c>
    </row>
    <row r="3059">
      <c r="A3059" s="551" t="s">
        <v>6197</v>
      </c>
      <c r="B3059" s="551" t="s">
        <v>6198</v>
      </c>
    </row>
    <row r="3060">
      <c r="A3060" s="551" t="s">
        <v>6199</v>
      </c>
      <c r="B3060" s="551" t="s">
        <v>6200</v>
      </c>
    </row>
    <row r="3061">
      <c r="A3061" s="551" t="s">
        <v>6201</v>
      </c>
      <c r="B3061" s="551" t="s">
        <v>6202</v>
      </c>
    </row>
    <row r="3062">
      <c r="A3062" s="551" t="s">
        <v>6203</v>
      </c>
      <c r="B3062" s="551" t="s">
        <v>6204</v>
      </c>
    </row>
    <row r="3063">
      <c r="A3063" s="551" t="s">
        <v>402</v>
      </c>
      <c r="B3063" s="551" t="s">
        <v>6205</v>
      </c>
    </row>
    <row r="3064">
      <c r="A3064" s="551" t="s">
        <v>6206</v>
      </c>
      <c r="B3064" s="551" t="s">
        <v>6207</v>
      </c>
    </row>
    <row r="3065">
      <c r="A3065" s="551" t="s">
        <v>6208</v>
      </c>
      <c r="B3065" s="551" t="s">
        <v>6209</v>
      </c>
    </row>
    <row r="3066">
      <c r="A3066" s="551" t="s">
        <v>6210</v>
      </c>
      <c r="B3066" s="551" t="s">
        <v>6211</v>
      </c>
    </row>
    <row r="3067">
      <c r="A3067" s="551" t="s">
        <v>6212</v>
      </c>
      <c r="B3067" s="551" t="s">
        <v>6213</v>
      </c>
    </row>
    <row r="3068">
      <c r="A3068" s="551" t="s">
        <v>6214</v>
      </c>
      <c r="B3068" s="551" t="s">
        <v>6215</v>
      </c>
    </row>
    <row r="3069">
      <c r="A3069" s="551" t="s">
        <v>6216</v>
      </c>
      <c r="B3069" s="551" t="s">
        <v>6217</v>
      </c>
    </row>
    <row r="3070">
      <c r="A3070" s="551" t="s">
        <v>6218</v>
      </c>
      <c r="B3070" s="551" t="s">
        <v>6219</v>
      </c>
    </row>
    <row r="3071">
      <c r="A3071" s="551" t="s">
        <v>6220</v>
      </c>
      <c r="B3071" s="551" t="s">
        <v>5902</v>
      </c>
    </row>
    <row r="3072">
      <c r="A3072" s="551" t="s">
        <v>6221</v>
      </c>
      <c r="B3072" s="551" t="s">
        <v>5902</v>
      </c>
    </row>
    <row r="3073">
      <c r="A3073" s="551" t="s">
        <v>6222</v>
      </c>
      <c r="B3073" s="551" t="s">
        <v>6223</v>
      </c>
    </row>
    <row r="3074">
      <c r="A3074" s="551" t="s">
        <v>6224</v>
      </c>
      <c r="B3074" s="551" t="s">
        <v>6225</v>
      </c>
    </row>
    <row r="3075">
      <c r="A3075" s="551" t="s">
        <v>6226</v>
      </c>
      <c r="B3075" s="551" t="s">
        <v>6227</v>
      </c>
    </row>
    <row r="3076">
      <c r="A3076" s="551" t="s">
        <v>6228</v>
      </c>
      <c r="B3076" s="551" t="s">
        <v>6229</v>
      </c>
    </row>
    <row r="3077">
      <c r="A3077" s="551" t="s">
        <v>6230</v>
      </c>
      <c r="B3077" s="551" t="s">
        <v>6231</v>
      </c>
    </row>
    <row r="3078">
      <c r="A3078" s="551" t="s">
        <v>6232</v>
      </c>
      <c r="B3078" s="551" t="s">
        <v>6233</v>
      </c>
    </row>
    <row r="3079">
      <c r="A3079" s="551" t="s">
        <v>6234</v>
      </c>
      <c r="B3079" s="551" t="s">
        <v>6235</v>
      </c>
    </row>
    <row r="3080">
      <c r="A3080" s="551" t="s">
        <v>6236</v>
      </c>
      <c r="B3080" s="551" t="s">
        <v>6237</v>
      </c>
    </row>
    <row r="3081">
      <c r="A3081" s="551" t="s">
        <v>6238</v>
      </c>
      <c r="B3081" s="551" t="s">
        <v>6239</v>
      </c>
    </row>
    <row r="3082">
      <c r="A3082" s="551" t="s">
        <v>6240</v>
      </c>
      <c r="B3082" s="551" t="s">
        <v>5902</v>
      </c>
    </row>
    <row r="3083">
      <c r="A3083" s="551" t="s">
        <v>6241</v>
      </c>
      <c r="B3083" s="551" t="s">
        <v>6242</v>
      </c>
    </row>
    <row r="3084">
      <c r="A3084" s="551" t="s">
        <v>403</v>
      </c>
      <c r="B3084" s="551" t="s">
        <v>6243</v>
      </c>
    </row>
    <row r="3085">
      <c r="A3085" s="551" t="s">
        <v>6244</v>
      </c>
      <c r="B3085" s="551" t="s">
        <v>6245</v>
      </c>
    </row>
    <row r="3086">
      <c r="A3086" s="551" t="s">
        <v>6246</v>
      </c>
      <c r="B3086" s="551" t="s">
        <v>6247</v>
      </c>
    </row>
    <row r="3087">
      <c r="A3087" s="551" t="s">
        <v>6248</v>
      </c>
      <c r="B3087" s="551" t="s">
        <v>6249</v>
      </c>
    </row>
    <row r="3088">
      <c r="A3088" s="551" t="s">
        <v>6250</v>
      </c>
      <c r="B3088" s="551" t="s">
        <v>6251</v>
      </c>
    </row>
    <row r="3089">
      <c r="A3089" s="551" t="s">
        <v>6252</v>
      </c>
      <c r="B3089" s="551" t="s">
        <v>6253</v>
      </c>
    </row>
    <row r="3090">
      <c r="A3090" s="551" t="s">
        <v>6254</v>
      </c>
      <c r="B3090" s="551" t="s">
        <v>6255</v>
      </c>
    </row>
    <row r="3091">
      <c r="A3091" s="551" t="s">
        <v>6256</v>
      </c>
      <c r="B3091" s="551" t="s">
        <v>6257</v>
      </c>
    </row>
    <row r="3092">
      <c r="A3092" s="551" t="s">
        <v>6258</v>
      </c>
      <c r="B3092" s="551" t="s">
        <v>6259</v>
      </c>
    </row>
    <row r="3093">
      <c r="A3093" s="551" t="s">
        <v>6260</v>
      </c>
      <c r="B3093" s="551" t="s">
        <v>6261</v>
      </c>
    </row>
    <row r="3094">
      <c r="A3094" s="551" t="s">
        <v>6262</v>
      </c>
      <c r="B3094" s="551" t="s">
        <v>6263</v>
      </c>
    </row>
    <row r="3095">
      <c r="A3095" s="551" t="s">
        <v>6264</v>
      </c>
      <c r="B3095" s="551" t="s">
        <v>6265</v>
      </c>
    </row>
    <row r="3096">
      <c r="A3096" s="551" t="s">
        <v>6266</v>
      </c>
      <c r="B3096" s="551" t="s">
        <v>6267</v>
      </c>
    </row>
    <row r="3097">
      <c r="A3097" s="551" t="s">
        <v>6268</v>
      </c>
      <c r="B3097" s="551" t="s">
        <v>6269</v>
      </c>
    </row>
    <row r="3098">
      <c r="A3098" s="551" t="s">
        <v>6270</v>
      </c>
      <c r="B3098" s="551" t="s">
        <v>6271</v>
      </c>
    </row>
    <row r="3099">
      <c r="A3099" s="551" t="s">
        <v>6272</v>
      </c>
      <c r="B3099" s="551" t="s">
        <v>6273</v>
      </c>
    </row>
    <row r="3100">
      <c r="A3100" s="551" t="s">
        <v>404</v>
      </c>
      <c r="B3100" s="551" t="s">
        <v>6274</v>
      </c>
    </row>
    <row r="3101">
      <c r="A3101" s="551" t="s">
        <v>6275</v>
      </c>
      <c r="B3101" s="551" t="s">
        <v>6276</v>
      </c>
    </row>
    <row r="3102">
      <c r="A3102" s="551" t="s">
        <v>6277</v>
      </c>
      <c r="B3102" s="551" t="s">
        <v>6278</v>
      </c>
    </row>
    <row r="3103">
      <c r="A3103" s="551" t="s">
        <v>6279</v>
      </c>
      <c r="B3103" s="551" t="s">
        <v>6280</v>
      </c>
    </row>
    <row r="3104">
      <c r="A3104" s="551" t="s">
        <v>6281</v>
      </c>
      <c r="B3104" s="551" t="s">
        <v>6282</v>
      </c>
    </row>
    <row r="3105">
      <c r="A3105" s="551" t="s">
        <v>6283</v>
      </c>
      <c r="B3105" s="551" t="s">
        <v>6284</v>
      </c>
    </row>
    <row r="3106">
      <c r="A3106" s="551" t="s">
        <v>6285</v>
      </c>
      <c r="B3106" s="551" t="s">
        <v>6286</v>
      </c>
    </row>
    <row r="3107">
      <c r="A3107" s="551" t="s">
        <v>405</v>
      </c>
      <c r="B3107" s="551" t="s">
        <v>6287</v>
      </c>
    </row>
    <row r="3108">
      <c r="A3108" s="551" t="s">
        <v>6288</v>
      </c>
      <c r="B3108" s="551" t="s">
        <v>6289</v>
      </c>
    </row>
    <row r="3109">
      <c r="A3109" s="551" t="s">
        <v>6290</v>
      </c>
      <c r="B3109" s="551" t="s">
        <v>6291</v>
      </c>
    </row>
    <row r="3110">
      <c r="A3110" s="551" t="s">
        <v>6292</v>
      </c>
      <c r="B3110" s="551" t="s">
        <v>6293</v>
      </c>
    </row>
    <row r="3111">
      <c r="A3111" s="551" t="s">
        <v>6294</v>
      </c>
      <c r="B3111" s="551" t="s">
        <v>6295</v>
      </c>
    </row>
    <row r="3112">
      <c r="A3112" s="551" t="s">
        <v>6296</v>
      </c>
      <c r="B3112" s="551" t="s">
        <v>6297</v>
      </c>
    </row>
    <row r="3113">
      <c r="A3113" s="551" t="s">
        <v>6298</v>
      </c>
      <c r="B3113" s="551" t="s">
        <v>6299</v>
      </c>
    </row>
    <row r="3114">
      <c r="A3114" s="551" t="s">
        <v>6300</v>
      </c>
      <c r="B3114" s="551" t="s">
        <v>6301</v>
      </c>
    </row>
    <row r="3115">
      <c r="A3115" s="551" t="s">
        <v>6302</v>
      </c>
      <c r="B3115" s="551" t="s">
        <v>6303</v>
      </c>
    </row>
    <row r="3116">
      <c r="A3116" s="551" t="s">
        <v>6304</v>
      </c>
      <c r="B3116" s="551" t="s">
        <v>6305</v>
      </c>
    </row>
    <row r="3117">
      <c r="A3117" s="551" t="s">
        <v>6306</v>
      </c>
      <c r="B3117" s="551" t="s">
        <v>6307</v>
      </c>
    </row>
    <row r="3118">
      <c r="A3118" s="551" t="s">
        <v>6308</v>
      </c>
      <c r="B3118" s="551" t="s">
        <v>6309</v>
      </c>
    </row>
    <row r="3119">
      <c r="A3119" s="551" t="s">
        <v>406</v>
      </c>
      <c r="B3119" s="551" t="s">
        <v>6310</v>
      </c>
    </row>
    <row r="3120">
      <c r="A3120" s="551" t="s">
        <v>6311</v>
      </c>
      <c r="B3120" s="551" t="s">
        <v>6312</v>
      </c>
    </row>
    <row r="3121">
      <c r="A3121" s="551" t="s">
        <v>6313</v>
      </c>
      <c r="B3121" s="551" t="s">
        <v>3315</v>
      </c>
    </row>
    <row r="3122">
      <c r="A3122" s="551" t="s">
        <v>6314</v>
      </c>
      <c r="B3122" s="551" t="s">
        <v>3315</v>
      </c>
    </row>
    <row r="3123">
      <c r="A3123" s="551" t="s">
        <v>6315</v>
      </c>
      <c r="B3123" s="551" t="s">
        <v>6316</v>
      </c>
    </row>
    <row r="3124">
      <c r="A3124" s="551" t="s">
        <v>6317</v>
      </c>
      <c r="B3124" s="551" t="s">
        <v>6318</v>
      </c>
    </row>
    <row r="3125">
      <c r="A3125" s="551" t="s">
        <v>6319</v>
      </c>
      <c r="B3125" s="551" t="s">
        <v>6320</v>
      </c>
    </row>
    <row r="3126">
      <c r="A3126" s="551" t="s">
        <v>6321</v>
      </c>
      <c r="B3126" s="551" t="s">
        <v>3315</v>
      </c>
    </row>
    <row r="3127">
      <c r="A3127" s="551" t="s">
        <v>6322</v>
      </c>
      <c r="B3127" s="551" t="s">
        <v>6320</v>
      </c>
    </row>
    <row r="3128">
      <c r="A3128" s="551" t="s">
        <v>6323</v>
      </c>
      <c r="B3128" s="551" t="s">
        <v>6324</v>
      </c>
    </row>
    <row r="3129">
      <c r="A3129" s="551" t="s">
        <v>6325</v>
      </c>
      <c r="B3129" s="551" t="s">
        <v>6326</v>
      </c>
    </row>
    <row r="3130">
      <c r="A3130" s="551" t="s">
        <v>6327</v>
      </c>
      <c r="B3130" s="551" t="s">
        <v>6328</v>
      </c>
    </row>
    <row r="3131">
      <c r="A3131" s="551" t="s">
        <v>6329</v>
      </c>
      <c r="B3131" s="551" t="s">
        <v>6330</v>
      </c>
    </row>
    <row r="3132">
      <c r="A3132" s="551" t="s">
        <v>6331</v>
      </c>
      <c r="B3132" s="551" t="s">
        <v>6332</v>
      </c>
    </row>
    <row r="3133">
      <c r="A3133" s="551" t="s">
        <v>6333</v>
      </c>
      <c r="B3133" s="551" t="s">
        <v>6334</v>
      </c>
    </row>
    <row r="3134">
      <c r="A3134" s="551" t="s">
        <v>6335</v>
      </c>
      <c r="B3134" s="551" t="s">
        <v>6336</v>
      </c>
    </row>
    <row r="3135">
      <c r="A3135" s="551" t="s">
        <v>6337</v>
      </c>
      <c r="B3135" s="551" t="s">
        <v>6338</v>
      </c>
    </row>
    <row r="3136">
      <c r="A3136" s="551" t="s">
        <v>6339</v>
      </c>
      <c r="B3136" s="551" t="s">
        <v>6340</v>
      </c>
    </row>
    <row r="3137">
      <c r="A3137" s="551" t="s">
        <v>6341</v>
      </c>
      <c r="B3137" s="551" t="s">
        <v>6342</v>
      </c>
    </row>
    <row r="3138">
      <c r="A3138" s="551" t="s">
        <v>6343</v>
      </c>
      <c r="B3138" s="551" t="s">
        <v>6344</v>
      </c>
    </row>
    <row r="3139">
      <c r="A3139" s="551" t="s">
        <v>6345</v>
      </c>
      <c r="B3139" s="551" t="s">
        <v>6346</v>
      </c>
    </row>
    <row r="3140">
      <c r="A3140" s="551" t="s">
        <v>6347</v>
      </c>
      <c r="B3140" s="551" t="s">
        <v>6348</v>
      </c>
    </row>
    <row r="3141">
      <c r="A3141" s="551" t="s">
        <v>408</v>
      </c>
      <c r="B3141" s="551" t="s">
        <v>6349</v>
      </c>
    </row>
    <row r="3142">
      <c r="A3142" s="551" t="s">
        <v>6350</v>
      </c>
      <c r="B3142" s="551" t="s">
        <v>6351</v>
      </c>
    </row>
    <row r="3143">
      <c r="A3143" s="551" t="s">
        <v>6352</v>
      </c>
      <c r="B3143" s="551" t="s">
        <v>6353</v>
      </c>
    </row>
    <row r="3144">
      <c r="A3144" s="551" t="s">
        <v>6354</v>
      </c>
      <c r="B3144" s="551" t="s">
        <v>6355</v>
      </c>
    </row>
    <row r="3145">
      <c r="A3145" s="551" t="s">
        <v>6356</v>
      </c>
      <c r="B3145" s="551" t="s">
        <v>6357</v>
      </c>
    </row>
    <row r="3146">
      <c r="A3146" s="551" t="s">
        <v>6358</v>
      </c>
      <c r="B3146" s="551" t="s">
        <v>6359</v>
      </c>
    </row>
    <row r="3147">
      <c r="A3147" s="551" t="s">
        <v>6360</v>
      </c>
      <c r="B3147" s="551" t="s">
        <v>6361</v>
      </c>
    </row>
    <row r="3148">
      <c r="A3148" s="551" t="s">
        <v>6362</v>
      </c>
      <c r="B3148" s="551" t="s">
        <v>6363</v>
      </c>
    </row>
    <row r="3149">
      <c r="A3149" s="551" t="s">
        <v>6364</v>
      </c>
      <c r="B3149" s="551" t="s">
        <v>6365</v>
      </c>
    </row>
    <row r="3150">
      <c r="A3150" s="551" t="s">
        <v>6366</v>
      </c>
      <c r="B3150" s="551" t="s">
        <v>6367</v>
      </c>
    </row>
    <row r="3151">
      <c r="A3151" s="551" t="s">
        <v>6368</v>
      </c>
      <c r="B3151" s="551" t="s">
        <v>6369</v>
      </c>
    </row>
    <row r="3152">
      <c r="A3152" s="551" t="s">
        <v>6370</v>
      </c>
      <c r="B3152" s="551" t="s">
        <v>6371</v>
      </c>
    </row>
    <row r="3153">
      <c r="A3153" s="551" t="s">
        <v>6372</v>
      </c>
      <c r="B3153" s="551" t="s">
        <v>6373</v>
      </c>
    </row>
    <row r="3154">
      <c r="A3154" s="551" t="s">
        <v>6374</v>
      </c>
      <c r="B3154" s="551" t="s">
        <v>6375</v>
      </c>
    </row>
    <row r="3155">
      <c r="A3155" s="551" t="s">
        <v>6376</v>
      </c>
      <c r="B3155" s="551" t="s">
        <v>6377</v>
      </c>
    </row>
    <row r="3156">
      <c r="A3156" s="551" t="s">
        <v>6378</v>
      </c>
      <c r="B3156" s="551" t="s">
        <v>6379</v>
      </c>
    </row>
    <row r="3157">
      <c r="A3157" s="551" t="s">
        <v>6380</v>
      </c>
      <c r="B3157" s="551" t="s">
        <v>6381</v>
      </c>
    </row>
    <row r="3158">
      <c r="A3158" s="551" t="s">
        <v>6382</v>
      </c>
      <c r="B3158" s="551" t="s">
        <v>6383</v>
      </c>
    </row>
    <row r="3159">
      <c r="A3159" s="551" t="s">
        <v>6384</v>
      </c>
      <c r="B3159" s="551" t="s">
        <v>6385</v>
      </c>
    </row>
    <row r="3160">
      <c r="A3160" s="551" t="s">
        <v>6386</v>
      </c>
      <c r="B3160" s="551" t="s">
        <v>6387</v>
      </c>
    </row>
    <row r="3161">
      <c r="A3161" s="551" t="s">
        <v>6388</v>
      </c>
      <c r="B3161" s="551" t="s">
        <v>6389</v>
      </c>
    </row>
    <row r="3162">
      <c r="A3162" s="551" t="s">
        <v>6390</v>
      </c>
      <c r="B3162" s="551" t="s">
        <v>6391</v>
      </c>
    </row>
    <row r="3163">
      <c r="A3163" s="551" t="s">
        <v>6392</v>
      </c>
      <c r="B3163" s="551" t="s">
        <v>6393</v>
      </c>
    </row>
    <row r="3164">
      <c r="A3164" s="551" t="s">
        <v>6394</v>
      </c>
      <c r="B3164" s="551" t="s">
        <v>6395</v>
      </c>
    </row>
    <row r="3165">
      <c r="A3165" s="551" t="s">
        <v>6396</v>
      </c>
      <c r="B3165" s="551" t="s">
        <v>6397</v>
      </c>
    </row>
    <row r="3166">
      <c r="A3166" s="551" t="s">
        <v>6398</v>
      </c>
      <c r="B3166" s="551" t="s">
        <v>6399</v>
      </c>
    </row>
    <row r="3167">
      <c r="A3167" s="551" t="s">
        <v>6400</v>
      </c>
      <c r="B3167" s="551" t="s">
        <v>6401</v>
      </c>
    </row>
    <row r="3168">
      <c r="A3168" s="551" t="s">
        <v>409</v>
      </c>
      <c r="B3168" s="551" t="s">
        <v>6402</v>
      </c>
    </row>
    <row r="3169">
      <c r="A3169" s="551" t="s">
        <v>6403</v>
      </c>
      <c r="B3169" s="551" t="s">
        <v>6404</v>
      </c>
    </row>
    <row r="3170">
      <c r="A3170" s="551" t="s">
        <v>6405</v>
      </c>
      <c r="B3170" s="551" t="s">
        <v>6406</v>
      </c>
    </row>
    <row r="3171">
      <c r="A3171" s="551" t="s">
        <v>6407</v>
      </c>
      <c r="B3171" s="551" t="s">
        <v>6408</v>
      </c>
    </row>
    <row r="3172">
      <c r="A3172" s="551" t="s">
        <v>6409</v>
      </c>
      <c r="B3172" s="551" t="s">
        <v>6410</v>
      </c>
    </row>
    <row r="3173">
      <c r="A3173" s="551" t="s">
        <v>6411</v>
      </c>
      <c r="B3173" s="551" t="s">
        <v>6412</v>
      </c>
    </row>
    <row r="3174">
      <c r="A3174" s="551" t="s">
        <v>6413</v>
      </c>
      <c r="B3174" s="551" t="s">
        <v>6414</v>
      </c>
    </row>
    <row r="3175">
      <c r="A3175" s="551" t="s">
        <v>6415</v>
      </c>
      <c r="B3175" s="551" t="s">
        <v>6416</v>
      </c>
    </row>
    <row r="3176">
      <c r="A3176" s="551" t="s">
        <v>6417</v>
      </c>
      <c r="B3176" s="551" t="s">
        <v>6418</v>
      </c>
    </row>
    <row r="3177">
      <c r="A3177" s="551" t="s">
        <v>6419</v>
      </c>
      <c r="B3177" s="551" t="s">
        <v>6420</v>
      </c>
    </row>
    <row r="3178">
      <c r="A3178" s="551" t="s">
        <v>6421</v>
      </c>
      <c r="B3178" s="551" t="s">
        <v>6422</v>
      </c>
    </row>
    <row r="3179">
      <c r="A3179" s="551" t="s">
        <v>6423</v>
      </c>
      <c r="B3179" s="551" t="s">
        <v>6424</v>
      </c>
    </row>
    <row r="3180">
      <c r="A3180" s="551" t="s">
        <v>6425</v>
      </c>
      <c r="B3180" s="551" t="s">
        <v>6426</v>
      </c>
    </row>
    <row r="3181">
      <c r="A3181" s="551" t="s">
        <v>410</v>
      </c>
      <c r="B3181" s="551" t="s">
        <v>6427</v>
      </c>
    </row>
    <row r="3182">
      <c r="A3182" s="551" t="s">
        <v>6428</v>
      </c>
      <c r="B3182" s="551" t="s">
        <v>6427</v>
      </c>
    </row>
    <row r="3183">
      <c r="A3183" s="551" t="s">
        <v>6429</v>
      </c>
      <c r="B3183" s="551" t="s">
        <v>6427</v>
      </c>
    </row>
    <row r="3184">
      <c r="A3184" s="551" t="s">
        <v>6430</v>
      </c>
      <c r="B3184" s="551" t="s">
        <v>6427</v>
      </c>
    </row>
    <row r="3185">
      <c r="A3185" s="551" t="s">
        <v>6431</v>
      </c>
      <c r="B3185" s="551" t="s">
        <v>6427</v>
      </c>
    </row>
    <row r="3186">
      <c r="A3186" s="551" t="s">
        <v>6432</v>
      </c>
      <c r="B3186" s="551" t="s">
        <v>6427</v>
      </c>
    </row>
    <row r="3187">
      <c r="A3187" s="551" t="s">
        <v>6433</v>
      </c>
      <c r="B3187" s="551" t="s">
        <v>6427</v>
      </c>
    </row>
    <row r="3188">
      <c r="A3188" s="551" t="s">
        <v>6434</v>
      </c>
      <c r="B3188" s="551" t="s">
        <v>6427</v>
      </c>
    </row>
    <row r="3189">
      <c r="A3189" s="551" t="s">
        <v>6435</v>
      </c>
      <c r="B3189" s="551" t="s">
        <v>6427</v>
      </c>
    </row>
    <row r="3190">
      <c r="A3190" s="551" t="s">
        <v>6436</v>
      </c>
      <c r="B3190" s="551" t="s">
        <v>6427</v>
      </c>
    </row>
    <row r="3191">
      <c r="A3191" s="551" t="s">
        <v>6437</v>
      </c>
      <c r="B3191" s="551" t="s">
        <v>6427</v>
      </c>
    </row>
    <row r="3192">
      <c r="A3192" s="551" t="s">
        <v>6438</v>
      </c>
      <c r="B3192" s="551" t="s">
        <v>6427</v>
      </c>
    </row>
    <row r="3193">
      <c r="A3193" s="551" t="s">
        <v>6439</v>
      </c>
      <c r="B3193" s="551" t="s">
        <v>6427</v>
      </c>
    </row>
    <row r="3194">
      <c r="A3194" s="551" t="s">
        <v>6440</v>
      </c>
      <c r="B3194" s="551" t="s">
        <v>6427</v>
      </c>
    </row>
    <row r="3195">
      <c r="A3195" s="551" t="s">
        <v>6441</v>
      </c>
      <c r="B3195" s="551" t="s">
        <v>6442</v>
      </c>
    </row>
    <row r="3196">
      <c r="A3196" s="551" t="s">
        <v>6443</v>
      </c>
      <c r="B3196" s="551" t="s">
        <v>6444</v>
      </c>
    </row>
    <row r="3197">
      <c r="A3197" s="551" t="s">
        <v>6445</v>
      </c>
      <c r="B3197" s="551" t="s">
        <v>6446</v>
      </c>
    </row>
    <row r="3198">
      <c r="A3198" s="551" t="s">
        <v>6447</v>
      </c>
      <c r="B3198" s="551" t="s">
        <v>6448</v>
      </c>
    </row>
    <row r="3199">
      <c r="A3199" s="551" t="s">
        <v>6449</v>
      </c>
      <c r="B3199" s="551" t="s">
        <v>6450</v>
      </c>
    </row>
    <row r="3200">
      <c r="A3200" s="551" t="s">
        <v>6451</v>
      </c>
      <c r="B3200" s="551" t="s">
        <v>6452</v>
      </c>
    </row>
    <row r="3201">
      <c r="A3201" s="551" t="s">
        <v>6453</v>
      </c>
      <c r="B3201" s="551" t="s">
        <v>6454</v>
      </c>
    </row>
    <row r="3202">
      <c r="A3202" s="551" t="s">
        <v>6455</v>
      </c>
      <c r="B3202" s="551" t="s">
        <v>6456</v>
      </c>
    </row>
    <row r="3203">
      <c r="A3203" s="551" t="s">
        <v>6457</v>
      </c>
      <c r="B3203" s="551" t="s">
        <v>6458</v>
      </c>
    </row>
    <row r="3204">
      <c r="A3204" s="551" t="s">
        <v>6459</v>
      </c>
      <c r="B3204" s="551" t="s">
        <v>6460</v>
      </c>
    </row>
    <row r="3205">
      <c r="A3205" s="551" t="s">
        <v>6461</v>
      </c>
      <c r="B3205" s="551" t="s">
        <v>6462</v>
      </c>
    </row>
    <row r="3206">
      <c r="A3206" s="551" t="s">
        <v>6463</v>
      </c>
      <c r="B3206" s="551" t="s">
        <v>6237</v>
      </c>
    </row>
    <row r="3207">
      <c r="A3207" s="551" t="s">
        <v>6464</v>
      </c>
      <c r="B3207" s="551" t="s">
        <v>6465</v>
      </c>
    </row>
    <row r="3208">
      <c r="A3208" s="551" t="s">
        <v>6466</v>
      </c>
      <c r="B3208" s="551" t="s">
        <v>6467</v>
      </c>
    </row>
    <row r="3209">
      <c r="A3209" s="551" t="s">
        <v>6468</v>
      </c>
      <c r="B3209" s="551" t="s">
        <v>6469</v>
      </c>
    </row>
    <row r="3210">
      <c r="A3210" s="551" t="s">
        <v>6470</v>
      </c>
      <c r="B3210" s="551" t="s">
        <v>6471</v>
      </c>
    </row>
    <row r="3211">
      <c r="A3211" s="551" t="s">
        <v>6472</v>
      </c>
      <c r="B3211" s="551" t="s">
        <v>6473</v>
      </c>
    </row>
    <row r="3212">
      <c r="A3212" s="551" t="s">
        <v>6474</v>
      </c>
      <c r="B3212" s="551" t="s">
        <v>6475</v>
      </c>
    </row>
    <row r="3213">
      <c r="A3213" s="551" t="s">
        <v>6476</v>
      </c>
      <c r="B3213" s="551" t="s">
        <v>6477</v>
      </c>
    </row>
    <row r="3214">
      <c r="A3214" s="551" t="s">
        <v>6478</v>
      </c>
      <c r="B3214" s="551" t="s">
        <v>6477</v>
      </c>
    </row>
    <row r="3215">
      <c r="A3215" s="551" t="s">
        <v>6479</v>
      </c>
      <c r="B3215" s="551" t="s">
        <v>2251</v>
      </c>
    </row>
    <row r="3216">
      <c r="A3216" s="551" t="s">
        <v>411</v>
      </c>
      <c r="B3216" s="551" t="s">
        <v>6480</v>
      </c>
    </row>
    <row r="3217">
      <c r="A3217" s="551" t="s">
        <v>6481</v>
      </c>
      <c r="B3217" s="551" t="s">
        <v>6482</v>
      </c>
    </row>
    <row r="3218">
      <c r="A3218" s="551" t="s">
        <v>6483</v>
      </c>
      <c r="B3218" s="551" t="s">
        <v>3315</v>
      </c>
    </row>
    <row r="3219">
      <c r="A3219" s="551" t="s">
        <v>6484</v>
      </c>
      <c r="B3219" s="551" t="s">
        <v>3315</v>
      </c>
    </row>
    <row r="3220">
      <c r="A3220" s="551" t="s">
        <v>6485</v>
      </c>
      <c r="B3220" s="551" t="s">
        <v>3315</v>
      </c>
    </row>
    <row r="3221">
      <c r="A3221" s="551" t="s">
        <v>6486</v>
      </c>
      <c r="B3221" s="551" t="s">
        <v>3315</v>
      </c>
    </row>
    <row r="3222">
      <c r="A3222" s="551" t="s">
        <v>6487</v>
      </c>
      <c r="B3222" s="551" t="s">
        <v>3315</v>
      </c>
    </row>
    <row r="3223">
      <c r="A3223" s="551" t="s">
        <v>6488</v>
      </c>
      <c r="B3223" s="551" t="s">
        <v>3315</v>
      </c>
    </row>
    <row r="3224">
      <c r="A3224" s="551" t="s">
        <v>6489</v>
      </c>
      <c r="B3224" s="551" t="s">
        <v>6490</v>
      </c>
    </row>
    <row r="3225">
      <c r="A3225" s="551" t="s">
        <v>6491</v>
      </c>
      <c r="B3225" s="551" t="s">
        <v>3315</v>
      </c>
    </row>
    <row r="3226">
      <c r="A3226" s="551" t="s">
        <v>413</v>
      </c>
      <c r="B3226" s="551" t="s">
        <v>6492</v>
      </c>
    </row>
    <row r="3227">
      <c r="A3227" s="551" t="s">
        <v>6493</v>
      </c>
      <c r="B3227" s="551" t="s">
        <v>6494</v>
      </c>
    </row>
    <row r="3228">
      <c r="A3228" s="551" t="s">
        <v>6495</v>
      </c>
      <c r="B3228" s="551" t="s">
        <v>6496</v>
      </c>
    </row>
    <row r="3229">
      <c r="A3229" s="551" t="s">
        <v>6497</v>
      </c>
      <c r="B3229" s="551" t="s">
        <v>6498</v>
      </c>
    </row>
    <row r="3230">
      <c r="A3230" s="551" t="s">
        <v>6499</v>
      </c>
      <c r="B3230" s="551" t="s">
        <v>6500</v>
      </c>
    </row>
    <row r="3231">
      <c r="A3231" s="551" t="s">
        <v>6501</v>
      </c>
      <c r="B3231" s="551" t="s">
        <v>6502</v>
      </c>
    </row>
    <row r="3232">
      <c r="A3232" s="551" t="s">
        <v>6503</v>
      </c>
      <c r="B3232" s="551" t="s">
        <v>6504</v>
      </c>
    </row>
    <row r="3233">
      <c r="A3233" s="551" t="s">
        <v>6505</v>
      </c>
      <c r="B3233" s="551" t="s">
        <v>6506</v>
      </c>
    </row>
    <row r="3234">
      <c r="A3234" s="551" t="s">
        <v>6507</v>
      </c>
      <c r="B3234" s="551" t="s">
        <v>6508</v>
      </c>
    </row>
    <row r="3235">
      <c r="A3235" s="551" t="s">
        <v>6509</v>
      </c>
      <c r="B3235" s="551" t="s">
        <v>6510</v>
      </c>
    </row>
    <row r="3236">
      <c r="A3236" s="551" t="s">
        <v>6511</v>
      </c>
      <c r="B3236" s="551" t="s">
        <v>6512</v>
      </c>
    </row>
    <row r="3237">
      <c r="A3237" s="551" t="s">
        <v>6513</v>
      </c>
      <c r="B3237" s="551" t="s">
        <v>6514</v>
      </c>
    </row>
    <row r="3238">
      <c r="A3238" s="551" t="s">
        <v>6515</v>
      </c>
      <c r="B3238" s="551" t="s">
        <v>3315</v>
      </c>
    </row>
    <row r="3239">
      <c r="A3239" s="551" t="s">
        <v>6516</v>
      </c>
      <c r="B3239" s="551" t="s">
        <v>6517</v>
      </c>
    </row>
    <row r="3240">
      <c r="A3240" s="551" t="s">
        <v>6518</v>
      </c>
      <c r="B3240" s="551" t="s">
        <v>6519</v>
      </c>
    </row>
    <row r="3241">
      <c r="A3241" s="551" t="s">
        <v>6520</v>
      </c>
      <c r="B3241" s="551" t="s">
        <v>6521</v>
      </c>
    </row>
    <row r="3242">
      <c r="A3242" s="551" t="s">
        <v>6522</v>
      </c>
      <c r="B3242" s="551" t="s">
        <v>3315</v>
      </c>
    </row>
    <row r="3243">
      <c r="A3243" s="551" t="s">
        <v>6523</v>
      </c>
      <c r="B3243" s="551" t="s">
        <v>6524</v>
      </c>
    </row>
    <row r="3244">
      <c r="A3244" s="551" t="s">
        <v>6525</v>
      </c>
      <c r="B3244" s="551" t="s">
        <v>6526</v>
      </c>
    </row>
    <row r="3245">
      <c r="A3245" s="551" t="s">
        <v>6527</v>
      </c>
      <c r="B3245" s="551" t="s">
        <v>6528</v>
      </c>
    </row>
    <row r="3246">
      <c r="A3246" s="551" t="s">
        <v>6529</v>
      </c>
      <c r="B3246" s="551" t="s">
        <v>6530</v>
      </c>
    </row>
    <row r="3247">
      <c r="A3247" s="551" t="s">
        <v>6531</v>
      </c>
      <c r="B3247" s="551" t="s">
        <v>6532</v>
      </c>
    </row>
    <row r="3248">
      <c r="A3248" s="551" t="s">
        <v>6533</v>
      </c>
      <c r="B3248" s="551" t="s">
        <v>6532</v>
      </c>
    </row>
    <row r="3249">
      <c r="A3249" s="551" t="s">
        <v>6534</v>
      </c>
      <c r="B3249" s="551" t="s">
        <v>6535</v>
      </c>
    </row>
    <row r="3250">
      <c r="A3250" s="551" t="s">
        <v>6536</v>
      </c>
      <c r="B3250" s="551" t="s">
        <v>6537</v>
      </c>
    </row>
    <row r="3251">
      <c r="A3251" s="551" t="s">
        <v>6538</v>
      </c>
      <c r="B3251" s="551" t="s">
        <v>6539</v>
      </c>
    </row>
    <row r="3252">
      <c r="A3252" s="551" t="s">
        <v>6540</v>
      </c>
      <c r="B3252" s="551" t="s">
        <v>6541</v>
      </c>
    </row>
    <row r="3253">
      <c r="A3253" s="551" t="s">
        <v>6542</v>
      </c>
      <c r="B3253" s="551" t="s">
        <v>6543</v>
      </c>
    </row>
    <row r="3254">
      <c r="A3254" s="551" t="s">
        <v>414</v>
      </c>
      <c r="B3254" s="551" t="s">
        <v>6544</v>
      </c>
    </row>
    <row r="3255">
      <c r="A3255" s="551" t="s">
        <v>6545</v>
      </c>
      <c r="B3255" s="551" t="s">
        <v>6544</v>
      </c>
    </row>
    <row r="3256">
      <c r="A3256" s="551" t="s">
        <v>6546</v>
      </c>
      <c r="B3256" s="551" t="s">
        <v>6544</v>
      </c>
    </row>
    <row r="3257">
      <c r="A3257" s="551" t="s">
        <v>6547</v>
      </c>
      <c r="B3257" s="551" t="s">
        <v>6548</v>
      </c>
    </row>
    <row r="3258">
      <c r="A3258" s="551" t="s">
        <v>6549</v>
      </c>
      <c r="B3258" s="551" t="s">
        <v>6550</v>
      </c>
    </row>
    <row r="3259">
      <c r="A3259" s="551" t="s">
        <v>6551</v>
      </c>
      <c r="B3259" s="551" t="s">
        <v>6552</v>
      </c>
    </row>
    <row r="3260">
      <c r="A3260" s="551" t="s">
        <v>6553</v>
      </c>
      <c r="B3260" s="551" t="s">
        <v>6554</v>
      </c>
    </row>
    <row r="3261">
      <c r="A3261" s="551" t="s">
        <v>6555</v>
      </c>
      <c r="B3261" s="551" t="s">
        <v>6556</v>
      </c>
    </row>
    <row r="3262">
      <c r="A3262" s="551" t="s">
        <v>6557</v>
      </c>
      <c r="B3262" s="551" t="s">
        <v>6558</v>
      </c>
    </row>
    <row r="3263">
      <c r="A3263" s="551" t="s">
        <v>6559</v>
      </c>
      <c r="B3263" s="551" t="s">
        <v>6558</v>
      </c>
    </row>
    <row r="3264">
      <c r="A3264" s="551" t="s">
        <v>6560</v>
      </c>
      <c r="B3264" s="551" t="s">
        <v>6558</v>
      </c>
    </row>
    <row r="3265">
      <c r="A3265" s="551" t="s">
        <v>6561</v>
      </c>
      <c r="B3265" s="551" t="s">
        <v>6562</v>
      </c>
    </row>
    <row r="3266">
      <c r="A3266" s="551" t="s">
        <v>6563</v>
      </c>
      <c r="B3266" s="551" t="s">
        <v>6564</v>
      </c>
    </row>
    <row r="3267">
      <c r="A3267" s="551" t="s">
        <v>6565</v>
      </c>
      <c r="B3267" s="551" t="s">
        <v>6566</v>
      </c>
    </row>
    <row r="3268">
      <c r="A3268" s="551" t="s">
        <v>6567</v>
      </c>
      <c r="B3268" s="551" t="s">
        <v>6568</v>
      </c>
    </row>
    <row r="3269">
      <c r="A3269" s="551" t="s">
        <v>6569</v>
      </c>
      <c r="B3269" s="551" t="s">
        <v>6570</v>
      </c>
    </row>
    <row r="3270">
      <c r="A3270" s="551" t="s">
        <v>6571</v>
      </c>
      <c r="B3270" s="551" t="s">
        <v>6572</v>
      </c>
    </row>
    <row r="3271">
      <c r="A3271" s="551" t="s">
        <v>6573</v>
      </c>
      <c r="B3271" s="551" t="s">
        <v>6574</v>
      </c>
    </row>
    <row r="3272">
      <c r="A3272" s="551" t="s">
        <v>6575</v>
      </c>
      <c r="B3272" s="551" t="s">
        <v>6576</v>
      </c>
    </row>
    <row r="3273">
      <c r="A3273" s="551" t="s">
        <v>6577</v>
      </c>
      <c r="B3273" s="551" t="s">
        <v>6578</v>
      </c>
    </row>
    <row r="3274">
      <c r="A3274" s="551" t="s">
        <v>6579</v>
      </c>
      <c r="B3274" s="551" t="s">
        <v>6580</v>
      </c>
    </row>
    <row r="3275">
      <c r="A3275" s="551" t="s">
        <v>415</v>
      </c>
      <c r="B3275" s="551" t="s">
        <v>6581</v>
      </c>
    </row>
    <row r="3276">
      <c r="A3276" s="551" t="s">
        <v>6582</v>
      </c>
      <c r="B3276" s="551" t="s">
        <v>6581</v>
      </c>
    </row>
    <row r="3277">
      <c r="A3277" s="551" t="s">
        <v>6583</v>
      </c>
      <c r="B3277" s="551" t="s">
        <v>6581</v>
      </c>
    </row>
    <row r="3278">
      <c r="A3278" s="551" t="s">
        <v>6584</v>
      </c>
      <c r="B3278" s="551" t="s">
        <v>6581</v>
      </c>
    </row>
    <row r="3279">
      <c r="A3279" s="551" t="s">
        <v>6585</v>
      </c>
      <c r="B3279" s="551" t="s">
        <v>6581</v>
      </c>
    </row>
    <row r="3280">
      <c r="A3280" s="551" t="s">
        <v>6586</v>
      </c>
      <c r="B3280" s="551" t="s">
        <v>6587</v>
      </c>
    </row>
    <row r="3281">
      <c r="A3281" s="551" t="s">
        <v>6588</v>
      </c>
      <c r="B3281" s="551" t="s">
        <v>6589</v>
      </c>
    </row>
    <row r="3282">
      <c r="A3282" s="551" t="s">
        <v>6590</v>
      </c>
      <c r="B3282" s="551" t="s">
        <v>6591</v>
      </c>
    </row>
    <row r="3283">
      <c r="A3283" s="551" t="s">
        <v>6592</v>
      </c>
      <c r="B3283" s="551" t="s">
        <v>6593</v>
      </c>
    </row>
    <row r="3284">
      <c r="A3284" s="551" t="s">
        <v>6594</v>
      </c>
      <c r="B3284" s="551" t="s">
        <v>6595</v>
      </c>
    </row>
    <row r="3285">
      <c r="A3285" s="551" t="s">
        <v>6596</v>
      </c>
      <c r="B3285" s="551" t="s">
        <v>6597</v>
      </c>
    </row>
    <row r="3286">
      <c r="A3286" s="551" t="s">
        <v>6598</v>
      </c>
      <c r="B3286" s="551" t="s">
        <v>6599</v>
      </c>
    </row>
    <row r="3287">
      <c r="A3287" s="551" t="s">
        <v>6600</v>
      </c>
      <c r="B3287" s="551" t="s">
        <v>6601</v>
      </c>
    </row>
    <row r="3288">
      <c r="A3288" s="551" t="s">
        <v>416</v>
      </c>
      <c r="B3288" s="551" t="s">
        <v>6602</v>
      </c>
    </row>
    <row r="3289">
      <c r="A3289" s="551" t="s">
        <v>6603</v>
      </c>
      <c r="B3289" s="551" t="s">
        <v>6604</v>
      </c>
    </row>
    <row r="3290">
      <c r="A3290" s="551" t="s">
        <v>417</v>
      </c>
      <c r="B3290" s="551" t="s">
        <v>6605</v>
      </c>
    </row>
    <row r="3291">
      <c r="A3291" s="551" t="s">
        <v>6606</v>
      </c>
      <c r="B3291" s="551" t="s">
        <v>6607</v>
      </c>
    </row>
    <row r="3292">
      <c r="A3292" s="551" t="s">
        <v>6608</v>
      </c>
      <c r="B3292" s="551" t="s">
        <v>6609</v>
      </c>
    </row>
    <row r="3293">
      <c r="A3293" s="551" t="s">
        <v>418</v>
      </c>
      <c r="B3293" s="551" t="s">
        <v>6610</v>
      </c>
    </row>
    <row r="3294">
      <c r="A3294" s="551" t="s">
        <v>6611</v>
      </c>
      <c r="B3294" s="551" t="s">
        <v>6612</v>
      </c>
    </row>
    <row r="3295">
      <c r="A3295" s="551" t="s">
        <v>6613</v>
      </c>
      <c r="B3295" s="551" t="s">
        <v>6614</v>
      </c>
    </row>
    <row r="3296">
      <c r="A3296" s="551" t="s">
        <v>6615</v>
      </c>
      <c r="B3296" s="551" t="s">
        <v>6616</v>
      </c>
    </row>
    <row r="3297">
      <c r="A3297" s="551" t="s">
        <v>6617</v>
      </c>
      <c r="B3297" s="551" t="s">
        <v>6618</v>
      </c>
    </row>
    <row r="3298">
      <c r="A3298" s="551" t="s">
        <v>6619</v>
      </c>
      <c r="B3298" s="551" t="s">
        <v>6620</v>
      </c>
    </row>
    <row r="3299">
      <c r="A3299" s="551" t="s">
        <v>420</v>
      </c>
      <c r="B3299" s="551" t="s">
        <v>6621</v>
      </c>
    </row>
    <row r="3300">
      <c r="A3300" s="551" t="s">
        <v>6622</v>
      </c>
      <c r="B3300" s="551" t="s">
        <v>6623</v>
      </c>
    </row>
    <row r="3301">
      <c r="A3301" s="551" t="s">
        <v>6624</v>
      </c>
      <c r="B3301" s="551" t="s">
        <v>6625</v>
      </c>
    </row>
    <row r="3302">
      <c r="A3302" s="551" t="s">
        <v>6626</v>
      </c>
      <c r="B3302" s="551" t="s">
        <v>6627</v>
      </c>
    </row>
    <row r="3303">
      <c r="A3303" s="551" t="s">
        <v>6628</v>
      </c>
      <c r="B3303" s="551" t="s">
        <v>6629</v>
      </c>
    </row>
    <row r="3304">
      <c r="A3304" s="551" t="s">
        <v>6630</v>
      </c>
      <c r="B3304" s="551" t="s">
        <v>3315</v>
      </c>
    </row>
    <row r="3305">
      <c r="A3305" s="551" t="s">
        <v>6631</v>
      </c>
      <c r="B3305" s="551" t="s">
        <v>6632</v>
      </c>
    </row>
    <row r="3306">
      <c r="A3306" s="551" t="s">
        <v>6633</v>
      </c>
      <c r="B3306" s="551" t="s">
        <v>3315</v>
      </c>
    </row>
    <row r="3307">
      <c r="A3307" s="551" t="s">
        <v>6634</v>
      </c>
      <c r="B3307" s="551" t="s">
        <v>6635</v>
      </c>
    </row>
    <row r="3308">
      <c r="A3308" s="551" t="s">
        <v>6636</v>
      </c>
      <c r="B3308" s="551" t="s">
        <v>6637</v>
      </c>
    </row>
    <row r="3309">
      <c r="A3309" s="551" t="s">
        <v>6638</v>
      </c>
      <c r="B3309" s="551" t="s">
        <v>6639</v>
      </c>
    </row>
    <row r="3310">
      <c r="A3310" s="551" t="s">
        <v>421</v>
      </c>
      <c r="B3310" s="551" t="s">
        <v>6640</v>
      </c>
    </row>
    <row r="3311">
      <c r="A3311" s="551" t="s">
        <v>6641</v>
      </c>
      <c r="B3311" s="551" t="s">
        <v>6642</v>
      </c>
    </row>
    <row r="3312">
      <c r="A3312" s="551" t="s">
        <v>6643</v>
      </c>
      <c r="B3312" s="551" t="s">
        <v>6644</v>
      </c>
    </row>
    <row r="3313">
      <c r="A3313" s="551" t="s">
        <v>6645</v>
      </c>
      <c r="B3313" s="551" t="s">
        <v>6646</v>
      </c>
    </row>
    <row r="3314">
      <c r="A3314" s="551" t="s">
        <v>6647</v>
      </c>
      <c r="B3314" s="551" t="s">
        <v>6648</v>
      </c>
    </row>
    <row r="3315">
      <c r="A3315" s="551" t="s">
        <v>6649</v>
      </c>
      <c r="B3315" s="551" t="s">
        <v>6650</v>
      </c>
    </row>
    <row r="3316">
      <c r="A3316" s="551" t="s">
        <v>6651</v>
      </c>
      <c r="B3316" s="551" t="s">
        <v>6652</v>
      </c>
    </row>
    <row r="3317">
      <c r="A3317" s="551" t="s">
        <v>6653</v>
      </c>
      <c r="B3317" s="551" t="s">
        <v>6654</v>
      </c>
    </row>
    <row r="3318">
      <c r="A3318" s="551" t="s">
        <v>6655</v>
      </c>
      <c r="B3318" s="551" t="s">
        <v>6656</v>
      </c>
    </row>
    <row r="3319">
      <c r="A3319" s="551" t="s">
        <v>422</v>
      </c>
      <c r="B3319" s="551" t="s">
        <v>6657</v>
      </c>
    </row>
    <row r="3320">
      <c r="A3320" s="551" t="s">
        <v>6658</v>
      </c>
      <c r="B3320" s="551" t="s">
        <v>6659</v>
      </c>
    </row>
    <row r="3321">
      <c r="A3321" s="551" t="s">
        <v>6660</v>
      </c>
      <c r="B3321" s="551" t="s">
        <v>6661</v>
      </c>
    </row>
    <row r="3322">
      <c r="A3322" s="551" t="s">
        <v>423</v>
      </c>
      <c r="B3322" s="551" t="s">
        <v>6662</v>
      </c>
    </row>
    <row r="3323">
      <c r="A3323" s="551" t="s">
        <v>6663</v>
      </c>
      <c r="B3323" s="551" t="s">
        <v>6664</v>
      </c>
    </row>
    <row r="3324">
      <c r="A3324" s="551" t="s">
        <v>6665</v>
      </c>
      <c r="B3324" s="551" t="s">
        <v>6666</v>
      </c>
    </row>
    <row r="3325">
      <c r="A3325" s="551" t="s">
        <v>6667</v>
      </c>
      <c r="B3325" s="551" t="s">
        <v>6666</v>
      </c>
    </row>
    <row r="3326">
      <c r="A3326" s="551" t="s">
        <v>6668</v>
      </c>
      <c r="B3326" s="551" t="s">
        <v>6669</v>
      </c>
    </row>
    <row r="3327">
      <c r="A3327" s="551" t="s">
        <v>6670</v>
      </c>
      <c r="B3327" s="551" t="s">
        <v>6669</v>
      </c>
    </row>
    <row r="3328">
      <c r="A3328" s="551" t="s">
        <v>6671</v>
      </c>
      <c r="B3328" s="551" t="s">
        <v>6672</v>
      </c>
    </row>
    <row r="3329">
      <c r="A3329" s="551" t="s">
        <v>6673</v>
      </c>
      <c r="B3329" s="551" t="s">
        <v>6672</v>
      </c>
    </row>
    <row r="3330">
      <c r="A3330" s="551" t="s">
        <v>6674</v>
      </c>
      <c r="B3330" s="551" t="s">
        <v>3315</v>
      </c>
    </row>
    <row r="3331">
      <c r="A3331" s="551" t="s">
        <v>6675</v>
      </c>
      <c r="B3331" s="551" t="s">
        <v>6676</v>
      </c>
    </row>
    <row r="3332">
      <c r="A3332" s="551" t="s">
        <v>6677</v>
      </c>
      <c r="B3332" s="551" t="s">
        <v>6678</v>
      </c>
    </row>
    <row r="3333">
      <c r="A3333" s="551" t="s">
        <v>6679</v>
      </c>
      <c r="B3333" s="551" t="s">
        <v>6680</v>
      </c>
    </row>
    <row r="3334">
      <c r="A3334" s="551" t="s">
        <v>6681</v>
      </c>
      <c r="B3334" s="551" t="s">
        <v>3315</v>
      </c>
    </row>
    <row r="3335">
      <c r="A3335" s="551" t="s">
        <v>6682</v>
      </c>
      <c r="B3335" s="551" t="s">
        <v>3315</v>
      </c>
    </row>
    <row r="3336">
      <c r="A3336" s="551" t="s">
        <v>6683</v>
      </c>
      <c r="B3336" s="551" t="s">
        <v>6684</v>
      </c>
    </row>
    <row r="3337">
      <c r="A3337" s="551" t="s">
        <v>425</v>
      </c>
      <c r="B3337" s="551" t="s">
        <v>6685</v>
      </c>
    </row>
    <row r="3338">
      <c r="A3338" s="551" t="s">
        <v>6686</v>
      </c>
      <c r="B3338" s="551" t="s">
        <v>6687</v>
      </c>
    </row>
    <row r="3339">
      <c r="A3339" s="551" t="s">
        <v>426</v>
      </c>
      <c r="B3339" s="551" t="s">
        <v>6688</v>
      </c>
    </row>
    <row r="3340">
      <c r="A3340" s="551" t="s">
        <v>6689</v>
      </c>
      <c r="B3340" s="551" t="s">
        <v>6688</v>
      </c>
    </row>
    <row r="3341">
      <c r="A3341" s="551" t="s">
        <v>6690</v>
      </c>
      <c r="B3341" s="551" t="s">
        <v>6691</v>
      </c>
    </row>
    <row r="3342">
      <c r="A3342" s="551" t="s">
        <v>6692</v>
      </c>
      <c r="B3342" s="551" t="s">
        <v>6693</v>
      </c>
    </row>
    <row r="3343">
      <c r="A3343" s="551" t="s">
        <v>6694</v>
      </c>
      <c r="B3343" s="551" t="s">
        <v>6695</v>
      </c>
    </row>
    <row r="3344">
      <c r="A3344" s="551" t="s">
        <v>6696</v>
      </c>
      <c r="B3344" s="551" t="s">
        <v>6697</v>
      </c>
    </row>
    <row r="3345">
      <c r="A3345" s="551" t="s">
        <v>6698</v>
      </c>
      <c r="B3345" s="551" t="s">
        <v>6699</v>
      </c>
    </row>
    <row r="3346">
      <c r="A3346" s="551" t="s">
        <v>6700</v>
      </c>
      <c r="B3346" s="551" t="s">
        <v>6701</v>
      </c>
    </row>
    <row r="3347">
      <c r="A3347" s="551" t="s">
        <v>6702</v>
      </c>
      <c r="B3347" s="551" t="s">
        <v>3315</v>
      </c>
    </row>
    <row r="3348">
      <c r="A3348" s="551" t="s">
        <v>6703</v>
      </c>
      <c r="B3348" s="551" t="s">
        <v>3315</v>
      </c>
    </row>
    <row r="3349">
      <c r="A3349" s="551" t="s">
        <v>6704</v>
      </c>
      <c r="B3349" s="551" t="s">
        <v>6705</v>
      </c>
    </row>
    <row r="3350">
      <c r="A3350" s="551" t="s">
        <v>6706</v>
      </c>
      <c r="B3350" s="551" t="s">
        <v>3315</v>
      </c>
    </row>
    <row r="3351">
      <c r="A3351" s="551" t="s">
        <v>6707</v>
      </c>
      <c r="B3351" s="551" t="s">
        <v>6708</v>
      </c>
    </row>
    <row r="3352">
      <c r="A3352" s="551" t="s">
        <v>6709</v>
      </c>
      <c r="B3352" s="551" t="s">
        <v>6710</v>
      </c>
    </row>
    <row r="3353">
      <c r="A3353" s="551" t="s">
        <v>6711</v>
      </c>
      <c r="B3353" s="551" t="s">
        <v>6712</v>
      </c>
    </row>
    <row r="3354">
      <c r="A3354" s="551" t="s">
        <v>6713</v>
      </c>
      <c r="B3354" s="551" t="s">
        <v>6714</v>
      </c>
    </row>
    <row r="3355">
      <c r="A3355" s="551" t="s">
        <v>6715</v>
      </c>
      <c r="B3355" s="551" t="s">
        <v>6714</v>
      </c>
    </row>
    <row r="3356">
      <c r="A3356" s="551" t="s">
        <v>6716</v>
      </c>
      <c r="B3356" s="551" t="s">
        <v>6717</v>
      </c>
    </row>
    <row r="3357">
      <c r="A3357" s="551" t="s">
        <v>6718</v>
      </c>
      <c r="B3357" s="551" t="s">
        <v>6719</v>
      </c>
    </row>
    <row r="3358">
      <c r="A3358" s="551" t="s">
        <v>6720</v>
      </c>
      <c r="B3358" s="551" t="s">
        <v>6721</v>
      </c>
    </row>
    <row r="3359">
      <c r="A3359" s="551" t="s">
        <v>6722</v>
      </c>
      <c r="B3359" s="551" t="s">
        <v>6723</v>
      </c>
    </row>
    <row r="3360">
      <c r="A3360" s="551" t="s">
        <v>6724</v>
      </c>
      <c r="B3360" s="551" t="s">
        <v>6725</v>
      </c>
    </row>
    <row r="3361">
      <c r="A3361" s="551" t="s">
        <v>6726</v>
      </c>
      <c r="B3361" s="551" t="s">
        <v>6727</v>
      </c>
    </row>
    <row r="3362">
      <c r="A3362" s="551" t="s">
        <v>6728</v>
      </c>
      <c r="B3362" s="551" t="s">
        <v>6729</v>
      </c>
    </row>
    <row r="3363">
      <c r="A3363" s="551" t="s">
        <v>6730</v>
      </c>
      <c r="B3363" s="551" t="s">
        <v>6729</v>
      </c>
    </row>
    <row r="3364">
      <c r="A3364" s="551" t="s">
        <v>6731</v>
      </c>
      <c r="B3364" s="551" t="s">
        <v>6729</v>
      </c>
    </row>
    <row r="3365">
      <c r="A3365" s="551" t="s">
        <v>6732</v>
      </c>
      <c r="B3365" s="551" t="s">
        <v>6733</v>
      </c>
    </row>
    <row r="3366">
      <c r="A3366" s="551" t="s">
        <v>6734</v>
      </c>
      <c r="B3366" s="551" t="s">
        <v>6735</v>
      </c>
    </row>
    <row r="3367">
      <c r="A3367" s="551" t="s">
        <v>6736</v>
      </c>
      <c r="B3367" s="551" t="s">
        <v>6737</v>
      </c>
    </row>
    <row r="3368">
      <c r="A3368" s="551" t="s">
        <v>6738</v>
      </c>
      <c r="B3368" s="551" t="s">
        <v>6739</v>
      </c>
    </row>
    <row r="3369">
      <c r="A3369" s="551" t="s">
        <v>6740</v>
      </c>
      <c r="B3369" s="551" t="s">
        <v>6741</v>
      </c>
    </row>
    <row r="3370">
      <c r="A3370" s="551" t="s">
        <v>6742</v>
      </c>
      <c r="B3370" s="551" t="s">
        <v>6743</v>
      </c>
    </row>
    <row r="3371">
      <c r="A3371" s="551" t="s">
        <v>6744</v>
      </c>
      <c r="B3371" s="551" t="s">
        <v>6745</v>
      </c>
    </row>
    <row r="3372">
      <c r="A3372" s="551" t="s">
        <v>6746</v>
      </c>
      <c r="B3372" s="551" t="s">
        <v>6747</v>
      </c>
    </row>
    <row r="3373">
      <c r="A3373" s="551" t="s">
        <v>6748</v>
      </c>
      <c r="B3373" s="551" t="s">
        <v>6749</v>
      </c>
    </row>
    <row r="3374">
      <c r="A3374" s="551" t="s">
        <v>6750</v>
      </c>
      <c r="B3374" s="551" t="s">
        <v>6751</v>
      </c>
    </row>
    <row r="3375">
      <c r="A3375" s="551" t="s">
        <v>6752</v>
      </c>
      <c r="B3375" s="551" t="s">
        <v>6753</v>
      </c>
    </row>
    <row r="3376">
      <c r="A3376" s="551" t="s">
        <v>6754</v>
      </c>
      <c r="B3376" s="551" t="s">
        <v>6755</v>
      </c>
    </row>
    <row r="3377">
      <c r="A3377" s="551" t="s">
        <v>6756</v>
      </c>
      <c r="B3377" s="551" t="s">
        <v>6757</v>
      </c>
    </row>
    <row r="3378">
      <c r="A3378" s="551" t="s">
        <v>6758</v>
      </c>
      <c r="B3378" s="551" t="s">
        <v>6759</v>
      </c>
    </row>
    <row r="3379">
      <c r="A3379" s="551" t="s">
        <v>6760</v>
      </c>
      <c r="B3379" s="551" t="s">
        <v>6761</v>
      </c>
    </row>
    <row r="3380">
      <c r="A3380" s="551" t="s">
        <v>6762</v>
      </c>
      <c r="B3380" s="551" t="s">
        <v>6763</v>
      </c>
    </row>
    <row r="3381">
      <c r="A3381" s="551" t="s">
        <v>6764</v>
      </c>
      <c r="B3381" s="551" t="s">
        <v>6765</v>
      </c>
    </row>
    <row r="3382">
      <c r="A3382" s="551" t="s">
        <v>6766</v>
      </c>
      <c r="B3382" s="551" t="s">
        <v>6767</v>
      </c>
    </row>
    <row r="3383">
      <c r="A3383" s="551" t="s">
        <v>6768</v>
      </c>
      <c r="B3383" s="551" t="s">
        <v>6769</v>
      </c>
    </row>
    <row r="3384">
      <c r="A3384" s="551" t="s">
        <v>6770</v>
      </c>
      <c r="B3384" s="551" t="s">
        <v>6769</v>
      </c>
    </row>
    <row r="3385">
      <c r="A3385" s="551" t="s">
        <v>6771</v>
      </c>
      <c r="B3385" s="551" t="s">
        <v>6769</v>
      </c>
    </row>
    <row r="3386">
      <c r="A3386" s="551" t="s">
        <v>6772</v>
      </c>
      <c r="B3386" s="551" t="s">
        <v>6773</v>
      </c>
    </row>
    <row r="3387">
      <c r="A3387" s="551" t="s">
        <v>6774</v>
      </c>
      <c r="B3387" s="551" t="s">
        <v>6775</v>
      </c>
    </row>
    <row r="3388">
      <c r="A3388" s="551" t="s">
        <v>6776</v>
      </c>
      <c r="B3388" s="551" t="s">
        <v>6777</v>
      </c>
    </row>
    <row r="3389">
      <c r="A3389" s="551" t="s">
        <v>6778</v>
      </c>
      <c r="B3389" s="551" t="s">
        <v>6779</v>
      </c>
    </row>
    <row r="3390">
      <c r="A3390" s="551" t="s">
        <v>6780</v>
      </c>
      <c r="B3390" s="551" t="s">
        <v>6781</v>
      </c>
    </row>
    <row r="3391">
      <c r="A3391" s="551" t="s">
        <v>6782</v>
      </c>
      <c r="B3391" s="551" t="s">
        <v>6783</v>
      </c>
    </row>
    <row r="3392">
      <c r="A3392" s="551" t="s">
        <v>6784</v>
      </c>
      <c r="B3392" s="551" t="s">
        <v>6785</v>
      </c>
    </row>
    <row r="3393">
      <c r="A3393" s="551" t="s">
        <v>6786</v>
      </c>
      <c r="B3393" s="551" t="s">
        <v>6787</v>
      </c>
    </row>
    <row r="3394">
      <c r="A3394" s="551" t="s">
        <v>6788</v>
      </c>
      <c r="B3394" s="551" t="s">
        <v>6789</v>
      </c>
    </row>
    <row r="3395">
      <c r="A3395" s="551" t="s">
        <v>6790</v>
      </c>
      <c r="B3395" s="551" t="s">
        <v>6791</v>
      </c>
    </row>
    <row r="3396">
      <c r="A3396" s="551" t="s">
        <v>6792</v>
      </c>
      <c r="B3396" s="551" t="s">
        <v>6793</v>
      </c>
    </row>
    <row r="3397">
      <c r="A3397" s="551" t="s">
        <v>6794</v>
      </c>
      <c r="B3397" s="551" t="s">
        <v>6795</v>
      </c>
    </row>
    <row r="3398">
      <c r="A3398" s="551" t="s">
        <v>6796</v>
      </c>
      <c r="B3398" s="551" t="s">
        <v>6797</v>
      </c>
    </row>
    <row r="3399">
      <c r="A3399" s="551" t="s">
        <v>6798</v>
      </c>
      <c r="B3399" s="551" t="s">
        <v>6799</v>
      </c>
    </row>
    <row r="3400">
      <c r="A3400" s="551" t="s">
        <v>6800</v>
      </c>
      <c r="B3400" s="551" t="s">
        <v>6801</v>
      </c>
    </row>
    <row r="3401">
      <c r="A3401" s="551" t="s">
        <v>6802</v>
      </c>
      <c r="B3401" s="551" t="s">
        <v>6803</v>
      </c>
    </row>
    <row r="3402">
      <c r="A3402" s="551" t="s">
        <v>6804</v>
      </c>
      <c r="B3402" s="551" t="s">
        <v>6805</v>
      </c>
    </row>
    <row r="3403">
      <c r="A3403" s="551" t="s">
        <v>6806</v>
      </c>
      <c r="B3403" s="551" t="s">
        <v>6807</v>
      </c>
    </row>
    <row r="3404">
      <c r="A3404" s="551" t="s">
        <v>428</v>
      </c>
      <c r="B3404" s="551" t="s">
        <v>6808</v>
      </c>
    </row>
    <row r="3405">
      <c r="A3405" s="551" t="s">
        <v>6809</v>
      </c>
      <c r="B3405" s="551" t="s">
        <v>6810</v>
      </c>
    </row>
    <row r="3406">
      <c r="A3406" s="551" t="s">
        <v>429</v>
      </c>
      <c r="B3406" s="551" t="s">
        <v>6811</v>
      </c>
    </row>
    <row r="3407">
      <c r="A3407" s="551" t="s">
        <v>6812</v>
      </c>
      <c r="B3407" s="551" t="s">
        <v>6811</v>
      </c>
    </row>
    <row r="3408">
      <c r="A3408" s="551" t="s">
        <v>6813</v>
      </c>
      <c r="B3408" s="551" t="s">
        <v>6814</v>
      </c>
    </row>
    <row r="3409">
      <c r="A3409" s="551" t="s">
        <v>6815</v>
      </c>
      <c r="B3409" s="551" t="s">
        <v>6816</v>
      </c>
    </row>
    <row r="3410">
      <c r="A3410" s="551" t="s">
        <v>6817</v>
      </c>
      <c r="B3410" s="551" t="s">
        <v>6818</v>
      </c>
    </row>
    <row r="3411">
      <c r="A3411" s="551" t="s">
        <v>6819</v>
      </c>
      <c r="B3411" s="551" t="s">
        <v>6820</v>
      </c>
    </row>
    <row r="3412">
      <c r="A3412" s="551" t="s">
        <v>6821</v>
      </c>
      <c r="B3412" s="551" t="s">
        <v>6822</v>
      </c>
    </row>
    <row r="3413">
      <c r="A3413" s="551" t="s">
        <v>6823</v>
      </c>
      <c r="B3413" s="551" t="s">
        <v>6824</v>
      </c>
    </row>
    <row r="3414">
      <c r="A3414" s="551" t="s">
        <v>6825</v>
      </c>
      <c r="B3414" s="551" t="s">
        <v>6826</v>
      </c>
    </row>
    <row r="3415">
      <c r="A3415" s="551" t="s">
        <v>6827</v>
      </c>
      <c r="B3415" s="551" t="s">
        <v>6828</v>
      </c>
    </row>
    <row r="3416">
      <c r="A3416" s="551" t="s">
        <v>6829</v>
      </c>
      <c r="B3416" s="551" t="s">
        <v>6830</v>
      </c>
    </row>
    <row r="3417">
      <c r="A3417" s="551" t="s">
        <v>6831</v>
      </c>
      <c r="B3417" s="551" t="s">
        <v>6832</v>
      </c>
    </row>
    <row r="3418">
      <c r="A3418" s="551" t="s">
        <v>6833</v>
      </c>
      <c r="B3418" s="551" t="s">
        <v>6834</v>
      </c>
    </row>
    <row r="3419">
      <c r="A3419" s="551" t="s">
        <v>430</v>
      </c>
      <c r="B3419" s="551" t="s">
        <v>6835</v>
      </c>
    </row>
    <row r="3420">
      <c r="A3420" s="551" t="s">
        <v>6836</v>
      </c>
      <c r="B3420" s="551" t="s">
        <v>6837</v>
      </c>
    </row>
    <row r="3421">
      <c r="A3421" s="551" t="s">
        <v>6838</v>
      </c>
      <c r="B3421" s="551" t="s">
        <v>6839</v>
      </c>
    </row>
    <row r="3422">
      <c r="A3422" s="551" t="s">
        <v>6840</v>
      </c>
      <c r="B3422" s="551" t="s">
        <v>6839</v>
      </c>
    </row>
    <row r="3423">
      <c r="A3423" s="551" t="s">
        <v>6841</v>
      </c>
      <c r="B3423" s="551" t="s">
        <v>6839</v>
      </c>
    </row>
    <row r="3424">
      <c r="A3424" s="551" t="s">
        <v>6842</v>
      </c>
      <c r="B3424" s="551" t="s">
        <v>6839</v>
      </c>
    </row>
    <row r="3425">
      <c r="A3425" s="551" t="s">
        <v>6843</v>
      </c>
      <c r="B3425" s="551" t="s">
        <v>6839</v>
      </c>
    </row>
    <row r="3426">
      <c r="A3426" s="551" t="s">
        <v>6844</v>
      </c>
      <c r="B3426" s="551" t="s">
        <v>6845</v>
      </c>
    </row>
    <row r="3427">
      <c r="A3427" s="551" t="s">
        <v>6846</v>
      </c>
      <c r="B3427" s="551" t="s">
        <v>6847</v>
      </c>
    </row>
    <row r="3428">
      <c r="A3428" s="551" t="s">
        <v>6848</v>
      </c>
      <c r="B3428" s="551" t="s">
        <v>6849</v>
      </c>
    </row>
    <row r="3429">
      <c r="A3429" s="551" t="s">
        <v>6850</v>
      </c>
      <c r="B3429" s="551" t="s">
        <v>6851</v>
      </c>
    </row>
    <row r="3430">
      <c r="A3430" s="551" t="s">
        <v>6852</v>
      </c>
      <c r="B3430" s="551" t="s">
        <v>6853</v>
      </c>
    </row>
    <row r="3431">
      <c r="A3431" s="551" t="s">
        <v>6854</v>
      </c>
      <c r="B3431" s="551" t="s">
        <v>6855</v>
      </c>
    </row>
    <row r="3432">
      <c r="A3432" s="551" t="s">
        <v>6856</v>
      </c>
      <c r="B3432" s="551" t="s">
        <v>6855</v>
      </c>
    </row>
    <row r="3433">
      <c r="A3433" s="551" t="s">
        <v>6857</v>
      </c>
      <c r="B3433" s="551" t="s">
        <v>6858</v>
      </c>
    </row>
    <row r="3434">
      <c r="A3434" s="551" t="s">
        <v>6859</v>
      </c>
      <c r="B3434" s="551" t="s">
        <v>6860</v>
      </c>
    </row>
    <row r="3435">
      <c r="A3435" s="551" t="s">
        <v>6861</v>
      </c>
      <c r="B3435" s="551" t="s">
        <v>6862</v>
      </c>
    </row>
    <row r="3436">
      <c r="A3436" s="551" t="s">
        <v>6863</v>
      </c>
      <c r="B3436" s="551" t="s">
        <v>6864</v>
      </c>
    </row>
    <row r="3437">
      <c r="A3437" s="551" t="s">
        <v>6865</v>
      </c>
      <c r="B3437" s="551" t="s">
        <v>6866</v>
      </c>
    </row>
    <row r="3438">
      <c r="A3438" s="551" t="s">
        <v>6867</v>
      </c>
      <c r="B3438" s="551" t="s">
        <v>6868</v>
      </c>
    </row>
    <row r="3439">
      <c r="A3439" s="551" t="s">
        <v>6869</v>
      </c>
      <c r="B3439" s="551" t="s">
        <v>6870</v>
      </c>
    </row>
    <row r="3440">
      <c r="A3440" s="551" t="s">
        <v>6871</v>
      </c>
      <c r="B3440" s="551" t="s">
        <v>6872</v>
      </c>
    </row>
    <row r="3441">
      <c r="A3441" s="551" t="s">
        <v>6873</v>
      </c>
      <c r="B3441" s="551" t="s">
        <v>6874</v>
      </c>
    </row>
    <row r="3442">
      <c r="A3442" s="551" t="s">
        <v>433</v>
      </c>
      <c r="B3442" s="551" t="s">
        <v>6875</v>
      </c>
    </row>
    <row r="3443">
      <c r="A3443" s="551" t="s">
        <v>6876</v>
      </c>
      <c r="B3443" s="551" t="s">
        <v>6877</v>
      </c>
    </row>
    <row r="3444">
      <c r="A3444" s="551" t="s">
        <v>434</v>
      </c>
      <c r="B3444" s="551" t="s">
        <v>6878</v>
      </c>
    </row>
    <row r="3445">
      <c r="A3445" s="551" t="s">
        <v>435</v>
      </c>
      <c r="B3445" s="551" t="s">
        <v>6879</v>
      </c>
    </row>
    <row r="3446">
      <c r="A3446" s="551" t="s">
        <v>6880</v>
      </c>
      <c r="B3446" s="551" t="s">
        <v>6881</v>
      </c>
    </row>
    <row r="3447">
      <c r="A3447" s="551" t="s">
        <v>6882</v>
      </c>
      <c r="B3447" s="551" t="s">
        <v>6883</v>
      </c>
    </row>
    <row r="3448">
      <c r="A3448" s="551" t="s">
        <v>6884</v>
      </c>
      <c r="B3448" s="551" t="s">
        <v>6885</v>
      </c>
    </row>
    <row r="3449">
      <c r="A3449" s="551" t="s">
        <v>6886</v>
      </c>
      <c r="B3449" s="551" t="s">
        <v>6885</v>
      </c>
    </row>
    <row r="3450">
      <c r="A3450" s="551" t="s">
        <v>6887</v>
      </c>
      <c r="B3450" s="551" t="s">
        <v>6888</v>
      </c>
    </row>
    <row r="3451">
      <c r="A3451" s="551" t="s">
        <v>6889</v>
      </c>
      <c r="B3451" s="551" t="s">
        <v>6890</v>
      </c>
    </row>
    <row r="3452">
      <c r="A3452" s="551" t="s">
        <v>6891</v>
      </c>
      <c r="B3452" s="551" t="s">
        <v>6892</v>
      </c>
    </row>
    <row r="3453">
      <c r="A3453" s="551" t="s">
        <v>6893</v>
      </c>
      <c r="B3453" s="551" t="s">
        <v>6894</v>
      </c>
    </row>
    <row r="3454">
      <c r="A3454" s="551" t="s">
        <v>6895</v>
      </c>
      <c r="B3454" s="551" t="s">
        <v>6896</v>
      </c>
    </row>
    <row r="3455">
      <c r="A3455" s="551" t="s">
        <v>436</v>
      </c>
      <c r="B3455" s="551" t="s">
        <v>6897</v>
      </c>
    </row>
    <row r="3456">
      <c r="A3456" s="551" t="s">
        <v>6898</v>
      </c>
      <c r="B3456" s="551" t="s">
        <v>6899</v>
      </c>
    </row>
    <row r="3457">
      <c r="A3457" s="551" t="s">
        <v>6900</v>
      </c>
      <c r="B3457" s="551" t="s">
        <v>6901</v>
      </c>
    </row>
    <row r="3458">
      <c r="A3458" s="551" t="s">
        <v>6902</v>
      </c>
      <c r="B3458" s="551" t="s">
        <v>6901</v>
      </c>
    </row>
    <row r="3459">
      <c r="A3459" s="551" t="s">
        <v>6903</v>
      </c>
      <c r="B3459" s="551" t="s">
        <v>6901</v>
      </c>
    </row>
    <row r="3460">
      <c r="A3460" s="551" t="s">
        <v>6904</v>
      </c>
      <c r="B3460" s="551" t="s">
        <v>6905</v>
      </c>
    </row>
    <row r="3461">
      <c r="A3461" s="551" t="s">
        <v>6906</v>
      </c>
      <c r="B3461" s="551" t="s">
        <v>6907</v>
      </c>
    </row>
    <row r="3462">
      <c r="A3462" s="551" t="s">
        <v>6908</v>
      </c>
      <c r="B3462" s="551" t="s">
        <v>6909</v>
      </c>
    </row>
    <row r="3463">
      <c r="A3463" s="551" t="s">
        <v>6910</v>
      </c>
      <c r="B3463" s="551" t="s">
        <v>6911</v>
      </c>
    </row>
    <row r="3464">
      <c r="A3464" s="551" t="s">
        <v>6912</v>
      </c>
      <c r="B3464" s="551" t="s">
        <v>6913</v>
      </c>
    </row>
    <row r="3465">
      <c r="A3465" s="551" t="s">
        <v>6914</v>
      </c>
      <c r="B3465" s="551" t="s">
        <v>6915</v>
      </c>
    </row>
    <row r="3466">
      <c r="A3466" s="551" t="s">
        <v>6916</v>
      </c>
      <c r="B3466" s="551" t="s">
        <v>6917</v>
      </c>
    </row>
    <row r="3467">
      <c r="A3467" s="551" t="s">
        <v>437</v>
      </c>
      <c r="B3467" s="551" t="s">
        <v>6918</v>
      </c>
    </row>
    <row r="3468">
      <c r="A3468" s="551" t="s">
        <v>6919</v>
      </c>
      <c r="B3468" s="551" t="s">
        <v>6920</v>
      </c>
    </row>
    <row r="3469">
      <c r="A3469" s="551" t="s">
        <v>6921</v>
      </c>
      <c r="B3469" s="551" t="s">
        <v>6922</v>
      </c>
    </row>
    <row r="3470">
      <c r="A3470" s="551" t="s">
        <v>6923</v>
      </c>
      <c r="B3470" s="551" t="s">
        <v>6924</v>
      </c>
    </row>
    <row r="3471">
      <c r="A3471" s="551" t="s">
        <v>6925</v>
      </c>
      <c r="B3471" s="551" t="s">
        <v>6926</v>
      </c>
    </row>
    <row r="3472">
      <c r="A3472" s="551" t="s">
        <v>6927</v>
      </c>
      <c r="B3472" s="551" t="s">
        <v>6928</v>
      </c>
    </row>
    <row r="3473">
      <c r="A3473" s="551" t="s">
        <v>6929</v>
      </c>
      <c r="B3473" s="551" t="s">
        <v>6930</v>
      </c>
    </row>
    <row r="3474">
      <c r="A3474" s="551" t="s">
        <v>6931</v>
      </c>
      <c r="B3474" s="551" t="s">
        <v>6932</v>
      </c>
    </row>
    <row r="3475">
      <c r="A3475" s="551" t="s">
        <v>6933</v>
      </c>
      <c r="B3475" s="551" t="s">
        <v>6934</v>
      </c>
    </row>
    <row r="3476">
      <c r="A3476" s="551" t="s">
        <v>6935</v>
      </c>
      <c r="B3476" s="551" t="s">
        <v>6936</v>
      </c>
    </row>
    <row r="3477">
      <c r="A3477" s="551" t="s">
        <v>6937</v>
      </c>
      <c r="B3477" s="551" t="s">
        <v>6938</v>
      </c>
    </row>
    <row r="3478">
      <c r="A3478" s="551" t="s">
        <v>6939</v>
      </c>
      <c r="B3478" s="551" t="s">
        <v>6940</v>
      </c>
    </row>
    <row r="3479">
      <c r="A3479" s="551" t="s">
        <v>6941</v>
      </c>
      <c r="B3479" s="551" t="s">
        <v>6942</v>
      </c>
    </row>
    <row r="3480">
      <c r="A3480" s="551" t="s">
        <v>6943</v>
      </c>
      <c r="B3480" s="551" t="s">
        <v>6944</v>
      </c>
    </row>
    <row r="3481">
      <c r="A3481" s="551" t="s">
        <v>6945</v>
      </c>
      <c r="B3481" s="551" t="s">
        <v>6946</v>
      </c>
    </row>
    <row r="3482">
      <c r="A3482" s="551" t="s">
        <v>438</v>
      </c>
      <c r="B3482" s="551" t="s">
        <v>6947</v>
      </c>
    </row>
    <row r="3483">
      <c r="A3483" s="551" t="s">
        <v>6948</v>
      </c>
      <c r="B3483" s="551" t="s">
        <v>6949</v>
      </c>
    </row>
    <row r="3484">
      <c r="A3484" s="551" t="s">
        <v>6950</v>
      </c>
      <c r="B3484" s="551" t="s">
        <v>6951</v>
      </c>
    </row>
    <row r="3485">
      <c r="A3485" s="551" t="s">
        <v>6952</v>
      </c>
      <c r="B3485" s="551" t="s">
        <v>6953</v>
      </c>
    </row>
    <row r="3486">
      <c r="A3486" s="551" t="s">
        <v>6954</v>
      </c>
      <c r="B3486" s="551" t="s">
        <v>6955</v>
      </c>
    </row>
    <row r="3487">
      <c r="A3487" s="551" t="s">
        <v>6956</v>
      </c>
      <c r="B3487" s="551" t="s">
        <v>6957</v>
      </c>
    </row>
    <row r="3488">
      <c r="A3488" s="551" t="s">
        <v>6958</v>
      </c>
      <c r="B3488" s="551" t="s">
        <v>6959</v>
      </c>
    </row>
    <row r="3489">
      <c r="A3489" s="551" t="s">
        <v>6960</v>
      </c>
      <c r="B3489" s="551" t="s">
        <v>6961</v>
      </c>
    </row>
    <row r="3490">
      <c r="A3490" s="551" t="s">
        <v>6962</v>
      </c>
      <c r="B3490" s="551" t="s">
        <v>6963</v>
      </c>
    </row>
    <row r="3491">
      <c r="A3491" s="551" t="s">
        <v>6964</v>
      </c>
      <c r="B3491" s="551" t="s">
        <v>6965</v>
      </c>
    </row>
    <row r="3492">
      <c r="A3492" s="551" t="s">
        <v>6966</v>
      </c>
      <c r="B3492" s="551" t="s">
        <v>6967</v>
      </c>
    </row>
    <row r="3493">
      <c r="A3493" s="551" t="s">
        <v>6968</v>
      </c>
      <c r="B3493" s="551" t="s">
        <v>6969</v>
      </c>
    </row>
    <row r="3494">
      <c r="A3494" s="551" t="s">
        <v>6970</v>
      </c>
      <c r="B3494" s="551" t="s">
        <v>6971</v>
      </c>
    </row>
    <row r="3495">
      <c r="A3495" s="551" t="s">
        <v>6972</v>
      </c>
      <c r="B3495" s="551" t="s">
        <v>6973</v>
      </c>
    </row>
    <row r="3496">
      <c r="A3496" s="551" t="s">
        <v>6974</v>
      </c>
      <c r="B3496" s="551" t="s">
        <v>6975</v>
      </c>
    </row>
    <row r="3497">
      <c r="A3497" s="551" t="s">
        <v>439</v>
      </c>
      <c r="B3497" s="551" t="s">
        <v>6976</v>
      </c>
    </row>
    <row r="3498">
      <c r="A3498" s="551" t="s">
        <v>6977</v>
      </c>
      <c r="B3498" s="551" t="s">
        <v>6978</v>
      </c>
    </row>
    <row r="3499">
      <c r="A3499" s="551" t="s">
        <v>6979</v>
      </c>
      <c r="B3499" s="551" t="s">
        <v>6980</v>
      </c>
    </row>
    <row r="3500">
      <c r="A3500" s="551" t="s">
        <v>6981</v>
      </c>
      <c r="B3500" s="551" t="s">
        <v>6982</v>
      </c>
    </row>
    <row r="3501">
      <c r="A3501" s="551" t="s">
        <v>6983</v>
      </c>
      <c r="B3501" s="551" t="s">
        <v>6984</v>
      </c>
    </row>
    <row r="3502">
      <c r="A3502" s="551" t="s">
        <v>6985</v>
      </c>
      <c r="B3502" s="551" t="s">
        <v>6986</v>
      </c>
    </row>
    <row r="3503">
      <c r="A3503" s="551" t="s">
        <v>6987</v>
      </c>
      <c r="B3503" s="551" t="s">
        <v>6988</v>
      </c>
    </row>
    <row r="3504">
      <c r="A3504" s="551" t="s">
        <v>6989</v>
      </c>
      <c r="B3504" s="551" t="s">
        <v>6990</v>
      </c>
    </row>
    <row r="3505">
      <c r="A3505" s="551" t="s">
        <v>6991</v>
      </c>
      <c r="B3505" s="551" t="s">
        <v>6990</v>
      </c>
    </row>
    <row r="3506">
      <c r="A3506" s="551" t="s">
        <v>6992</v>
      </c>
      <c r="B3506" s="551" t="s">
        <v>6990</v>
      </c>
    </row>
    <row r="3507">
      <c r="A3507" s="551" t="s">
        <v>6993</v>
      </c>
      <c r="B3507" s="551" t="s">
        <v>6994</v>
      </c>
    </row>
    <row r="3508">
      <c r="A3508" s="551" t="s">
        <v>6995</v>
      </c>
      <c r="B3508" s="551" t="s">
        <v>6996</v>
      </c>
    </row>
    <row r="3509">
      <c r="A3509" s="551" t="s">
        <v>6997</v>
      </c>
      <c r="B3509" s="551" t="s">
        <v>6998</v>
      </c>
    </row>
    <row r="3510">
      <c r="A3510" s="551" t="s">
        <v>6999</v>
      </c>
      <c r="B3510" s="551" t="s">
        <v>7000</v>
      </c>
    </row>
    <row r="3511">
      <c r="A3511" s="551" t="s">
        <v>7001</v>
      </c>
      <c r="B3511" s="551" t="s">
        <v>7002</v>
      </c>
    </row>
    <row r="3512">
      <c r="A3512" s="551" t="s">
        <v>7003</v>
      </c>
      <c r="B3512" s="551" t="s">
        <v>7004</v>
      </c>
    </row>
    <row r="3513">
      <c r="A3513" s="551" t="s">
        <v>7005</v>
      </c>
      <c r="B3513" s="551" t="s">
        <v>7006</v>
      </c>
    </row>
    <row r="3514">
      <c r="A3514" s="551" t="s">
        <v>7007</v>
      </c>
      <c r="B3514" s="551" t="s">
        <v>7008</v>
      </c>
    </row>
    <row r="3515">
      <c r="A3515" s="551" t="s">
        <v>7009</v>
      </c>
      <c r="B3515" s="551" t="s">
        <v>7010</v>
      </c>
    </row>
    <row r="3516">
      <c r="A3516" s="551" t="s">
        <v>7011</v>
      </c>
      <c r="B3516" s="551" t="s">
        <v>7012</v>
      </c>
    </row>
    <row r="3517">
      <c r="A3517" s="551" t="s">
        <v>7013</v>
      </c>
      <c r="B3517" s="551" t="s">
        <v>7014</v>
      </c>
    </row>
    <row r="3518">
      <c r="A3518" s="551" t="s">
        <v>7015</v>
      </c>
      <c r="B3518" s="551" t="s">
        <v>7016</v>
      </c>
    </row>
    <row r="3519">
      <c r="A3519" s="551" t="s">
        <v>7017</v>
      </c>
      <c r="B3519" s="551" t="s">
        <v>7018</v>
      </c>
    </row>
    <row r="3520">
      <c r="A3520" s="551" t="s">
        <v>7019</v>
      </c>
      <c r="B3520" s="551" t="s">
        <v>7020</v>
      </c>
    </row>
    <row r="3521">
      <c r="A3521" s="551" t="s">
        <v>7021</v>
      </c>
      <c r="B3521" s="551" t="s">
        <v>7022</v>
      </c>
    </row>
    <row r="3522">
      <c r="A3522" s="551" t="s">
        <v>440</v>
      </c>
      <c r="B3522" s="551" t="s">
        <v>7023</v>
      </c>
    </row>
    <row r="3523">
      <c r="A3523" s="551" t="s">
        <v>7024</v>
      </c>
      <c r="B3523" s="551" t="s">
        <v>7025</v>
      </c>
    </row>
    <row r="3524">
      <c r="A3524" s="551" t="s">
        <v>7026</v>
      </c>
      <c r="B3524" s="551" t="s">
        <v>7027</v>
      </c>
    </row>
    <row r="3525">
      <c r="A3525" s="551" t="s">
        <v>442</v>
      </c>
      <c r="B3525" s="551" t="s">
        <v>7028</v>
      </c>
    </row>
    <row r="3526">
      <c r="A3526" s="551" t="s">
        <v>7029</v>
      </c>
      <c r="B3526" s="551" t="s">
        <v>7030</v>
      </c>
    </row>
    <row r="3527">
      <c r="A3527" s="551" t="s">
        <v>7031</v>
      </c>
      <c r="B3527" s="551" t="s">
        <v>7032</v>
      </c>
    </row>
    <row r="3528">
      <c r="A3528" s="551" t="s">
        <v>443</v>
      </c>
      <c r="B3528" s="551" t="s">
        <v>7033</v>
      </c>
    </row>
    <row r="3529">
      <c r="A3529" s="551" t="s">
        <v>7034</v>
      </c>
      <c r="B3529" s="551" t="s">
        <v>7035</v>
      </c>
    </row>
    <row r="3530">
      <c r="A3530" s="551" t="s">
        <v>7036</v>
      </c>
      <c r="B3530" s="551" t="s">
        <v>7037</v>
      </c>
    </row>
    <row r="3531">
      <c r="A3531" s="551" t="s">
        <v>7038</v>
      </c>
      <c r="B3531" s="551" t="s">
        <v>7039</v>
      </c>
    </row>
    <row r="3532">
      <c r="A3532" s="551" t="s">
        <v>7040</v>
      </c>
      <c r="B3532" s="551" t="s">
        <v>7041</v>
      </c>
    </row>
    <row r="3533">
      <c r="A3533" s="551" t="s">
        <v>7042</v>
      </c>
      <c r="B3533" s="551" t="s">
        <v>7041</v>
      </c>
    </row>
    <row r="3534">
      <c r="A3534" s="551" t="s">
        <v>7043</v>
      </c>
      <c r="B3534" s="551" t="s">
        <v>7041</v>
      </c>
    </row>
    <row r="3535">
      <c r="A3535" s="551" t="s">
        <v>7044</v>
      </c>
      <c r="B3535" s="551" t="s">
        <v>7041</v>
      </c>
    </row>
    <row r="3536">
      <c r="A3536" s="551" t="s">
        <v>7045</v>
      </c>
      <c r="B3536" s="551" t="s">
        <v>7046</v>
      </c>
    </row>
    <row r="3537">
      <c r="A3537" s="551" t="s">
        <v>7047</v>
      </c>
      <c r="B3537" s="551" t="s">
        <v>7048</v>
      </c>
    </row>
    <row r="3538">
      <c r="A3538" s="551" t="s">
        <v>444</v>
      </c>
      <c r="B3538" s="551" t="s">
        <v>7049</v>
      </c>
    </row>
    <row r="3539">
      <c r="A3539" s="551" t="s">
        <v>7050</v>
      </c>
      <c r="B3539" s="551" t="s">
        <v>7051</v>
      </c>
    </row>
    <row r="3540">
      <c r="A3540" s="551" t="s">
        <v>7052</v>
      </c>
      <c r="B3540" s="551" t="s">
        <v>7051</v>
      </c>
    </row>
    <row r="3541">
      <c r="A3541" s="551" t="s">
        <v>7053</v>
      </c>
      <c r="B3541" s="551" t="s">
        <v>7054</v>
      </c>
    </row>
    <row r="3542">
      <c r="A3542" s="551" t="s">
        <v>7055</v>
      </c>
      <c r="B3542" s="551" t="s">
        <v>7056</v>
      </c>
    </row>
    <row r="3543">
      <c r="A3543" s="551" t="s">
        <v>7057</v>
      </c>
      <c r="B3543" s="551" t="s">
        <v>7058</v>
      </c>
    </row>
    <row r="3544">
      <c r="A3544" s="551" t="s">
        <v>7059</v>
      </c>
      <c r="B3544" s="551" t="s">
        <v>7060</v>
      </c>
    </row>
    <row r="3545">
      <c r="A3545" s="551" t="s">
        <v>445</v>
      </c>
      <c r="B3545" s="551" t="s">
        <v>7061</v>
      </c>
    </row>
    <row r="3546">
      <c r="A3546" s="551" t="s">
        <v>446</v>
      </c>
      <c r="B3546" s="551" t="s">
        <v>7062</v>
      </c>
    </row>
    <row r="3547">
      <c r="A3547" s="551" t="s">
        <v>447</v>
      </c>
      <c r="B3547" s="551" t="s">
        <v>7063</v>
      </c>
    </row>
    <row r="3548">
      <c r="A3548" s="551" t="s">
        <v>7064</v>
      </c>
      <c r="B3548" s="551" t="s">
        <v>7065</v>
      </c>
    </row>
    <row r="3549">
      <c r="A3549" s="551" t="s">
        <v>448</v>
      </c>
      <c r="B3549" s="551" t="s">
        <v>7066</v>
      </c>
    </row>
    <row r="3550">
      <c r="A3550" s="551" t="s">
        <v>7067</v>
      </c>
      <c r="B3550" s="551" t="s">
        <v>7068</v>
      </c>
    </row>
    <row r="3551">
      <c r="A3551" s="551" t="s">
        <v>7069</v>
      </c>
      <c r="B3551" s="551" t="s">
        <v>7070</v>
      </c>
    </row>
    <row r="3552">
      <c r="A3552" s="551" t="s">
        <v>7071</v>
      </c>
      <c r="B3552" s="551" t="s">
        <v>7072</v>
      </c>
    </row>
    <row r="3553">
      <c r="A3553" s="551" t="s">
        <v>7073</v>
      </c>
      <c r="B3553" s="551" t="s">
        <v>7074</v>
      </c>
    </row>
    <row r="3554">
      <c r="A3554" s="551" t="s">
        <v>7075</v>
      </c>
      <c r="B3554" s="551" t="s">
        <v>7076</v>
      </c>
    </row>
    <row r="3555">
      <c r="A3555" s="551" t="s">
        <v>7077</v>
      </c>
      <c r="B3555" s="551" t="s">
        <v>7078</v>
      </c>
    </row>
    <row r="3556">
      <c r="A3556" s="551" t="s">
        <v>7079</v>
      </c>
      <c r="B3556" s="551" t="s">
        <v>7080</v>
      </c>
    </row>
    <row r="3557">
      <c r="A3557" s="551" t="s">
        <v>7081</v>
      </c>
      <c r="B3557" s="551" t="s">
        <v>7082</v>
      </c>
    </row>
    <row r="3558">
      <c r="A3558" s="551" t="s">
        <v>7083</v>
      </c>
      <c r="B3558" s="551" t="s">
        <v>7084</v>
      </c>
    </row>
    <row r="3559">
      <c r="A3559" s="551" t="s">
        <v>7085</v>
      </c>
      <c r="B3559" s="551" t="s">
        <v>7086</v>
      </c>
    </row>
    <row r="3560">
      <c r="A3560" s="551" t="s">
        <v>449</v>
      </c>
      <c r="B3560" s="551" t="s">
        <v>7087</v>
      </c>
    </row>
    <row r="3561">
      <c r="A3561" s="551" t="s">
        <v>7088</v>
      </c>
      <c r="B3561" s="551" t="s">
        <v>7089</v>
      </c>
    </row>
    <row r="3562">
      <c r="A3562" s="551" t="s">
        <v>7090</v>
      </c>
      <c r="B3562" s="551" t="s">
        <v>7091</v>
      </c>
    </row>
    <row r="3563">
      <c r="A3563" s="551" t="s">
        <v>450</v>
      </c>
      <c r="B3563" s="551" t="s">
        <v>7092</v>
      </c>
    </row>
    <row r="3564">
      <c r="A3564" s="551" t="s">
        <v>7093</v>
      </c>
      <c r="B3564" s="551" t="s">
        <v>7094</v>
      </c>
    </row>
    <row r="3565">
      <c r="A3565" s="551" t="s">
        <v>7095</v>
      </c>
      <c r="B3565" s="551" t="s">
        <v>7096</v>
      </c>
    </row>
    <row r="3566">
      <c r="A3566" s="551" t="s">
        <v>451</v>
      </c>
      <c r="B3566" s="551" t="s">
        <v>7097</v>
      </c>
    </row>
    <row r="3567">
      <c r="A3567" s="551" t="s">
        <v>7098</v>
      </c>
      <c r="B3567" s="551" t="s">
        <v>7099</v>
      </c>
    </row>
    <row r="3568">
      <c r="A3568" s="551" t="s">
        <v>7100</v>
      </c>
      <c r="B3568" s="551" t="s">
        <v>7101</v>
      </c>
    </row>
    <row r="3569">
      <c r="A3569" s="551" t="s">
        <v>7102</v>
      </c>
      <c r="B3569" s="551" t="s">
        <v>7103</v>
      </c>
    </row>
    <row r="3570">
      <c r="A3570" s="551" t="s">
        <v>7104</v>
      </c>
      <c r="B3570" s="551" t="s">
        <v>7105</v>
      </c>
    </row>
    <row r="3571">
      <c r="A3571" s="551" t="s">
        <v>7106</v>
      </c>
      <c r="B3571" s="551" t="s">
        <v>7107</v>
      </c>
    </row>
    <row r="3572">
      <c r="A3572" s="551" t="s">
        <v>7108</v>
      </c>
      <c r="B3572" s="551" t="s">
        <v>7109</v>
      </c>
    </row>
    <row r="3573">
      <c r="A3573" s="551" t="s">
        <v>7110</v>
      </c>
      <c r="B3573" s="551" t="s">
        <v>7111</v>
      </c>
    </row>
    <row r="3574">
      <c r="A3574" s="551" t="s">
        <v>7112</v>
      </c>
      <c r="B3574" s="551" t="s">
        <v>7113</v>
      </c>
    </row>
    <row r="3575">
      <c r="A3575" s="551" t="s">
        <v>7114</v>
      </c>
      <c r="B3575" s="551" t="s">
        <v>7115</v>
      </c>
    </row>
    <row r="3576">
      <c r="A3576" s="551" t="s">
        <v>7116</v>
      </c>
      <c r="B3576" s="551" t="s">
        <v>7117</v>
      </c>
    </row>
    <row r="3577">
      <c r="A3577" s="551" t="s">
        <v>7118</v>
      </c>
      <c r="B3577" s="551" t="s">
        <v>7119</v>
      </c>
    </row>
    <row r="3578">
      <c r="A3578" s="551" t="s">
        <v>7120</v>
      </c>
      <c r="B3578" s="551" t="s">
        <v>7121</v>
      </c>
    </row>
    <row r="3579">
      <c r="A3579" s="551" t="s">
        <v>7122</v>
      </c>
      <c r="B3579" s="551" t="s">
        <v>7123</v>
      </c>
    </row>
    <row r="3580">
      <c r="A3580" s="551" t="s">
        <v>7124</v>
      </c>
      <c r="B3580" s="551" t="s">
        <v>7125</v>
      </c>
    </row>
    <row r="3581">
      <c r="A3581" s="551" t="s">
        <v>7126</v>
      </c>
      <c r="B3581" s="551" t="s">
        <v>7127</v>
      </c>
    </row>
    <row r="3582">
      <c r="A3582" s="551" t="s">
        <v>7128</v>
      </c>
      <c r="B3582" s="551" t="s">
        <v>7129</v>
      </c>
    </row>
    <row r="3583">
      <c r="A3583" s="551" t="s">
        <v>7130</v>
      </c>
      <c r="B3583" s="551" t="s">
        <v>7131</v>
      </c>
    </row>
    <row r="3584">
      <c r="A3584" s="551" t="s">
        <v>7132</v>
      </c>
      <c r="B3584" s="551" t="s">
        <v>7133</v>
      </c>
    </row>
    <row r="3585">
      <c r="A3585" s="551" t="s">
        <v>7134</v>
      </c>
      <c r="B3585" s="551" t="s">
        <v>7135</v>
      </c>
    </row>
    <row r="3586">
      <c r="A3586" s="551" t="s">
        <v>7136</v>
      </c>
      <c r="B3586" s="551" t="s">
        <v>7137</v>
      </c>
    </row>
    <row r="3587">
      <c r="A3587" s="551" t="s">
        <v>7138</v>
      </c>
      <c r="B3587" s="551" t="s">
        <v>7139</v>
      </c>
    </row>
    <row r="3588">
      <c r="A3588" s="551" t="s">
        <v>452</v>
      </c>
      <c r="B3588" s="551" t="s">
        <v>7140</v>
      </c>
    </row>
    <row r="3589">
      <c r="A3589" s="551" t="s">
        <v>7141</v>
      </c>
      <c r="B3589" s="551" t="s">
        <v>7142</v>
      </c>
    </row>
    <row r="3590">
      <c r="A3590" s="551" t="s">
        <v>7143</v>
      </c>
      <c r="B3590" s="551" t="s">
        <v>7144</v>
      </c>
    </row>
    <row r="3591">
      <c r="A3591" s="551" t="s">
        <v>7145</v>
      </c>
      <c r="B3591" s="551" t="s">
        <v>7146</v>
      </c>
    </row>
    <row r="3592">
      <c r="A3592" s="551" t="s">
        <v>453</v>
      </c>
      <c r="B3592" s="551" t="s">
        <v>7147</v>
      </c>
    </row>
    <row r="3593">
      <c r="A3593" s="551" t="s">
        <v>7148</v>
      </c>
      <c r="B3593" s="551" t="s">
        <v>7149</v>
      </c>
    </row>
    <row r="3594">
      <c r="A3594" s="551" t="s">
        <v>7150</v>
      </c>
      <c r="B3594" s="551" t="s">
        <v>7151</v>
      </c>
    </row>
    <row r="3595">
      <c r="A3595" s="551" t="s">
        <v>454</v>
      </c>
      <c r="B3595" s="551" t="s">
        <v>7152</v>
      </c>
    </row>
    <row r="3596">
      <c r="A3596" s="551" t="s">
        <v>7153</v>
      </c>
      <c r="B3596" s="551" t="s">
        <v>7154</v>
      </c>
    </row>
    <row r="3597">
      <c r="A3597" s="551" t="s">
        <v>455</v>
      </c>
      <c r="B3597" s="551" t="s">
        <v>7155</v>
      </c>
    </row>
    <row r="3598">
      <c r="A3598" s="551" t="s">
        <v>7156</v>
      </c>
      <c r="B3598" s="551" t="s">
        <v>7157</v>
      </c>
    </row>
    <row r="3599">
      <c r="A3599" s="551" t="s">
        <v>7158</v>
      </c>
      <c r="B3599" s="551" t="s">
        <v>7159</v>
      </c>
    </row>
    <row r="3600">
      <c r="A3600" s="551" t="s">
        <v>7160</v>
      </c>
      <c r="B3600" s="551" t="s">
        <v>7159</v>
      </c>
    </row>
    <row r="3601">
      <c r="A3601" s="551" t="s">
        <v>7161</v>
      </c>
      <c r="B3601" s="551" t="s">
        <v>7139</v>
      </c>
    </row>
    <row r="3602">
      <c r="A3602" s="551" t="s">
        <v>7162</v>
      </c>
      <c r="B3602" s="551" t="s">
        <v>7163</v>
      </c>
    </row>
    <row r="3603">
      <c r="A3603" s="551" t="s">
        <v>7164</v>
      </c>
      <c r="B3603" s="551" t="s">
        <v>7165</v>
      </c>
    </row>
    <row r="3604">
      <c r="A3604" s="551" t="s">
        <v>7166</v>
      </c>
      <c r="B3604" s="551" t="s">
        <v>7167</v>
      </c>
    </row>
    <row r="3605">
      <c r="A3605" s="551" t="s">
        <v>7168</v>
      </c>
      <c r="B3605" s="551" t="s">
        <v>7169</v>
      </c>
    </row>
    <row r="3606">
      <c r="A3606" s="551" t="s">
        <v>7170</v>
      </c>
      <c r="B3606" s="551" t="s">
        <v>7171</v>
      </c>
    </row>
    <row r="3607">
      <c r="A3607" s="551" t="s">
        <v>7172</v>
      </c>
      <c r="B3607" s="551" t="s">
        <v>7173</v>
      </c>
    </row>
    <row r="3608">
      <c r="A3608" s="551" t="s">
        <v>7174</v>
      </c>
      <c r="B3608" s="551" t="s">
        <v>7175</v>
      </c>
    </row>
    <row r="3609">
      <c r="A3609" s="551" t="s">
        <v>7176</v>
      </c>
      <c r="B3609" s="551" t="s">
        <v>7177</v>
      </c>
    </row>
    <row r="3610">
      <c r="A3610" s="551" t="s">
        <v>7178</v>
      </c>
      <c r="B3610" s="551" t="s">
        <v>7179</v>
      </c>
    </row>
    <row r="3611">
      <c r="A3611" s="551" t="s">
        <v>7180</v>
      </c>
      <c r="B3611" s="551" t="s">
        <v>7181</v>
      </c>
    </row>
    <row r="3612">
      <c r="A3612" s="551" t="s">
        <v>7182</v>
      </c>
      <c r="B3612" s="551" t="s">
        <v>7183</v>
      </c>
    </row>
    <row r="3613">
      <c r="A3613" s="551" t="s">
        <v>7184</v>
      </c>
      <c r="B3613" s="551" t="s">
        <v>7185</v>
      </c>
    </row>
    <row r="3614">
      <c r="A3614" s="551" t="s">
        <v>7186</v>
      </c>
      <c r="B3614" s="551" t="s">
        <v>7187</v>
      </c>
    </row>
    <row r="3615">
      <c r="A3615" s="551" t="s">
        <v>7188</v>
      </c>
      <c r="B3615" s="551" t="s">
        <v>7189</v>
      </c>
    </row>
    <row r="3616">
      <c r="A3616" s="551" t="s">
        <v>7190</v>
      </c>
      <c r="B3616" s="551" t="s">
        <v>7191</v>
      </c>
    </row>
    <row r="3617">
      <c r="A3617" s="551" t="s">
        <v>7192</v>
      </c>
      <c r="B3617" s="551" t="s">
        <v>7191</v>
      </c>
    </row>
    <row r="3618">
      <c r="A3618" s="551" t="s">
        <v>7193</v>
      </c>
      <c r="B3618" s="551" t="s">
        <v>7194</v>
      </c>
    </row>
    <row r="3619">
      <c r="A3619" s="551" t="s">
        <v>7195</v>
      </c>
      <c r="B3619" s="551" t="s">
        <v>7196</v>
      </c>
    </row>
    <row r="3620">
      <c r="A3620" s="551" t="s">
        <v>7197</v>
      </c>
      <c r="B3620" s="551" t="s">
        <v>7198</v>
      </c>
    </row>
    <row r="3621">
      <c r="A3621" s="551" t="s">
        <v>7199</v>
      </c>
      <c r="B3621" s="551" t="s">
        <v>7200</v>
      </c>
    </row>
    <row r="3622">
      <c r="A3622" s="551" t="s">
        <v>7201</v>
      </c>
      <c r="B3622" s="551" t="s">
        <v>7202</v>
      </c>
    </row>
    <row r="3623">
      <c r="A3623" s="551" t="s">
        <v>7203</v>
      </c>
      <c r="B3623" s="551" t="s">
        <v>7204</v>
      </c>
    </row>
    <row r="3624">
      <c r="A3624" s="551" t="s">
        <v>7205</v>
      </c>
      <c r="B3624" s="551" t="s">
        <v>7206</v>
      </c>
    </row>
    <row r="3625">
      <c r="A3625" s="551" t="s">
        <v>7207</v>
      </c>
      <c r="B3625" s="551" t="s">
        <v>7208</v>
      </c>
    </row>
    <row r="3626">
      <c r="A3626" s="551" t="s">
        <v>7209</v>
      </c>
      <c r="B3626" s="551" t="s">
        <v>7210</v>
      </c>
    </row>
    <row r="3627">
      <c r="A3627" s="551" t="s">
        <v>7211</v>
      </c>
      <c r="B3627" s="551" t="s">
        <v>7212</v>
      </c>
    </row>
    <row r="3628">
      <c r="A3628" s="551" t="s">
        <v>7213</v>
      </c>
      <c r="B3628" s="551" t="s">
        <v>7214</v>
      </c>
    </row>
    <row r="3629">
      <c r="A3629" s="551" t="s">
        <v>7215</v>
      </c>
      <c r="B3629" s="551" t="s">
        <v>7216</v>
      </c>
    </row>
    <row r="3630">
      <c r="A3630" s="551" t="s">
        <v>7217</v>
      </c>
      <c r="B3630" s="551" t="s">
        <v>7218</v>
      </c>
    </row>
    <row r="3631">
      <c r="A3631" s="551" t="s">
        <v>7219</v>
      </c>
      <c r="B3631" s="551" t="s">
        <v>7220</v>
      </c>
    </row>
    <row r="3632">
      <c r="A3632" s="551" t="s">
        <v>7221</v>
      </c>
      <c r="B3632" s="551" t="s">
        <v>7222</v>
      </c>
    </row>
    <row r="3633">
      <c r="A3633" s="551" t="s">
        <v>7223</v>
      </c>
      <c r="B3633" s="551" t="s">
        <v>7224</v>
      </c>
    </row>
    <row r="3634">
      <c r="A3634" s="551" t="s">
        <v>7225</v>
      </c>
      <c r="B3634" s="551" t="s">
        <v>7226</v>
      </c>
    </row>
    <row r="3635">
      <c r="A3635" s="551" t="s">
        <v>7227</v>
      </c>
      <c r="B3635" s="551" t="s">
        <v>7228</v>
      </c>
    </row>
    <row r="3636">
      <c r="A3636" s="551" t="s">
        <v>7229</v>
      </c>
      <c r="B3636" s="551" t="s">
        <v>7230</v>
      </c>
    </row>
    <row r="3637">
      <c r="A3637" s="551" t="s">
        <v>7231</v>
      </c>
      <c r="B3637" s="551" t="s">
        <v>7232</v>
      </c>
    </row>
    <row r="3638">
      <c r="A3638" s="551" t="s">
        <v>7233</v>
      </c>
      <c r="B3638" s="551" t="s">
        <v>7234</v>
      </c>
    </row>
    <row r="3639">
      <c r="A3639" s="551" t="s">
        <v>7235</v>
      </c>
      <c r="B3639" s="551" t="s">
        <v>7236</v>
      </c>
    </row>
    <row r="3640">
      <c r="A3640" s="551" t="s">
        <v>7237</v>
      </c>
      <c r="B3640" s="551" t="s">
        <v>7238</v>
      </c>
    </row>
    <row r="3641">
      <c r="A3641" s="551" t="s">
        <v>7239</v>
      </c>
      <c r="B3641" s="551" t="s">
        <v>7240</v>
      </c>
    </row>
    <row r="3642">
      <c r="A3642" s="551" t="s">
        <v>7241</v>
      </c>
      <c r="B3642" s="551" t="s">
        <v>7242</v>
      </c>
    </row>
    <row r="3643">
      <c r="A3643" s="551" t="s">
        <v>7243</v>
      </c>
      <c r="B3643" s="551" t="s">
        <v>6145</v>
      </c>
    </row>
    <row r="3644">
      <c r="A3644" s="551" t="s">
        <v>7244</v>
      </c>
      <c r="B3644" s="551" t="s">
        <v>6145</v>
      </c>
    </row>
    <row r="3645">
      <c r="A3645" s="551" t="s">
        <v>7245</v>
      </c>
      <c r="B3645" s="551" t="s">
        <v>6145</v>
      </c>
    </row>
    <row r="3646">
      <c r="A3646" s="551" t="s">
        <v>7246</v>
      </c>
      <c r="B3646" s="551" t="s">
        <v>6145</v>
      </c>
    </row>
    <row r="3647">
      <c r="A3647" s="551" t="s">
        <v>7247</v>
      </c>
      <c r="B3647" s="551" t="s">
        <v>6145</v>
      </c>
    </row>
    <row r="3648">
      <c r="A3648" s="551" t="s">
        <v>7248</v>
      </c>
      <c r="B3648" s="551" t="s">
        <v>6145</v>
      </c>
    </row>
    <row r="3649">
      <c r="A3649" s="551" t="s">
        <v>7249</v>
      </c>
      <c r="B3649" s="551" t="s">
        <v>7250</v>
      </c>
    </row>
    <row r="3650">
      <c r="A3650" s="551" t="s">
        <v>7251</v>
      </c>
      <c r="B3650" s="551" t="s">
        <v>7252</v>
      </c>
    </row>
    <row r="3651">
      <c r="A3651" s="551" t="s">
        <v>458</v>
      </c>
      <c r="B3651" s="551" t="s">
        <v>7253</v>
      </c>
    </row>
    <row r="3652">
      <c r="A3652" s="551" t="s">
        <v>7254</v>
      </c>
      <c r="B3652" s="551" t="s">
        <v>7253</v>
      </c>
    </row>
    <row r="3653">
      <c r="A3653" s="551" t="s">
        <v>7255</v>
      </c>
      <c r="B3653" s="551" t="s">
        <v>7253</v>
      </c>
    </row>
    <row r="3654">
      <c r="A3654" s="551" t="s">
        <v>7256</v>
      </c>
      <c r="B3654" s="551" t="s">
        <v>7257</v>
      </c>
    </row>
    <row r="3655">
      <c r="A3655" s="551" t="s">
        <v>7258</v>
      </c>
      <c r="B3655" s="551" t="s">
        <v>7259</v>
      </c>
    </row>
    <row r="3656">
      <c r="A3656" s="551" t="s">
        <v>7260</v>
      </c>
      <c r="B3656" s="551" t="s">
        <v>7259</v>
      </c>
    </row>
    <row r="3657">
      <c r="A3657" s="551" t="s">
        <v>7261</v>
      </c>
      <c r="B3657" s="551" t="s">
        <v>7262</v>
      </c>
    </row>
    <row r="3658">
      <c r="A3658" s="551" t="s">
        <v>7263</v>
      </c>
      <c r="B3658" s="551" t="s">
        <v>7264</v>
      </c>
    </row>
    <row r="3659">
      <c r="A3659" s="551" t="s">
        <v>7265</v>
      </c>
      <c r="B3659" s="551" t="s">
        <v>7266</v>
      </c>
    </row>
    <row r="3660">
      <c r="A3660" s="551" t="s">
        <v>7267</v>
      </c>
      <c r="B3660" s="551" t="s">
        <v>7268</v>
      </c>
    </row>
    <row r="3661">
      <c r="A3661" s="551" t="s">
        <v>7269</v>
      </c>
      <c r="B3661" s="551" t="s">
        <v>7270</v>
      </c>
    </row>
    <row r="3662">
      <c r="A3662" s="551" t="s">
        <v>7271</v>
      </c>
      <c r="B3662" s="551" t="s">
        <v>7272</v>
      </c>
    </row>
    <row r="3663">
      <c r="A3663" s="551" t="s">
        <v>7273</v>
      </c>
      <c r="B3663" s="551" t="s">
        <v>7274</v>
      </c>
    </row>
    <row r="3664">
      <c r="A3664" s="551" t="s">
        <v>7275</v>
      </c>
      <c r="B3664" s="551" t="s">
        <v>7276</v>
      </c>
    </row>
    <row r="3665">
      <c r="A3665" s="551" t="s">
        <v>7277</v>
      </c>
      <c r="B3665" s="551" t="s">
        <v>7278</v>
      </c>
    </row>
    <row r="3666">
      <c r="A3666" s="551" t="s">
        <v>7279</v>
      </c>
      <c r="B3666" s="551" t="s">
        <v>7280</v>
      </c>
    </row>
    <row r="3667">
      <c r="A3667" s="551" t="s">
        <v>7281</v>
      </c>
      <c r="B3667" s="551" t="s">
        <v>7259</v>
      </c>
    </row>
    <row r="3668">
      <c r="A3668" s="551" t="s">
        <v>7282</v>
      </c>
      <c r="B3668" s="551" t="s">
        <v>7283</v>
      </c>
    </row>
    <row r="3669">
      <c r="A3669" s="551" t="s">
        <v>7284</v>
      </c>
      <c r="B3669" s="551" t="s">
        <v>7285</v>
      </c>
    </row>
    <row r="3670">
      <c r="A3670" s="551" t="s">
        <v>7286</v>
      </c>
      <c r="B3670" s="551" t="s">
        <v>7287</v>
      </c>
    </row>
    <row r="3671">
      <c r="A3671" s="551" t="s">
        <v>7288</v>
      </c>
      <c r="B3671" s="551" t="s">
        <v>7289</v>
      </c>
    </row>
    <row r="3672">
      <c r="A3672" s="551" t="s">
        <v>7290</v>
      </c>
      <c r="B3672" s="551" t="s">
        <v>7291</v>
      </c>
    </row>
    <row r="3673">
      <c r="A3673" s="551" t="s">
        <v>7292</v>
      </c>
      <c r="B3673" s="551" t="s">
        <v>7293</v>
      </c>
    </row>
    <row r="3674">
      <c r="A3674" s="551" t="s">
        <v>7294</v>
      </c>
      <c r="B3674" s="551" t="s">
        <v>7295</v>
      </c>
    </row>
    <row r="3675">
      <c r="A3675" s="551" t="s">
        <v>7296</v>
      </c>
      <c r="B3675" s="551" t="s">
        <v>7297</v>
      </c>
    </row>
    <row r="3676">
      <c r="A3676" s="551" t="s">
        <v>7298</v>
      </c>
      <c r="B3676" s="551" t="s">
        <v>7299</v>
      </c>
    </row>
    <row r="3677">
      <c r="A3677" s="551" t="s">
        <v>7300</v>
      </c>
      <c r="B3677" s="551" t="s">
        <v>7301</v>
      </c>
    </row>
    <row r="3678">
      <c r="A3678" s="551" t="s">
        <v>7302</v>
      </c>
      <c r="B3678" s="551" t="s">
        <v>7303</v>
      </c>
    </row>
    <row r="3679">
      <c r="A3679" s="551" t="s">
        <v>7304</v>
      </c>
      <c r="B3679" s="551" t="s">
        <v>7305</v>
      </c>
    </row>
    <row r="3680">
      <c r="A3680" s="551" t="s">
        <v>7306</v>
      </c>
      <c r="B3680" s="551" t="s">
        <v>7307</v>
      </c>
    </row>
    <row r="3681">
      <c r="A3681" s="551" t="s">
        <v>7308</v>
      </c>
      <c r="B3681" s="551" t="s">
        <v>7309</v>
      </c>
    </row>
    <row r="3682">
      <c r="A3682" s="551" t="s">
        <v>7310</v>
      </c>
      <c r="B3682" s="551" t="s">
        <v>7311</v>
      </c>
    </row>
    <row r="3683">
      <c r="A3683" s="551" t="s">
        <v>7312</v>
      </c>
      <c r="B3683" s="551" t="s">
        <v>7313</v>
      </c>
    </row>
    <row r="3684">
      <c r="A3684" s="551" t="s">
        <v>7314</v>
      </c>
      <c r="B3684" s="551" t="s">
        <v>7315</v>
      </c>
    </row>
    <row r="3685">
      <c r="A3685" s="551" t="s">
        <v>7316</v>
      </c>
      <c r="B3685" s="551" t="s">
        <v>7317</v>
      </c>
    </row>
    <row r="3686">
      <c r="A3686" s="551" t="s">
        <v>7318</v>
      </c>
      <c r="B3686" s="551" t="s">
        <v>7319</v>
      </c>
    </row>
    <row r="3687">
      <c r="A3687" s="551" t="s">
        <v>7320</v>
      </c>
      <c r="B3687" s="551" t="s">
        <v>7321</v>
      </c>
    </row>
    <row r="3688">
      <c r="A3688" s="551" t="s">
        <v>7322</v>
      </c>
      <c r="B3688" s="551" t="s">
        <v>7323</v>
      </c>
    </row>
    <row r="3689">
      <c r="A3689" s="551" t="s">
        <v>7324</v>
      </c>
      <c r="B3689" s="551" t="s">
        <v>7325</v>
      </c>
    </row>
    <row r="3690">
      <c r="A3690" s="551" t="s">
        <v>7326</v>
      </c>
      <c r="B3690" s="551" t="s">
        <v>7327</v>
      </c>
    </row>
    <row r="3691">
      <c r="A3691" s="551" t="s">
        <v>7328</v>
      </c>
      <c r="B3691" s="551" t="s">
        <v>7329</v>
      </c>
    </row>
    <row r="3692">
      <c r="A3692" s="551" t="s">
        <v>7330</v>
      </c>
      <c r="B3692" s="551" t="s">
        <v>7331</v>
      </c>
    </row>
    <row r="3693">
      <c r="A3693" s="551" t="s">
        <v>7332</v>
      </c>
      <c r="B3693" s="551" t="s">
        <v>7333</v>
      </c>
    </row>
    <row r="3694">
      <c r="A3694" s="551" t="s">
        <v>7334</v>
      </c>
      <c r="B3694" s="551" t="s">
        <v>7335</v>
      </c>
    </row>
    <row r="3695">
      <c r="A3695" s="551" t="s">
        <v>459</v>
      </c>
      <c r="B3695" s="551" t="s">
        <v>7336</v>
      </c>
    </row>
    <row r="3696">
      <c r="A3696" s="551" t="s">
        <v>7337</v>
      </c>
      <c r="B3696" s="551" t="s">
        <v>7338</v>
      </c>
    </row>
    <row r="3697">
      <c r="A3697" s="551" t="s">
        <v>7339</v>
      </c>
      <c r="B3697" s="551" t="s">
        <v>7340</v>
      </c>
    </row>
    <row r="3698">
      <c r="A3698" s="551" t="s">
        <v>7341</v>
      </c>
      <c r="B3698" s="551" t="s">
        <v>7338</v>
      </c>
    </row>
    <row r="3699">
      <c r="A3699" s="551" t="s">
        <v>7342</v>
      </c>
      <c r="B3699" s="551" t="s">
        <v>7338</v>
      </c>
    </row>
    <row r="3700">
      <c r="A3700" s="551" t="s">
        <v>7343</v>
      </c>
      <c r="B3700" s="551" t="s">
        <v>7344</v>
      </c>
    </row>
    <row r="3701">
      <c r="A3701" s="551" t="s">
        <v>7345</v>
      </c>
      <c r="B3701" s="551" t="s">
        <v>7344</v>
      </c>
    </row>
    <row r="3702">
      <c r="A3702" s="551" t="s">
        <v>7346</v>
      </c>
      <c r="B3702" s="551" t="s">
        <v>7347</v>
      </c>
    </row>
    <row r="3703">
      <c r="A3703" s="551" t="s">
        <v>7348</v>
      </c>
      <c r="B3703" s="551" t="s">
        <v>7349</v>
      </c>
    </row>
    <row r="3704">
      <c r="A3704" s="551" t="s">
        <v>7350</v>
      </c>
      <c r="B3704" s="551" t="s">
        <v>7349</v>
      </c>
    </row>
    <row r="3705">
      <c r="A3705" s="551" t="s">
        <v>7351</v>
      </c>
      <c r="B3705" s="551" t="s">
        <v>7349</v>
      </c>
    </row>
    <row r="3706">
      <c r="A3706" s="551" t="s">
        <v>7352</v>
      </c>
      <c r="B3706" s="551" t="s">
        <v>7353</v>
      </c>
    </row>
    <row r="3707">
      <c r="A3707" s="551" t="s">
        <v>7354</v>
      </c>
      <c r="B3707" s="551" t="s">
        <v>7355</v>
      </c>
    </row>
    <row r="3708">
      <c r="A3708" s="551" t="s">
        <v>7356</v>
      </c>
      <c r="B3708" s="551" t="s">
        <v>7357</v>
      </c>
    </row>
    <row r="3709">
      <c r="A3709" s="551" t="s">
        <v>7358</v>
      </c>
      <c r="B3709" s="551" t="s">
        <v>7359</v>
      </c>
    </row>
    <row r="3710">
      <c r="A3710" s="551" t="s">
        <v>7360</v>
      </c>
      <c r="B3710" s="551" t="s">
        <v>7361</v>
      </c>
    </row>
    <row r="3711">
      <c r="A3711" s="551" t="s">
        <v>7362</v>
      </c>
      <c r="B3711" s="551" t="s">
        <v>7363</v>
      </c>
    </row>
    <row r="3712">
      <c r="A3712" s="551" t="s">
        <v>7364</v>
      </c>
      <c r="B3712" s="551" t="s">
        <v>7365</v>
      </c>
    </row>
    <row r="3713">
      <c r="A3713" s="551" t="s">
        <v>38</v>
      </c>
      <c r="B3713" s="551" t="s">
        <v>7366</v>
      </c>
    </row>
    <row r="3714">
      <c r="A3714" s="551" t="s">
        <v>7367</v>
      </c>
      <c r="B3714" s="551" t="s">
        <v>7368</v>
      </c>
    </row>
    <row r="3715">
      <c r="A3715" s="551" t="s">
        <v>7369</v>
      </c>
      <c r="B3715" s="551" t="s">
        <v>7370</v>
      </c>
    </row>
    <row r="3716">
      <c r="A3716" s="551" t="s">
        <v>7371</v>
      </c>
      <c r="B3716" s="551" t="s">
        <v>7372</v>
      </c>
    </row>
    <row r="3717">
      <c r="A3717" s="551" t="s">
        <v>7373</v>
      </c>
      <c r="B3717" s="551" t="s">
        <v>7374</v>
      </c>
    </row>
    <row r="3718">
      <c r="A3718" s="551" t="s">
        <v>7375</v>
      </c>
      <c r="B3718" s="551" t="s">
        <v>7376</v>
      </c>
    </row>
    <row r="3719">
      <c r="A3719" s="551" t="s">
        <v>7377</v>
      </c>
      <c r="B3719" s="551" t="s">
        <v>7378</v>
      </c>
    </row>
    <row r="3720">
      <c r="A3720" s="551" t="s">
        <v>7379</v>
      </c>
      <c r="B3720" s="551" t="s">
        <v>7380</v>
      </c>
    </row>
    <row r="3721">
      <c r="A3721" s="551" t="s">
        <v>7381</v>
      </c>
      <c r="B3721" s="551" t="s">
        <v>7382</v>
      </c>
    </row>
    <row r="3722">
      <c r="A3722" s="551" t="s">
        <v>7383</v>
      </c>
      <c r="B3722" s="551" t="s">
        <v>3617</v>
      </c>
    </row>
    <row r="3723">
      <c r="A3723" s="551" t="s">
        <v>7384</v>
      </c>
      <c r="B3723" s="551" t="s">
        <v>7385</v>
      </c>
    </row>
    <row r="3724">
      <c r="A3724" s="551" t="s">
        <v>461</v>
      </c>
      <c r="B3724" s="551" t="s">
        <v>7386</v>
      </c>
    </row>
    <row r="3725">
      <c r="A3725" s="551" t="s">
        <v>462</v>
      </c>
      <c r="B3725" s="551" t="s">
        <v>7387</v>
      </c>
    </row>
    <row r="3726">
      <c r="A3726" s="551" t="s">
        <v>7388</v>
      </c>
      <c r="B3726" s="551" t="s">
        <v>7387</v>
      </c>
    </row>
    <row r="3727">
      <c r="A3727" s="551" t="s">
        <v>7389</v>
      </c>
      <c r="B3727" s="551" t="s">
        <v>7390</v>
      </c>
    </row>
    <row r="3728">
      <c r="A3728" s="551" t="s">
        <v>7391</v>
      </c>
      <c r="B3728" s="551" t="s">
        <v>3617</v>
      </c>
    </row>
    <row r="3729">
      <c r="A3729" s="551" t="s">
        <v>7392</v>
      </c>
      <c r="B3729" s="551" t="s">
        <v>7393</v>
      </c>
    </row>
    <row r="3730">
      <c r="A3730" s="551" t="s">
        <v>7394</v>
      </c>
      <c r="B3730" s="551" t="s">
        <v>7395</v>
      </c>
    </row>
    <row r="3731">
      <c r="A3731" s="551" t="s">
        <v>7396</v>
      </c>
      <c r="B3731" s="551" t="s">
        <v>7397</v>
      </c>
    </row>
    <row r="3732">
      <c r="A3732" s="551" t="s">
        <v>7398</v>
      </c>
      <c r="B3732" s="551" t="s">
        <v>7399</v>
      </c>
    </row>
    <row r="3733">
      <c r="A3733" s="551" t="s">
        <v>7400</v>
      </c>
      <c r="B3733" s="551" t="s">
        <v>7390</v>
      </c>
    </row>
    <row r="3734">
      <c r="A3734" s="551" t="s">
        <v>7401</v>
      </c>
      <c r="B3734" s="551" t="s">
        <v>7402</v>
      </c>
    </row>
    <row r="3735">
      <c r="A3735" s="551" t="s">
        <v>7403</v>
      </c>
      <c r="B3735" s="551" t="s">
        <v>7253</v>
      </c>
    </row>
    <row r="3736">
      <c r="A3736" s="551" t="s">
        <v>7404</v>
      </c>
      <c r="B3736" s="551" t="s">
        <v>7405</v>
      </c>
    </row>
    <row r="3737">
      <c r="A3737" s="551" t="s">
        <v>7406</v>
      </c>
      <c r="B3737" s="551" t="s">
        <v>7407</v>
      </c>
    </row>
    <row r="3738">
      <c r="A3738" s="551" t="s">
        <v>463</v>
      </c>
      <c r="B3738" s="551" t="s">
        <v>7408</v>
      </c>
    </row>
    <row r="3739">
      <c r="A3739" s="551" t="s">
        <v>7409</v>
      </c>
      <c r="B3739" s="551" t="s">
        <v>7410</v>
      </c>
    </row>
    <row r="3740">
      <c r="A3740" s="551" t="s">
        <v>7411</v>
      </c>
      <c r="B3740" s="551" t="s">
        <v>7412</v>
      </c>
    </row>
    <row r="3741">
      <c r="A3741" s="551" t="s">
        <v>7413</v>
      </c>
      <c r="B3741" s="551" t="s">
        <v>7414</v>
      </c>
    </row>
    <row r="3742">
      <c r="A3742" s="551" t="s">
        <v>7415</v>
      </c>
      <c r="B3742" s="551" t="s">
        <v>7416</v>
      </c>
    </row>
    <row r="3743">
      <c r="A3743" s="551" t="s">
        <v>7417</v>
      </c>
      <c r="B3743" s="551" t="s">
        <v>7253</v>
      </c>
    </row>
    <row r="3744">
      <c r="A3744" s="551" t="s">
        <v>7418</v>
      </c>
      <c r="B3744" s="551" t="s">
        <v>7419</v>
      </c>
    </row>
    <row r="3745">
      <c r="A3745" s="551" t="s">
        <v>7420</v>
      </c>
      <c r="B3745" s="551" t="s">
        <v>7421</v>
      </c>
    </row>
    <row r="3746">
      <c r="A3746" s="551" t="s">
        <v>465</v>
      </c>
      <c r="B3746" s="551" t="s">
        <v>7422</v>
      </c>
    </row>
    <row r="3747">
      <c r="A3747" s="551" t="s">
        <v>7423</v>
      </c>
      <c r="B3747" s="551" t="s">
        <v>7424</v>
      </c>
    </row>
    <row r="3748">
      <c r="A3748" s="551" t="s">
        <v>7425</v>
      </c>
      <c r="B3748" s="551" t="s">
        <v>7426</v>
      </c>
    </row>
    <row r="3749">
      <c r="A3749" s="551" t="s">
        <v>466</v>
      </c>
      <c r="B3749" s="551" t="s">
        <v>7427</v>
      </c>
    </row>
    <row r="3750">
      <c r="A3750" s="551" t="s">
        <v>7428</v>
      </c>
      <c r="B3750" s="551" t="s">
        <v>7429</v>
      </c>
    </row>
    <row r="3751">
      <c r="A3751" s="551" t="s">
        <v>7430</v>
      </c>
      <c r="B3751" s="551" t="s">
        <v>7431</v>
      </c>
    </row>
    <row r="3752">
      <c r="A3752" s="551" t="s">
        <v>7432</v>
      </c>
      <c r="B3752" s="551" t="s">
        <v>7433</v>
      </c>
    </row>
    <row r="3753">
      <c r="A3753" s="551" t="s">
        <v>7434</v>
      </c>
      <c r="B3753" s="551" t="s">
        <v>7435</v>
      </c>
    </row>
    <row r="3754">
      <c r="A3754" s="551" t="s">
        <v>7436</v>
      </c>
      <c r="B3754" s="551" t="s">
        <v>7437</v>
      </c>
    </row>
    <row r="3755">
      <c r="A3755" s="551" t="s">
        <v>7438</v>
      </c>
      <c r="B3755" s="551" t="s">
        <v>7439</v>
      </c>
    </row>
    <row r="3756">
      <c r="A3756" s="551" t="s">
        <v>7440</v>
      </c>
      <c r="B3756" s="551" t="s">
        <v>7441</v>
      </c>
    </row>
    <row r="3757">
      <c r="A3757" s="551" t="s">
        <v>7442</v>
      </c>
      <c r="B3757" s="551" t="s">
        <v>7443</v>
      </c>
    </row>
    <row r="3758">
      <c r="A3758" s="551" t="s">
        <v>7444</v>
      </c>
      <c r="B3758" s="551" t="s">
        <v>7445</v>
      </c>
    </row>
    <row r="3759">
      <c r="A3759" s="551" t="s">
        <v>7446</v>
      </c>
      <c r="B3759" s="551" t="s">
        <v>7447</v>
      </c>
    </row>
    <row r="3760">
      <c r="A3760" s="551" t="s">
        <v>7448</v>
      </c>
      <c r="B3760" s="551" t="s">
        <v>7449</v>
      </c>
    </row>
    <row r="3761">
      <c r="A3761" s="551" t="s">
        <v>7450</v>
      </c>
      <c r="B3761" s="551" t="s">
        <v>7451</v>
      </c>
    </row>
    <row r="3762">
      <c r="A3762" s="551" t="s">
        <v>7452</v>
      </c>
      <c r="B3762" s="551" t="s">
        <v>7453</v>
      </c>
    </row>
    <row r="3763">
      <c r="A3763" s="551" t="s">
        <v>7454</v>
      </c>
      <c r="B3763" s="551" t="s">
        <v>7455</v>
      </c>
    </row>
    <row r="3764">
      <c r="A3764" s="551" t="s">
        <v>7456</v>
      </c>
      <c r="B3764" s="551" t="s">
        <v>7455</v>
      </c>
    </row>
    <row r="3765">
      <c r="A3765" s="551" t="s">
        <v>7457</v>
      </c>
      <c r="B3765" s="551" t="s">
        <v>7455</v>
      </c>
    </row>
    <row r="3766">
      <c r="A3766" s="551" t="s">
        <v>7458</v>
      </c>
      <c r="B3766" s="551" t="s">
        <v>7459</v>
      </c>
    </row>
    <row r="3767">
      <c r="A3767" s="551" t="s">
        <v>7460</v>
      </c>
      <c r="B3767" s="551" t="s">
        <v>7461</v>
      </c>
    </row>
    <row r="3768">
      <c r="A3768" s="551" t="s">
        <v>7462</v>
      </c>
      <c r="B3768" s="551" t="s">
        <v>7463</v>
      </c>
    </row>
    <row r="3769">
      <c r="A3769" s="551" t="s">
        <v>7464</v>
      </c>
      <c r="B3769" s="551" t="s">
        <v>7465</v>
      </c>
    </row>
    <row r="3770">
      <c r="A3770" s="551" t="s">
        <v>7466</v>
      </c>
      <c r="B3770" s="551" t="s">
        <v>7467</v>
      </c>
    </row>
    <row r="3771">
      <c r="A3771" s="551" t="s">
        <v>7468</v>
      </c>
      <c r="B3771" s="551" t="s">
        <v>7467</v>
      </c>
    </row>
    <row r="3772">
      <c r="A3772" s="551" t="s">
        <v>7469</v>
      </c>
      <c r="B3772" s="551" t="s">
        <v>7470</v>
      </c>
    </row>
    <row r="3773">
      <c r="A3773" s="551" t="s">
        <v>7471</v>
      </c>
      <c r="B3773" s="551" t="s">
        <v>7470</v>
      </c>
    </row>
    <row r="3774">
      <c r="A3774" s="551" t="s">
        <v>7472</v>
      </c>
      <c r="B3774" s="551" t="s">
        <v>7473</v>
      </c>
    </row>
    <row r="3775">
      <c r="A3775" s="551" t="s">
        <v>467</v>
      </c>
      <c r="B3775" s="551" t="s">
        <v>7474</v>
      </c>
    </row>
    <row r="3776">
      <c r="A3776" s="551" t="s">
        <v>7475</v>
      </c>
      <c r="B3776" s="551" t="s">
        <v>7476</v>
      </c>
    </row>
    <row r="3777">
      <c r="A3777" s="551" t="s">
        <v>7477</v>
      </c>
      <c r="B3777" s="551" t="s">
        <v>7478</v>
      </c>
    </row>
    <row r="3778">
      <c r="A3778" s="551" t="s">
        <v>7479</v>
      </c>
      <c r="B3778" s="551" t="s">
        <v>7480</v>
      </c>
    </row>
    <row r="3779">
      <c r="A3779" s="551" t="s">
        <v>468</v>
      </c>
      <c r="B3779" s="551" t="s">
        <v>7481</v>
      </c>
    </row>
    <row r="3780">
      <c r="A3780" s="551" t="s">
        <v>7482</v>
      </c>
      <c r="B3780" s="551" t="s">
        <v>7483</v>
      </c>
    </row>
    <row r="3781">
      <c r="A3781" s="551" t="s">
        <v>7484</v>
      </c>
      <c r="B3781" s="551" t="s">
        <v>7485</v>
      </c>
    </row>
    <row r="3782">
      <c r="A3782" s="551" t="s">
        <v>7486</v>
      </c>
      <c r="B3782" s="551" t="s">
        <v>7487</v>
      </c>
    </row>
    <row r="3783">
      <c r="A3783" s="551" t="s">
        <v>7488</v>
      </c>
      <c r="B3783" s="551" t="s">
        <v>7489</v>
      </c>
    </row>
    <row r="3784">
      <c r="A3784" s="551" t="s">
        <v>7490</v>
      </c>
      <c r="B3784" s="551" t="s">
        <v>7491</v>
      </c>
    </row>
    <row r="3785">
      <c r="A3785" s="551" t="s">
        <v>7492</v>
      </c>
      <c r="B3785" s="551" t="s">
        <v>7493</v>
      </c>
    </row>
    <row r="3786">
      <c r="A3786" s="551" t="s">
        <v>7494</v>
      </c>
      <c r="B3786" s="551" t="s">
        <v>7495</v>
      </c>
    </row>
    <row r="3787">
      <c r="A3787" s="551" t="s">
        <v>7496</v>
      </c>
      <c r="B3787" s="551" t="s">
        <v>7495</v>
      </c>
    </row>
    <row r="3788">
      <c r="A3788" s="551" t="s">
        <v>7497</v>
      </c>
      <c r="B3788" s="551" t="s">
        <v>7498</v>
      </c>
    </row>
    <row r="3789">
      <c r="A3789" s="551" t="s">
        <v>7499</v>
      </c>
      <c r="B3789" s="551" t="s">
        <v>7500</v>
      </c>
    </row>
    <row r="3790">
      <c r="A3790" s="551" t="s">
        <v>7501</v>
      </c>
      <c r="B3790" s="551" t="s">
        <v>7500</v>
      </c>
    </row>
    <row r="3791">
      <c r="A3791" s="551" t="s">
        <v>470</v>
      </c>
      <c r="B3791" s="551" t="s">
        <v>7502</v>
      </c>
    </row>
    <row r="3792">
      <c r="A3792" s="551" t="s">
        <v>7503</v>
      </c>
      <c r="B3792" s="551" t="s">
        <v>7504</v>
      </c>
    </row>
    <row r="3793">
      <c r="A3793" s="551" t="s">
        <v>471</v>
      </c>
      <c r="B3793" s="551" t="s">
        <v>7505</v>
      </c>
    </row>
    <row r="3794">
      <c r="A3794" s="551" t="s">
        <v>7506</v>
      </c>
      <c r="B3794" s="551" t="s">
        <v>7507</v>
      </c>
    </row>
    <row r="3795">
      <c r="A3795" s="551" t="s">
        <v>7508</v>
      </c>
      <c r="B3795" s="551" t="s">
        <v>7509</v>
      </c>
    </row>
    <row r="3796">
      <c r="A3796" s="551" t="s">
        <v>7510</v>
      </c>
      <c r="B3796" s="551" t="s">
        <v>7511</v>
      </c>
    </row>
    <row r="3797">
      <c r="A3797" s="551" t="s">
        <v>7512</v>
      </c>
      <c r="B3797" s="551" t="s">
        <v>7513</v>
      </c>
    </row>
    <row r="3798">
      <c r="A3798" s="551" t="s">
        <v>7514</v>
      </c>
      <c r="B3798" s="551" t="s">
        <v>7515</v>
      </c>
    </row>
    <row r="3799">
      <c r="A3799" s="551" t="s">
        <v>7516</v>
      </c>
      <c r="B3799" s="551" t="s">
        <v>7517</v>
      </c>
    </row>
    <row r="3800">
      <c r="A3800" s="551" t="s">
        <v>7518</v>
      </c>
      <c r="B3800" s="551" t="s">
        <v>7519</v>
      </c>
    </row>
    <row r="3801">
      <c r="A3801" s="551" t="s">
        <v>7520</v>
      </c>
      <c r="B3801" s="551" t="s">
        <v>7521</v>
      </c>
    </row>
    <row r="3802">
      <c r="A3802" s="551" t="s">
        <v>7522</v>
      </c>
      <c r="B3802" s="551" t="s">
        <v>7523</v>
      </c>
    </row>
    <row r="3803">
      <c r="A3803" s="551" t="s">
        <v>472</v>
      </c>
      <c r="B3803" s="551" t="s">
        <v>7524</v>
      </c>
    </row>
    <row r="3804">
      <c r="A3804" s="551" t="s">
        <v>7525</v>
      </c>
      <c r="B3804" s="551" t="s">
        <v>7526</v>
      </c>
    </row>
    <row r="3805">
      <c r="A3805" s="551" t="s">
        <v>7527</v>
      </c>
      <c r="B3805" s="551" t="s">
        <v>7528</v>
      </c>
    </row>
    <row r="3806">
      <c r="A3806" s="551" t="s">
        <v>7529</v>
      </c>
      <c r="B3806" s="551" t="s">
        <v>7530</v>
      </c>
    </row>
    <row r="3807">
      <c r="A3807" s="551" t="s">
        <v>7531</v>
      </c>
      <c r="B3807" s="551" t="s">
        <v>7530</v>
      </c>
    </row>
    <row r="3808">
      <c r="A3808" s="551" t="s">
        <v>7532</v>
      </c>
      <c r="B3808" s="551" t="s">
        <v>7515</v>
      </c>
    </row>
    <row r="3809">
      <c r="A3809" s="551" t="s">
        <v>7533</v>
      </c>
      <c r="B3809" s="551" t="s">
        <v>7534</v>
      </c>
    </row>
    <row r="3810">
      <c r="A3810" s="551" t="s">
        <v>7535</v>
      </c>
      <c r="B3810" s="551" t="s">
        <v>7536</v>
      </c>
    </row>
    <row r="3811">
      <c r="A3811" s="551" t="s">
        <v>7537</v>
      </c>
      <c r="B3811" s="551" t="s">
        <v>7538</v>
      </c>
    </row>
    <row r="3812">
      <c r="A3812" s="551" t="s">
        <v>7539</v>
      </c>
      <c r="B3812" s="551" t="s">
        <v>7540</v>
      </c>
    </row>
    <row r="3813">
      <c r="A3813" s="551" t="s">
        <v>7541</v>
      </c>
      <c r="B3813" s="551" t="s">
        <v>7542</v>
      </c>
    </row>
    <row r="3814">
      <c r="A3814" s="551" t="s">
        <v>7543</v>
      </c>
      <c r="B3814" s="551" t="s">
        <v>7544</v>
      </c>
    </row>
    <row r="3815">
      <c r="A3815" s="551" t="s">
        <v>7545</v>
      </c>
      <c r="B3815" s="551" t="s">
        <v>7546</v>
      </c>
    </row>
    <row r="3816">
      <c r="A3816" s="551" t="s">
        <v>7547</v>
      </c>
      <c r="B3816" s="551" t="s">
        <v>7548</v>
      </c>
    </row>
    <row r="3817">
      <c r="A3817" s="551" t="s">
        <v>7549</v>
      </c>
      <c r="B3817" s="551" t="s">
        <v>7550</v>
      </c>
    </row>
    <row r="3818">
      <c r="A3818" s="551" t="s">
        <v>7551</v>
      </c>
      <c r="B3818" s="551" t="s">
        <v>7552</v>
      </c>
    </row>
    <row r="3819">
      <c r="A3819" s="551" t="s">
        <v>7553</v>
      </c>
      <c r="B3819" s="551" t="s">
        <v>7554</v>
      </c>
    </row>
    <row r="3820">
      <c r="A3820" s="551" t="s">
        <v>7555</v>
      </c>
      <c r="B3820" s="551" t="s">
        <v>7556</v>
      </c>
    </row>
    <row r="3821">
      <c r="A3821" s="551" t="s">
        <v>7557</v>
      </c>
      <c r="B3821" s="551" t="s">
        <v>7558</v>
      </c>
    </row>
    <row r="3822">
      <c r="A3822" s="551" t="s">
        <v>7559</v>
      </c>
      <c r="B3822" s="551" t="s">
        <v>7560</v>
      </c>
    </row>
    <row r="3823">
      <c r="A3823" s="551" t="s">
        <v>7561</v>
      </c>
      <c r="B3823" s="551" t="s">
        <v>7560</v>
      </c>
    </row>
    <row r="3824">
      <c r="A3824" s="551" t="s">
        <v>473</v>
      </c>
      <c r="B3824" s="551" t="s">
        <v>7562</v>
      </c>
    </row>
    <row r="3825">
      <c r="A3825" s="551" t="s">
        <v>7563</v>
      </c>
      <c r="B3825" s="551" t="s">
        <v>7564</v>
      </c>
    </row>
    <row r="3826">
      <c r="A3826" s="551" t="s">
        <v>474</v>
      </c>
      <c r="B3826" s="551" t="s">
        <v>7565</v>
      </c>
    </row>
    <row r="3827">
      <c r="A3827" s="551" t="s">
        <v>7566</v>
      </c>
      <c r="B3827" s="551" t="s">
        <v>7567</v>
      </c>
    </row>
    <row r="3828">
      <c r="A3828" s="551" t="s">
        <v>7568</v>
      </c>
      <c r="B3828" s="551" t="s">
        <v>7569</v>
      </c>
    </row>
    <row r="3829">
      <c r="A3829" s="551" t="s">
        <v>7570</v>
      </c>
      <c r="B3829" s="551" t="s">
        <v>7571</v>
      </c>
    </row>
    <row r="3830">
      <c r="A3830" s="551" t="s">
        <v>7572</v>
      </c>
      <c r="B3830" s="551" t="s">
        <v>7573</v>
      </c>
    </row>
    <row r="3831">
      <c r="A3831" s="551" t="s">
        <v>7574</v>
      </c>
      <c r="B3831" s="551" t="s">
        <v>7573</v>
      </c>
    </row>
    <row r="3832">
      <c r="A3832" s="551" t="s">
        <v>7575</v>
      </c>
      <c r="B3832" s="551" t="s">
        <v>7576</v>
      </c>
    </row>
    <row r="3833">
      <c r="A3833" s="551" t="s">
        <v>7577</v>
      </c>
      <c r="B3833" s="551" t="s">
        <v>7578</v>
      </c>
    </row>
    <row r="3834">
      <c r="A3834" s="551" t="s">
        <v>7579</v>
      </c>
      <c r="B3834" s="551" t="s">
        <v>7580</v>
      </c>
    </row>
    <row r="3835">
      <c r="A3835" s="551" t="s">
        <v>7581</v>
      </c>
      <c r="B3835" s="551" t="s">
        <v>7582</v>
      </c>
    </row>
    <row r="3836">
      <c r="A3836" s="551" t="s">
        <v>7583</v>
      </c>
      <c r="B3836" s="551" t="s">
        <v>7584</v>
      </c>
    </row>
    <row r="3837">
      <c r="A3837" s="551" t="s">
        <v>7585</v>
      </c>
      <c r="B3837" s="551" t="s">
        <v>7586</v>
      </c>
    </row>
    <row r="3838">
      <c r="A3838" s="551" t="s">
        <v>7587</v>
      </c>
      <c r="B3838" s="551" t="s">
        <v>7588</v>
      </c>
    </row>
    <row r="3839">
      <c r="A3839" s="551" t="s">
        <v>7589</v>
      </c>
      <c r="B3839" s="551" t="s">
        <v>7590</v>
      </c>
    </row>
    <row r="3840">
      <c r="A3840" s="551" t="s">
        <v>7591</v>
      </c>
      <c r="B3840" s="551" t="s">
        <v>7592</v>
      </c>
    </row>
    <row r="3841">
      <c r="A3841" s="551" t="s">
        <v>475</v>
      </c>
      <c r="B3841" s="551" t="s">
        <v>7593</v>
      </c>
    </row>
    <row r="3842">
      <c r="A3842" s="551" t="s">
        <v>7594</v>
      </c>
      <c r="B3842" s="551" t="s">
        <v>7595</v>
      </c>
    </row>
    <row r="3843">
      <c r="A3843" s="551" t="s">
        <v>7596</v>
      </c>
      <c r="B3843" s="551" t="s">
        <v>7597</v>
      </c>
    </row>
    <row r="3844">
      <c r="A3844" s="551" t="s">
        <v>7598</v>
      </c>
      <c r="B3844" s="551" t="s">
        <v>7424</v>
      </c>
    </row>
    <row r="3845">
      <c r="A3845" s="551" t="s">
        <v>7599</v>
      </c>
      <c r="B3845" s="551" t="s">
        <v>7573</v>
      </c>
    </row>
    <row r="3846">
      <c r="A3846" s="551" t="s">
        <v>7600</v>
      </c>
      <c r="B3846" s="551" t="s">
        <v>7573</v>
      </c>
    </row>
    <row r="3847">
      <c r="A3847" s="551" t="s">
        <v>7601</v>
      </c>
      <c r="B3847" s="551" t="s">
        <v>7602</v>
      </c>
    </row>
    <row r="3848">
      <c r="A3848" s="551" t="s">
        <v>7603</v>
      </c>
      <c r="B3848" s="551" t="s">
        <v>7604</v>
      </c>
    </row>
    <row r="3849">
      <c r="A3849" s="551" t="s">
        <v>7605</v>
      </c>
      <c r="B3849" s="551" t="s">
        <v>7606</v>
      </c>
    </row>
    <row r="3850">
      <c r="A3850" s="551" t="s">
        <v>7607</v>
      </c>
      <c r="B3850" s="551" t="s">
        <v>7608</v>
      </c>
    </row>
    <row r="3851">
      <c r="A3851" s="551" t="s">
        <v>7609</v>
      </c>
      <c r="B3851" s="551" t="s">
        <v>7610</v>
      </c>
    </row>
    <row r="3852">
      <c r="A3852" s="551" t="s">
        <v>7611</v>
      </c>
      <c r="B3852" s="551" t="s">
        <v>7612</v>
      </c>
    </row>
    <row r="3853">
      <c r="A3853" s="551" t="s">
        <v>7613</v>
      </c>
      <c r="B3853" s="551" t="s">
        <v>7614</v>
      </c>
    </row>
    <row r="3854">
      <c r="A3854" s="551" t="s">
        <v>7615</v>
      </c>
      <c r="B3854" s="551" t="s">
        <v>7616</v>
      </c>
    </row>
    <row r="3855">
      <c r="A3855" s="551" t="s">
        <v>7617</v>
      </c>
      <c r="B3855" s="551" t="s">
        <v>7618</v>
      </c>
    </row>
    <row r="3856">
      <c r="A3856" s="551" t="s">
        <v>7619</v>
      </c>
      <c r="B3856" s="551" t="s">
        <v>7620</v>
      </c>
    </row>
    <row r="3857">
      <c r="A3857" s="551" t="s">
        <v>7621</v>
      </c>
      <c r="B3857" s="551" t="s">
        <v>7622</v>
      </c>
    </row>
    <row r="3858">
      <c r="A3858" s="551" t="s">
        <v>7623</v>
      </c>
      <c r="B3858" s="551" t="s">
        <v>7573</v>
      </c>
    </row>
    <row r="3859">
      <c r="A3859" s="551" t="s">
        <v>7624</v>
      </c>
      <c r="B3859" s="551" t="s">
        <v>7625</v>
      </c>
    </row>
    <row r="3860">
      <c r="A3860" s="551" t="s">
        <v>477</v>
      </c>
      <c r="B3860" s="551" t="s">
        <v>7626</v>
      </c>
    </row>
    <row r="3861">
      <c r="A3861" s="551" t="s">
        <v>7627</v>
      </c>
      <c r="B3861" s="551" t="s">
        <v>7626</v>
      </c>
    </row>
    <row r="3862">
      <c r="A3862" s="551" t="s">
        <v>478</v>
      </c>
      <c r="B3862" s="551" t="s">
        <v>7628</v>
      </c>
    </row>
    <row r="3863">
      <c r="A3863" s="551" t="s">
        <v>7629</v>
      </c>
      <c r="B3863" s="551" t="s">
        <v>7630</v>
      </c>
    </row>
    <row r="3864">
      <c r="A3864" s="551" t="s">
        <v>7631</v>
      </c>
      <c r="B3864" s="551" t="s">
        <v>7632</v>
      </c>
    </row>
    <row r="3865">
      <c r="A3865" s="551" t="s">
        <v>7633</v>
      </c>
      <c r="B3865" s="551" t="s">
        <v>7634</v>
      </c>
    </row>
    <row r="3866">
      <c r="A3866" s="551" t="s">
        <v>7635</v>
      </c>
      <c r="B3866" s="551" t="s">
        <v>7636</v>
      </c>
    </row>
    <row r="3867">
      <c r="A3867" s="551" t="s">
        <v>7637</v>
      </c>
      <c r="B3867" s="551" t="s">
        <v>7638</v>
      </c>
    </row>
    <row r="3868">
      <c r="A3868" s="551" t="s">
        <v>7639</v>
      </c>
      <c r="B3868" s="551" t="s">
        <v>7640</v>
      </c>
    </row>
    <row r="3869">
      <c r="A3869" s="551" t="s">
        <v>7641</v>
      </c>
      <c r="B3869" s="551" t="s">
        <v>7642</v>
      </c>
    </row>
    <row r="3870">
      <c r="A3870" s="551" t="s">
        <v>7643</v>
      </c>
      <c r="B3870" s="551" t="s">
        <v>7642</v>
      </c>
    </row>
    <row r="3871">
      <c r="A3871" s="551" t="s">
        <v>7644</v>
      </c>
      <c r="B3871" s="551" t="s">
        <v>7645</v>
      </c>
    </row>
    <row r="3872">
      <c r="A3872" s="551" t="s">
        <v>7646</v>
      </c>
      <c r="B3872" s="551" t="s">
        <v>7647</v>
      </c>
    </row>
    <row r="3873">
      <c r="A3873" s="551" t="s">
        <v>7648</v>
      </c>
      <c r="B3873" s="551" t="s">
        <v>7649</v>
      </c>
    </row>
    <row r="3874">
      <c r="A3874" s="551" t="s">
        <v>7650</v>
      </c>
      <c r="B3874" s="551" t="s">
        <v>7651</v>
      </c>
    </row>
    <row r="3875">
      <c r="A3875" s="551" t="s">
        <v>7652</v>
      </c>
      <c r="B3875" s="551" t="s">
        <v>7653</v>
      </c>
    </row>
    <row r="3876">
      <c r="A3876" s="551" t="s">
        <v>7654</v>
      </c>
      <c r="B3876" s="551" t="s">
        <v>7655</v>
      </c>
    </row>
    <row r="3877">
      <c r="A3877" s="551" t="s">
        <v>7656</v>
      </c>
      <c r="B3877" s="551" t="s">
        <v>7657</v>
      </c>
    </row>
    <row r="3878">
      <c r="A3878" s="551" t="s">
        <v>7658</v>
      </c>
      <c r="B3878" s="551" t="s">
        <v>7659</v>
      </c>
    </row>
    <row r="3879">
      <c r="A3879" s="551" t="s">
        <v>7660</v>
      </c>
      <c r="B3879" s="551" t="s">
        <v>7661</v>
      </c>
    </row>
    <row r="3880">
      <c r="A3880" s="551" t="s">
        <v>7662</v>
      </c>
      <c r="B3880" s="551" t="s">
        <v>7663</v>
      </c>
    </row>
    <row r="3881">
      <c r="A3881" s="551" t="s">
        <v>7664</v>
      </c>
      <c r="B3881" s="551" t="s">
        <v>7665</v>
      </c>
    </row>
    <row r="3882">
      <c r="A3882" s="551" t="s">
        <v>7666</v>
      </c>
      <c r="B3882" s="551" t="s">
        <v>7667</v>
      </c>
    </row>
    <row r="3883">
      <c r="A3883" s="551" t="s">
        <v>7668</v>
      </c>
      <c r="B3883" s="551" t="s">
        <v>7669</v>
      </c>
    </row>
    <row r="3884">
      <c r="A3884" s="551" t="s">
        <v>7670</v>
      </c>
      <c r="B3884" s="551" t="s">
        <v>7671</v>
      </c>
    </row>
    <row r="3885">
      <c r="A3885" s="551" t="s">
        <v>7672</v>
      </c>
      <c r="B3885" s="551" t="s">
        <v>7673</v>
      </c>
    </row>
    <row r="3886">
      <c r="A3886" s="551" t="s">
        <v>7674</v>
      </c>
      <c r="B3886" s="551" t="s">
        <v>7675</v>
      </c>
    </row>
    <row r="3887">
      <c r="A3887" s="551" t="s">
        <v>7676</v>
      </c>
      <c r="B3887" s="551" t="s">
        <v>7677</v>
      </c>
    </row>
    <row r="3888">
      <c r="A3888" s="551" t="s">
        <v>479</v>
      </c>
      <c r="B3888" s="551" t="s">
        <v>7678</v>
      </c>
    </row>
    <row r="3889">
      <c r="A3889" s="551" t="s">
        <v>7679</v>
      </c>
      <c r="B3889" s="551" t="s">
        <v>7680</v>
      </c>
    </row>
    <row r="3890">
      <c r="A3890" s="551" t="s">
        <v>7681</v>
      </c>
      <c r="B3890" s="551" t="s">
        <v>7682</v>
      </c>
    </row>
    <row r="3891">
      <c r="A3891" s="551" t="s">
        <v>7683</v>
      </c>
      <c r="B3891" s="551" t="s">
        <v>7684</v>
      </c>
    </row>
    <row r="3892">
      <c r="A3892" s="551" t="s">
        <v>7685</v>
      </c>
      <c r="B3892" s="551" t="s">
        <v>7686</v>
      </c>
    </row>
    <row r="3893">
      <c r="A3893" s="551" t="s">
        <v>7687</v>
      </c>
      <c r="B3893" s="551" t="s">
        <v>7688</v>
      </c>
    </row>
    <row r="3894">
      <c r="A3894" s="551" t="s">
        <v>7689</v>
      </c>
      <c r="B3894" s="551" t="s">
        <v>7690</v>
      </c>
    </row>
    <row r="3895">
      <c r="A3895" s="551" t="s">
        <v>480</v>
      </c>
      <c r="B3895" s="551" t="s">
        <v>7691</v>
      </c>
    </row>
    <row r="3896">
      <c r="A3896" s="551" t="s">
        <v>7692</v>
      </c>
      <c r="B3896" s="551" t="s">
        <v>7693</v>
      </c>
    </row>
    <row r="3897">
      <c r="A3897" s="551" t="s">
        <v>7694</v>
      </c>
      <c r="B3897" s="551" t="s">
        <v>7695</v>
      </c>
    </row>
    <row r="3898">
      <c r="A3898" s="551" t="s">
        <v>7696</v>
      </c>
      <c r="B3898" s="551" t="s">
        <v>7697</v>
      </c>
    </row>
    <row r="3899">
      <c r="A3899" s="551" t="s">
        <v>7698</v>
      </c>
      <c r="B3899" s="551" t="s">
        <v>7699</v>
      </c>
    </row>
    <row r="3900">
      <c r="A3900" s="551" t="s">
        <v>7700</v>
      </c>
      <c r="B3900" s="551" t="s">
        <v>7701</v>
      </c>
    </row>
    <row r="3901">
      <c r="A3901" s="551" t="s">
        <v>7702</v>
      </c>
      <c r="B3901" s="551" t="s">
        <v>7703</v>
      </c>
    </row>
    <row r="3902">
      <c r="A3902" s="551" t="s">
        <v>7704</v>
      </c>
      <c r="B3902" s="551" t="s">
        <v>7705</v>
      </c>
    </row>
    <row r="3903">
      <c r="A3903" s="551" t="s">
        <v>7706</v>
      </c>
      <c r="B3903" s="551" t="s">
        <v>7705</v>
      </c>
    </row>
    <row r="3904">
      <c r="A3904" s="551" t="s">
        <v>7707</v>
      </c>
      <c r="B3904" s="551" t="s">
        <v>7708</v>
      </c>
    </row>
    <row r="3905">
      <c r="A3905" s="551" t="s">
        <v>7709</v>
      </c>
      <c r="B3905" s="551" t="s">
        <v>7710</v>
      </c>
    </row>
    <row r="3906">
      <c r="A3906" s="551" t="s">
        <v>7711</v>
      </c>
      <c r="B3906" s="551" t="s">
        <v>7712</v>
      </c>
    </row>
    <row r="3907">
      <c r="A3907" s="551" t="s">
        <v>7713</v>
      </c>
      <c r="B3907" s="551" t="s">
        <v>7714</v>
      </c>
    </row>
    <row r="3908">
      <c r="A3908" s="551" t="s">
        <v>7715</v>
      </c>
      <c r="B3908" s="551" t="s">
        <v>7716</v>
      </c>
    </row>
    <row r="3909">
      <c r="A3909" s="551" t="s">
        <v>7717</v>
      </c>
      <c r="B3909" s="551" t="s">
        <v>7573</v>
      </c>
    </row>
    <row r="3910">
      <c r="A3910" s="551" t="s">
        <v>7718</v>
      </c>
      <c r="B3910" s="551" t="s">
        <v>7719</v>
      </c>
    </row>
    <row r="3911">
      <c r="A3911" s="551" t="s">
        <v>7720</v>
      </c>
      <c r="B3911" s="551" t="s">
        <v>7573</v>
      </c>
    </row>
    <row r="3912">
      <c r="A3912" s="551" t="s">
        <v>7721</v>
      </c>
      <c r="B3912" s="551" t="s">
        <v>7573</v>
      </c>
    </row>
    <row r="3913">
      <c r="A3913" s="551" t="s">
        <v>7722</v>
      </c>
      <c r="B3913" s="551" t="s">
        <v>7723</v>
      </c>
    </row>
    <row r="3914">
      <c r="A3914" s="551" t="s">
        <v>7724</v>
      </c>
      <c r="B3914" s="551" t="s">
        <v>7725</v>
      </c>
    </row>
    <row r="3915">
      <c r="A3915" s="551" t="s">
        <v>7726</v>
      </c>
      <c r="B3915" s="551" t="s">
        <v>7727</v>
      </c>
    </row>
    <row r="3916">
      <c r="A3916" s="551" t="s">
        <v>7728</v>
      </c>
      <c r="B3916" s="551" t="s">
        <v>7729</v>
      </c>
    </row>
    <row r="3917">
      <c r="A3917" s="551" t="s">
        <v>7730</v>
      </c>
      <c r="B3917" s="551" t="s">
        <v>7731</v>
      </c>
    </row>
    <row r="3918">
      <c r="A3918" s="551" t="s">
        <v>7732</v>
      </c>
      <c r="B3918" s="551" t="s">
        <v>7733</v>
      </c>
    </row>
    <row r="3919">
      <c r="A3919" s="551" t="s">
        <v>7734</v>
      </c>
      <c r="B3919" s="551" t="s">
        <v>7733</v>
      </c>
    </row>
    <row r="3920">
      <c r="A3920" s="551" t="s">
        <v>7735</v>
      </c>
      <c r="B3920" s="551" t="s">
        <v>7736</v>
      </c>
    </row>
    <row r="3921">
      <c r="A3921" s="551" t="s">
        <v>7737</v>
      </c>
      <c r="B3921" s="551" t="s">
        <v>7738</v>
      </c>
    </row>
    <row r="3922">
      <c r="A3922" s="551" t="s">
        <v>7739</v>
      </c>
      <c r="B3922" s="551" t="s">
        <v>7740</v>
      </c>
    </row>
    <row r="3923">
      <c r="A3923" s="551" t="s">
        <v>7741</v>
      </c>
      <c r="B3923" s="551" t="s">
        <v>7742</v>
      </c>
    </row>
    <row r="3924">
      <c r="A3924" s="551" t="s">
        <v>7743</v>
      </c>
      <c r="B3924" s="551" t="s">
        <v>7744</v>
      </c>
    </row>
    <row r="3925">
      <c r="A3925" s="551" t="s">
        <v>7745</v>
      </c>
      <c r="B3925" s="551" t="s">
        <v>7746</v>
      </c>
    </row>
    <row r="3926">
      <c r="A3926" s="551" t="s">
        <v>7747</v>
      </c>
      <c r="B3926" s="551" t="s">
        <v>7748</v>
      </c>
    </row>
    <row r="3927">
      <c r="A3927" s="551" t="s">
        <v>7749</v>
      </c>
      <c r="B3927" s="551" t="s">
        <v>7750</v>
      </c>
    </row>
    <row r="3928">
      <c r="A3928" s="551" t="s">
        <v>7751</v>
      </c>
      <c r="B3928" s="551" t="s">
        <v>7752</v>
      </c>
    </row>
    <row r="3929">
      <c r="A3929" s="551" t="s">
        <v>7753</v>
      </c>
      <c r="B3929" s="551" t="s">
        <v>7754</v>
      </c>
    </row>
    <row r="3930">
      <c r="A3930" s="551" t="s">
        <v>7755</v>
      </c>
      <c r="B3930" s="551" t="s">
        <v>7756</v>
      </c>
    </row>
    <row r="3931">
      <c r="A3931" s="551" t="s">
        <v>7757</v>
      </c>
      <c r="B3931" s="551" t="s">
        <v>7758</v>
      </c>
    </row>
    <row r="3932">
      <c r="A3932" s="551" t="s">
        <v>7759</v>
      </c>
      <c r="B3932" s="551" t="s">
        <v>7760</v>
      </c>
    </row>
    <row r="3933">
      <c r="A3933" s="551" t="s">
        <v>7761</v>
      </c>
      <c r="B3933" s="551" t="s">
        <v>7762</v>
      </c>
    </row>
    <row r="3934">
      <c r="A3934" s="551" t="s">
        <v>481</v>
      </c>
      <c r="B3934" s="551" t="s">
        <v>7763</v>
      </c>
    </row>
    <row r="3935">
      <c r="A3935" s="551" t="s">
        <v>7764</v>
      </c>
      <c r="B3935" s="551" t="s">
        <v>7765</v>
      </c>
    </row>
    <row r="3936">
      <c r="A3936" s="551" t="s">
        <v>7766</v>
      </c>
      <c r="B3936" s="551" t="s">
        <v>7767</v>
      </c>
    </row>
    <row r="3937">
      <c r="A3937" s="551" t="s">
        <v>7768</v>
      </c>
      <c r="B3937" s="551" t="s">
        <v>7769</v>
      </c>
    </row>
    <row r="3938">
      <c r="A3938" s="551" t="s">
        <v>7770</v>
      </c>
      <c r="B3938" s="551" t="s">
        <v>7771</v>
      </c>
    </row>
    <row r="3939">
      <c r="A3939" s="551" t="s">
        <v>7772</v>
      </c>
      <c r="B3939" s="551" t="s">
        <v>7773</v>
      </c>
    </row>
    <row r="3940">
      <c r="A3940" s="551" t="s">
        <v>7774</v>
      </c>
      <c r="B3940" s="551" t="s">
        <v>7775</v>
      </c>
    </row>
    <row r="3941">
      <c r="A3941" s="551" t="s">
        <v>7776</v>
      </c>
      <c r="B3941" s="551" t="s">
        <v>7777</v>
      </c>
    </row>
    <row r="3942">
      <c r="A3942" s="551" t="s">
        <v>7778</v>
      </c>
      <c r="B3942" s="551" t="s">
        <v>7779</v>
      </c>
    </row>
    <row r="3943">
      <c r="A3943" s="551" t="s">
        <v>7780</v>
      </c>
      <c r="B3943" s="551" t="s">
        <v>7781</v>
      </c>
    </row>
    <row r="3944">
      <c r="A3944" s="551" t="s">
        <v>7782</v>
      </c>
      <c r="B3944" s="551" t="s">
        <v>7783</v>
      </c>
    </row>
    <row r="3945">
      <c r="A3945" s="551" t="s">
        <v>7784</v>
      </c>
      <c r="B3945" s="551" t="s">
        <v>7783</v>
      </c>
    </row>
    <row r="3946">
      <c r="A3946" s="551" t="s">
        <v>7785</v>
      </c>
      <c r="B3946" s="551" t="s">
        <v>7786</v>
      </c>
    </row>
    <row r="3947">
      <c r="A3947" s="551" t="s">
        <v>7787</v>
      </c>
      <c r="B3947" s="551" t="s">
        <v>7788</v>
      </c>
    </row>
    <row r="3948">
      <c r="A3948" s="551" t="s">
        <v>7789</v>
      </c>
      <c r="B3948" s="551" t="s">
        <v>7790</v>
      </c>
    </row>
    <row r="3949">
      <c r="A3949" s="551" t="s">
        <v>7791</v>
      </c>
      <c r="B3949" s="551" t="s">
        <v>7792</v>
      </c>
    </row>
    <row r="3950">
      <c r="A3950" s="551" t="s">
        <v>7793</v>
      </c>
      <c r="B3950" s="551" t="s">
        <v>7794</v>
      </c>
    </row>
    <row r="3951">
      <c r="A3951" s="551" t="s">
        <v>7795</v>
      </c>
      <c r="B3951" s="551" t="s">
        <v>7794</v>
      </c>
    </row>
    <row r="3952">
      <c r="A3952" s="551" t="s">
        <v>7796</v>
      </c>
      <c r="B3952" s="551" t="s">
        <v>7794</v>
      </c>
    </row>
    <row r="3953">
      <c r="A3953" s="551" t="s">
        <v>7797</v>
      </c>
      <c r="B3953" s="551" t="s">
        <v>7798</v>
      </c>
    </row>
    <row r="3954">
      <c r="A3954" s="551" t="s">
        <v>7799</v>
      </c>
      <c r="B3954" s="551" t="s">
        <v>7800</v>
      </c>
    </row>
    <row r="3955">
      <c r="A3955" s="551" t="s">
        <v>7801</v>
      </c>
      <c r="B3955" s="551" t="s">
        <v>7802</v>
      </c>
    </row>
    <row r="3956">
      <c r="A3956" s="551" t="s">
        <v>7803</v>
      </c>
      <c r="B3956" s="551" t="s">
        <v>7804</v>
      </c>
    </row>
    <row r="3957">
      <c r="A3957" s="551" t="s">
        <v>7805</v>
      </c>
      <c r="B3957" s="551" t="s">
        <v>7806</v>
      </c>
    </row>
    <row r="3958">
      <c r="A3958" s="551" t="s">
        <v>7807</v>
      </c>
      <c r="B3958" s="551" t="s">
        <v>7808</v>
      </c>
    </row>
    <row r="3959">
      <c r="A3959" s="551" t="s">
        <v>7809</v>
      </c>
      <c r="B3959" s="551" t="s">
        <v>7810</v>
      </c>
    </row>
    <row r="3960">
      <c r="A3960" s="551" t="s">
        <v>7811</v>
      </c>
      <c r="B3960" s="551" t="s">
        <v>7812</v>
      </c>
    </row>
    <row r="3961">
      <c r="A3961" s="551" t="s">
        <v>7813</v>
      </c>
      <c r="B3961" s="551" t="s">
        <v>7814</v>
      </c>
    </row>
    <row r="3962">
      <c r="A3962" s="551" t="s">
        <v>7815</v>
      </c>
      <c r="B3962" s="551" t="s">
        <v>7814</v>
      </c>
    </row>
    <row r="3963">
      <c r="A3963" s="551" t="s">
        <v>7816</v>
      </c>
      <c r="B3963" s="551" t="s">
        <v>7817</v>
      </c>
    </row>
    <row r="3964">
      <c r="A3964" s="551" t="s">
        <v>7818</v>
      </c>
      <c r="B3964" s="551" t="s">
        <v>7819</v>
      </c>
    </row>
    <row r="3965">
      <c r="A3965" s="551" t="s">
        <v>7820</v>
      </c>
      <c r="B3965" s="551" t="s">
        <v>7821</v>
      </c>
    </row>
    <row r="3966">
      <c r="A3966" s="551" t="s">
        <v>7822</v>
      </c>
      <c r="B3966" s="551" t="s">
        <v>7823</v>
      </c>
    </row>
    <row r="3967">
      <c r="A3967" s="551" t="s">
        <v>7824</v>
      </c>
      <c r="B3967" s="551" t="s">
        <v>7825</v>
      </c>
    </row>
    <row r="3968">
      <c r="A3968" s="551" t="s">
        <v>7826</v>
      </c>
      <c r="B3968" s="551" t="s">
        <v>7827</v>
      </c>
    </row>
    <row r="3969">
      <c r="A3969" s="551" t="s">
        <v>7828</v>
      </c>
      <c r="B3969" s="551" t="s">
        <v>7829</v>
      </c>
    </row>
    <row r="3970">
      <c r="A3970" s="551" t="s">
        <v>7830</v>
      </c>
      <c r="B3970" s="551" t="s">
        <v>7831</v>
      </c>
    </row>
    <row r="3971">
      <c r="A3971" s="551" t="s">
        <v>7832</v>
      </c>
      <c r="B3971" s="551" t="s">
        <v>7831</v>
      </c>
    </row>
    <row r="3972">
      <c r="A3972" s="551" t="s">
        <v>7833</v>
      </c>
      <c r="B3972" s="551" t="s">
        <v>7834</v>
      </c>
    </row>
    <row r="3973">
      <c r="A3973" s="551" t="s">
        <v>7835</v>
      </c>
      <c r="B3973" s="551" t="s">
        <v>7836</v>
      </c>
    </row>
    <row r="3974">
      <c r="A3974" s="551" t="s">
        <v>7837</v>
      </c>
      <c r="B3974" s="551" t="s">
        <v>7838</v>
      </c>
    </row>
    <row r="3975">
      <c r="A3975" s="551" t="s">
        <v>7839</v>
      </c>
      <c r="B3975" s="551" t="s">
        <v>7838</v>
      </c>
    </row>
    <row r="3976">
      <c r="A3976" s="551" t="s">
        <v>482</v>
      </c>
      <c r="B3976" s="551" t="s">
        <v>7840</v>
      </c>
    </row>
    <row r="3977">
      <c r="A3977" s="551" t="s">
        <v>7841</v>
      </c>
      <c r="B3977" s="551" t="s">
        <v>7842</v>
      </c>
    </row>
    <row r="3978">
      <c r="A3978" s="551" t="s">
        <v>7843</v>
      </c>
      <c r="B3978" s="551" t="s">
        <v>7844</v>
      </c>
    </row>
    <row r="3979">
      <c r="A3979" s="551" t="s">
        <v>7845</v>
      </c>
      <c r="B3979" s="551" t="s">
        <v>7846</v>
      </c>
    </row>
    <row r="3980">
      <c r="A3980" s="551" t="s">
        <v>7847</v>
      </c>
      <c r="B3980" s="551" t="s">
        <v>7848</v>
      </c>
    </row>
    <row r="3981">
      <c r="A3981" s="551" t="s">
        <v>7849</v>
      </c>
      <c r="B3981" s="551" t="s">
        <v>7848</v>
      </c>
    </row>
    <row r="3982">
      <c r="A3982" s="551" t="s">
        <v>7850</v>
      </c>
      <c r="B3982" s="551" t="s">
        <v>7851</v>
      </c>
    </row>
    <row r="3983">
      <c r="A3983" s="551" t="s">
        <v>7852</v>
      </c>
      <c r="B3983" s="551" t="s">
        <v>7853</v>
      </c>
    </row>
    <row r="3984">
      <c r="A3984" s="551" t="s">
        <v>7854</v>
      </c>
      <c r="B3984" s="551" t="s">
        <v>7855</v>
      </c>
    </row>
    <row r="3985">
      <c r="A3985" s="551" t="s">
        <v>7856</v>
      </c>
      <c r="B3985" s="551" t="s">
        <v>7857</v>
      </c>
    </row>
    <row r="3986">
      <c r="A3986" s="551" t="s">
        <v>7858</v>
      </c>
      <c r="B3986" s="551" t="s">
        <v>7859</v>
      </c>
    </row>
    <row r="3987">
      <c r="A3987" s="551" t="s">
        <v>7860</v>
      </c>
      <c r="B3987" s="551" t="s">
        <v>7861</v>
      </c>
    </row>
    <row r="3988">
      <c r="A3988" s="551" t="s">
        <v>7862</v>
      </c>
      <c r="B3988" s="551" t="s">
        <v>7863</v>
      </c>
    </row>
    <row r="3989">
      <c r="A3989" s="551" t="s">
        <v>7864</v>
      </c>
      <c r="B3989" s="551" t="s">
        <v>7865</v>
      </c>
    </row>
    <row r="3990">
      <c r="A3990" s="551" t="s">
        <v>7866</v>
      </c>
      <c r="B3990" s="551" t="s">
        <v>7867</v>
      </c>
    </row>
    <row r="3991">
      <c r="A3991" s="551" t="s">
        <v>7868</v>
      </c>
      <c r="B3991" s="551" t="s">
        <v>7867</v>
      </c>
    </row>
    <row r="3992">
      <c r="A3992" s="551" t="s">
        <v>7869</v>
      </c>
      <c r="B3992" s="551" t="s">
        <v>7870</v>
      </c>
    </row>
    <row r="3993">
      <c r="A3993" s="551" t="s">
        <v>7871</v>
      </c>
      <c r="B3993" s="551" t="s">
        <v>7872</v>
      </c>
    </row>
    <row r="3994">
      <c r="A3994" s="551" t="s">
        <v>7873</v>
      </c>
      <c r="B3994" s="551" t="s">
        <v>7874</v>
      </c>
    </row>
    <row r="3995">
      <c r="A3995" s="551" t="s">
        <v>7875</v>
      </c>
      <c r="B3995" s="551" t="s">
        <v>7876</v>
      </c>
    </row>
    <row r="3996">
      <c r="A3996" s="551" t="s">
        <v>7877</v>
      </c>
      <c r="B3996" s="551" t="s">
        <v>7878</v>
      </c>
    </row>
    <row r="3997">
      <c r="A3997" s="551" t="s">
        <v>7879</v>
      </c>
      <c r="B3997" s="551" t="s">
        <v>7880</v>
      </c>
    </row>
    <row r="3998">
      <c r="A3998" s="551" t="s">
        <v>7881</v>
      </c>
      <c r="B3998" s="551" t="s">
        <v>7882</v>
      </c>
    </row>
    <row r="3999">
      <c r="A3999" s="551" t="s">
        <v>7883</v>
      </c>
      <c r="B3999" s="551" t="s">
        <v>7884</v>
      </c>
    </row>
    <row r="4000">
      <c r="A4000" s="551" t="s">
        <v>7885</v>
      </c>
      <c r="B4000" s="551" t="s">
        <v>7886</v>
      </c>
    </row>
    <row r="4001">
      <c r="A4001" s="551" t="s">
        <v>7887</v>
      </c>
      <c r="B4001" s="551" t="s">
        <v>7888</v>
      </c>
    </row>
    <row r="4002">
      <c r="A4002" s="551" t="s">
        <v>7889</v>
      </c>
      <c r="B4002" s="551" t="s">
        <v>7888</v>
      </c>
    </row>
    <row r="4003">
      <c r="A4003" s="551" t="s">
        <v>7890</v>
      </c>
      <c r="B4003" s="551" t="s">
        <v>7888</v>
      </c>
    </row>
    <row r="4004">
      <c r="A4004" s="551" t="s">
        <v>7891</v>
      </c>
      <c r="B4004" s="551" t="s">
        <v>7888</v>
      </c>
    </row>
    <row r="4005">
      <c r="A4005" s="551" t="s">
        <v>7892</v>
      </c>
      <c r="B4005" s="551" t="s">
        <v>7893</v>
      </c>
    </row>
    <row r="4006">
      <c r="A4006" s="551" t="s">
        <v>7894</v>
      </c>
      <c r="B4006" s="551" t="s">
        <v>7895</v>
      </c>
    </row>
    <row r="4007">
      <c r="A4007" s="551" t="s">
        <v>7896</v>
      </c>
      <c r="B4007" s="551" t="s">
        <v>7895</v>
      </c>
    </row>
    <row r="4008">
      <c r="A4008" s="551" t="s">
        <v>7897</v>
      </c>
      <c r="B4008" s="551" t="s">
        <v>7898</v>
      </c>
    </row>
    <row r="4009">
      <c r="A4009" s="551" t="s">
        <v>7899</v>
      </c>
      <c r="B4009" s="551" t="s">
        <v>7900</v>
      </c>
    </row>
    <row r="4010">
      <c r="A4010" s="551" t="s">
        <v>483</v>
      </c>
      <c r="B4010" s="551" t="s">
        <v>7901</v>
      </c>
    </row>
    <row r="4011">
      <c r="A4011" s="551" t="s">
        <v>7902</v>
      </c>
      <c r="B4011" s="551" t="s">
        <v>7903</v>
      </c>
    </row>
    <row r="4012">
      <c r="A4012" s="551" t="s">
        <v>7904</v>
      </c>
      <c r="B4012" s="551" t="s">
        <v>7905</v>
      </c>
    </row>
    <row r="4013">
      <c r="A4013" s="551" t="s">
        <v>7906</v>
      </c>
      <c r="B4013" s="551" t="s">
        <v>7907</v>
      </c>
    </row>
    <row r="4014">
      <c r="A4014" s="551" t="s">
        <v>7908</v>
      </c>
      <c r="B4014" s="551" t="s">
        <v>7909</v>
      </c>
    </row>
    <row r="4015">
      <c r="A4015" s="551" t="s">
        <v>7910</v>
      </c>
      <c r="B4015" s="551" t="s">
        <v>7911</v>
      </c>
    </row>
    <row r="4016">
      <c r="A4016" s="551" t="s">
        <v>7912</v>
      </c>
      <c r="B4016" s="551" t="s">
        <v>7911</v>
      </c>
    </row>
    <row r="4017">
      <c r="A4017" s="551" t="s">
        <v>7913</v>
      </c>
      <c r="B4017" s="551" t="s">
        <v>7914</v>
      </c>
    </row>
    <row r="4018">
      <c r="A4018" s="551" t="s">
        <v>7915</v>
      </c>
      <c r="B4018" s="551" t="s">
        <v>7916</v>
      </c>
    </row>
    <row r="4019">
      <c r="A4019" s="551" t="s">
        <v>7917</v>
      </c>
      <c r="B4019" s="551" t="s">
        <v>7918</v>
      </c>
    </row>
    <row r="4020">
      <c r="A4020" s="551" t="s">
        <v>484</v>
      </c>
      <c r="B4020" s="551" t="s">
        <v>7919</v>
      </c>
    </row>
    <row r="4021">
      <c r="A4021" s="551" t="s">
        <v>7920</v>
      </c>
      <c r="B4021" s="551" t="s">
        <v>7919</v>
      </c>
    </row>
    <row r="4022">
      <c r="A4022" s="551" t="s">
        <v>7921</v>
      </c>
      <c r="B4022" s="551" t="s">
        <v>7919</v>
      </c>
    </row>
    <row r="4023">
      <c r="A4023" s="551" t="s">
        <v>7922</v>
      </c>
      <c r="B4023" s="551" t="s">
        <v>7919</v>
      </c>
    </row>
    <row r="4024">
      <c r="A4024" s="551" t="s">
        <v>7923</v>
      </c>
      <c r="B4024" s="551" t="s">
        <v>7924</v>
      </c>
    </row>
    <row r="4025">
      <c r="A4025" s="551" t="s">
        <v>485</v>
      </c>
      <c r="B4025" s="551" t="s">
        <v>7925</v>
      </c>
    </row>
    <row r="4026">
      <c r="A4026" s="551" t="s">
        <v>7926</v>
      </c>
      <c r="B4026" s="551" t="s">
        <v>7927</v>
      </c>
    </row>
    <row r="4027">
      <c r="A4027" s="551" t="s">
        <v>7928</v>
      </c>
      <c r="B4027" s="551" t="s">
        <v>7929</v>
      </c>
    </row>
    <row r="4028">
      <c r="A4028" s="551" t="s">
        <v>7930</v>
      </c>
      <c r="B4028" s="551" t="s">
        <v>7931</v>
      </c>
    </row>
    <row r="4029">
      <c r="A4029" s="551" t="s">
        <v>7932</v>
      </c>
      <c r="B4029" s="551" t="s">
        <v>7933</v>
      </c>
    </row>
    <row r="4030">
      <c r="A4030" s="551" t="s">
        <v>7934</v>
      </c>
      <c r="B4030" s="551" t="s">
        <v>7935</v>
      </c>
    </row>
    <row r="4031">
      <c r="A4031" s="551" t="s">
        <v>7936</v>
      </c>
      <c r="B4031" s="551" t="s">
        <v>7937</v>
      </c>
    </row>
    <row r="4032">
      <c r="A4032" s="551" t="s">
        <v>7938</v>
      </c>
      <c r="B4032" s="551" t="s">
        <v>7939</v>
      </c>
    </row>
    <row r="4033">
      <c r="A4033" s="551" t="s">
        <v>7940</v>
      </c>
      <c r="B4033" s="551" t="s">
        <v>7941</v>
      </c>
    </row>
    <row r="4034">
      <c r="A4034" s="551" t="s">
        <v>7942</v>
      </c>
      <c r="B4034" s="551" t="s">
        <v>7943</v>
      </c>
    </row>
    <row r="4035">
      <c r="A4035" s="551" t="s">
        <v>7944</v>
      </c>
      <c r="B4035" s="551" t="s">
        <v>7945</v>
      </c>
    </row>
    <row r="4036">
      <c r="A4036" s="551" t="s">
        <v>7946</v>
      </c>
      <c r="B4036" s="551" t="s">
        <v>7947</v>
      </c>
    </row>
    <row r="4037">
      <c r="A4037" s="551" t="s">
        <v>7948</v>
      </c>
      <c r="B4037" s="551" t="s">
        <v>7949</v>
      </c>
    </row>
    <row r="4038">
      <c r="A4038" s="551" t="s">
        <v>7950</v>
      </c>
      <c r="B4038" s="551" t="s">
        <v>7951</v>
      </c>
    </row>
    <row r="4039">
      <c r="A4039" s="551" t="s">
        <v>7952</v>
      </c>
      <c r="B4039" s="551" t="s">
        <v>7953</v>
      </c>
    </row>
    <row r="4040">
      <c r="A4040" s="551" t="s">
        <v>7954</v>
      </c>
      <c r="B4040" s="551" t="s">
        <v>7955</v>
      </c>
    </row>
    <row r="4041">
      <c r="A4041" s="551" t="s">
        <v>7956</v>
      </c>
      <c r="B4041" s="551" t="s">
        <v>7957</v>
      </c>
    </row>
    <row r="4042">
      <c r="A4042" s="551" t="s">
        <v>7958</v>
      </c>
      <c r="B4042" s="551" t="s">
        <v>7957</v>
      </c>
    </row>
    <row r="4043">
      <c r="A4043" s="551" t="s">
        <v>7959</v>
      </c>
      <c r="B4043" s="551" t="s">
        <v>7960</v>
      </c>
    </row>
    <row r="4044">
      <c r="A4044" s="551" t="s">
        <v>7961</v>
      </c>
      <c r="B4044" s="551" t="s">
        <v>7962</v>
      </c>
    </row>
    <row r="4045">
      <c r="A4045" s="551" t="s">
        <v>7963</v>
      </c>
      <c r="B4045" s="551" t="s">
        <v>7964</v>
      </c>
    </row>
    <row r="4046">
      <c r="A4046" s="551" t="s">
        <v>487</v>
      </c>
      <c r="B4046" s="551" t="s">
        <v>7965</v>
      </c>
    </row>
    <row r="4047">
      <c r="A4047" s="551" t="s">
        <v>7966</v>
      </c>
      <c r="B4047" s="551" t="s">
        <v>7967</v>
      </c>
    </row>
    <row r="4048">
      <c r="A4048" s="551" t="s">
        <v>7968</v>
      </c>
      <c r="B4048" s="551" t="s">
        <v>7967</v>
      </c>
    </row>
    <row r="4049">
      <c r="A4049" s="551" t="s">
        <v>7969</v>
      </c>
      <c r="B4049" s="551" t="s">
        <v>7970</v>
      </c>
    </row>
    <row r="4050">
      <c r="A4050" s="551" t="s">
        <v>7971</v>
      </c>
      <c r="B4050" s="551" t="s">
        <v>7972</v>
      </c>
    </row>
    <row r="4051">
      <c r="A4051" s="551" t="s">
        <v>488</v>
      </c>
      <c r="B4051" s="551" t="s">
        <v>7973</v>
      </c>
    </row>
    <row r="4052">
      <c r="A4052" s="551" t="s">
        <v>7974</v>
      </c>
      <c r="B4052" s="551" t="s">
        <v>7975</v>
      </c>
    </row>
    <row r="4053">
      <c r="A4053" s="551" t="s">
        <v>7976</v>
      </c>
      <c r="B4053" s="551" t="s">
        <v>7975</v>
      </c>
    </row>
    <row r="4054">
      <c r="A4054" s="551" t="s">
        <v>7977</v>
      </c>
      <c r="B4054" s="551" t="s">
        <v>7978</v>
      </c>
    </row>
    <row r="4055">
      <c r="A4055" s="551" t="s">
        <v>7979</v>
      </c>
      <c r="B4055" s="551" t="s">
        <v>7980</v>
      </c>
    </row>
    <row r="4056">
      <c r="A4056" s="551" t="s">
        <v>7981</v>
      </c>
      <c r="B4056" s="551" t="s">
        <v>7980</v>
      </c>
    </row>
    <row r="4057">
      <c r="A4057" s="551" t="s">
        <v>7982</v>
      </c>
      <c r="B4057" s="551" t="s">
        <v>7983</v>
      </c>
    </row>
    <row r="4058">
      <c r="A4058" s="551" t="s">
        <v>7984</v>
      </c>
      <c r="B4058" s="551" t="s">
        <v>7985</v>
      </c>
    </row>
    <row r="4059">
      <c r="A4059" s="551" t="s">
        <v>7986</v>
      </c>
      <c r="B4059" s="551" t="s">
        <v>7987</v>
      </c>
    </row>
    <row r="4060">
      <c r="A4060" s="551" t="s">
        <v>7988</v>
      </c>
      <c r="B4060" s="551" t="s">
        <v>7987</v>
      </c>
    </row>
    <row r="4061">
      <c r="A4061" s="551" t="s">
        <v>7989</v>
      </c>
      <c r="B4061" s="551" t="s">
        <v>7990</v>
      </c>
    </row>
    <row r="4062">
      <c r="A4062" s="551" t="s">
        <v>7991</v>
      </c>
      <c r="B4062" s="551" t="s">
        <v>7992</v>
      </c>
    </row>
    <row r="4063">
      <c r="A4063" s="551" t="s">
        <v>7993</v>
      </c>
      <c r="B4063" s="551" t="s">
        <v>7994</v>
      </c>
    </row>
    <row r="4064">
      <c r="A4064" s="551" t="s">
        <v>7995</v>
      </c>
      <c r="B4064" s="551" t="s">
        <v>7994</v>
      </c>
    </row>
    <row r="4065">
      <c r="A4065" s="551" t="s">
        <v>7996</v>
      </c>
      <c r="B4065" s="551" t="s">
        <v>7997</v>
      </c>
    </row>
    <row r="4066">
      <c r="A4066" s="551" t="s">
        <v>7998</v>
      </c>
      <c r="B4066" s="551" t="s">
        <v>7999</v>
      </c>
    </row>
    <row r="4067">
      <c r="A4067" s="551" t="s">
        <v>8000</v>
      </c>
      <c r="B4067" s="551" t="s">
        <v>8001</v>
      </c>
    </row>
    <row r="4068">
      <c r="A4068" s="551" t="s">
        <v>8002</v>
      </c>
      <c r="B4068" s="551" t="s">
        <v>8003</v>
      </c>
    </row>
    <row r="4069">
      <c r="A4069" s="551" t="s">
        <v>8004</v>
      </c>
      <c r="B4069" s="551" t="s">
        <v>8005</v>
      </c>
    </row>
    <row r="4070">
      <c r="A4070" s="551" t="s">
        <v>8006</v>
      </c>
      <c r="B4070" s="551" t="s">
        <v>8005</v>
      </c>
    </row>
    <row r="4071">
      <c r="A4071" s="551" t="s">
        <v>8007</v>
      </c>
      <c r="B4071" s="551" t="s">
        <v>8008</v>
      </c>
    </row>
    <row r="4072">
      <c r="A4072" s="551" t="s">
        <v>8009</v>
      </c>
      <c r="B4072" s="551" t="s">
        <v>8010</v>
      </c>
    </row>
    <row r="4073">
      <c r="A4073" s="551" t="s">
        <v>8011</v>
      </c>
      <c r="B4073" s="551" t="s">
        <v>8010</v>
      </c>
    </row>
    <row r="4074">
      <c r="A4074" s="551" t="s">
        <v>8012</v>
      </c>
      <c r="B4074" s="551" t="s">
        <v>8013</v>
      </c>
    </row>
    <row r="4075">
      <c r="A4075" s="551" t="s">
        <v>8014</v>
      </c>
      <c r="B4075" s="551" t="s">
        <v>8015</v>
      </c>
    </row>
    <row r="4076">
      <c r="A4076" s="551" t="s">
        <v>8016</v>
      </c>
      <c r="B4076" s="551" t="s">
        <v>8017</v>
      </c>
    </row>
    <row r="4077">
      <c r="A4077" s="551" t="s">
        <v>8018</v>
      </c>
      <c r="B4077" s="551" t="s">
        <v>8019</v>
      </c>
    </row>
    <row r="4078">
      <c r="A4078" s="551" t="s">
        <v>8020</v>
      </c>
      <c r="B4078" s="551" t="s">
        <v>8021</v>
      </c>
    </row>
    <row r="4079">
      <c r="A4079" s="551" t="s">
        <v>8022</v>
      </c>
      <c r="B4079" s="551" t="s">
        <v>8023</v>
      </c>
    </row>
    <row r="4080">
      <c r="A4080" s="551" t="s">
        <v>8024</v>
      </c>
      <c r="B4080" s="551" t="s">
        <v>8025</v>
      </c>
    </row>
    <row r="4081">
      <c r="A4081" s="551" t="s">
        <v>8026</v>
      </c>
      <c r="B4081" s="551" t="s">
        <v>8027</v>
      </c>
    </row>
    <row r="4082">
      <c r="A4082" s="551" t="s">
        <v>8028</v>
      </c>
      <c r="B4082" s="551" t="s">
        <v>8029</v>
      </c>
    </row>
    <row r="4083">
      <c r="A4083" s="551" t="s">
        <v>8030</v>
      </c>
      <c r="B4083" s="551" t="s">
        <v>8031</v>
      </c>
    </row>
    <row r="4084">
      <c r="A4084" s="551" t="s">
        <v>8032</v>
      </c>
      <c r="B4084" s="551" t="s">
        <v>8031</v>
      </c>
    </row>
    <row r="4085">
      <c r="A4085" s="551" t="s">
        <v>8033</v>
      </c>
      <c r="B4085" s="551" t="s">
        <v>8034</v>
      </c>
    </row>
    <row r="4086">
      <c r="A4086" s="551" t="s">
        <v>8035</v>
      </c>
      <c r="B4086" s="551" t="s">
        <v>8036</v>
      </c>
    </row>
    <row r="4087">
      <c r="A4087" s="551" t="s">
        <v>8037</v>
      </c>
      <c r="B4087" s="551" t="s">
        <v>8038</v>
      </c>
    </row>
    <row r="4088">
      <c r="A4088" s="551" t="s">
        <v>8039</v>
      </c>
      <c r="B4088" s="551" t="s">
        <v>8040</v>
      </c>
    </row>
    <row r="4089">
      <c r="A4089" s="551" t="s">
        <v>8041</v>
      </c>
      <c r="B4089" s="551" t="s">
        <v>8042</v>
      </c>
    </row>
    <row r="4090">
      <c r="A4090" s="551" t="s">
        <v>8043</v>
      </c>
      <c r="B4090" s="551" t="s">
        <v>8044</v>
      </c>
    </row>
    <row r="4091">
      <c r="A4091" s="551" t="s">
        <v>8045</v>
      </c>
      <c r="B4091" s="551" t="s">
        <v>8046</v>
      </c>
    </row>
    <row r="4092">
      <c r="A4092" s="551" t="s">
        <v>8047</v>
      </c>
      <c r="B4092" s="551" t="s">
        <v>8048</v>
      </c>
    </row>
    <row r="4093">
      <c r="A4093" s="551" t="s">
        <v>8049</v>
      </c>
      <c r="B4093" s="551" t="s">
        <v>8050</v>
      </c>
    </row>
    <row r="4094">
      <c r="A4094" s="551" t="s">
        <v>489</v>
      </c>
      <c r="B4094" s="551" t="s">
        <v>8051</v>
      </c>
    </row>
    <row r="4095">
      <c r="A4095" s="551" t="s">
        <v>8052</v>
      </c>
      <c r="B4095" s="551" t="s">
        <v>8053</v>
      </c>
    </row>
    <row r="4096">
      <c r="A4096" s="551" t="s">
        <v>8054</v>
      </c>
      <c r="B4096" s="551" t="s">
        <v>8053</v>
      </c>
    </row>
    <row r="4097">
      <c r="A4097" s="551" t="s">
        <v>8055</v>
      </c>
      <c r="B4097" s="551" t="s">
        <v>8056</v>
      </c>
    </row>
    <row r="4098">
      <c r="A4098" s="551" t="s">
        <v>8057</v>
      </c>
      <c r="B4098" s="551" t="s">
        <v>8058</v>
      </c>
    </row>
    <row r="4099">
      <c r="A4099" s="551" t="s">
        <v>8059</v>
      </c>
      <c r="B4099" s="551" t="s">
        <v>8060</v>
      </c>
    </row>
    <row r="4100">
      <c r="A4100" s="551" t="s">
        <v>8061</v>
      </c>
      <c r="B4100" s="551" t="s">
        <v>8060</v>
      </c>
    </row>
    <row r="4101">
      <c r="A4101" s="551" t="s">
        <v>8062</v>
      </c>
      <c r="B4101" s="551" t="s">
        <v>8063</v>
      </c>
    </row>
    <row r="4102">
      <c r="A4102" s="551" t="s">
        <v>8064</v>
      </c>
      <c r="B4102" s="551" t="s">
        <v>8065</v>
      </c>
    </row>
    <row r="4103">
      <c r="A4103" s="551" t="s">
        <v>8066</v>
      </c>
      <c r="B4103" s="551" t="s">
        <v>8067</v>
      </c>
    </row>
    <row r="4104">
      <c r="A4104" s="551" t="s">
        <v>8068</v>
      </c>
      <c r="B4104" s="551" t="s">
        <v>8069</v>
      </c>
    </row>
    <row r="4105">
      <c r="A4105" s="551" t="s">
        <v>8070</v>
      </c>
      <c r="B4105" s="551" t="s">
        <v>8071</v>
      </c>
    </row>
    <row r="4106">
      <c r="A4106" s="551" t="s">
        <v>8072</v>
      </c>
      <c r="B4106" s="551" t="s">
        <v>8073</v>
      </c>
    </row>
    <row r="4107">
      <c r="A4107" s="551" t="s">
        <v>8074</v>
      </c>
      <c r="B4107" s="551" t="s">
        <v>8075</v>
      </c>
    </row>
    <row r="4108">
      <c r="A4108" s="551" t="s">
        <v>490</v>
      </c>
      <c r="B4108" s="551" t="s">
        <v>8076</v>
      </c>
    </row>
    <row r="4109">
      <c r="A4109" s="551" t="s">
        <v>8077</v>
      </c>
      <c r="B4109" s="551" t="s">
        <v>8078</v>
      </c>
    </row>
    <row r="4110">
      <c r="A4110" s="551" t="s">
        <v>8079</v>
      </c>
      <c r="B4110" s="551" t="s">
        <v>8080</v>
      </c>
    </row>
    <row r="4111">
      <c r="A4111" s="551" t="s">
        <v>8081</v>
      </c>
      <c r="B4111" s="551" t="s">
        <v>8080</v>
      </c>
    </row>
    <row r="4112">
      <c r="A4112" s="551" t="s">
        <v>8082</v>
      </c>
      <c r="B4112" s="551" t="s">
        <v>8083</v>
      </c>
    </row>
    <row r="4113">
      <c r="A4113" s="551" t="s">
        <v>8084</v>
      </c>
      <c r="B4113" s="551" t="s">
        <v>8085</v>
      </c>
    </row>
    <row r="4114">
      <c r="A4114" s="551" t="s">
        <v>8086</v>
      </c>
      <c r="B4114" s="551" t="s">
        <v>8087</v>
      </c>
    </row>
    <row r="4115">
      <c r="A4115" s="551" t="s">
        <v>8088</v>
      </c>
      <c r="B4115" s="551" t="s">
        <v>8087</v>
      </c>
    </row>
    <row r="4116">
      <c r="A4116" s="551" t="s">
        <v>8089</v>
      </c>
      <c r="B4116" s="551" t="s">
        <v>8090</v>
      </c>
    </row>
    <row r="4117">
      <c r="A4117" s="551" t="s">
        <v>8091</v>
      </c>
      <c r="B4117" s="551" t="s">
        <v>8090</v>
      </c>
    </row>
    <row r="4118">
      <c r="A4118" s="551" t="s">
        <v>8092</v>
      </c>
      <c r="B4118" s="551" t="s">
        <v>8093</v>
      </c>
    </row>
    <row r="4119">
      <c r="A4119" s="551" t="s">
        <v>8094</v>
      </c>
      <c r="B4119" s="551" t="s">
        <v>8095</v>
      </c>
    </row>
    <row r="4120">
      <c r="A4120" s="551" t="s">
        <v>8096</v>
      </c>
      <c r="B4120" s="551" t="s">
        <v>8097</v>
      </c>
    </row>
    <row r="4121">
      <c r="A4121" s="551" t="s">
        <v>8098</v>
      </c>
      <c r="B4121" s="551" t="s">
        <v>8099</v>
      </c>
    </row>
    <row r="4122">
      <c r="A4122" s="551" t="s">
        <v>8100</v>
      </c>
      <c r="B4122" s="551" t="s">
        <v>8099</v>
      </c>
    </row>
    <row r="4123">
      <c r="A4123" s="551" t="s">
        <v>8101</v>
      </c>
      <c r="B4123" s="551" t="s">
        <v>8102</v>
      </c>
    </row>
    <row r="4124">
      <c r="A4124" s="551" t="s">
        <v>8103</v>
      </c>
      <c r="B4124" s="551" t="s">
        <v>8104</v>
      </c>
    </row>
    <row r="4125">
      <c r="A4125" s="551" t="s">
        <v>8105</v>
      </c>
      <c r="B4125" s="551" t="s">
        <v>8106</v>
      </c>
    </row>
    <row r="4126">
      <c r="A4126" s="551" t="s">
        <v>8107</v>
      </c>
      <c r="B4126" s="551" t="s">
        <v>8108</v>
      </c>
    </row>
    <row r="4127">
      <c r="A4127" s="551" t="s">
        <v>8109</v>
      </c>
      <c r="B4127" s="551" t="s">
        <v>8110</v>
      </c>
    </row>
    <row r="4128">
      <c r="A4128" s="551" t="s">
        <v>8111</v>
      </c>
      <c r="B4128" s="551" t="s">
        <v>8112</v>
      </c>
    </row>
    <row r="4129">
      <c r="A4129" s="551" t="s">
        <v>8113</v>
      </c>
      <c r="B4129" s="551" t="s">
        <v>8112</v>
      </c>
    </row>
    <row r="4130">
      <c r="A4130" s="551" t="s">
        <v>8114</v>
      </c>
      <c r="B4130" s="551" t="s">
        <v>8112</v>
      </c>
    </row>
    <row r="4131">
      <c r="A4131" s="551" t="s">
        <v>8115</v>
      </c>
      <c r="B4131" s="551" t="s">
        <v>8116</v>
      </c>
    </row>
    <row r="4132">
      <c r="A4132" s="551" t="s">
        <v>8117</v>
      </c>
      <c r="B4132" s="551" t="s">
        <v>8116</v>
      </c>
    </row>
    <row r="4133">
      <c r="A4133" s="551" t="s">
        <v>8118</v>
      </c>
      <c r="B4133" s="551" t="s">
        <v>8116</v>
      </c>
    </row>
    <row r="4134">
      <c r="A4134" s="551" t="s">
        <v>8119</v>
      </c>
      <c r="B4134" s="551" t="s">
        <v>8093</v>
      </c>
    </row>
    <row r="4135">
      <c r="A4135" s="551" t="s">
        <v>8120</v>
      </c>
      <c r="B4135" s="551" t="s">
        <v>8121</v>
      </c>
    </row>
    <row r="4136">
      <c r="A4136" s="551" t="s">
        <v>8122</v>
      </c>
      <c r="B4136" s="551" t="s">
        <v>8121</v>
      </c>
    </row>
    <row r="4137">
      <c r="A4137" s="551" t="s">
        <v>8123</v>
      </c>
      <c r="B4137" s="551" t="s">
        <v>8121</v>
      </c>
    </row>
    <row r="4138">
      <c r="A4138" s="551" t="s">
        <v>8124</v>
      </c>
      <c r="B4138" s="551" t="s">
        <v>8125</v>
      </c>
    </row>
    <row r="4139">
      <c r="A4139" s="551" t="s">
        <v>8126</v>
      </c>
      <c r="B4139" s="551" t="s">
        <v>8125</v>
      </c>
    </row>
    <row r="4140">
      <c r="A4140" s="551" t="s">
        <v>8127</v>
      </c>
      <c r="B4140" s="551" t="s">
        <v>8128</v>
      </c>
    </row>
    <row r="4141">
      <c r="A4141" s="551" t="s">
        <v>8129</v>
      </c>
      <c r="B4141" s="551" t="s">
        <v>8130</v>
      </c>
    </row>
    <row r="4142">
      <c r="A4142" s="551" t="s">
        <v>8131</v>
      </c>
      <c r="B4142" s="551" t="s">
        <v>8130</v>
      </c>
    </row>
    <row r="4143">
      <c r="A4143" s="551" t="s">
        <v>8132</v>
      </c>
      <c r="B4143" s="551" t="s">
        <v>8130</v>
      </c>
    </row>
    <row r="4144">
      <c r="A4144" s="551" t="s">
        <v>8133</v>
      </c>
      <c r="B4144" s="551" t="s">
        <v>8134</v>
      </c>
    </row>
    <row r="4145">
      <c r="A4145" s="551" t="s">
        <v>8135</v>
      </c>
      <c r="B4145" s="551" t="s">
        <v>8136</v>
      </c>
    </row>
    <row r="4146">
      <c r="A4146" s="551" t="s">
        <v>8137</v>
      </c>
      <c r="B4146" s="551" t="s">
        <v>8138</v>
      </c>
    </row>
    <row r="4147">
      <c r="A4147" s="551" t="s">
        <v>8139</v>
      </c>
      <c r="B4147" s="551" t="s">
        <v>8140</v>
      </c>
    </row>
    <row r="4148">
      <c r="A4148" s="551" t="s">
        <v>8141</v>
      </c>
      <c r="B4148" s="551" t="s">
        <v>8140</v>
      </c>
    </row>
    <row r="4149">
      <c r="A4149" s="551" t="s">
        <v>8142</v>
      </c>
      <c r="B4149" s="551" t="s">
        <v>8143</v>
      </c>
    </row>
    <row r="4150">
      <c r="A4150" s="551" t="s">
        <v>8144</v>
      </c>
      <c r="B4150" s="551" t="s">
        <v>8143</v>
      </c>
    </row>
    <row r="4151">
      <c r="A4151" s="551" t="s">
        <v>8145</v>
      </c>
      <c r="B4151" s="551" t="s">
        <v>8146</v>
      </c>
    </row>
    <row r="4152">
      <c r="A4152" s="551" t="s">
        <v>8147</v>
      </c>
      <c r="B4152" s="551" t="s">
        <v>8148</v>
      </c>
    </row>
    <row r="4153">
      <c r="A4153" s="551" t="s">
        <v>8149</v>
      </c>
      <c r="B4153" s="551" t="s">
        <v>8150</v>
      </c>
    </row>
    <row r="4154">
      <c r="A4154" s="551" t="s">
        <v>8151</v>
      </c>
      <c r="B4154" s="551" t="s">
        <v>8152</v>
      </c>
    </row>
    <row r="4155">
      <c r="A4155" s="551" t="s">
        <v>8153</v>
      </c>
      <c r="B4155" s="551" t="s">
        <v>8154</v>
      </c>
    </row>
    <row r="4156">
      <c r="A4156" s="551" t="s">
        <v>8155</v>
      </c>
      <c r="B4156" s="551" t="s">
        <v>8156</v>
      </c>
    </row>
    <row r="4157">
      <c r="A4157" s="551" t="s">
        <v>8157</v>
      </c>
      <c r="B4157" s="551" t="s">
        <v>8158</v>
      </c>
    </row>
    <row r="4158">
      <c r="A4158" s="551" t="s">
        <v>8159</v>
      </c>
      <c r="B4158" s="551" t="s">
        <v>8160</v>
      </c>
    </row>
    <row r="4159">
      <c r="A4159" s="551" t="s">
        <v>8161</v>
      </c>
      <c r="B4159" s="551" t="s">
        <v>8162</v>
      </c>
    </row>
    <row r="4160">
      <c r="A4160" s="551" t="s">
        <v>8163</v>
      </c>
      <c r="B4160" s="551" t="s">
        <v>8164</v>
      </c>
    </row>
    <row r="4161">
      <c r="A4161" s="551" t="s">
        <v>8165</v>
      </c>
      <c r="B4161" s="551" t="s">
        <v>8164</v>
      </c>
    </row>
    <row r="4162">
      <c r="A4162" s="551" t="s">
        <v>8166</v>
      </c>
      <c r="B4162" s="551" t="s">
        <v>8167</v>
      </c>
    </row>
    <row r="4163">
      <c r="A4163" s="551" t="s">
        <v>8168</v>
      </c>
      <c r="B4163" s="551" t="s">
        <v>8169</v>
      </c>
    </row>
    <row r="4164">
      <c r="A4164" s="551" t="s">
        <v>491</v>
      </c>
      <c r="B4164" s="551" t="s">
        <v>8170</v>
      </c>
    </row>
    <row r="4165">
      <c r="A4165" s="551" t="s">
        <v>8171</v>
      </c>
      <c r="B4165" s="551" t="s">
        <v>8172</v>
      </c>
    </row>
    <row r="4166">
      <c r="A4166" s="551" t="s">
        <v>8173</v>
      </c>
      <c r="B4166" s="551" t="s">
        <v>8174</v>
      </c>
    </row>
    <row r="4167">
      <c r="A4167" s="551" t="s">
        <v>8175</v>
      </c>
      <c r="B4167" s="551" t="s">
        <v>8176</v>
      </c>
    </row>
    <row r="4168">
      <c r="A4168" s="551" t="s">
        <v>8177</v>
      </c>
      <c r="B4168" s="551" t="s">
        <v>8176</v>
      </c>
    </row>
    <row r="4169">
      <c r="A4169" s="551" t="s">
        <v>8178</v>
      </c>
      <c r="B4169" s="551" t="s">
        <v>8179</v>
      </c>
    </row>
    <row r="4170">
      <c r="A4170" s="551" t="s">
        <v>8180</v>
      </c>
      <c r="B4170" s="551" t="s">
        <v>8181</v>
      </c>
    </row>
    <row r="4171">
      <c r="A4171" s="551" t="s">
        <v>8182</v>
      </c>
      <c r="B4171" s="551" t="s">
        <v>8183</v>
      </c>
    </row>
    <row r="4172">
      <c r="A4172" s="551" t="s">
        <v>8184</v>
      </c>
      <c r="B4172" s="551" t="s">
        <v>8185</v>
      </c>
    </row>
    <row r="4173">
      <c r="A4173" s="551" t="s">
        <v>8186</v>
      </c>
      <c r="B4173" s="551" t="s">
        <v>8185</v>
      </c>
    </row>
    <row r="4174">
      <c r="A4174" s="551" t="s">
        <v>8187</v>
      </c>
      <c r="B4174" s="551" t="s">
        <v>8188</v>
      </c>
    </row>
    <row r="4175">
      <c r="A4175" s="551" t="s">
        <v>8189</v>
      </c>
      <c r="B4175" s="551" t="s">
        <v>8190</v>
      </c>
    </row>
    <row r="4176">
      <c r="A4176" s="551" t="s">
        <v>8191</v>
      </c>
      <c r="B4176" s="551" t="s">
        <v>8192</v>
      </c>
    </row>
    <row r="4177">
      <c r="A4177" s="551" t="s">
        <v>8193</v>
      </c>
      <c r="B4177" s="551" t="s">
        <v>8194</v>
      </c>
    </row>
    <row r="4178">
      <c r="A4178" s="551" t="s">
        <v>8195</v>
      </c>
      <c r="B4178" s="551" t="s">
        <v>8196</v>
      </c>
    </row>
    <row r="4179">
      <c r="A4179" s="551" t="s">
        <v>8197</v>
      </c>
      <c r="B4179" s="551" t="s">
        <v>8198</v>
      </c>
    </row>
    <row r="4180">
      <c r="A4180" s="551" t="s">
        <v>8199</v>
      </c>
      <c r="B4180" s="551" t="s">
        <v>8200</v>
      </c>
    </row>
    <row r="4181">
      <c r="A4181" s="551" t="s">
        <v>8201</v>
      </c>
      <c r="B4181" s="551" t="s">
        <v>8202</v>
      </c>
    </row>
    <row r="4182">
      <c r="A4182" s="551" t="s">
        <v>8203</v>
      </c>
      <c r="B4182" s="551" t="s">
        <v>8204</v>
      </c>
    </row>
    <row r="4183">
      <c r="A4183" s="551" t="s">
        <v>8205</v>
      </c>
      <c r="B4183" s="551" t="s">
        <v>8206</v>
      </c>
    </row>
    <row r="4184">
      <c r="A4184" s="551" t="s">
        <v>8207</v>
      </c>
      <c r="B4184" s="551" t="s">
        <v>8206</v>
      </c>
    </row>
    <row r="4185">
      <c r="A4185" s="551" t="s">
        <v>8208</v>
      </c>
      <c r="B4185" s="551" t="s">
        <v>8206</v>
      </c>
    </row>
    <row r="4186">
      <c r="A4186" s="551" t="s">
        <v>8209</v>
      </c>
      <c r="B4186" s="551" t="s">
        <v>8210</v>
      </c>
    </row>
    <row r="4187">
      <c r="A4187" s="551" t="s">
        <v>8211</v>
      </c>
      <c r="B4187" s="551" t="s">
        <v>8212</v>
      </c>
    </row>
    <row r="4188">
      <c r="A4188" s="551" t="s">
        <v>8213</v>
      </c>
      <c r="B4188" s="551" t="s">
        <v>8214</v>
      </c>
    </row>
    <row r="4189">
      <c r="A4189" s="551" t="s">
        <v>8215</v>
      </c>
      <c r="B4189" s="551" t="s">
        <v>8216</v>
      </c>
    </row>
    <row r="4190">
      <c r="A4190" s="551" t="s">
        <v>8217</v>
      </c>
      <c r="B4190" s="551" t="s">
        <v>8218</v>
      </c>
    </row>
    <row r="4191">
      <c r="A4191" s="551" t="s">
        <v>8219</v>
      </c>
      <c r="B4191" s="551" t="s">
        <v>8220</v>
      </c>
    </row>
    <row r="4192">
      <c r="A4192" s="551" t="s">
        <v>8221</v>
      </c>
      <c r="B4192" s="551" t="s">
        <v>8222</v>
      </c>
    </row>
    <row r="4193">
      <c r="A4193" s="551" t="s">
        <v>8223</v>
      </c>
      <c r="B4193" s="551" t="s">
        <v>8224</v>
      </c>
    </row>
    <row r="4194">
      <c r="A4194" s="551" t="s">
        <v>8225</v>
      </c>
      <c r="B4194" s="551" t="s">
        <v>8226</v>
      </c>
    </row>
    <row r="4195">
      <c r="A4195" s="551" t="s">
        <v>8227</v>
      </c>
      <c r="B4195" s="551" t="s">
        <v>8228</v>
      </c>
    </row>
    <row r="4196">
      <c r="A4196" s="551" t="s">
        <v>8229</v>
      </c>
      <c r="B4196" s="551" t="s">
        <v>8230</v>
      </c>
    </row>
    <row r="4197">
      <c r="A4197" s="551" t="s">
        <v>8231</v>
      </c>
      <c r="B4197" s="551" t="s">
        <v>8232</v>
      </c>
    </row>
    <row r="4198">
      <c r="A4198" s="551" t="s">
        <v>8233</v>
      </c>
      <c r="B4198" s="551" t="s">
        <v>8234</v>
      </c>
    </row>
    <row r="4199">
      <c r="A4199" s="551" t="s">
        <v>8235</v>
      </c>
      <c r="B4199" s="551" t="s">
        <v>8234</v>
      </c>
    </row>
    <row r="4200">
      <c r="A4200" s="551" t="s">
        <v>8236</v>
      </c>
      <c r="B4200" s="551" t="s">
        <v>8237</v>
      </c>
    </row>
    <row r="4201">
      <c r="A4201" s="551" t="s">
        <v>8238</v>
      </c>
      <c r="B4201" s="551" t="s">
        <v>8239</v>
      </c>
    </row>
    <row r="4202">
      <c r="A4202" s="551" t="s">
        <v>8240</v>
      </c>
      <c r="B4202" s="551" t="s">
        <v>8241</v>
      </c>
    </row>
    <row r="4203">
      <c r="A4203" s="551" t="s">
        <v>8242</v>
      </c>
      <c r="B4203" s="551" t="s">
        <v>8241</v>
      </c>
    </row>
    <row r="4204">
      <c r="A4204" s="551" t="s">
        <v>8243</v>
      </c>
      <c r="B4204" s="551" t="s">
        <v>8241</v>
      </c>
    </row>
    <row r="4205">
      <c r="A4205" s="551" t="s">
        <v>8244</v>
      </c>
      <c r="B4205" s="551" t="s">
        <v>8245</v>
      </c>
    </row>
    <row r="4206">
      <c r="A4206" s="551" t="s">
        <v>8246</v>
      </c>
      <c r="B4206" s="551" t="s">
        <v>8247</v>
      </c>
    </row>
    <row r="4207">
      <c r="A4207" s="551" t="s">
        <v>8248</v>
      </c>
      <c r="B4207" s="551" t="s">
        <v>8249</v>
      </c>
    </row>
    <row r="4208">
      <c r="A4208" s="551" t="s">
        <v>8250</v>
      </c>
      <c r="B4208" s="551" t="s">
        <v>8251</v>
      </c>
    </row>
    <row r="4209">
      <c r="A4209" s="551" t="s">
        <v>8252</v>
      </c>
      <c r="B4209" s="551" t="s">
        <v>8253</v>
      </c>
    </row>
    <row r="4210">
      <c r="A4210" s="551" t="s">
        <v>8254</v>
      </c>
      <c r="B4210" s="551" t="s">
        <v>8253</v>
      </c>
    </row>
    <row r="4211">
      <c r="A4211" s="551" t="s">
        <v>8255</v>
      </c>
      <c r="B4211" s="551" t="s">
        <v>8256</v>
      </c>
    </row>
    <row r="4212">
      <c r="A4212" s="551" t="s">
        <v>8257</v>
      </c>
      <c r="B4212" s="551" t="s">
        <v>8258</v>
      </c>
    </row>
    <row r="4213">
      <c r="A4213" s="551" t="s">
        <v>8259</v>
      </c>
      <c r="B4213" s="551" t="s">
        <v>8260</v>
      </c>
    </row>
    <row r="4214">
      <c r="A4214" s="551" t="s">
        <v>8261</v>
      </c>
      <c r="B4214" s="551" t="s">
        <v>8262</v>
      </c>
    </row>
    <row r="4215">
      <c r="A4215" s="551" t="s">
        <v>8263</v>
      </c>
      <c r="B4215" s="551" t="s">
        <v>8237</v>
      </c>
    </row>
    <row r="4216">
      <c r="A4216" s="551" t="s">
        <v>8264</v>
      </c>
      <c r="B4216" s="551" t="s">
        <v>8265</v>
      </c>
    </row>
    <row r="4217">
      <c r="A4217" s="551" t="s">
        <v>492</v>
      </c>
      <c r="B4217" s="551" t="s">
        <v>8266</v>
      </c>
    </row>
    <row r="4218">
      <c r="A4218" s="551" t="s">
        <v>8267</v>
      </c>
      <c r="B4218" s="551" t="s">
        <v>8268</v>
      </c>
    </row>
    <row r="4219">
      <c r="A4219" s="551" t="s">
        <v>8269</v>
      </c>
      <c r="B4219" s="551" t="s">
        <v>8270</v>
      </c>
    </row>
    <row r="4220">
      <c r="A4220" s="551" t="s">
        <v>8271</v>
      </c>
      <c r="B4220" s="551" t="s">
        <v>8272</v>
      </c>
    </row>
    <row r="4221">
      <c r="A4221" s="551" t="s">
        <v>8273</v>
      </c>
      <c r="B4221" s="551" t="s">
        <v>8274</v>
      </c>
    </row>
    <row r="4222">
      <c r="A4222" s="551" t="s">
        <v>8275</v>
      </c>
      <c r="B4222" s="551" t="s">
        <v>8276</v>
      </c>
    </row>
    <row r="4223">
      <c r="A4223" s="551" t="s">
        <v>8277</v>
      </c>
      <c r="B4223" s="551" t="s">
        <v>8278</v>
      </c>
    </row>
    <row r="4224">
      <c r="A4224" s="551" t="s">
        <v>8279</v>
      </c>
      <c r="B4224" s="551" t="s">
        <v>8280</v>
      </c>
    </row>
    <row r="4225">
      <c r="A4225" s="551" t="s">
        <v>8281</v>
      </c>
      <c r="B4225" s="551" t="s">
        <v>8282</v>
      </c>
    </row>
    <row r="4226">
      <c r="A4226" s="551" t="s">
        <v>8283</v>
      </c>
      <c r="B4226" s="551" t="s">
        <v>8284</v>
      </c>
    </row>
    <row r="4227">
      <c r="A4227" s="551" t="s">
        <v>8285</v>
      </c>
      <c r="B4227" s="551" t="s">
        <v>8286</v>
      </c>
    </row>
    <row r="4228">
      <c r="A4228" s="551" t="s">
        <v>8287</v>
      </c>
      <c r="B4228" s="551" t="s">
        <v>8288</v>
      </c>
    </row>
    <row r="4229">
      <c r="A4229" s="551" t="s">
        <v>493</v>
      </c>
      <c r="B4229" s="551" t="s">
        <v>8289</v>
      </c>
    </row>
    <row r="4230">
      <c r="A4230" s="551" t="s">
        <v>8290</v>
      </c>
      <c r="B4230" s="551" t="s">
        <v>8291</v>
      </c>
    </row>
    <row r="4231">
      <c r="A4231" s="551" t="s">
        <v>8292</v>
      </c>
      <c r="B4231" s="551" t="s">
        <v>8291</v>
      </c>
    </row>
    <row r="4232">
      <c r="A4232" s="551" t="s">
        <v>8293</v>
      </c>
      <c r="B4232" s="551" t="s">
        <v>8291</v>
      </c>
    </row>
    <row r="4233">
      <c r="A4233" s="551" t="s">
        <v>8294</v>
      </c>
      <c r="B4233" s="551" t="s">
        <v>8295</v>
      </c>
    </row>
    <row r="4234">
      <c r="A4234" s="551" t="s">
        <v>8296</v>
      </c>
      <c r="B4234" s="551" t="s">
        <v>8297</v>
      </c>
    </row>
    <row r="4235">
      <c r="A4235" s="551" t="s">
        <v>8298</v>
      </c>
      <c r="B4235" s="551" t="s">
        <v>8299</v>
      </c>
    </row>
    <row r="4236">
      <c r="A4236" s="551" t="s">
        <v>8300</v>
      </c>
      <c r="B4236" s="551" t="s">
        <v>8301</v>
      </c>
    </row>
    <row r="4237">
      <c r="A4237" s="551" t="s">
        <v>8302</v>
      </c>
      <c r="B4237" s="551" t="s">
        <v>8303</v>
      </c>
    </row>
    <row r="4238">
      <c r="A4238" s="551" t="s">
        <v>8304</v>
      </c>
      <c r="B4238" s="551" t="s">
        <v>8305</v>
      </c>
    </row>
    <row r="4239">
      <c r="A4239" s="551" t="s">
        <v>8306</v>
      </c>
      <c r="B4239" s="551" t="s">
        <v>8307</v>
      </c>
    </row>
    <row r="4240">
      <c r="A4240" s="551" t="s">
        <v>8308</v>
      </c>
      <c r="B4240" s="551" t="s">
        <v>8309</v>
      </c>
    </row>
    <row r="4241">
      <c r="A4241" s="551" t="s">
        <v>8310</v>
      </c>
      <c r="B4241" s="551" t="s">
        <v>8311</v>
      </c>
    </row>
    <row r="4242">
      <c r="A4242" s="551" t="s">
        <v>8312</v>
      </c>
      <c r="B4242" s="551" t="s">
        <v>8313</v>
      </c>
    </row>
    <row r="4243">
      <c r="A4243" s="551" t="s">
        <v>8314</v>
      </c>
      <c r="B4243" s="551" t="s">
        <v>8315</v>
      </c>
    </row>
    <row r="4244">
      <c r="A4244" s="551" t="s">
        <v>8316</v>
      </c>
      <c r="B4244" s="551" t="s">
        <v>8317</v>
      </c>
    </row>
    <row r="4245">
      <c r="A4245" s="551" t="s">
        <v>8318</v>
      </c>
      <c r="B4245" s="551" t="s">
        <v>8319</v>
      </c>
    </row>
    <row r="4246">
      <c r="A4246" s="551" t="s">
        <v>8320</v>
      </c>
      <c r="B4246" s="551" t="s">
        <v>8321</v>
      </c>
    </row>
    <row r="4247">
      <c r="A4247" s="551" t="s">
        <v>8322</v>
      </c>
      <c r="B4247" s="551" t="s">
        <v>8323</v>
      </c>
    </row>
    <row r="4248">
      <c r="A4248" s="551" t="s">
        <v>8324</v>
      </c>
      <c r="B4248" s="551" t="s">
        <v>8325</v>
      </c>
    </row>
    <row r="4249">
      <c r="A4249" s="551" t="s">
        <v>8326</v>
      </c>
      <c r="B4249" s="551" t="s">
        <v>8327</v>
      </c>
    </row>
    <row r="4250">
      <c r="A4250" s="551" t="s">
        <v>8328</v>
      </c>
      <c r="B4250" s="551" t="s">
        <v>8329</v>
      </c>
    </row>
    <row r="4251">
      <c r="A4251" s="551" t="s">
        <v>8330</v>
      </c>
      <c r="B4251" s="551" t="s">
        <v>8329</v>
      </c>
    </row>
    <row r="4252">
      <c r="A4252" s="551" t="s">
        <v>8331</v>
      </c>
      <c r="B4252" s="551" t="s">
        <v>8332</v>
      </c>
    </row>
    <row r="4253">
      <c r="A4253" s="551" t="s">
        <v>8333</v>
      </c>
      <c r="B4253" s="551" t="s">
        <v>8334</v>
      </c>
    </row>
    <row r="4254">
      <c r="A4254" s="551" t="s">
        <v>8335</v>
      </c>
      <c r="B4254" s="551" t="s">
        <v>8336</v>
      </c>
    </row>
    <row r="4255">
      <c r="A4255" s="551" t="s">
        <v>8337</v>
      </c>
      <c r="B4255" s="551" t="s">
        <v>8338</v>
      </c>
    </row>
    <row r="4256">
      <c r="A4256" s="551" t="s">
        <v>8339</v>
      </c>
      <c r="B4256" s="551" t="s">
        <v>8340</v>
      </c>
    </row>
    <row r="4257">
      <c r="A4257" s="551" t="s">
        <v>494</v>
      </c>
      <c r="B4257" s="551" t="s">
        <v>8341</v>
      </c>
    </row>
    <row r="4258">
      <c r="A4258" s="551" t="s">
        <v>8342</v>
      </c>
      <c r="B4258" s="551" t="s">
        <v>8343</v>
      </c>
    </row>
    <row r="4259">
      <c r="A4259" s="551" t="s">
        <v>8344</v>
      </c>
      <c r="B4259" s="551" t="s">
        <v>8343</v>
      </c>
    </row>
    <row r="4260">
      <c r="A4260" s="551" t="s">
        <v>8345</v>
      </c>
      <c r="B4260" s="551" t="s">
        <v>8346</v>
      </c>
    </row>
    <row r="4261">
      <c r="A4261" s="551" t="s">
        <v>8347</v>
      </c>
      <c r="B4261" s="551" t="s">
        <v>8348</v>
      </c>
    </row>
    <row r="4262">
      <c r="A4262" s="551" t="s">
        <v>8349</v>
      </c>
      <c r="B4262" s="551" t="s">
        <v>8350</v>
      </c>
    </row>
    <row r="4263">
      <c r="A4263" s="551" t="s">
        <v>8351</v>
      </c>
      <c r="B4263" s="551" t="s">
        <v>8352</v>
      </c>
    </row>
    <row r="4264">
      <c r="A4264" s="551" t="s">
        <v>8353</v>
      </c>
      <c r="B4264" s="551" t="s">
        <v>8354</v>
      </c>
    </row>
    <row r="4265">
      <c r="A4265" s="551" t="s">
        <v>8355</v>
      </c>
      <c r="B4265" s="551" t="s">
        <v>8356</v>
      </c>
    </row>
    <row r="4266">
      <c r="A4266" s="551" t="s">
        <v>8357</v>
      </c>
      <c r="B4266" s="551" t="s">
        <v>8358</v>
      </c>
    </row>
    <row r="4267">
      <c r="A4267" s="551" t="s">
        <v>8359</v>
      </c>
      <c r="B4267" s="551" t="s">
        <v>8360</v>
      </c>
    </row>
    <row r="4268">
      <c r="A4268" s="551" t="s">
        <v>8361</v>
      </c>
      <c r="B4268" s="551" t="s">
        <v>8358</v>
      </c>
    </row>
    <row r="4269">
      <c r="A4269" s="551" t="s">
        <v>8362</v>
      </c>
      <c r="B4269" s="551" t="s">
        <v>8363</v>
      </c>
    </row>
    <row r="4270">
      <c r="A4270" s="551" t="s">
        <v>8364</v>
      </c>
      <c r="B4270" s="551" t="s">
        <v>8365</v>
      </c>
    </row>
    <row r="4271">
      <c r="A4271" s="551" t="s">
        <v>496</v>
      </c>
      <c r="B4271" s="551" t="s">
        <v>8366</v>
      </c>
    </row>
    <row r="4272">
      <c r="A4272" s="551" t="s">
        <v>8367</v>
      </c>
      <c r="B4272" s="551" t="s">
        <v>8368</v>
      </c>
    </row>
    <row r="4273">
      <c r="A4273" s="551" t="s">
        <v>8369</v>
      </c>
      <c r="B4273" s="551" t="s">
        <v>8370</v>
      </c>
    </row>
    <row r="4274">
      <c r="A4274" s="551" t="s">
        <v>8371</v>
      </c>
      <c r="B4274" s="551" t="s">
        <v>8372</v>
      </c>
    </row>
    <row r="4275">
      <c r="A4275" s="551" t="s">
        <v>8373</v>
      </c>
      <c r="B4275" s="551" t="s">
        <v>8374</v>
      </c>
    </row>
    <row r="4276">
      <c r="A4276" s="551" t="s">
        <v>8375</v>
      </c>
      <c r="B4276" s="551" t="s">
        <v>8374</v>
      </c>
    </row>
    <row r="4277">
      <c r="A4277" s="551" t="s">
        <v>8376</v>
      </c>
      <c r="B4277" s="551" t="s">
        <v>8377</v>
      </c>
    </row>
    <row r="4278">
      <c r="A4278" s="551" t="s">
        <v>8378</v>
      </c>
      <c r="B4278" s="551" t="s">
        <v>8379</v>
      </c>
    </row>
    <row r="4279">
      <c r="A4279" s="551" t="s">
        <v>8380</v>
      </c>
      <c r="B4279" s="551" t="s">
        <v>8379</v>
      </c>
    </row>
    <row r="4280">
      <c r="A4280" s="551" t="s">
        <v>8381</v>
      </c>
      <c r="B4280" s="551" t="s">
        <v>8382</v>
      </c>
    </row>
    <row r="4281">
      <c r="A4281" s="551" t="s">
        <v>8383</v>
      </c>
      <c r="B4281" s="551" t="s">
        <v>8384</v>
      </c>
    </row>
    <row r="4282">
      <c r="A4282" s="551" t="s">
        <v>8385</v>
      </c>
      <c r="B4282" s="551" t="s">
        <v>8386</v>
      </c>
    </row>
    <row r="4283">
      <c r="A4283" s="551" t="s">
        <v>8387</v>
      </c>
      <c r="B4283" s="551" t="s">
        <v>8388</v>
      </c>
    </row>
    <row r="4284">
      <c r="A4284" s="551" t="s">
        <v>8389</v>
      </c>
      <c r="B4284" s="551" t="s">
        <v>8390</v>
      </c>
    </row>
    <row r="4285">
      <c r="A4285" s="551" t="s">
        <v>8391</v>
      </c>
      <c r="B4285" s="551" t="s">
        <v>8392</v>
      </c>
    </row>
    <row r="4286">
      <c r="A4286" s="551" t="s">
        <v>8393</v>
      </c>
      <c r="B4286" s="551" t="s">
        <v>8394</v>
      </c>
    </row>
    <row r="4287">
      <c r="A4287" s="551" t="s">
        <v>8395</v>
      </c>
      <c r="B4287" s="551" t="s">
        <v>8396</v>
      </c>
    </row>
    <row r="4288">
      <c r="A4288" s="551" t="s">
        <v>8397</v>
      </c>
      <c r="B4288" s="551" t="s">
        <v>8398</v>
      </c>
    </row>
    <row r="4289">
      <c r="A4289" s="551" t="s">
        <v>8399</v>
      </c>
      <c r="B4289" s="551" t="s">
        <v>8398</v>
      </c>
    </row>
    <row r="4290">
      <c r="A4290" s="551" t="s">
        <v>8400</v>
      </c>
      <c r="B4290" s="551" t="s">
        <v>8398</v>
      </c>
    </row>
    <row r="4291">
      <c r="A4291" s="551" t="s">
        <v>8401</v>
      </c>
      <c r="B4291" s="551" t="s">
        <v>8402</v>
      </c>
    </row>
    <row r="4292">
      <c r="A4292" s="551" t="s">
        <v>8403</v>
      </c>
      <c r="B4292" s="551" t="s">
        <v>8402</v>
      </c>
    </row>
    <row r="4293">
      <c r="A4293" s="551" t="s">
        <v>8404</v>
      </c>
      <c r="B4293" s="551" t="s">
        <v>8405</v>
      </c>
    </row>
    <row r="4294">
      <c r="A4294" s="551" t="s">
        <v>8406</v>
      </c>
      <c r="B4294" s="551" t="s">
        <v>8407</v>
      </c>
    </row>
    <row r="4295">
      <c r="A4295" s="551" t="s">
        <v>8408</v>
      </c>
      <c r="B4295" s="551" t="s">
        <v>8409</v>
      </c>
    </row>
    <row r="4296">
      <c r="A4296" s="551" t="s">
        <v>8410</v>
      </c>
      <c r="B4296" s="551" t="s">
        <v>8411</v>
      </c>
    </row>
    <row r="4297">
      <c r="A4297" s="551" t="s">
        <v>8412</v>
      </c>
      <c r="B4297" s="551" t="s">
        <v>8413</v>
      </c>
    </row>
    <row r="4298">
      <c r="A4298" s="551" t="s">
        <v>8414</v>
      </c>
      <c r="B4298" s="551" t="s">
        <v>8413</v>
      </c>
    </row>
    <row r="4299">
      <c r="A4299" s="551" t="s">
        <v>8415</v>
      </c>
      <c r="B4299" s="551" t="s">
        <v>8413</v>
      </c>
    </row>
    <row r="4300">
      <c r="A4300" s="551" t="s">
        <v>8416</v>
      </c>
      <c r="B4300" s="551" t="s">
        <v>8417</v>
      </c>
    </row>
    <row r="4301">
      <c r="A4301" s="551" t="s">
        <v>497</v>
      </c>
      <c r="B4301" s="551" t="s">
        <v>8418</v>
      </c>
    </row>
    <row r="4302">
      <c r="A4302" s="551" t="s">
        <v>8419</v>
      </c>
      <c r="B4302" s="551" t="s">
        <v>8420</v>
      </c>
    </row>
    <row r="4303">
      <c r="A4303" s="551" t="s">
        <v>8421</v>
      </c>
      <c r="B4303" s="551" t="s">
        <v>8422</v>
      </c>
    </row>
    <row r="4304">
      <c r="A4304" s="551" t="s">
        <v>8423</v>
      </c>
      <c r="B4304" s="551" t="s">
        <v>8424</v>
      </c>
    </row>
    <row r="4305">
      <c r="A4305" s="551" t="s">
        <v>8425</v>
      </c>
      <c r="B4305" s="551" t="s">
        <v>8426</v>
      </c>
    </row>
    <row r="4306">
      <c r="A4306" s="551" t="s">
        <v>8427</v>
      </c>
      <c r="B4306" s="551" t="s">
        <v>8426</v>
      </c>
    </row>
    <row r="4307">
      <c r="A4307" s="551" t="s">
        <v>8428</v>
      </c>
      <c r="B4307" s="551" t="s">
        <v>8429</v>
      </c>
    </row>
    <row r="4308">
      <c r="A4308" s="551" t="s">
        <v>8430</v>
      </c>
      <c r="B4308" s="551" t="s">
        <v>8431</v>
      </c>
    </row>
    <row r="4309">
      <c r="A4309" s="551" t="s">
        <v>8432</v>
      </c>
      <c r="B4309" s="551" t="s">
        <v>8433</v>
      </c>
    </row>
    <row r="4310">
      <c r="A4310" s="551" t="s">
        <v>8434</v>
      </c>
      <c r="B4310" s="551" t="s">
        <v>8435</v>
      </c>
    </row>
    <row r="4311">
      <c r="A4311" s="551" t="s">
        <v>8436</v>
      </c>
      <c r="B4311" s="551" t="s">
        <v>8435</v>
      </c>
    </row>
    <row r="4312">
      <c r="A4312" s="551" t="s">
        <v>8437</v>
      </c>
      <c r="B4312" s="551" t="s">
        <v>8438</v>
      </c>
    </row>
    <row r="4313">
      <c r="A4313" s="551" t="s">
        <v>8439</v>
      </c>
      <c r="B4313" s="551" t="s">
        <v>8438</v>
      </c>
    </row>
    <row r="4314">
      <c r="A4314" s="551" t="s">
        <v>8440</v>
      </c>
      <c r="B4314" s="551" t="s">
        <v>8438</v>
      </c>
    </row>
    <row r="4315">
      <c r="A4315" s="551" t="s">
        <v>8441</v>
      </c>
      <c r="B4315" s="551" t="s">
        <v>8442</v>
      </c>
    </row>
    <row r="4316">
      <c r="A4316" s="551" t="s">
        <v>8443</v>
      </c>
      <c r="B4316" s="551" t="s">
        <v>8442</v>
      </c>
    </row>
    <row r="4317">
      <c r="A4317" s="551" t="s">
        <v>8444</v>
      </c>
      <c r="B4317" s="551" t="s">
        <v>8445</v>
      </c>
    </row>
    <row r="4318">
      <c r="A4318" s="551" t="s">
        <v>8446</v>
      </c>
      <c r="B4318" s="551" t="s">
        <v>8445</v>
      </c>
    </row>
    <row r="4319">
      <c r="A4319" s="551" t="s">
        <v>8447</v>
      </c>
      <c r="B4319" s="551" t="s">
        <v>8448</v>
      </c>
    </row>
    <row r="4320">
      <c r="A4320" s="551" t="s">
        <v>8449</v>
      </c>
      <c r="B4320" s="551" t="s">
        <v>8448</v>
      </c>
    </row>
    <row r="4321">
      <c r="A4321" s="551" t="s">
        <v>8450</v>
      </c>
      <c r="B4321" s="551" t="s">
        <v>8451</v>
      </c>
    </row>
    <row r="4322">
      <c r="A4322" s="551" t="s">
        <v>8452</v>
      </c>
      <c r="B4322" s="551" t="s">
        <v>8453</v>
      </c>
    </row>
    <row r="4323">
      <c r="A4323" s="551" t="s">
        <v>8454</v>
      </c>
      <c r="B4323" s="551" t="s">
        <v>8455</v>
      </c>
    </row>
    <row r="4324">
      <c r="A4324" s="551" t="s">
        <v>8456</v>
      </c>
      <c r="B4324" s="551" t="s">
        <v>8457</v>
      </c>
    </row>
    <row r="4325">
      <c r="A4325" s="551" t="s">
        <v>8458</v>
      </c>
      <c r="B4325" s="551" t="s">
        <v>8459</v>
      </c>
    </row>
    <row r="4326">
      <c r="A4326" s="551" t="s">
        <v>8460</v>
      </c>
      <c r="B4326" s="551" t="s">
        <v>8461</v>
      </c>
    </row>
    <row r="4327">
      <c r="A4327" s="551" t="s">
        <v>8462</v>
      </c>
      <c r="B4327" s="551" t="s">
        <v>8463</v>
      </c>
    </row>
    <row r="4328">
      <c r="A4328" s="551" t="s">
        <v>8464</v>
      </c>
      <c r="B4328" s="551" t="s">
        <v>8465</v>
      </c>
    </row>
    <row r="4329">
      <c r="A4329" s="551" t="s">
        <v>8466</v>
      </c>
      <c r="B4329" s="551" t="s">
        <v>8465</v>
      </c>
    </row>
    <row r="4330">
      <c r="A4330" s="551" t="s">
        <v>8467</v>
      </c>
      <c r="B4330" s="551" t="s">
        <v>8468</v>
      </c>
    </row>
    <row r="4331">
      <c r="A4331" s="551" t="s">
        <v>8469</v>
      </c>
      <c r="B4331" s="551" t="s">
        <v>5406</v>
      </c>
    </row>
    <row r="4332">
      <c r="A4332" s="551" t="s">
        <v>8470</v>
      </c>
      <c r="B4332" s="551" t="s">
        <v>5406</v>
      </c>
    </row>
    <row r="4333">
      <c r="A4333" s="551" t="s">
        <v>8471</v>
      </c>
      <c r="B4333" s="551" t="s">
        <v>8472</v>
      </c>
    </row>
    <row r="4334">
      <c r="A4334" s="551" t="s">
        <v>8473</v>
      </c>
      <c r="B4334" s="551" t="s">
        <v>8474</v>
      </c>
    </row>
    <row r="4335">
      <c r="A4335" s="551" t="s">
        <v>8475</v>
      </c>
      <c r="B4335" s="551" t="s">
        <v>8476</v>
      </c>
    </row>
    <row r="4336">
      <c r="A4336" s="551" t="s">
        <v>8477</v>
      </c>
      <c r="B4336" s="551" t="s">
        <v>8478</v>
      </c>
    </row>
    <row r="4337">
      <c r="A4337" s="551" t="s">
        <v>8479</v>
      </c>
      <c r="B4337" s="551" t="s">
        <v>8480</v>
      </c>
    </row>
    <row r="4338">
      <c r="A4338" s="551" t="s">
        <v>8481</v>
      </c>
      <c r="B4338" s="551" t="s">
        <v>8482</v>
      </c>
    </row>
    <row r="4339">
      <c r="A4339" s="551" t="s">
        <v>8483</v>
      </c>
      <c r="B4339" s="551" t="s">
        <v>8484</v>
      </c>
    </row>
    <row r="4340">
      <c r="A4340" s="551" t="s">
        <v>8485</v>
      </c>
      <c r="B4340" s="551" t="s">
        <v>8486</v>
      </c>
    </row>
    <row r="4341">
      <c r="A4341" s="551" t="s">
        <v>8487</v>
      </c>
      <c r="B4341" s="551" t="s">
        <v>8486</v>
      </c>
    </row>
    <row r="4342">
      <c r="A4342" s="551" t="s">
        <v>8488</v>
      </c>
      <c r="B4342" s="551" t="s">
        <v>8489</v>
      </c>
    </row>
    <row r="4343">
      <c r="A4343" s="551" t="s">
        <v>8490</v>
      </c>
      <c r="B4343" s="551" t="s">
        <v>8489</v>
      </c>
    </row>
    <row r="4344">
      <c r="A4344" s="551" t="s">
        <v>8491</v>
      </c>
      <c r="B4344" s="551" t="s">
        <v>8489</v>
      </c>
    </row>
    <row r="4345">
      <c r="A4345" s="551" t="s">
        <v>8492</v>
      </c>
      <c r="B4345" s="551" t="s">
        <v>8489</v>
      </c>
    </row>
    <row r="4346">
      <c r="A4346" s="551" t="s">
        <v>8493</v>
      </c>
      <c r="B4346" s="551" t="s">
        <v>8494</v>
      </c>
    </row>
    <row r="4347">
      <c r="A4347" s="551" t="s">
        <v>8495</v>
      </c>
      <c r="B4347" s="551" t="s">
        <v>8494</v>
      </c>
    </row>
    <row r="4348">
      <c r="A4348" s="551" t="s">
        <v>8496</v>
      </c>
      <c r="B4348" s="551" t="s">
        <v>8497</v>
      </c>
    </row>
    <row r="4349">
      <c r="A4349" s="551" t="s">
        <v>8498</v>
      </c>
      <c r="B4349" s="551" t="s">
        <v>8499</v>
      </c>
    </row>
    <row r="4350">
      <c r="A4350" s="551" t="s">
        <v>8500</v>
      </c>
      <c r="B4350" s="551" t="s">
        <v>8499</v>
      </c>
    </row>
    <row r="4351">
      <c r="A4351" s="551" t="s">
        <v>8501</v>
      </c>
      <c r="B4351" s="551" t="s">
        <v>8502</v>
      </c>
    </row>
    <row r="4352">
      <c r="A4352" s="551" t="s">
        <v>8503</v>
      </c>
      <c r="B4352" s="551" t="s">
        <v>8502</v>
      </c>
    </row>
    <row r="4353">
      <c r="A4353" s="551" t="s">
        <v>499</v>
      </c>
      <c r="B4353" s="551" t="s">
        <v>8504</v>
      </c>
    </row>
    <row r="4354">
      <c r="A4354" s="551" t="s">
        <v>8505</v>
      </c>
      <c r="B4354" s="551" t="s">
        <v>8504</v>
      </c>
    </row>
    <row r="4355">
      <c r="A4355" s="551" t="s">
        <v>8506</v>
      </c>
      <c r="B4355" s="551" t="s">
        <v>8504</v>
      </c>
    </row>
    <row r="4356">
      <c r="A4356" s="551" t="s">
        <v>8507</v>
      </c>
      <c r="B4356" s="551" t="s">
        <v>8508</v>
      </c>
    </row>
    <row r="4357">
      <c r="A4357" s="551" t="s">
        <v>8509</v>
      </c>
      <c r="B4357" s="551" t="s">
        <v>8510</v>
      </c>
    </row>
    <row r="4358">
      <c r="A4358" s="551" t="s">
        <v>8511</v>
      </c>
      <c r="B4358" s="551" t="s">
        <v>8512</v>
      </c>
    </row>
    <row r="4359">
      <c r="A4359" s="551" t="s">
        <v>8513</v>
      </c>
      <c r="B4359" s="551" t="s">
        <v>8514</v>
      </c>
    </row>
    <row r="4360">
      <c r="A4360" s="551" t="s">
        <v>8515</v>
      </c>
      <c r="B4360" s="551" t="s">
        <v>8516</v>
      </c>
    </row>
    <row r="4361">
      <c r="A4361" s="551" t="s">
        <v>8517</v>
      </c>
      <c r="B4361" s="551" t="s">
        <v>8518</v>
      </c>
    </row>
    <row r="4362">
      <c r="A4362" s="551" t="s">
        <v>8519</v>
      </c>
      <c r="B4362" s="551" t="s">
        <v>8520</v>
      </c>
    </row>
    <row r="4363">
      <c r="A4363" s="551" t="s">
        <v>8521</v>
      </c>
      <c r="B4363" s="551" t="s">
        <v>8522</v>
      </c>
    </row>
    <row r="4364">
      <c r="A4364" s="551" t="s">
        <v>8523</v>
      </c>
      <c r="B4364" s="551" t="s">
        <v>8524</v>
      </c>
    </row>
    <row r="4365">
      <c r="A4365" s="551" t="s">
        <v>8525</v>
      </c>
      <c r="B4365" s="551" t="s">
        <v>8524</v>
      </c>
    </row>
    <row r="4366">
      <c r="A4366" s="551" t="s">
        <v>8526</v>
      </c>
      <c r="B4366" s="551" t="s">
        <v>8527</v>
      </c>
    </row>
    <row r="4367">
      <c r="A4367" s="551" t="s">
        <v>8528</v>
      </c>
      <c r="B4367" s="551" t="s">
        <v>8529</v>
      </c>
    </row>
    <row r="4368">
      <c r="A4368" s="551" t="s">
        <v>8530</v>
      </c>
      <c r="B4368" s="551" t="s">
        <v>8531</v>
      </c>
    </row>
    <row r="4369">
      <c r="A4369" s="551" t="s">
        <v>8532</v>
      </c>
      <c r="B4369" s="551" t="s">
        <v>8533</v>
      </c>
    </row>
    <row r="4370">
      <c r="A4370" s="551" t="s">
        <v>8534</v>
      </c>
      <c r="B4370" s="551" t="s">
        <v>8535</v>
      </c>
    </row>
    <row r="4371">
      <c r="A4371" s="551" t="s">
        <v>8536</v>
      </c>
      <c r="B4371" s="551" t="s">
        <v>8537</v>
      </c>
    </row>
    <row r="4372">
      <c r="A4372" s="551" t="s">
        <v>8538</v>
      </c>
      <c r="B4372" s="551" t="s">
        <v>8537</v>
      </c>
    </row>
    <row r="4373">
      <c r="A4373" s="551" t="s">
        <v>8539</v>
      </c>
      <c r="B4373" s="551" t="s">
        <v>8537</v>
      </c>
    </row>
    <row r="4374">
      <c r="A4374" s="551" t="s">
        <v>8540</v>
      </c>
      <c r="B4374" s="551" t="s">
        <v>8541</v>
      </c>
    </row>
    <row r="4375">
      <c r="A4375" s="551" t="s">
        <v>8542</v>
      </c>
      <c r="B4375" s="551" t="s">
        <v>8543</v>
      </c>
    </row>
    <row r="4376">
      <c r="A4376" s="551" t="s">
        <v>8544</v>
      </c>
      <c r="B4376" s="551" t="s">
        <v>8545</v>
      </c>
    </row>
    <row r="4377">
      <c r="A4377" s="551" t="s">
        <v>8546</v>
      </c>
      <c r="B4377" s="551" t="s">
        <v>8547</v>
      </c>
    </row>
    <row r="4378">
      <c r="A4378" s="551" t="s">
        <v>8548</v>
      </c>
      <c r="B4378" s="551" t="s">
        <v>8549</v>
      </c>
    </row>
    <row r="4379">
      <c r="A4379" s="551" t="s">
        <v>8550</v>
      </c>
      <c r="B4379" s="551" t="s">
        <v>8551</v>
      </c>
    </row>
    <row r="4380">
      <c r="A4380" s="551" t="s">
        <v>8552</v>
      </c>
      <c r="B4380" s="551" t="s">
        <v>8553</v>
      </c>
    </row>
    <row r="4381">
      <c r="A4381" s="551" t="s">
        <v>8554</v>
      </c>
      <c r="B4381" s="551" t="s">
        <v>8553</v>
      </c>
    </row>
    <row r="4382">
      <c r="A4382" s="551" t="s">
        <v>8555</v>
      </c>
      <c r="B4382" s="551" t="s">
        <v>8553</v>
      </c>
    </row>
    <row r="4383">
      <c r="A4383" s="551" t="s">
        <v>8556</v>
      </c>
      <c r="B4383" s="551" t="s">
        <v>8553</v>
      </c>
    </row>
    <row r="4384">
      <c r="A4384" s="551" t="s">
        <v>8557</v>
      </c>
      <c r="B4384" s="551" t="s">
        <v>8558</v>
      </c>
    </row>
    <row r="4385">
      <c r="A4385" s="551" t="s">
        <v>8559</v>
      </c>
      <c r="B4385" s="551" t="s">
        <v>8560</v>
      </c>
    </row>
    <row r="4386">
      <c r="A4386" s="551" t="s">
        <v>8561</v>
      </c>
      <c r="B4386" s="551" t="s">
        <v>8560</v>
      </c>
    </row>
    <row r="4387">
      <c r="A4387" s="551" t="s">
        <v>8562</v>
      </c>
      <c r="B4387" s="551" t="s">
        <v>8560</v>
      </c>
    </row>
    <row r="4388">
      <c r="A4388" s="551" t="s">
        <v>8563</v>
      </c>
      <c r="B4388" s="551" t="s">
        <v>8564</v>
      </c>
    </row>
    <row r="4389">
      <c r="A4389" s="551" t="s">
        <v>8565</v>
      </c>
      <c r="B4389" s="551" t="s">
        <v>8566</v>
      </c>
    </row>
    <row r="4390">
      <c r="A4390" s="551" t="s">
        <v>8567</v>
      </c>
      <c r="B4390" s="551" t="s">
        <v>8568</v>
      </c>
    </row>
    <row r="4391">
      <c r="A4391" s="551" t="s">
        <v>8569</v>
      </c>
      <c r="B4391" s="551" t="s">
        <v>8570</v>
      </c>
    </row>
    <row r="4392">
      <c r="A4392" s="551" t="s">
        <v>8571</v>
      </c>
      <c r="B4392" s="551" t="s">
        <v>8572</v>
      </c>
    </row>
    <row r="4393">
      <c r="A4393" s="551" t="s">
        <v>8573</v>
      </c>
      <c r="B4393" s="551" t="s">
        <v>8574</v>
      </c>
    </row>
    <row r="4394">
      <c r="A4394" s="551" t="s">
        <v>8575</v>
      </c>
      <c r="B4394" s="551" t="s">
        <v>8576</v>
      </c>
    </row>
    <row r="4395">
      <c r="A4395" s="551" t="s">
        <v>8577</v>
      </c>
      <c r="B4395" s="551" t="s">
        <v>8578</v>
      </c>
    </row>
    <row r="4396">
      <c r="A4396" s="551" t="s">
        <v>8579</v>
      </c>
      <c r="B4396" s="551" t="s">
        <v>8580</v>
      </c>
    </row>
    <row r="4397">
      <c r="A4397" s="551" t="s">
        <v>8581</v>
      </c>
      <c r="B4397" s="551" t="s">
        <v>8582</v>
      </c>
    </row>
    <row r="4398">
      <c r="A4398" s="551" t="s">
        <v>8583</v>
      </c>
      <c r="B4398" s="551" t="s">
        <v>8582</v>
      </c>
    </row>
    <row r="4399">
      <c r="A4399" s="551" t="s">
        <v>8584</v>
      </c>
      <c r="B4399" s="551" t="s">
        <v>8585</v>
      </c>
    </row>
    <row r="4400">
      <c r="A4400" s="551" t="s">
        <v>8586</v>
      </c>
      <c r="B4400" s="551" t="s">
        <v>8587</v>
      </c>
    </row>
    <row r="4401">
      <c r="A4401" s="551" t="s">
        <v>8588</v>
      </c>
      <c r="B4401" s="551" t="s">
        <v>8589</v>
      </c>
    </row>
    <row r="4402">
      <c r="A4402" s="551" t="s">
        <v>8590</v>
      </c>
      <c r="B4402" s="551" t="s">
        <v>8591</v>
      </c>
    </row>
    <row r="4403">
      <c r="A4403" s="551" t="s">
        <v>8592</v>
      </c>
      <c r="B4403" s="551" t="s">
        <v>8593</v>
      </c>
    </row>
    <row r="4404">
      <c r="A4404" s="551" t="s">
        <v>8594</v>
      </c>
      <c r="B4404" s="551" t="s">
        <v>8595</v>
      </c>
    </row>
    <row r="4405">
      <c r="A4405" s="551" t="s">
        <v>500</v>
      </c>
      <c r="B4405" s="551" t="s">
        <v>8596</v>
      </c>
    </row>
    <row r="4406">
      <c r="A4406" s="551" t="s">
        <v>8597</v>
      </c>
      <c r="B4406" s="551" t="s">
        <v>8598</v>
      </c>
    </row>
    <row r="4407">
      <c r="A4407" s="551" t="s">
        <v>8599</v>
      </c>
      <c r="B4407" s="551" t="s">
        <v>8600</v>
      </c>
    </row>
    <row r="4408">
      <c r="A4408" s="551" t="s">
        <v>8601</v>
      </c>
      <c r="B4408" s="551" t="s">
        <v>8600</v>
      </c>
    </row>
    <row r="4409">
      <c r="A4409" s="551" t="s">
        <v>8602</v>
      </c>
      <c r="B4409" s="551" t="s">
        <v>8603</v>
      </c>
    </row>
    <row r="4410">
      <c r="A4410" s="551" t="s">
        <v>8604</v>
      </c>
      <c r="B4410" s="551" t="s">
        <v>8605</v>
      </c>
    </row>
    <row r="4411">
      <c r="A4411" s="551" t="s">
        <v>8606</v>
      </c>
      <c r="B4411" s="551" t="s">
        <v>8607</v>
      </c>
    </row>
    <row r="4412">
      <c r="A4412" s="551" t="s">
        <v>8608</v>
      </c>
      <c r="B4412" s="551" t="s">
        <v>8609</v>
      </c>
    </row>
    <row r="4413">
      <c r="A4413" s="551" t="s">
        <v>8610</v>
      </c>
      <c r="B4413" s="551" t="s">
        <v>8611</v>
      </c>
    </row>
    <row r="4414">
      <c r="A4414" s="551" t="s">
        <v>501</v>
      </c>
      <c r="B4414" s="551" t="s">
        <v>8612</v>
      </c>
    </row>
    <row r="4415">
      <c r="A4415" s="551" t="s">
        <v>8613</v>
      </c>
      <c r="B4415" s="551" t="s">
        <v>8614</v>
      </c>
    </row>
    <row r="4416">
      <c r="A4416" s="551" t="s">
        <v>8615</v>
      </c>
      <c r="B4416" s="551" t="s">
        <v>8616</v>
      </c>
    </row>
    <row r="4417">
      <c r="A4417" s="551" t="s">
        <v>8617</v>
      </c>
      <c r="B4417" s="551" t="s">
        <v>8618</v>
      </c>
    </row>
    <row r="4418">
      <c r="A4418" s="551" t="s">
        <v>8619</v>
      </c>
      <c r="B4418" s="551" t="s">
        <v>8620</v>
      </c>
    </row>
    <row r="4419">
      <c r="A4419" s="551" t="s">
        <v>8621</v>
      </c>
      <c r="B4419" s="551" t="s">
        <v>8622</v>
      </c>
    </row>
    <row r="4420">
      <c r="A4420" s="551" t="s">
        <v>8623</v>
      </c>
      <c r="B4420" s="551" t="s">
        <v>8624</v>
      </c>
    </row>
    <row r="4421">
      <c r="A4421" s="551" t="s">
        <v>8625</v>
      </c>
      <c r="B4421" s="551" t="s">
        <v>8626</v>
      </c>
    </row>
    <row r="4422">
      <c r="A4422" s="551" t="s">
        <v>8627</v>
      </c>
      <c r="B4422" s="551" t="s">
        <v>8628</v>
      </c>
    </row>
    <row r="4423">
      <c r="A4423" s="551" t="s">
        <v>8629</v>
      </c>
      <c r="B4423" s="551" t="s">
        <v>8630</v>
      </c>
    </row>
    <row r="4424">
      <c r="A4424" s="551" t="s">
        <v>8631</v>
      </c>
      <c r="B4424" s="551" t="s">
        <v>8632</v>
      </c>
    </row>
    <row r="4425">
      <c r="A4425" s="551" t="s">
        <v>8633</v>
      </c>
      <c r="B4425" s="551" t="s">
        <v>8634</v>
      </c>
    </row>
    <row r="4426">
      <c r="A4426" s="551" t="s">
        <v>8635</v>
      </c>
      <c r="B4426" s="551" t="s">
        <v>8636</v>
      </c>
    </row>
    <row r="4427">
      <c r="A4427" s="551" t="s">
        <v>8637</v>
      </c>
      <c r="B4427" s="551" t="s">
        <v>8638</v>
      </c>
    </row>
    <row r="4428">
      <c r="A4428" s="551" t="s">
        <v>8639</v>
      </c>
      <c r="B4428" s="551" t="s">
        <v>8640</v>
      </c>
    </row>
    <row r="4429">
      <c r="A4429" s="551" t="s">
        <v>8641</v>
      </c>
      <c r="B4429" s="551" t="s">
        <v>8642</v>
      </c>
    </row>
    <row r="4430">
      <c r="A4430" s="551" t="s">
        <v>8643</v>
      </c>
      <c r="B4430" s="551" t="s">
        <v>8644</v>
      </c>
    </row>
    <row r="4431">
      <c r="A4431" s="551" t="s">
        <v>8645</v>
      </c>
      <c r="B4431" s="551" t="s">
        <v>8646</v>
      </c>
    </row>
    <row r="4432">
      <c r="A4432" s="551" t="s">
        <v>8647</v>
      </c>
      <c r="B4432" s="551" t="s">
        <v>8648</v>
      </c>
    </row>
    <row r="4433">
      <c r="A4433" s="551" t="s">
        <v>8649</v>
      </c>
      <c r="B4433" s="551" t="s">
        <v>8650</v>
      </c>
    </row>
    <row r="4434">
      <c r="A4434" s="551" t="s">
        <v>8651</v>
      </c>
      <c r="B4434" s="551" t="s">
        <v>8652</v>
      </c>
    </row>
    <row r="4435">
      <c r="A4435" s="551" t="s">
        <v>8653</v>
      </c>
      <c r="B4435" s="551" t="s">
        <v>8654</v>
      </c>
    </row>
    <row r="4436">
      <c r="A4436" s="551" t="s">
        <v>8655</v>
      </c>
      <c r="B4436" s="551" t="s">
        <v>8656</v>
      </c>
    </row>
    <row r="4437">
      <c r="A4437" s="551" t="s">
        <v>8657</v>
      </c>
      <c r="B4437" s="551" t="s">
        <v>8658</v>
      </c>
    </row>
    <row r="4438">
      <c r="A4438" s="551" t="s">
        <v>8659</v>
      </c>
      <c r="B4438" s="551" t="s">
        <v>8660</v>
      </c>
    </row>
    <row r="4439">
      <c r="A4439" s="551" t="s">
        <v>8661</v>
      </c>
      <c r="B4439" s="551" t="s">
        <v>8662</v>
      </c>
    </row>
    <row r="4440">
      <c r="A4440" s="551" t="s">
        <v>8663</v>
      </c>
      <c r="B4440" s="551" t="s">
        <v>8664</v>
      </c>
    </row>
    <row r="4441">
      <c r="A4441" s="551" t="s">
        <v>8665</v>
      </c>
      <c r="B4441" s="551" t="s">
        <v>8666</v>
      </c>
    </row>
    <row r="4442">
      <c r="A4442" s="551" t="s">
        <v>8667</v>
      </c>
      <c r="B4442" s="551" t="s">
        <v>8668</v>
      </c>
    </row>
    <row r="4443">
      <c r="A4443" s="551" t="s">
        <v>8669</v>
      </c>
      <c r="B4443" s="551" t="s">
        <v>8670</v>
      </c>
    </row>
    <row r="4444">
      <c r="A4444" s="551" t="s">
        <v>8671</v>
      </c>
      <c r="B4444" s="551" t="s">
        <v>8672</v>
      </c>
    </row>
    <row r="4445">
      <c r="A4445" s="551" t="s">
        <v>8673</v>
      </c>
      <c r="B4445" s="551" t="s">
        <v>8674</v>
      </c>
    </row>
    <row r="4446">
      <c r="A4446" s="551" t="s">
        <v>8675</v>
      </c>
      <c r="B4446" s="551" t="s">
        <v>8676</v>
      </c>
    </row>
    <row r="4447">
      <c r="A4447" s="551" t="s">
        <v>8677</v>
      </c>
      <c r="B4447" s="551" t="s">
        <v>8676</v>
      </c>
    </row>
    <row r="4448">
      <c r="A4448" s="551" t="s">
        <v>8678</v>
      </c>
      <c r="B4448" s="551" t="s">
        <v>8679</v>
      </c>
    </row>
    <row r="4449">
      <c r="A4449" s="551" t="s">
        <v>8680</v>
      </c>
      <c r="B4449" s="551" t="s">
        <v>8681</v>
      </c>
    </row>
    <row r="4450">
      <c r="A4450" s="551" t="s">
        <v>8682</v>
      </c>
      <c r="B4450" s="551" t="s">
        <v>8683</v>
      </c>
    </row>
    <row r="4451">
      <c r="A4451" s="551" t="s">
        <v>8684</v>
      </c>
      <c r="B4451" s="551" t="s">
        <v>8685</v>
      </c>
    </row>
    <row r="4452">
      <c r="A4452" s="551" t="s">
        <v>8686</v>
      </c>
      <c r="B4452" s="551" t="s">
        <v>8687</v>
      </c>
    </row>
    <row r="4453">
      <c r="A4453" s="551" t="s">
        <v>8688</v>
      </c>
      <c r="B4453" s="551" t="s">
        <v>8689</v>
      </c>
    </row>
    <row r="4454">
      <c r="A4454" s="551" t="s">
        <v>8690</v>
      </c>
      <c r="B4454" s="551" t="s">
        <v>8691</v>
      </c>
    </row>
    <row r="4455">
      <c r="A4455" s="551" t="s">
        <v>8692</v>
      </c>
      <c r="B4455" s="551" t="s">
        <v>8693</v>
      </c>
    </row>
    <row r="4456">
      <c r="A4456" s="551" t="s">
        <v>8694</v>
      </c>
      <c r="B4456" s="551" t="s">
        <v>8695</v>
      </c>
    </row>
    <row r="4457">
      <c r="A4457" s="551" t="s">
        <v>8696</v>
      </c>
      <c r="B4457" s="551" t="s">
        <v>8697</v>
      </c>
    </row>
    <row r="4458">
      <c r="A4458" s="551" t="s">
        <v>8698</v>
      </c>
      <c r="B4458" s="551" t="s">
        <v>8699</v>
      </c>
    </row>
    <row r="4459">
      <c r="A4459" s="551" t="s">
        <v>8700</v>
      </c>
      <c r="B4459" s="551" t="s">
        <v>8701</v>
      </c>
    </row>
    <row r="4460">
      <c r="A4460" s="551" t="s">
        <v>8702</v>
      </c>
      <c r="B4460" s="551" t="s">
        <v>8703</v>
      </c>
    </row>
    <row r="4461">
      <c r="A4461" s="551" t="s">
        <v>8704</v>
      </c>
      <c r="B4461" s="551" t="s">
        <v>8705</v>
      </c>
    </row>
    <row r="4462">
      <c r="A4462" s="551" t="s">
        <v>502</v>
      </c>
      <c r="B4462" s="551" t="s">
        <v>8706</v>
      </c>
    </row>
    <row r="4463">
      <c r="A4463" s="551" t="s">
        <v>8707</v>
      </c>
      <c r="B4463" s="551" t="s">
        <v>8708</v>
      </c>
    </row>
    <row r="4464">
      <c r="A4464" s="551" t="s">
        <v>8709</v>
      </c>
      <c r="B4464" s="551" t="s">
        <v>8710</v>
      </c>
    </row>
    <row r="4465">
      <c r="A4465" s="551" t="s">
        <v>8711</v>
      </c>
      <c r="B4465" s="551" t="s">
        <v>8712</v>
      </c>
    </row>
    <row r="4466">
      <c r="A4466" s="551" t="s">
        <v>8713</v>
      </c>
      <c r="B4466" s="551" t="s">
        <v>8712</v>
      </c>
    </row>
    <row r="4467">
      <c r="A4467" s="551" t="s">
        <v>8714</v>
      </c>
      <c r="B4467" s="551" t="s">
        <v>8715</v>
      </c>
    </row>
    <row r="4468">
      <c r="A4468" s="551" t="s">
        <v>8716</v>
      </c>
      <c r="B4468" s="551" t="s">
        <v>8717</v>
      </c>
    </row>
    <row r="4469">
      <c r="A4469" s="551" t="s">
        <v>8718</v>
      </c>
      <c r="B4469" s="551" t="s">
        <v>8719</v>
      </c>
    </row>
    <row r="4470">
      <c r="A4470" s="551" t="s">
        <v>8720</v>
      </c>
      <c r="B4470" s="551" t="s">
        <v>8721</v>
      </c>
    </row>
    <row r="4471">
      <c r="A4471" s="551" t="s">
        <v>8722</v>
      </c>
      <c r="B4471" s="551" t="s">
        <v>8723</v>
      </c>
    </row>
    <row r="4472">
      <c r="A4472" s="551" t="s">
        <v>8724</v>
      </c>
      <c r="B4472" s="551" t="s">
        <v>8725</v>
      </c>
    </row>
    <row r="4473">
      <c r="A4473" s="551" t="s">
        <v>8726</v>
      </c>
      <c r="B4473" s="551" t="s">
        <v>6237</v>
      </c>
    </row>
    <row r="4474">
      <c r="A4474" s="551" t="s">
        <v>8727</v>
      </c>
      <c r="B4474" s="551" t="s">
        <v>8728</v>
      </c>
    </row>
    <row r="4475">
      <c r="A4475" s="551" t="s">
        <v>8729</v>
      </c>
      <c r="B4475" s="551" t="s">
        <v>8730</v>
      </c>
    </row>
    <row r="4476">
      <c r="A4476" s="551" t="s">
        <v>8731</v>
      </c>
      <c r="B4476" s="551" t="s">
        <v>8732</v>
      </c>
    </row>
    <row r="4477">
      <c r="A4477" s="551" t="s">
        <v>8733</v>
      </c>
      <c r="B4477" s="551" t="s">
        <v>8734</v>
      </c>
    </row>
    <row r="4478">
      <c r="A4478" s="551" t="s">
        <v>8735</v>
      </c>
      <c r="B4478" s="551" t="s">
        <v>8736</v>
      </c>
    </row>
    <row r="4479">
      <c r="A4479" s="551" t="s">
        <v>8737</v>
      </c>
      <c r="B4479" s="551" t="s">
        <v>8738</v>
      </c>
    </row>
    <row r="4480">
      <c r="A4480" s="551" t="s">
        <v>8739</v>
      </c>
      <c r="B4480" s="551" t="s">
        <v>8740</v>
      </c>
    </row>
    <row r="4481">
      <c r="A4481" s="551" t="s">
        <v>8741</v>
      </c>
      <c r="B4481" s="551" t="s">
        <v>8742</v>
      </c>
    </row>
    <row r="4482">
      <c r="A4482" s="551" t="s">
        <v>8743</v>
      </c>
      <c r="B4482" s="551" t="s">
        <v>8744</v>
      </c>
    </row>
    <row r="4483">
      <c r="A4483" s="551" t="s">
        <v>8745</v>
      </c>
      <c r="B4483" s="551" t="s">
        <v>8746</v>
      </c>
    </row>
    <row r="4484">
      <c r="A4484" s="551" t="s">
        <v>8747</v>
      </c>
      <c r="B4484" s="551" t="s">
        <v>8748</v>
      </c>
    </row>
    <row r="4485">
      <c r="A4485" s="551" t="s">
        <v>8749</v>
      </c>
      <c r="B4485" s="551" t="s">
        <v>8750</v>
      </c>
    </row>
    <row r="4486">
      <c r="A4486" s="551" t="s">
        <v>8751</v>
      </c>
      <c r="B4486" s="551" t="s">
        <v>8752</v>
      </c>
    </row>
    <row r="4487">
      <c r="A4487" s="551" t="s">
        <v>8753</v>
      </c>
      <c r="B4487" s="551" t="s">
        <v>8754</v>
      </c>
    </row>
    <row r="4488">
      <c r="A4488" s="551" t="s">
        <v>8755</v>
      </c>
      <c r="B4488" s="551" t="s">
        <v>8756</v>
      </c>
    </row>
    <row r="4489">
      <c r="A4489" s="551" t="s">
        <v>8757</v>
      </c>
      <c r="B4489" s="551" t="s">
        <v>8758</v>
      </c>
    </row>
    <row r="4490">
      <c r="A4490" s="551" t="s">
        <v>8759</v>
      </c>
      <c r="B4490" s="551" t="s">
        <v>8760</v>
      </c>
    </row>
    <row r="4491">
      <c r="A4491" s="551" t="s">
        <v>8761</v>
      </c>
      <c r="B4491" s="551" t="s">
        <v>8762</v>
      </c>
    </row>
    <row r="4492">
      <c r="A4492" s="551" t="s">
        <v>503</v>
      </c>
      <c r="B4492" s="551" t="s">
        <v>8763</v>
      </c>
    </row>
    <row r="4493">
      <c r="A4493" s="551" t="s">
        <v>8764</v>
      </c>
      <c r="B4493" s="551" t="s">
        <v>8765</v>
      </c>
    </row>
    <row r="4494">
      <c r="A4494" s="551" t="s">
        <v>8766</v>
      </c>
      <c r="B4494" s="551" t="s">
        <v>8767</v>
      </c>
    </row>
    <row r="4495">
      <c r="A4495" s="551" t="s">
        <v>8768</v>
      </c>
      <c r="B4495" s="551" t="s">
        <v>8769</v>
      </c>
    </row>
    <row r="4496">
      <c r="A4496" s="551" t="s">
        <v>8770</v>
      </c>
      <c r="B4496" s="551" t="s">
        <v>8771</v>
      </c>
    </row>
    <row r="4497">
      <c r="A4497" s="551" t="s">
        <v>8772</v>
      </c>
      <c r="B4497" s="551" t="s">
        <v>8773</v>
      </c>
    </row>
    <row r="4498">
      <c r="A4498" s="551" t="s">
        <v>8774</v>
      </c>
      <c r="B4498" s="551" t="s">
        <v>8775</v>
      </c>
    </row>
    <row r="4499">
      <c r="A4499" s="551" t="s">
        <v>8776</v>
      </c>
      <c r="B4499" s="551" t="s">
        <v>8777</v>
      </c>
    </row>
    <row r="4500">
      <c r="A4500" s="551" t="s">
        <v>8778</v>
      </c>
      <c r="B4500" s="551" t="s">
        <v>8779</v>
      </c>
    </row>
    <row r="4501">
      <c r="A4501" s="551" t="s">
        <v>8780</v>
      </c>
      <c r="B4501" s="551" t="s">
        <v>8781</v>
      </c>
    </row>
    <row r="4502">
      <c r="A4502" s="551" t="s">
        <v>8782</v>
      </c>
      <c r="B4502" s="551" t="s">
        <v>8783</v>
      </c>
    </row>
    <row r="4503">
      <c r="A4503" s="551" t="s">
        <v>8784</v>
      </c>
      <c r="B4503" s="551" t="s">
        <v>8783</v>
      </c>
    </row>
    <row r="4504">
      <c r="A4504" s="551" t="s">
        <v>8785</v>
      </c>
      <c r="B4504" s="551" t="s">
        <v>8783</v>
      </c>
    </row>
    <row r="4505">
      <c r="A4505" s="551" t="s">
        <v>8786</v>
      </c>
      <c r="B4505" s="551" t="s">
        <v>8787</v>
      </c>
    </row>
    <row r="4506">
      <c r="A4506" s="551" t="s">
        <v>8788</v>
      </c>
      <c r="B4506" s="551" t="s">
        <v>8789</v>
      </c>
    </row>
    <row r="4507">
      <c r="A4507" s="551" t="s">
        <v>8790</v>
      </c>
      <c r="B4507" s="551" t="s">
        <v>8791</v>
      </c>
    </row>
    <row r="4508">
      <c r="A4508" s="551" t="s">
        <v>8792</v>
      </c>
      <c r="B4508" s="551" t="s">
        <v>8793</v>
      </c>
    </row>
    <row r="4509">
      <c r="A4509" s="551" t="s">
        <v>8794</v>
      </c>
      <c r="B4509" s="551" t="s">
        <v>8795</v>
      </c>
    </row>
    <row r="4510">
      <c r="A4510" s="551" t="s">
        <v>8796</v>
      </c>
      <c r="B4510" s="551" t="s">
        <v>8797</v>
      </c>
    </row>
    <row r="4511">
      <c r="A4511" s="551" t="s">
        <v>8798</v>
      </c>
      <c r="B4511" s="551" t="s">
        <v>8799</v>
      </c>
    </row>
    <row r="4512">
      <c r="A4512" s="551" t="s">
        <v>8800</v>
      </c>
      <c r="B4512" s="551" t="s">
        <v>8801</v>
      </c>
    </row>
    <row r="4513">
      <c r="A4513" s="551" t="s">
        <v>8802</v>
      </c>
      <c r="B4513" s="551" t="s">
        <v>8803</v>
      </c>
    </row>
    <row r="4514">
      <c r="A4514" s="551" t="s">
        <v>8804</v>
      </c>
      <c r="B4514" s="551" t="s">
        <v>8805</v>
      </c>
    </row>
    <row r="4515">
      <c r="A4515" s="551" t="s">
        <v>8806</v>
      </c>
      <c r="B4515" s="551" t="s">
        <v>8807</v>
      </c>
    </row>
    <row r="4516">
      <c r="A4516" s="551" t="s">
        <v>8808</v>
      </c>
      <c r="B4516" s="551" t="s">
        <v>8809</v>
      </c>
    </row>
    <row r="4517">
      <c r="A4517" s="551" t="s">
        <v>8810</v>
      </c>
      <c r="B4517" s="551" t="s">
        <v>8811</v>
      </c>
    </row>
    <row r="4518">
      <c r="A4518" s="551" t="s">
        <v>8812</v>
      </c>
      <c r="B4518" s="551" t="s">
        <v>8813</v>
      </c>
    </row>
    <row r="4519">
      <c r="A4519" s="551" t="s">
        <v>8814</v>
      </c>
      <c r="B4519" s="551" t="s">
        <v>8815</v>
      </c>
    </row>
    <row r="4520">
      <c r="A4520" s="551" t="s">
        <v>8816</v>
      </c>
      <c r="B4520" s="551" t="s">
        <v>8817</v>
      </c>
    </row>
    <row r="4521">
      <c r="A4521" s="551" t="s">
        <v>8818</v>
      </c>
      <c r="B4521" s="551" t="s">
        <v>8819</v>
      </c>
    </row>
    <row r="4522">
      <c r="A4522" s="551" t="s">
        <v>504</v>
      </c>
      <c r="B4522" s="551" t="s">
        <v>8820</v>
      </c>
    </row>
    <row r="4523">
      <c r="A4523" s="551" t="s">
        <v>8821</v>
      </c>
      <c r="B4523" s="551" t="s">
        <v>8822</v>
      </c>
    </row>
    <row r="4524">
      <c r="A4524" s="551" t="s">
        <v>8823</v>
      </c>
      <c r="B4524" s="551" t="s">
        <v>8824</v>
      </c>
    </row>
    <row r="4525">
      <c r="A4525" s="551" t="s">
        <v>506</v>
      </c>
      <c r="B4525" s="551" t="s">
        <v>8825</v>
      </c>
    </row>
    <row r="4526">
      <c r="A4526" s="551" t="s">
        <v>8826</v>
      </c>
      <c r="B4526" s="551" t="s">
        <v>8825</v>
      </c>
    </row>
    <row r="4527">
      <c r="A4527" s="551" t="s">
        <v>8827</v>
      </c>
      <c r="B4527" s="551" t="s">
        <v>8828</v>
      </c>
    </row>
    <row r="4528">
      <c r="A4528" s="551" t="s">
        <v>8829</v>
      </c>
      <c r="B4528" s="551" t="s">
        <v>8830</v>
      </c>
    </row>
    <row r="4529">
      <c r="A4529" s="551" t="s">
        <v>8831</v>
      </c>
      <c r="B4529" s="551" t="s">
        <v>8832</v>
      </c>
    </row>
    <row r="4530">
      <c r="A4530" s="551" t="s">
        <v>8833</v>
      </c>
      <c r="B4530" s="551" t="s">
        <v>8834</v>
      </c>
    </row>
    <row r="4531">
      <c r="A4531" s="551" t="s">
        <v>8835</v>
      </c>
      <c r="B4531" s="551" t="s">
        <v>8836</v>
      </c>
    </row>
    <row r="4532">
      <c r="A4532" s="551" t="s">
        <v>8837</v>
      </c>
      <c r="B4532" s="551" t="s">
        <v>8838</v>
      </c>
    </row>
    <row r="4533">
      <c r="A4533" s="551" t="s">
        <v>8839</v>
      </c>
      <c r="B4533" s="551" t="s">
        <v>8838</v>
      </c>
    </row>
    <row r="4534">
      <c r="A4534" s="551" t="s">
        <v>8840</v>
      </c>
      <c r="B4534" s="551" t="s">
        <v>8841</v>
      </c>
    </row>
    <row r="4535">
      <c r="A4535" s="551" t="s">
        <v>8842</v>
      </c>
      <c r="B4535" s="551" t="s">
        <v>8843</v>
      </c>
    </row>
    <row r="4536">
      <c r="A4536" s="551" t="s">
        <v>8844</v>
      </c>
      <c r="B4536" s="551" t="s">
        <v>8845</v>
      </c>
    </row>
    <row r="4537">
      <c r="A4537" s="551" t="s">
        <v>8846</v>
      </c>
      <c r="B4537" s="551" t="s">
        <v>8847</v>
      </c>
    </row>
    <row r="4538">
      <c r="A4538" s="551" t="s">
        <v>8848</v>
      </c>
      <c r="B4538" s="551" t="s">
        <v>8849</v>
      </c>
    </row>
    <row r="4539">
      <c r="A4539" s="551" t="s">
        <v>508</v>
      </c>
      <c r="B4539" s="551" t="s">
        <v>8850</v>
      </c>
    </row>
    <row r="4540">
      <c r="A4540" s="551" t="s">
        <v>8851</v>
      </c>
      <c r="B4540" s="551" t="s">
        <v>8852</v>
      </c>
    </row>
    <row r="4541">
      <c r="A4541" s="551" t="s">
        <v>8853</v>
      </c>
      <c r="B4541" s="551" t="s">
        <v>8854</v>
      </c>
    </row>
    <row r="4542">
      <c r="A4542" s="551" t="s">
        <v>8855</v>
      </c>
      <c r="B4542" s="551" t="s">
        <v>8856</v>
      </c>
    </row>
    <row r="4543">
      <c r="A4543" s="551" t="s">
        <v>8857</v>
      </c>
      <c r="B4543" s="551" t="s">
        <v>8858</v>
      </c>
    </row>
    <row r="4544">
      <c r="A4544" s="551" t="s">
        <v>8859</v>
      </c>
      <c r="B4544" s="551" t="s">
        <v>8860</v>
      </c>
    </row>
    <row r="4545">
      <c r="A4545" s="551" t="s">
        <v>509</v>
      </c>
      <c r="B4545" s="551" t="s">
        <v>8861</v>
      </c>
    </row>
    <row r="4546">
      <c r="A4546" s="551" t="s">
        <v>8862</v>
      </c>
      <c r="B4546" s="551" t="s">
        <v>8861</v>
      </c>
    </row>
    <row r="4547">
      <c r="A4547" s="551" t="s">
        <v>8863</v>
      </c>
      <c r="B4547" s="551" t="s">
        <v>8861</v>
      </c>
    </row>
    <row r="4548">
      <c r="A4548" s="551" t="s">
        <v>8864</v>
      </c>
      <c r="B4548" s="551" t="s">
        <v>8861</v>
      </c>
    </row>
    <row r="4549">
      <c r="A4549" s="551" t="s">
        <v>8865</v>
      </c>
      <c r="B4549" s="551" t="s">
        <v>8861</v>
      </c>
    </row>
    <row r="4550">
      <c r="A4550" s="551" t="s">
        <v>8866</v>
      </c>
      <c r="B4550" s="551" t="s">
        <v>8861</v>
      </c>
    </row>
    <row r="4551">
      <c r="A4551" s="551" t="s">
        <v>8867</v>
      </c>
      <c r="B4551" s="551" t="s">
        <v>8861</v>
      </c>
    </row>
    <row r="4552">
      <c r="A4552" s="551" t="s">
        <v>8868</v>
      </c>
      <c r="B4552" s="551" t="s">
        <v>8861</v>
      </c>
    </row>
    <row r="4553">
      <c r="A4553" s="551" t="s">
        <v>8869</v>
      </c>
      <c r="B4553" s="551" t="s">
        <v>8861</v>
      </c>
    </row>
    <row r="4554">
      <c r="A4554" s="551" t="s">
        <v>8870</v>
      </c>
      <c r="B4554" s="551" t="s">
        <v>8871</v>
      </c>
    </row>
    <row r="4555">
      <c r="A4555" s="551" t="s">
        <v>8872</v>
      </c>
      <c r="B4555" s="551" t="s">
        <v>8873</v>
      </c>
    </row>
    <row r="4556">
      <c r="A4556" s="551" t="s">
        <v>8874</v>
      </c>
      <c r="B4556" s="551" t="s">
        <v>8875</v>
      </c>
    </row>
    <row r="4557">
      <c r="A4557" s="551" t="s">
        <v>78</v>
      </c>
      <c r="B4557" s="551" t="s">
        <v>8876</v>
      </c>
    </row>
    <row r="4558">
      <c r="A4558" s="551" t="s">
        <v>8877</v>
      </c>
      <c r="B4558" s="551" t="s">
        <v>8878</v>
      </c>
    </row>
    <row r="4559">
      <c r="A4559" s="551" t="s">
        <v>8879</v>
      </c>
      <c r="B4559" s="551" t="s">
        <v>8880</v>
      </c>
    </row>
    <row r="4560">
      <c r="A4560" s="551" t="s">
        <v>8881</v>
      </c>
      <c r="B4560" s="551" t="s">
        <v>8882</v>
      </c>
    </row>
    <row r="4561">
      <c r="A4561" s="551" t="s">
        <v>8883</v>
      </c>
      <c r="B4561" s="551" t="s">
        <v>8884</v>
      </c>
    </row>
    <row r="4562">
      <c r="A4562" s="551" t="s">
        <v>8885</v>
      </c>
      <c r="B4562" s="551" t="s">
        <v>8886</v>
      </c>
    </row>
    <row r="4563">
      <c r="A4563" s="551" t="s">
        <v>8887</v>
      </c>
      <c r="B4563" s="551" t="s">
        <v>8888</v>
      </c>
    </row>
    <row r="4564">
      <c r="A4564" s="551" t="s">
        <v>8889</v>
      </c>
      <c r="B4564" s="551" t="s">
        <v>8890</v>
      </c>
    </row>
    <row r="4565">
      <c r="A4565" s="551" t="s">
        <v>8891</v>
      </c>
      <c r="B4565" s="551" t="s">
        <v>8892</v>
      </c>
    </row>
    <row r="4566">
      <c r="A4566" s="551" t="s">
        <v>8893</v>
      </c>
      <c r="B4566" s="551" t="s">
        <v>8894</v>
      </c>
    </row>
    <row r="4567">
      <c r="A4567" s="551" t="s">
        <v>8895</v>
      </c>
      <c r="B4567" s="551" t="s">
        <v>8896</v>
      </c>
    </row>
    <row r="4568">
      <c r="A4568" s="551" t="s">
        <v>8897</v>
      </c>
      <c r="B4568" s="551" t="s">
        <v>8898</v>
      </c>
    </row>
    <row r="4569">
      <c r="A4569" s="551" t="s">
        <v>8899</v>
      </c>
      <c r="B4569" s="551" t="s">
        <v>8900</v>
      </c>
    </row>
    <row r="4570">
      <c r="A4570" s="551" t="s">
        <v>8901</v>
      </c>
      <c r="B4570" s="551" t="s">
        <v>8902</v>
      </c>
    </row>
    <row r="4571">
      <c r="A4571" s="551" t="s">
        <v>8903</v>
      </c>
      <c r="B4571" s="551" t="s">
        <v>8904</v>
      </c>
    </row>
    <row r="4572">
      <c r="A4572" s="551" t="s">
        <v>510</v>
      </c>
      <c r="B4572" s="551" t="s">
        <v>8905</v>
      </c>
    </row>
    <row r="4573">
      <c r="A4573" s="551" t="s">
        <v>8906</v>
      </c>
      <c r="B4573" s="551" t="s">
        <v>8907</v>
      </c>
    </row>
    <row r="4574">
      <c r="A4574" s="551" t="s">
        <v>8908</v>
      </c>
      <c r="B4574" s="551" t="s">
        <v>8909</v>
      </c>
    </row>
    <row r="4575">
      <c r="A4575" s="551" t="s">
        <v>8910</v>
      </c>
      <c r="B4575" s="551" t="s">
        <v>8911</v>
      </c>
    </row>
    <row r="4576">
      <c r="A4576" s="551" t="s">
        <v>8912</v>
      </c>
      <c r="B4576" s="551" t="s">
        <v>8913</v>
      </c>
    </row>
    <row r="4577">
      <c r="A4577" s="551" t="s">
        <v>8914</v>
      </c>
      <c r="B4577" s="551" t="s">
        <v>8915</v>
      </c>
    </row>
    <row r="4578">
      <c r="A4578" s="551" t="s">
        <v>8916</v>
      </c>
      <c r="B4578" s="551" t="s">
        <v>8917</v>
      </c>
    </row>
    <row r="4579">
      <c r="A4579" s="551" t="s">
        <v>8918</v>
      </c>
      <c r="B4579" s="551" t="s">
        <v>8919</v>
      </c>
    </row>
    <row r="4580">
      <c r="A4580" s="551" t="s">
        <v>8920</v>
      </c>
      <c r="B4580" s="551" t="s">
        <v>8921</v>
      </c>
    </row>
    <row r="4581">
      <c r="A4581" s="551" t="s">
        <v>8922</v>
      </c>
      <c r="B4581" s="551" t="s">
        <v>8923</v>
      </c>
    </row>
    <row r="4582">
      <c r="A4582" s="551" t="s">
        <v>8924</v>
      </c>
      <c r="B4582" s="551" t="s">
        <v>8923</v>
      </c>
    </row>
    <row r="4583">
      <c r="A4583" s="551" t="s">
        <v>8925</v>
      </c>
      <c r="B4583" s="551" t="s">
        <v>8923</v>
      </c>
    </row>
    <row r="4584">
      <c r="A4584" s="551" t="s">
        <v>8926</v>
      </c>
      <c r="B4584" s="551" t="s">
        <v>8923</v>
      </c>
    </row>
    <row r="4585">
      <c r="A4585" s="551" t="s">
        <v>8927</v>
      </c>
      <c r="B4585" s="551" t="s">
        <v>8928</v>
      </c>
    </row>
    <row r="4586">
      <c r="A4586" s="551" t="s">
        <v>8929</v>
      </c>
      <c r="B4586" s="551" t="s">
        <v>8928</v>
      </c>
    </row>
    <row r="4587">
      <c r="A4587" s="551" t="s">
        <v>8930</v>
      </c>
      <c r="B4587" s="551" t="s">
        <v>8928</v>
      </c>
    </row>
    <row r="4588">
      <c r="A4588" s="551" t="s">
        <v>8931</v>
      </c>
      <c r="B4588" s="551" t="s">
        <v>8932</v>
      </c>
    </row>
    <row r="4589">
      <c r="A4589" s="551" t="s">
        <v>8933</v>
      </c>
      <c r="B4589" s="551" t="s">
        <v>8934</v>
      </c>
    </row>
    <row r="4590">
      <c r="A4590" s="551" t="s">
        <v>8935</v>
      </c>
      <c r="B4590" s="551" t="s">
        <v>8936</v>
      </c>
    </row>
    <row r="4591">
      <c r="A4591" s="551" t="s">
        <v>8937</v>
      </c>
      <c r="B4591" s="551" t="s">
        <v>8938</v>
      </c>
    </row>
    <row r="4592">
      <c r="A4592" s="551" t="s">
        <v>511</v>
      </c>
      <c r="B4592" s="551" t="s">
        <v>8939</v>
      </c>
    </row>
    <row r="4593">
      <c r="A4593" s="551" t="s">
        <v>8940</v>
      </c>
      <c r="B4593" s="551" t="s">
        <v>8941</v>
      </c>
    </row>
    <row r="4594">
      <c r="A4594" s="551" t="s">
        <v>8942</v>
      </c>
      <c r="B4594" s="551" t="s">
        <v>8943</v>
      </c>
    </row>
    <row r="4595">
      <c r="A4595" s="551" t="s">
        <v>8944</v>
      </c>
      <c r="B4595" s="551" t="s">
        <v>8943</v>
      </c>
    </row>
    <row r="4596">
      <c r="A4596" s="551" t="s">
        <v>8945</v>
      </c>
      <c r="B4596" s="551" t="s">
        <v>8946</v>
      </c>
    </row>
    <row r="4597">
      <c r="A4597" s="551" t="s">
        <v>8947</v>
      </c>
      <c r="B4597" s="551" t="s">
        <v>8948</v>
      </c>
    </row>
    <row r="4598">
      <c r="A4598" s="551" t="s">
        <v>8949</v>
      </c>
      <c r="B4598" s="551" t="s">
        <v>8950</v>
      </c>
    </row>
    <row r="4599">
      <c r="A4599" s="551" t="s">
        <v>8951</v>
      </c>
      <c r="B4599" s="551" t="s">
        <v>8952</v>
      </c>
    </row>
    <row r="4600">
      <c r="A4600" s="551" t="s">
        <v>8953</v>
      </c>
      <c r="B4600" s="551" t="s">
        <v>8954</v>
      </c>
    </row>
    <row r="4601">
      <c r="A4601" s="551" t="s">
        <v>512</v>
      </c>
      <c r="B4601" s="551" t="s">
        <v>8955</v>
      </c>
    </row>
    <row r="4602">
      <c r="A4602" s="551" t="s">
        <v>8956</v>
      </c>
      <c r="B4602" s="551" t="s">
        <v>8957</v>
      </c>
    </row>
    <row r="4603">
      <c r="A4603" s="551" t="s">
        <v>8958</v>
      </c>
      <c r="B4603" s="551" t="s">
        <v>8959</v>
      </c>
    </row>
    <row r="4604">
      <c r="A4604" s="551" t="s">
        <v>8960</v>
      </c>
      <c r="B4604" s="551" t="s">
        <v>8961</v>
      </c>
    </row>
    <row r="4605">
      <c r="A4605" s="551" t="s">
        <v>8962</v>
      </c>
      <c r="B4605" s="551" t="s">
        <v>8963</v>
      </c>
    </row>
    <row r="4606">
      <c r="A4606" s="551" t="s">
        <v>8964</v>
      </c>
      <c r="B4606" s="551" t="s">
        <v>8965</v>
      </c>
    </row>
    <row r="4607">
      <c r="A4607" s="551" t="s">
        <v>8966</v>
      </c>
      <c r="B4607" s="551" t="s">
        <v>8967</v>
      </c>
    </row>
    <row r="4608">
      <c r="A4608" s="551" t="s">
        <v>8968</v>
      </c>
      <c r="B4608" s="551" t="s">
        <v>8969</v>
      </c>
    </row>
    <row r="4609">
      <c r="A4609" s="551" t="s">
        <v>8970</v>
      </c>
      <c r="B4609" s="551" t="s">
        <v>8971</v>
      </c>
    </row>
    <row r="4610">
      <c r="A4610" s="551" t="s">
        <v>8972</v>
      </c>
      <c r="B4610" s="551" t="s">
        <v>8973</v>
      </c>
    </row>
    <row r="4611">
      <c r="A4611" s="551" t="s">
        <v>8974</v>
      </c>
      <c r="B4611" s="551" t="s">
        <v>8975</v>
      </c>
    </row>
    <row r="4612">
      <c r="A4612" s="551" t="s">
        <v>8976</v>
      </c>
      <c r="B4612" s="551" t="s">
        <v>8977</v>
      </c>
    </row>
    <row r="4613">
      <c r="A4613" s="551" t="s">
        <v>8978</v>
      </c>
      <c r="B4613" s="551" t="s">
        <v>8979</v>
      </c>
    </row>
    <row r="4614">
      <c r="A4614" s="551" t="s">
        <v>8980</v>
      </c>
      <c r="B4614" s="551" t="s">
        <v>8981</v>
      </c>
    </row>
    <row r="4615">
      <c r="A4615" s="551" t="s">
        <v>513</v>
      </c>
      <c r="B4615" s="551" t="s">
        <v>8982</v>
      </c>
    </row>
    <row r="4616">
      <c r="A4616" s="551" t="s">
        <v>514</v>
      </c>
      <c r="B4616" s="551" t="s">
        <v>8983</v>
      </c>
    </row>
    <row r="4617">
      <c r="A4617" s="551" t="s">
        <v>8984</v>
      </c>
      <c r="B4617" s="551" t="s">
        <v>8983</v>
      </c>
    </row>
    <row r="4618">
      <c r="A4618" s="551" t="s">
        <v>8985</v>
      </c>
      <c r="B4618" s="551" t="s">
        <v>5374</v>
      </c>
    </row>
    <row r="4619">
      <c r="A4619" s="551" t="s">
        <v>8986</v>
      </c>
      <c r="B4619" s="551" t="s">
        <v>8987</v>
      </c>
    </row>
    <row r="4620">
      <c r="A4620" s="551" t="s">
        <v>8988</v>
      </c>
      <c r="B4620" s="551" t="s">
        <v>8989</v>
      </c>
    </row>
    <row r="4621">
      <c r="A4621" s="551" t="s">
        <v>8990</v>
      </c>
      <c r="B4621" s="551" t="s">
        <v>8991</v>
      </c>
    </row>
    <row r="4622">
      <c r="A4622" s="551" t="s">
        <v>8992</v>
      </c>
      <c r="B4622" s="551" t="s">
        <v>8993</v>
      </c>
    </row>
    <row r="4623">
      <c r="A4623" s="551" t="s">
        <v>8994</v>
      </c>
      <c r="B4623" s="551" t="s">
        <v>8995</v>
      </c>
    </row>
    <row r="4624">
      <c r="A4624" s="551" t="s">
        <v>8996</v>
      </c>
      <c r="B4624" s="551" t="s">
        <v>8997</v>
      </c>
    </row>
    <row r="4625">
      <c r="A4625" s="551" t="s">
        <v>8998</v>
      </c>
      <c r="B4625" s="551" t="s">
        <v>8999</v>
      </c>
    </row>
    <row r="4626">
      <c r="A4626" s="551" t="s">
        <v>9000</v>
      </c>
      <c r="B4626" s="551" t="s">
        <v>9001</v>
      </c>
    </row>
    <row r="4627">
      <c r="A4627" s="551" t="s">
        <v>9002</v>
      </c>
      <c r="B4627" s="551" t="s">
        <v>9003</v>
      </c>
    </row>
    <row r="4628">
      <c r="A4628" s="551" t="s">
        <v>9004</v>
      </c>
      <c r="B4628" s="551" t="s">
        <v>9005</v>
      </c>
    </row>
    <row r="4629">
      <c r="A4629" s="551" t="s">
        <v>515</v>
      </c>
      <c r="B4629" s="551" t="s">
        <v>9006</v>
      </c>
    </row>
    <row r="4630">
      <c r="A4630" s="551" t="s">
        <v>9007</v>
      </c>
      <c r="B4630" s="551" t="s">
        <v>9008</v>
      </c>
    </row>
    <row r="4631">
      <c r="A4631" s="551" t="s">
        <v>9009</v>
      </c>
      <c r="B4631" s="551" t="s">
        <v>9010</v>
      </c>
    </row>
    <row r="4632">
      <c r="A4632" s="551" t="s">
        <v>9011</v>
      </c>
      <c r="B4632" s="551" t="s">
        <v>9012</v>
      </c>
    </row>
    <row r="4633">
      <c r="A4633" s="551" t="s">
        <v>9013</v>
      </c>
      <c r="B4633" s="551" t="s">
        <v>4703</v>
      </c>
    </row>
    <row r="4634">
      <c r="A4634" s="551" t="s">
        <v>9014</v>
      </c>
      <c r="B4634" s="551" t="s">
        <v>9015</v>
      </c>
    </row>
    <row r="4635">
      <c r="A4635" s="551" t="s">
        <v>9016</v>
      </c>
      <c r="B4635" s="551" t="s">
        <v>9017</v>
      </c>
    </row>
    <row r="4636">
      <c r="A4636" s="551" t="s">
        <v>516</v>
      </c>
      <c r="B4636" s="551" t="s">
        <v>9018</v>
      </c>
    </row>
    <row r="4637">
      <c r="A4637" s="551" t="s">
        <v>9019</v>
      </c>
      <c r="B4637" s="551" t="s">
        <v>9020</v>
      </c>
    </row>
    <row r="4638">
      <c r="A4638" s="551" t="s">
        <v>517</v>
      </c>
      <c r="B4638" s="551" t="s">
        <v>9021</v>
      </c>
    </row>
    <row r="4639">
      <c r="A4639" s="551" t="s">
        <v>9022</v>
      </c>
      <c r="B4639" s="551" t="s">
        <v>9023</v>
      </c>
    </row>
    <row r="4640">
      <c r="A4640" s="551" t="s">
        <v>9024</v>
      </c>
      <c r="B4640" s="551" t="s">
        <v>9025</v>
      </c>
    </row>
    <row r="4641">
      <c r="A4641" s="551" t="s">
        <v>9026</v>
      </c>
      <c r="B4641" s="551" t="s">
        <v>9027</v>
      </c>
    </row>
    <row r="4642">
      <c r="A4642" s="551" t="s">
        <v>9028</v>
      </c>
      <c r="B4642" s="551" t="s">
        <v>9029</v>
      </c>
    </row>
    <row r="4643">
      <c r="A4643" s="551" t="s">
        <v>9030</v>
      </c>
      <c r="B4643" s="551" t="s">
        <v>9031</v>
      </c>
    </row>
    <row r="4644">
      <c r="A4644" s="551" t="s">
        <v>9032</v>
      </c>
      <c r="B4644" s="551" t="s">
        <v>9033</v>
      </c>
    </row>
    <row r="4645">
      <c r="A4645" s="551" t="s">
        <v>9034</v>
      </c>
      <c r="B4645" s="551" t="s">
        <v>9035</v>
      </c>
    </row>
    <row r="4646">
      <c r="A4646" s="551" t="s">
        <v>9036</v>
      </c>
      <c r="B4646" s="551" t="s">
        <v>9035</v>
      </c>
    </row>
    <row r="4647">
      <c r="A4647" s="551" t="s">
        <v>9037</v>
      </c>
      <c r="B4647" s="551" t="s">
        <v>9038</v>
      </c>
    </row>
    <row r="4648">
      <c r="A4648" s="551" t="s">
        <v>518</v>
      </c>
      <c r="B4648" s="551" t="s">
        <v>9023</v>
      </c>
    </row>
    <row r="4649">
      <c r="A4649" s="551" t="s">
        <v>9039</v>
      </c>
      <c r="B4649" s="551" t="s">
        <v>9040</v>
      </c>
    </row>
    <row r="4650">
      <c r="A4650" s="551" t="s">
        <v>9041</v>
      </c>
      <c r="B4650" s="551" t="s">
        <v>8989</v>
      </c>
    </row>
    <row r="4651">
      <c r="A4651" s="551" t="s">
        <v>9042</v>
      </c>
      <c r="B4651" s="551" t="s">
        <v>9043</v>
      </c>
    </row>
    <row r="4652">
      <c r="A4652" s="551" t="s">
        <v>9044</v>
      </c>
      <c r="B4652" s="551" t="s">
        <v>9045</v>
      </c>
    </row>
    <row r="4653">
      <c r="A4653" s="551" t="s">
        <v>9046</v>
      </c>
      <c r="B4653" s="551" t="s">
        <v>9047</v>
      </c>
    </row>
    <row r="4654">
      <c r="A4654" s="551" t="s">
        <v>9048</v>
      </c>
      <c r="B4654" s="551" t="s">
        <v>9049</v>
      </c>
    </row>
    <row r="4655">
      <c r="A4655" s="551" t="s">
        <v>9050</v>
      </c>
      <c r="B4655" s="551" t="s">
        <v>9051</v>
      </c>
    </row>
    <row r="4656">
      <c r="A4656" s="551" t="s">
        <v>9052</v>
      </c>
      <c r="B4656" s="551" t="s">
        <v>3067</v>
      </c>
    </row>
    <row r="4657">
      <c r="A4657" s="551" t="s">
        <v>9053</v>
      </c>
      <c r="B4657" s="551" t="s">
        <v>9054</v>
      </c>
    </row>
    <row r="4658">
      <c r="A4658" s="551" t="s">
        <v>9055</v>
      </c>
      <c r="B4658" s="551" t="s">
        <v>9056</v>
      </c>
    </row>
    <row r="4659">
      <c r="A4659" s="551" t="s">
        <v>9057</v>
      </c>
      <c r="B4659" s="551" t="s">
        <v>9058</v>
      </c>
    </row>
    <row r="4660">
      <c r="A4660" s="551" t="s">
        <v>9059</v>
      </c>
      <c r="B4660" s="551" t="s">
        <v>9060</v>
      </c>
    </row>
    <row r="4661">
      <c r="A4661" s="551" t="s">
        <v>9061</v>
      </c>
      <c r="B4661" s="551" t="s">
        <v>3067</v>
      </c>
    </row>
    <row r="4662">
      <c r="A4662" s="551" t="s">
        <v>9062</v>
      </c>
      <c r="B4662" s="551" t="s">
        <v>3067</v>
      </c>
    </row>
    <row r="4663">
      <c r="A4663" s="551" t="s">
        <v>9063</v>
      </c>
      <c r="B4663" s="551" t="s">
        <v>9064</v>
      </c>
    </row>
    <row r="4664">
      <c r="A4664" s="551" t="s">
        <v>9065</v>
      </c>
      <c r="B4664" s="551" t="s">
        <v>9066</v>
      </c>
    </row>
    <row r="4665">
      <c r="A4665" s="551" t="s">
        <v>9067</v>
      </c>
      <c r="B4665" s="551" t="s">
        <v>9068</v>
      </c>
    </row>
    <row r="4666">
      <c r="A4666" s="551" t="s">
        <v>9069</v>
      </c>
      <c r="B4666" s="551" t="s">
        <v>9064</v>
      </c>
    </row>
    <row r="4667">
      <c r="A4667" s="551" t="s">
        <v>9070</v>
      </c>
      <c r="B4667" s="551" t="s">
        <v>3067</v>
      </c>
    </row>
    <row r="4668">
      <c r="A4668" s="551" t="s">
        <v>9071</v>
      </c>
      <c r="B4668" s="551" t="s">
        <v>9064</v>
      </c>
    </row>
    <row r="4669">
      <c r="A4669" s="551" t="s">
        <v>9072</v>
      </c>
      <c r="B4669" s="551" t="s">
        <v>9073</v>
      </c>
    </row>
    <row r="4670">
      <c r="A4670" s="551" t="s">
        <v>9074</v>
      </c>
      <c r="B4670" s="551" t="s">
        <v>9075</v>
      </c>
    </row>
    <row r="4671">
      <c r="A4671" s="551" t="s">
        <v>9076</v>
      </c>
      <c r="B4671" s="551" t="s">
        <v>9077</v>
      </c>
    </row>
    <row r="4672">
      <c r="A4672" s="551" t="s">
        <v>9078</v>
      </c>
      <c r="B4672" s="551" t="s">
        <v>9079</v>
      </c>
    </row>
    <row r="4673">
      <c r="A4673" s="551" t="s">
        <v>9080</v>
      </c>
      <c r="B4673" s="551" t="s">
        <v>3067</v>
      </c>
    </row>
    <row r="4674">
      <c r="A4674" s="551" t="s">
        <v>519</v>
      </c>
      <c r="B4674" s="551" t="s">
        <v>9081</v>
      </c>
    </row>
    <row r="4675">
      <c r="A4675" s="551" t="s">
        <v>9082</v>
      </c>
      <c r="B4675" s="551" t="s">
        <v>3067</v>
      </c>
    </row>
    <row r="4676">
      <c r="A4676" s="551" t="s">
        <v>9083</v>
      </c>
      <c r="B4676" s="551" t="s">
        <v>3067</v>
      </c>
    </row>
    <row r="4677">
      <c r="A4677" s="551" t="s">
        <v>9084</v>
      </c>
      <c r="B4677" s="551" t="s">
        <v>9085</v>
      </c>
    </row>
    <row r="4678">
      <c r="A4678" s="551" t="s">
        <v>9086</v>
      </c>
      <c r="B4678" s="551" t="s">
        <v>9087</v>
      </c>
    </row>
    <row r="4679">
      <c r="A4679" s="551" t="s">
        <v>9088</v>
      </c>
      <c r="B4679" s="551" t="s">
        <v>9089</v>
      </c>
    </row>
    <row r="4680">
      <c r="A4680" s="551" t="s">
        <v>9090</v>
      </c>
      <c r="B4680" s="551" t="s">
        <v>9091</v>
      </c>
    </row>
    <row r="4681">
      <c r="A4681" s="551" t="s">
        <v>9092</v>
      </c>
      <c r="B4681" s="551" t="s">
        <v>9093</v>
      </c>
    </row>
    <row r="4682">
      <c r="A4682" s="551" t="s">
        <v>9094</v>
      </c>
      <c r="B4682" s="551" t="s">
        <v>9095</v>
      </c>
    </row>
    <row r="4683">
      <c r="A4683" s="551" t="s">
        <v>9096</v>
      </c>
      <c r="B4683" s="551" t="s">
        <v>9095</v>
      </c>
    </row>
    <row r="4684">
      <c r="A4684" s="551" t="s">
        <v>9097</v>
      </c>
      <c r="B4684" s="551" t="s">
        <v>9098</v>
      </c>
    </row>
    <row r="4685">
      <c r="A4685" s="551" t="s">
        <v>9099</v>
      </c>
      <c r="B4685" s="551" t="s">
        <v>9098</v>
      </c>
    </row>
    <row r="4686">
      <c r="A4686" s="551" t="s">
        <v>9100</v>
      </c>
      <c r="B4686" s="551" t="s">
        <v>9098</v>
      </c>
    </row>
    <row r="4687">
      <c r="A4687" s="551" t="s">
        <v>9101</v>
      </c>
      <c r="B4687" s="551" t="s">
        <v>9098</v>
      </c>
    </row>
    <row r="4688">
      <c r="A4688" s="551" t="s">
        <v>9102</v>
      </c>
      <c r="B4688" s="551" t="s">
        <v>9098</v>
      </c>
    </row>
    <row r="4689">
      <c r="A4689" s="551" t="s">
        <v>9103</v>
      </c>
      <c r="B4689" s="551" t="s">
        <v>9104</v>
      </c>
    </row>
    <row r="4690">
      <c r="A4690" s="551" t="s">
        <v>9105</v>
      </c>
      <c r="B4690" s="551" t="s">
        <v>9106</v>
      </c>
    </row>
    <row r="4691">
      <c r="A4691" s="551" t="s">
        <v>9107</v>
      </c>
      <c r="B4691" s="551" t="s">
        <v>9108</v>
      </c>
    </row>
    <row r="4692">
      <c r="A4692" s="551" t="s">
        <v>9109</v>
      </c>
      <c r="B4692" s="551" t="s">
        <v>9110</v>
      </c>
    </row>
    <row r="4693">
      <c r="A4693" s="551" t="s">
        <v>9111</v>
      </c>
      <c r="B4693" s="551" t="s">
        <v>9112</v>
      </c>
    </row>
    <row r="4694">
      <c r="A4694" s="551" t="s">
        <v>9113</v>
      </c>
      <c r="B4694" s="551" t="s">
        <v>9114</v>
      </c>
    </row>
    <row r="4695">
      <c r="A4695" s="551" t="s">
        <v>9115</v>
      </c>
      <c r="B4695" s="551" t="s">
        <v>9114</v>
      </c>
    </row>
    <row r="4696">
      <c r="A4696" s="551" t="s">
        <v>9116</v>
      </c>
      <c r="B4696" s="551" t="s">
        <v>9114</v>
      </c>
    </row>
    <row r="4697">
      <c r="A4697" s="551" t="s">
        <v>9117</v>
      </c>
      <c r="B4697" s="551" t="s">
        <v>9114</v>
      </c>
    </row>
    <row r="4698">
      <c r="A4698" s="551" t="s">
        <v>9118</v>
      </c>
      <c r="B4698" s="551" t="s">
        <v>9114</v>
      </c>
    </row>
    <row r="4699">
      <c r="A4699" s="551" t="s">
        <v>9119</v>
      </c>
      <c r="B4699" s="551" t="s">
        <v>9114</v>
      </c>
    </row>
    <row r="4700">
      <c r="A4700" s="551" t="s">
        <v>9120</v>
      </c>
      <c r="B4700" s="551" t="s">
        <v>9114</v>
      </c>
    </row>
    <row r="4701">
      <c r="A4701" s="551" t="s">
        <v>9121</v>
      </c>
      <c r="B4701" s="551" t="s">
        <v>9122</v>
      </c>
    </row>
    <row r="4702">
      <c r="A4702" s="551" t="s">
        <v>9123</v>
      </c>
      <c r="B4702" s="551" t="s">
        <v>9124</v>
      </c>
    </row>
    <row r="4703">
      <c r="A4703" s="551" t="s">
        <v>9125</v>
      </c>
      <c r="B4703" s="551" t="s">
        <v>9126</v>
      </c>
    </row>
    <row r="4704">
      <c r="A4704" s="551" t="s">
        <v>9127</v>
      </c>
      <c r="B4704" s="551" t="s">
        <v>9128</v>
      </c>
    </row>
    <row r="4705">
      <c r="A4705" s="551" t="s">
        <v>9129</v>
      </c>
      <c r="B4705" s="551" t="s">
        <v>9130</v>
      </c>
    </row>
    <row r="4706">
      <c r="A4706" s="551" t="s">
        <v>9131</v>
      </c>
      <c r="B4706" s="551" t="s">
        <v>9132</v>
      </c>
    </row>
    <row r="4707">
      <c r="A4707" s="551" t="s">
        <v>9133</v>
      </c>
      <c r="B4707" s="551" t="s">
        <v>9134</v>
      </c>
    </row>
    <row r="4708">
      <c r="A4708" s="551" t="s">
        <v>9135</v>
      </c>
      <c r="B4708" s="551" t="s">
        <v>9098</v>
      </c>
    </row>
    <row r="4709">
      <c r="A4709" s="551" t="s">
        <v>9136</v>
      </c>
      <c r="B4709" s="551" t="s">
        <v>9137</v>
      </c>
    </row>
    <row r="4710">
      <c r="A4710" s="551" t="s">
        <v>9138</v>
      </c>
      <c r="B4710" s="551" t="s">
        <v>9139</v>
      </c>
    </row>
    <row r="4711">
      <c r="A4711" s="551" t="s">
        <v>9140</v>
      </c>
      <c r="B4711" s="551" t="s">
        <v>9141</v>
      </c>
    </row>
    <row r="4712">
      <c r="A4712" s="551" t="s">
        <v>9142</v>
      </c>
      <c r="B4712" s="551" t="s">
        <v>9143</v>
      </c>
    </row>
    <row r="4713">
      <c r="A4713" s="551" t="s">
        <v>9144</v>
      </c>
      <c r="B4713" s="551" t="s">
        <v>9145</v>
      </c>
    </row>
    <row r="4714">
      <c r="A4714" s="551" t="s">
        <v>9146</v>
      </c>
      <c r="B4714" s="551" t="s">
        <v>9147</v>
      </c>
    </row>
    <row r="4715">
      <c r="A4715" s="551" t="s">
        <v>9148</v>
      </c>
      <c r="B4715" s="551" t="s">
        <v>9149</v>
      </c>
    </row>
    <row r="4716">
      <c r="A4716" s="551" t="s">
        <v>9150</v>
      </c>
      <c r="B4716" s="551" t="s">
        <v>9151</v>
      </c>
    </row>
    <row r="4717">
      <c r="A4717" s="551" t="s">
        <v>9152</v>
      </c>
      <c r="B4717" s="551" t="s">
        <v>9153</v>
      </c>
    </row>
    <row r="4718">
      <c r="A4718" s="551" t="s">
        <v>520</v>
      </c>
      <c r="B4718" s="551" t="s">
        <v>9154</v>
      </c>
    </row>
    <row r="4719">
      <c r="A4719" s="551" t="s">
        <v>9155</v>
      </c>
      <c r="B4719" s="551" t="s">
        <v>9156</v>
      </c>
    </row>
    <row r="4720">
      <c r="A4720" s="551" t="s">
        <v>9157</v>
      </c>
      <c r="B4720" s="551" t="s">
        <v>9158</v>
      </c>
    </row>
    <row r="4721">
      <c r="A4721" s="551" t="s">
        <v>9159</v>
      </c>
      <c r="B4721" s="551" t="s">
        <v>9160</v>
      </c>
    </row>
    <row r="4722">
      <c r="A4722" s="551" t="s">
        <v>9161</v>
      </c>
      <c r="B4722" s="551" t="s">
        <v>9162</v>
      </c>
    </row>
    <row r="4723">
      <c r="A4723" s="551" t="s">
        <v>9163</v>
      </c>
      <c r="B4723" s="551" t="s">
        <v>9164</v>
      </c>
    </row>
    <row r="4724">
      <c r="A4724" s="551" t="s">
        <v>9165</v>
      </c>
      <c r="B4724" s="551" t="s">
        <v>9166</v>
      </c>
    </row>
    <row r="4725">
      <c r="A4725" s="551" t="s">
        <v>9167</v>
      </c>
      <c r="B4725" s="551" t="s">
        <v>9168</v>
      </c>
    </row>
    <row r="4726">
      <c r="A4726" s="551" t="s">
        <v>9169</v>
      </c>
      <c r="B4726" s="551" t="s">
        <v>9170</v>
      </c>
    </row>
    <row r="4727">
      <c r="A4727" s="551" t="s">
        <v>9171</v>
      </c>
      <c r="B4727" s="551" t="s">
        <v>9172</v>
      </c>
    </row>
    <row r="4728">
      <c r="A4728" s="551" t="s">
        <v>9173</v>
      </c>
      <c r="B4728" s="551" t="s">
        <v>9174</v>
      </c>
    </row>
    <row r="4729">
      <c r="A4729" s="551" t="s">
        <v>9175</v>
      </c>
      <c r="B4729" s="551" t="s">
        <v>9176</v>
      </c>
    </row>
    <row r="4730">
      <c r="A4730" s="551" t="s">
        <v>9177</v>
      </c>
      <c r="B4730" s="551" t="s">
        <v>9178</v>
      </c>
    </row>
    <row r="4731">
      <c r="A4731" s="551" t="s">
        <v>9179</v>
      </c>
      <c r="B4731" s="551" t="s">
        <v>9180</v>
      </c>
    </row>
    <row r="4732">
      <c r="A4732" s="551" t="s">
        <v>9181</v>
      </c>
      <c r="B4732" s="551" t="s">
        <v>9182</v>
      </c>
    </row>
    <row r="4733">
      <c r="A4733" s="551" t="s">
        <v>9183</v>
      </c>
      <c r="B4733" s="551" t="s">
        <v>9184</v>
      </c>
    </row>
    <row r="4734">
      <c r="A4734" s="551" t="s">
        <v>9185</v>
      </c>
      <c r="B4734" s="551" t="s">
        <v>9186</v>
      </c>
    </row>
    <row r="4735">
      <c r="A4735" s="551" t="s">
        <v>521</v>
      </c>
      <c r="B4735" s="551" t="s">
        <v>9187</v>
      </c>
    </row>
    <row r="4736">
      <c r="A4736" s="551" t="s">
        <v>9188</v>
      </c>
      <c r="B4736" s="551" t="s">
        <v>9187</v>
      </c>
    </row>
    <row r="4737">
      <c r="A4737" s="551" t="s">
        <v>9189</v>
      </c>
      <c r="B4737" s="551" t="s">
        <v>9187</v>
      </c>
    </row>
    <row r="4738">
      <c r="A4738" s="551" t="s">
        <v>9190</v>
      </c>
      <c r="B4738" s="551" t="s">
        <v>9187</v>
      </c>
    </row>
    <row r="4739">
      <c r="A4739" s="551" t="s">
        <v>9191</v>
      </c>
      <c r="B4739" s="551" t="s">
        <v>9192</v>
      </c>
    </row>
    <row r="4740">
      <c r="A4740" s="551" t="s">
        <v>9193</v>
      </c>
      <c r="B4740" s="551" t="s">
        <v>9194</v>
      </c>
    </row>
    <row r="4741">
      <c r="A4741" s="551" t="s">
        <v>9195</v>
      </c>
      <c r="B4741" s="551" t="s">
        <v>9196</v>
      </c>
    </row>
    <row r="4742">
      <c r="A4742" s="551" t="s">
        <v>9197</v>
      </c>
      <c r="B4742" s="551" t="s">
        <v>9198</v>
      </c>
    </row>
    <row r="4743">
      <c r="A4743" s="551" t="s">
        <v>9199</v>
      </c>
      <c r="B4743" s="551" t="s">
        <v>9200</v>
      </c>
    </row>
    <row r="4744">
      <c r="A4744" s="551" t="s">
        <v>9201</v>
      </c>
      <c r="B4744" s="551" t="s">
        <v>9202</v>
      </c>
    </row>
    <row r="4745">
      <c r="A4745" s="551" t="s">
        <v>9203</v>
      </c>
      <c r="B4745" s="551" t="s">
        <v>9204</v>
      </c>
    </row>
    <row r="4746">
      <c r="A4746" s="551" t="s">
        <v>9205</v>
      </c>
      <c r="B4746" s="551" t="s">
        <v>9206</v>
      </c>
    </row>
    <row r="4747">
      <c r="A4747" s="551" t="s">
        <v>9207</v>
      </c>
      <c r="B4747" s="551" t="s">
        <v>9208</v>
      </c>
    </row>
    <row r="4748">
      <c r="A4748" s="551" t="s">
        <v>522</v>
      </c>
      <c r="B4748" s="551" t="s">
        <v>9209</v>
      </c>
    </row>
    <row r="4749">
      <c r="A4749" s="551" t="s">
        <v>9210</v>
      </c>
      <c r="B4749" s="551" t="s">
        <v>9211</v>
      </c>
    </row>
    <row r="4750">
      <c r="A4750" s="551" t="s">
        <v>9212</v>
      </c>
      <c r="B4750" s="551" t="s">
        <v>9213</v>
      </c>
    </row>
    <row r="4751">
      <c r="A4751" s="551" t="s">
        <v>9214</v>
      </c>
      <c r="B4751" s="551" t="s">
        <v>9215</v>
      </c>
    </row>
    <row r="4752">
      <c r="A4752" s="551" t="s">
        <v>9216</v>
      </c>
      <c r="B4752" s="551" t="s">
        <v>9217</v>
      </c>
    </row>
    <row r="4753">
      <c r="A4753" s="551" t="s">
        <v>523</v>
      </c>
      <c r="B4753" s="551" t="s">
        <v>9218</v>
      </c>
    </row>
    <row r="4754">
      <c r="A4754" s="551" t="s">
        <v>9219</v>
      </c>
      <c r="B4754" s="551" t="s">
        <v>9005</v>
      </c>
    </row>
    <row r="4755">
      <c r="A4755" s="551" t="s">
        <v>9220</v>
      </c>
      <c r="B4755" s="551" t="s">
        <v>9221</v>
      </c>
    </row>
    <row r="4756">
      <c r="A4756" s="551" t="s">
        <v>9222</v>
      </c>
      <c r="B4756" s="551" t="s">
        <v>9223</v>
      </c>
    </row>
    <row r="4757">
      <c r="A4757" s="551" t="s">
        <v>9224</v>
      </c>
      <c r="B4757" s="551" t="s">
        <v>9225</v>
      </c>
    </row>
    <row r="4758">
      <c r="A4758" s="551" t="s">
        <v>9226</v>
      </c>
      <c r="B4758" s="551" t="s">
        <v>9227</v>
      </c>
    </row>
    <row r="4759">
      <c r="A4759" s="551" t="s">
        <v>9228</v>
      </c>
      <c r="B4759" s="551" t="s">
        <v>9229</v>
      </c>
    </row>
    <row r="4760">
      <c r="A4760" s="551" t="s">
        <v>9230</v>
      </c>
      <c r="B4760" s="551" t="s">
        <v>9231</v>
      </c>
    </row>
    <row r="4761">
      <c r="A4761" s="551" t="s">
        <v>9232</v>
      </c>
      <c r="B4761" s="551" t="s">
        <v>9233</v>
      </c>
    </row>
    <row r="4762">
      <c r="A4762" s="551" t="s">
        <v>9234</v>
      </c>
      <c r="B4762" s="551" t="s">
        <v>9235</v>
      </c>
    </row>
    <row r="4763">
      <c r="A4763" s="551" t="s">
        <v>9236</v>
      </c>
      <c r="B4763" s="551" t="s">
        <v>9237</v>
      </c>
    </row>
    <row r="4764">
      <c r="A4764" s="551" t="s">
        <v>9238</v>
      </c>
      <c r="B4764" s="551" t="s">
        <v>9239</v>
      </c>
    </row>
    <row r="4765">
      <c r="A4765" s="551" t="s">
        <v>9240</v>
      </c>
      <c r="B4765" s="551" t="s">
        <v>9241</v>
      </c>
    </row>
    <row r="4766">
      <c r="A4766" s="551" t="s">
        <v>9242</v>
      </c>
      <c r="B4766" s="551" t="s">
        <v>9243</v>
      </c>
    </row>
    <row r="4767">
      <c r="A4767" s="551" t="s">
        <v>9244</v>
      </c>
      <c r="B4767" s="551" t="s">
        <v>9245</v>
      </c>
    </row>
    <row r="4768">
      <c r="A4768" s="551" t="s">
        <v>9246</v>
      </c>
      <c r="B4768" s="551" t="s">
        <v>9247</v>
      </c>
    </row>
    <row r="4769">
      <c r="A4769" s="551" t="s">
        <v>9248</v>
      </c>
      <c r="B4769" s="551" t="s">
        <v>9249</v>
      </c>
    </row>
    <row r="4770">
      <c r="A4770" s="551" t="s">
        <v>524</v>
      </c>
      <c r="B4770" s="551" t="s">
        <v>9250</v>
      </c>
    </row>
    <row r="4771">
      <c r="A4771" s="551" t="s">
        <v>9251</v>
      </c>
      <c r="B4771" s="551" t="s">
        <v>9252</v>
      </c>
    </row>
    <row r="4772">
      <c r="A4772" s="551" t="s">
        <v>525</v>
      </c>
      <c r="B4772" s="551" t="s">
        <v>9147</v>
      </c>
    </row>
    <row r="4773">
      <c r="A4773" s="551" t="s">
        <v>9253</v>
      </c>
      <c r="B4773" s="551" t="s">
        <v>9147</v>
      </c>
    </row>
    <row r="4774">
      <c r="A4774" s="551" t="s">
        <v>9254</v>
      </c>
      <c r="B4774" s="551" t="s">
        <v>9147</v>
      </c>
    </row>
    <row r="4775">
      <c r="A4775" s="551" t="s">
        <v>9255</v>
      </c>
      <c r="B4775" s="551" t="s">
        <v>9256</v>
      </c>
    </row>
    <row r="4776">
      <c r="A4776" s="551" t="s">
        <v>9257</v>
      </c>
      <c r="B4776" s="551" t="s">
        <v>9258</v>
      </c>
    </row>
    <row r="4777">
      <c r="A4777" s="551" t="s">
        <v>9259</v>
      </c>
      <c r="B4777" s="551" t="s">
        <v>9260</v>
      </c>
    </row>
    <row r="4778">
      <c r="A4778" s="551" t="s">
        <v>9261</v>
      </c>
      <c r="B4778" s="551" t="s">
        <v>9262</v>
      </c>
    </row>
    <row r="4779">
      <c r="A4779" s="551" t="s">
        <v>9263</v>
      </c>
      <c r="B4779" s="551" t="s">
        <v>9262</v>
      </c>
    </row>
    <row r="4780">
      <c r="A4780" s="551" t="s">
        <v>9264</v>
      </c>
      <c r="B4780" s="551" t="s">
        <v>9265</v>
      </c>
    </row>
    <row r="4781">
      <c r="A4781" s="551" t="s">
        <v>9266</v>
      </c>
      <c r="B4781" s="551" t="s">
        <v>9267</v>
      </c>
    </row>
    <row r="4782">
      <c r="A4782" s="551" t="s">
        <v>9268</v>
      </c>
      <c r="B4782" s="551" t="s">
        <v>9269</v>
      </c>
    </row>
    <row r="4783">
      <c r="A4783" s="551" t="s">
        <v>9270</v>
      </c>
      <c r="B4783" s="551" t="s">
        <v>9271</v>
      </c>
    </row>
    <row r="4784">
      <c r="A4784" s="551" t="s">
        <v>9272</v>
      </c>
      <c r="B4784" s="551" t="s">
        <v>9273</v>
      </c>
    </row>
    <row r="4785">
      <c r="A4785" s="551" t="s">
        <v>9274</v>
      </c>
      <c r="B4785" s="551" t="s">
        <v>9275</v>
      </c>
    </row>
    <row r="4786">
      <c r="A4786" s="551" t="s">
        <v>9276</v>
      </c>
      <c r="B4786" s="551" t="s">
        <v>9277</v>
      </c>
    </row>
    <row r="4787">
      <c r="A4787" s="551" t="s">
        <v>9278</v>
      </c>
      <c r="B4787" s="551" t="s">
        <v>9279</v>
      </c>
    </row>
    <row r="4788">
      <c r="A4788" s="551" t="s">
        <v>9280</v>
      </c>
      <c r="B4788" s="551" t="s">
        <v>9279</v>
      </c>
    </row>
    <row r="4789">
      <c r="A4789" s="551" t="s">
        <v>9281</v>
      </c>
      <c r="B4789" s="551" t="s">
        <v>9279</v>
      </c>
    </row>
    <row r="4790">
      <c r="A4790" s="551" t="s">
        <v>9282</v>
      </c>
      <c r="B4790" s="551" t="s">
        <v>9279</v>
      </c>
    </row>
    <row r="4791">
      <c r="A4791" s="551" t="s">
        <v>9283</v>
      </c>
      <c r="B4791" s="551" t="s">
        <v>9284</v>
      </c>
    </row>
    <row r="4792">
      <c r="A4792" s="551" t="s">
        <v>9285</v>
      </c>
      <c r="B4792" s="551" t="s">
        <v>9286</v>
      </c>
    </row>
    <row r="4793">
      <c r="A4793" s="551" t="s">
        <v>9287</v>
      </c>
      <c r="B4793" s="551" t="s">
        <v>9288</v>
      </c>
    </row>
    <row r="4794">
      <c r="A4794" s="551" t="s">
        <v>9289</v>
      </c>
      <c r="B4794" s="551" t="s">
        <v>9290</v>
      </c>
    </row>
    <row r="4795">
      <c r="A4795" s="551" t="s">
        <v>9291</v>
      </c>
      <c r="B4795" s="551" t="s">
        <v>9292</v>
      </c>
    </row>
    <row r="4796">
      <c r="A4796" s="551" t="s">
        <v>9293</v>
      </c>
      <c r="B4796" s="551" t="s">
        <v>9294</v>
      </c>
    </row>
    <row r="4797">
      <c r="A4797" s="551" t="s">
        <v>9295</v>
      </c>
      <c r="B4797" s="551" t="s">
        <v>9296</v>
      </c>
    </row>
    <row r="4798">
      <c r="A4798" s="551" t="s">
        <v>9297</v>
      </c>
      <c r="B4798" s="551" t="s">
        <v>9298</v>
      </c>
    </row>
    <row r="4799">
      <c r="A4799" s="551" t="s">
        <v>9299</v>
      </c>
      <c r="B4799" s="551" t="s">
        <v>9300</v>
      </c>
    </row>
    <row r="4800">
      <c r="A4800" s="551" t="s">
        <v>9301</v>
      </c>
      <c r="B4800" s="551" t="s">
        <v>9300</v>
      </c>
    </row>
    <row r="4801">
      <c r="A4801" s="551" t="s">
        <v>9302</v>
      </c>
      <c r="B4801" s="551" t="s">
        <v>9303</v>
      </c>
    </row>
    <row r="4802">
      <c r="A4802" s="551" t="s">
        <v>9304</v>
      </c>
      <c r="B4802" s="551" t="s">
        <v>9305</v>
      </c>
    </row>
    <row r="4803">
      <c r="A4803" s="551" t="s">
        <v>9306</v>
      </c>
      <c r="B4803" s="551" t="s">
        <v>9307</v>
      </c>
    </row>
    <row r="4804">
      <c r="A4804" s="551" t="s">
        <v>9308</v>
      </c>
      <c r="B4804" s="551" t="s">
        <v>9309</v>
      </c>
    </row>
    <row r="4805">
      <c r="A4805" s="551" t="s">
        <v>9310</v>
      </c>
      <c r="B4805" s="551" t="s">
        <v>9311</v>
      </c>
    </row>
    <row r="4806">
      <c r="A4806" s="551" t="s">
        <v>9312</v>
      </c>
      <c r="B4806" s="551" t="s">
        <v>9313</v>
      </c>
    </row>
    <row r="4807">
      <c r="A4807" s="551" t="s">
        <v>9314</v>
      </c>
      <c r="B4807" s="551" t="s">
        <v>9315</v>
      </c>
    </row>
    <row r="4808">
      <c r="A4808" s="551" t="s">
        <v>9316</v>
      </c>
      <c r="B4808" s="551" t="s">
        <v>9317</v>
      </c>
    </row>
    <row r="4809">
      <c r="A4809" s="551" t="s">
        <v>9318</v>
      </c>
      <c r="B4809" s="551" t="s">
        <v>9319</v>
      </c>
    </row>
    <row r="4810">
      <c r="A4810" s="551" t="s">
        <v>9320</v>
      </c>
      <c r="B4810" s="551" t="s">
        <v>9321</v>
      </c>
    </row>
    <row r="4811">
      <c r="A4811" s="551" t="s">
        <v>9322</v>
      </c>
      <c r="B4811" s="551" t="s">
        <v>9323</v>
      </c>
    </row>
    <row r="4812">
      <c r="A4812" s="551" t="s">
        <v>9324</v>
      </c>
      <c r="B4812" s="551" t="s">
        <v>9325</v>
      </c>
    </row>
    <row r="4813">
      <c r="A4813" s="551" t="s">
        <v>9326</v>
      </c>
      <c r="B4813" s="551" t="s">
        <v>9327</v>
      </c>
    </row>
    <row r="4814">
      <c r="A4814" s="551" t="s">
        <v>526</v>
      </c>
      <c r="B4814" s="551" t="s">
        <v>8989</v>
      </c>
    </row>
    <row r="4815">
      <c r="A4815" s="551" t="s">
        <v>9328</v>
      </c>
      <c r="B4815" s="551" t="s">
        <v>9329</v>
      </c>
    </row>
    <row r="4816">
      <c r="A4816" s="551" t="s">
        <v>9330</v>
      </c>
      <c r="B4816" s="551" t="s">
        <v>9331</v>
      </c>
    </row>
    <row r="4817">
      <c r="A4817" s="551" t="s">
        <v>9332</v>
      </c>
      <c r="B4817" s="551" t="s">
        <v>9333</v>
      </c>
    </row>
    <row r="4818">
      <c r="A4818" s="551" t="s">
        <v>9334</v>
      </c>
      <c r="B4818" s="551" t="s">
        <v>9335</v>
      </c>
    </row>
    <row r="4819">
      <c r="A4819" s="551" t="s">
        <v>9336</v>
      </c>
      <c r="B4819" s="551" t="s">
        <v>9337</v>
      </c>
    </row>
    <row r="4820">
      <c r="A4820" s="551" t="s">
        <v>9338</v>
      </c>
      <c r="B4820" s="551" t="s">
        <v>9337</v>
      </c>
    </row>
    <row r="4821">
      <c r="A4821" s="551" t="s">
        <v>9339</v>
      </c>
      <c r="B4821" s="551" t="s">
        <v>9337</v>
      </c>
    </row>
    <row r="4822">
      <c r="A4822" s="551" t="s">
        <v>9340</v>
      </c>
      <c r="B4822" s="551" t="s">
        <v>9337</v>
      </c>
    </row>
    <row r="4823">
      <c r="A4823" s="551" t="s">
        <v>9341</v>
      </c>
      <c r="B4823" s="551" t="s">
        <v>9337</v>
      </c>
    </row>
    <row r="4824">
      <c r="A4824" s="551" t="s">
        <v>9342</v>
      </c>
      <c r="B4824" s="551" t="s">
        <v>9337</v>
      </c>
    </row>
    <row r="4825">
      <c r="A4825" s="551" t="s">
        <v>9343</v>
      </c>
      <c r="B4825" s="551" t="s">
        <v>9337</v>
      </c>
    </row>
    <row r="4826">
      <c r="A4826" s="551" t="s">
        <v>9344</v>
      </c>
      <c r="B4826" s="551" t="s">
        <v>9337</v>
      </c>
    </row>
    <row r="4827">
      <c r="A4827" s="551" t="s">
        <v>9345</v>
      </c>
      <c r="B4827" s="551" t="s">
        <v>9337</v>
      </c>
    </row>
    <row r="4828">
      <c r="A4828" s="551" t="s">
        <v>9346</v>
      </c>
      <c r="B4828" s="551" t="s">
        <v>9337</v>
      </c>
    </row>
    <row r="4829">
      <c r="A4829" s="551" t="s">
        <v>9347</v>
      </c>
      <c r="B4829" s="551" t="s">
        <v>9337</v>
      </c>
    </row>
    <row r="4830">
      <c r="A4830" s="551" t="s">
        <v>9348</v>
      </c>
      <c r="B4830" s="551" t="s">
        <v>9337</v>
      </c>
    </row>
    <row r="4831">
      <c r="A4831" s="551" t="s">
        <v>9349</v>
      </c>
      <c r="B4831" s="551" t="s">
        <v>9337</v>
      </c>
    </row>
    <row r="4832">
      <c r="A4832" s="551" t="s">
        <v>9350</v>
      </c>
      <c r="B4832" s="551" t="s">
        <v>9337</v>
      </c>
    </row>
    <row r="4833">
      <c r="A4833" s="551" t="s">
        <v>9351</v>
      </c>
      <c r="B4833" s="551" t="s">
        <v>9352</v>
      </c>
    </row>
    <row r="4834">
      <c r="A4834" s="551" t="s">
        <v>9353</v>
      </c>
      <c r="B4834" s="551" t="s">
        <v>9354</v>
      </c>
    </row>
    <row r="4835">
      <c r="A4835" s="551" t="s">
        <v>9355</v>
      </c>
      <c r="B4835" s="551" t="s">
        <v>9354</v>
      </c>
    </row>
    <row r="4836">
      <c r="A4836" s="551" t="s">
        <v>9356</v>
      </c>
      <c r="B4836" s="551" t="s">
        <v>9354</v>
      </c>
    </row>
    <row r="4837">
      <c r="A4837" s="551" t="s">
        <v>9357</v>
      </c>
      <c r="B4837" s="551" t="s">
        <v>9354</v>
      </c>
    </row>
    <row r="4838">
      <c r="A4838" s="551" t="s">
        <v>9358</v>
      </c>
      <c r="B4838" s="551" t="s">
        <v>9354</v>
      </c>
    </row>
    <row r="4839">
      <c r="A4839" s="551" t="s">
        <v>9359</v>
      </c>
      <c r="B4839" s="551" t="s">
        <v>9354</v>
      </c>
    </row>
    <row r="4840">
      <c r="A4840" s="551" t="s">
        <v>9360</v>
      </c>
      <c r="B4840" s="551" t="s">
        <v>9361</v>
      </c>
    </row>
    <row r="4841">
      <c r="A4841" s="551" t="s">
        <v>9362</v>
      </c>
      <c r="B4841" s="551" t="s">
        <v>9363</v>
      </c>
    </row>
    <row r="4842">
      <c r="A4842" s="551" t="s">
        <v>9364</v>
      </c>
      <c r="B4842" s="551" t="s">
        <v>9363</v>
      </c>
    </row>
    <row r="4843">
      <c r="A4843" s="551" t="s">
        <v>9365</v>
      </c>
      <c r="B4843" s="551" t="s">
        <v>9363</v>
      </c>
    </row>
    <row r="4844">
      <c r="A4844" s="551" t="s">
        <v>9366</v>
      </c>
      <c r="B4844" s="551" t="s">
        <v>9363</v>
      </c>
    </row>
    <row r="4845">
      <c r="A4845" s="551" t="s">
        <v>9367</v>
      </c>
      <c r="B4845" s="551" t="s">
        <v>9363</v>
      </c>
    </row>
    <row r="4846">
      <c r="A4846" s="551" t="s">
        <v>9368</v>
      </c>
      <c r="B4846" s="551" t="s">
        <v>9363</v>
      </c>
    </row>
    <row r="4847">
      <c r="A4847" s="551" t="s">
        <v>9369</v>
      </c>
      <c r="B4847" s="551" t="s">
        <v>9363</v>
      </c>
    </row>
    <row r="4848">
      <c r="A4848" s="551" t="s">
        <v>9370</v>
      </c>
      <c r="B4848" s="551" t="s">
        <v>9363</v>
      </c>
    </row>
    <row r="4849">
      <c r="A4849" s="551" t="s">
        <v>9371</v>
      </c>
      <c r="B4849" s="551" t="s">
        <v>9363</v>
      </c>
    </row>
    <row r="4850">
      <c r="A4850" s="551" t="s">
        <v>9372</v>
      </c>
      <c r="B4850" s="551" t="s">
        <v>9373</v>
      </c>
    </row>
    <row r="4851">
      <c r="A4851" s="551" t="s">
        <v>9374</v>
      </c>
      <c r="B4851" s="551" t="s">
        <v>9375</v>
      </c>
    </row>
    <row r="4852">
      <c r="A4852" s="551" t="s">
        <v>9376</v>
      </c>
      <c r="B4852" s="551" t="s">
        <v>9377</v>
      </c>
    </row>
    <row r="4853">
      <c r="A4853" s="551" t="s">
        <v>9378</v>
      </c>
      <c r="B4853" s="551" t="s">
        <v>9379</v>
      </c>
    </row>
    <row r="4854">
      <c r="A4854" s="551" t="s">
        <v>9380</v>
      </c>
      <c r="B4854" s="551" t="s">
        <v>9381</v>
      </c>
    </row>
    <row r="4855">
      <c r="A4855" s="551" t="s">
        <v>9382</v>
      </c>
      <c r="B4855" s="551" t="s">
        <v>9383</v>
      </c>
    </row>
    <row r="4856">
      <c r="A4856" s="551" t="s">
        <v>9384</v>
      </c>
      <c r="B4856" s="551" t="s">
        <v>9385</v>
      </c>
    </row>
    <row r="4857">
      <c r="A4857" s="551" t="s">
        <v>9386</v>
      </c>
      <c r="B4857" s="551" t="s">
        <v>9387</v>
      </c>
    </row>
    <row r="4858">
      <c r="A4858" s="551" t="s">
        <v>9388</v>
      </c>
      <c r="B4858" s="551" t="s">
        <v>9389</v>
      </c>
    </row>
    <row r="4859">
      <c r="A4859" s="551" t="s">
        <v>9390</v>
      </c>
      <c r="B4859" s="551" t="s">
        <v>9391</v>
      </c>
    </row>
    <row r="4860">
      <c r="A4860" s="551" t="s">
        <v>9392</v>
      </c>
      <c r="B4860" s="551" t="s">
        <v>9393</v>
      </c>
    </row>
    <row r="4861">
      <c r="A4861" s="551" t="s">
        <v>9394</v>
      </c>
      <c r="B4861" s="551" t="s">
        <v>9395</v>
      </c>
    </row>
    <row r="4862">
      <c r="A4862" s="551" t="s">
        <v>9396</v>
      </c>
      <c r="B4862" s="551" t="s">
        <v>9397</v>
      </c>
    </row>
    <row r="4863">
      <c r="A4863" s="551" t="s">
        <v>9398</v>
      </c>
      <c r="B4863" s="551" t="s">
        <v>9399</v>
      </c>
    </row>
    <row r="4864">
      <c r="A4864" s="551" t="s">
        <v>9400</v>
      </c>
      <c r="B4864" s="551" t="s">
        <v>9401</v>
      </c>
    </row>
    <row r="4865">
      <c r="A4865" s="551" t="s">
        <v>9402</v>
      </c>
      <c r="B4865" s="551" t="s">
        <v>9403</v>
      </c>
    </row>
    <row r="4866">
      <c r="A4866" s="551" t="s">
        <v>527</v>
      </c>
      <c r="B4866" s="551" t="s">
        <v>9404</v>
      </c>
    </row>
    <row r="4867">
      <c r="A4867" s="551" t="s">
        <v>9405</v>
      </c>
      <c r="B4867" s="551" t="s">
        <v>9406</v>
      </c>
    </row>
    <row r="4868">
      <c r="A4868" s="551" t="s">
        <v>9407</v>
      </c>
      <c r="B4868" s="551" t="s">
        <v>9408</v>
      </c>
    </row>
    <row r="4869">
      <c r="A4869" s="551" t="s">
        <v>9409</v>
      </c>
      <c r="B4869" s="551" t="s">
        <v>9410</v>
      </c>
    </row>
    <row r="4870">
      <c r="A4870" s="551" t="s">
        <v>9411</v>
      </c>
      <c r="B4870" s="551" t="s">
        <v>9412</v>
      </c>
    </row>
    <row r="4871">
      <c r="A4871" s="551" t="s">
        <v>9413</v>
      </c>
      <c r="B4871" s="551" t="s">
        <v>9414</v>
      </c>
    </row>
    <row r="4872">
      <c r="A4872" s="551" t="s">
        <v>9415</v>
      </c>
      <c r="B4872" s="551" t="s">
        <v>9416</v>
      </c>
    </row>
    <row r="4873">
      <c r="A4873" s="551" t="s">
        <v>9417</v>
      </c>
      <c r="B4873" s="551" t="s">
        <v>9418</v>
      </c>
    </row>
    <row r="4874">
      <c r="A4874" s="551" t="s">
        <v>9419</v>
      </c>
      <c r="B4874" s="551" t="s">
        <v>9420</v>
      </c>
    </row>
    <row r="4875">
      <c r="A4875" s="551" t="s">
        <v>9421</v>
      </c>
      <c r="B4875" s="551" t="s">
        <v>9422</v>
      </c>
    </row>
    <row r="4876">
      <c r="A4876" s="551" t="s">
        <v>9423</v>
      </c>
      <c r="B4876" s="551" t="s">
        <v>9424</v>
      </c>
    </row>
    <row r="4877">
      <c r="A4877" s="551" t="s">
        <v>9425</v>
      </c>
      <c r="B4877" s="551" t="s">
        <v>9426</v>
      </c>
    </row>
    <row r="4878">
      <c r="A4878" s="551" t="s">
        <v>9427</v>
      </c>
      <c r="B4878" s="551" t="s">
        <v>9428</v>
      </c>
    </row>
    <row r="4879">
      <c r="A4879" s="551" t="s">
        <v>9429</v>
      </c>
      <c r="B4879" s="551" t="s">
        <v>9430</v>
      </c>
    </row>
    <row r="4880">
      <c r="A4880" s="551" t="s">
        <v>9431</v>
      </c>
      <c r="B4880" s="551" t="s">
        <v>9432</v>
      </c>
    </row>
    <row r="4881">
      <c r="A4881" s="551" t="s">
        <v>9433</v>
      </c>
      <c r="B4881" s="551" t="s">
        <v>9434</v>
      </c>
    </row>
    <row r="4882">
      <c r="A4882" s="551" t="s">
        <v>9435</v>
      </c>
      <c r="B4882" s="551" t="s">
        <v>9436</v>
      </c>
    </row>
    <row r="4883">
      <c r="A4883" s="551" t="s">
        <v>9437</v>
      </c>
      <c r="B4883" s="551" t="s">
        <v>9438</v>
      </c>
    </row>
    <row r="4884">
      <c r="A4884" s="551" t="s">
        <v>9439</v>
      </c>
      <c r="B4884" s="551" t="s">
        <v>9440</v>
      </c>
    </row>
    <row r="4885">
      <c r="A4885" s="551" t="s">
        <v>9441</v>
      </c>
      <c r="B4885" s="551" t="s">
        <v>9442</v>
      </c>
    </row>
    <row r="4886">
      <c r="A4886" s="551" t="s">
        <v>9443</v>
      </c>
      <c r="B4886" s="551" t="s">
        <v>9442</v>
      </c>
    </row>
    <row r="4887">
      <c r="A4887" s="551" t="s">
        <v>9444</v>
      </c>
      <c r="B4887" s="551" t="s">
        <v>9442</v>
      </c>
    </row>
    <row r="4888">
      <c r="A4888" s="551" t="s">
        <v>9445</v>
      </c>
      <c r="B4888" s="551" t="s">
        <v>9446</v>
      </c>
    </row>
    <row r="4889">
      <c r="A4889" s="551" t="s">
        <v>9447</v>
      </c>
      <c r="B4889" s="551" t="s">
        <v>9448</v>
      </c>
    </row>
    <row r="4890">
      <c r="A4890" s="551" t="s">
        <v>9449</v>
      </c>
      <c r="B4890" s="551" t="s">
        <v>9450</v>
      </c>
    </row>
    <row r="4891">
      <c r="A4891" s="551" t="s">
        <v>9451</v>
      </c>
      <c r="B4891" s="551" t="s">
        <v>9452</v>
      </c>
    </row>
    <row r="4892">
      <c r="A4892" s="551" t="s">
        <v>9453</v>
      </c>
      <c r="B4892" s="551" t="s">
        <v>9454</v>
      </c>
    </row>
    <row r="4893">
      <c r="A4893" s="551" t="s">
        <v>9455</v>
      </c>
      <c r="B4893" s="551" t="s">
        <v>9456</v>
      </c>
    </row>
    <row r="4894">
      <c r="A4894" s="551" t="s">
        <v>9457</v>
      </c>
      <c r="B4894" s="551" t="s">
        <v>9458</v>
      </c>
    </row>
    <row r="4895">
      <c r="A4895" s="551" t="s">
        <v>528</v>
      </c>
      <c r="B4895" s="551" t="s">
        <v>9459</v>
      </c>
    </row>
    <row r="4896">
      <c r="A4896" s="551" t="s">
        <v>9460</v>
      </c>
      <c r="B4896" s="551" t="s">
        <v>9461</v>
      </c>
    </row>
    <row r="4897">
      <c r="A4897" s="551" t="s">
        <v>9462</v>
      </c>
      <c r="B4897" s="551" t="s">
        <v>9463</v>
      </c>
    </row>
    <row r="4898">
      <c r="A4898" s="551" t="s">
        <v>9464</v>
      </c>
      <c r="B4898" s="551" t="s">
        <v>9465</v>
      </c>
    </row>
    <row r="4899">
      <c r="A4899" s="551" t="s">
        <v>9466</v>
      </c>
      <c r="B4899" s="551" t="s">
        <v>9465</v>
      </c>
    </row>
    <row r="4900">
      <c r="A4900" s="551" t="s">
        <v>9467</v>
      </c>
      <c r="B4900" s="551" t="s">
        <v>9468</v>
      </c>
    </row>
    <row r="4901">
      <c r="A4901" s="551" t="s">
        <v>9469</v>
      </c>
      <c r="B4901" s="551" t="s">
        <v>9470</v>
      </c>
    </row>
    <row r="4902">
      <c r="A4902" s="551" t="s">
        <v>9471</v>
      </c>
      <c r="B4902" s="551" t="s">
        <v>9472</v>
      </c>
    </row>
    <row r="4903">
      <c r="A4903" s="551" t="s">
        <v>9473</v>
      </c>
      <c r="B4903" s="551" t="s">
        <v>9474</v>
      </c>
    </row>
    <row r="4904">
      <c r="A4904" s="551" t="s">
        <v>9475</v>
      </c>
      <c r="B4904" s="551" t="s">
        <v>9476</v>
      </c>
    </row>
    <row r="4905">
      <c r="A4905" s="551" t="s">
        <v>9477</v>
      </c>
      <c r="B4905" s="551" t="s">
        <v>9478</v>
      </c>
    </row>
    <row r="4906">
      <c r="A4906" s="551" t="s">
        <v>529</v>
      </c>
      <c r="B4906" s="551" t="s">
        <v>9479</v>
      </c>
    </row>
    <row r="4907">
      <c r="A4907" s="551" t="s">
        <v>9480</v>
      </c>
      <c r="B4907" s="551" t="s">
        <v>9481</v>
      </c>
    </row>
    <row r="4908">
      <c r="A4908" s="551" t="s">
        <v>9482</v>
      </c>
      <c r="B4908" s="551" t="s">
        <v>9483</v>
      </c>
    </row>
    <row r="4909">
      <c r="A4909" s="551" t="s">
        <v>530</v>
      </c>
      <c r="B4909" s="551" t="s">
        <v>9484</v>
      </c>
    </row>
    <row r="4910">
      <c r="A4910" s="551" t="s">
        <v>9485</v>
      </c>
      <c r="B4910" s="551" t="s">
        <v>9486</v>
      </c>
    </row>
    <row r="4911">
      <c r="A4911" s="551" t="s">
        <v>9487</v>
      </c>
      <c r="B4911" s="551" t="s">
        <v>9488</v>
      </c>
    </row>
    <row r="4912">
      <c r="A4912" s="551" t="s">
        <v>9489</v>
      </c>
      <c r="B4912" s="551" t="s">
        <v>9490</v>
      </c>
    </row>
    <row r="4913">
      <c r="A4913" s="551" t="s">
        <v>9491</v>
      </c>
      <c r="B4913" s="551" t="s">
        <v>9068</v>
      </c>
    </row>
    <row r="4914">
      <c r="A4914" s="551" t="s">
        <v>9492</v>
      </c>
      <c r="B4914" s="551" t="s">
        <v>9068</v>
      </c>
    </row>
    <row r="4915">
      <c r="A4915" s="551" t="s">
        <v>9493</v>
      </c>
      <c r="B4915" s="551" t="s">
        <v>9068</v>
      </c>
    </row>
    <row r="4916">
      <c r="A4916" s="551" t="s">
        <v>9494</v>
      </c>
      <c r="B4916" s="551" t="s">
        <v>9068</v>
      </c>
    </row>
    <row r="4917">
      <c r="A4917" s="551" t="s">
        <v>9495</v>
      </c>
      <c r="B4917" s="551" t="s">
        <v>9068</v>
      </c>
    </row>
    <row r="4918">
      <c r="A4918" s="551" t="s">
        <v>9496</v>
      </c>
      <c r="B4918" s="551" t="s">
        <v>9068</v>
      </c>
    </row>
    <row r="4919">
      <c r="A4919" s="551" t="s">
        <v>9497</v>
      </c>
      <c r="B4919" s="551" t="s">
        <v>9068</v>
      </c>
    </row>
    <row r="4920">
      <c r="A4920" s="551" t="s">
        <v>9498</v>
      </c>
      <c r="B4920" s="551" t="s">
        <v>9499</v>
      </c>
    </row>
    <row r="4921">
      <c r="A4921" s="551" t="s">
        <v>9500</v>
      </c>
      <c r="B4921" s="551" t="s">
        <v>9068</v>
      </c>
    </row>
    <row r="4922">
      <c r="A4922" s="551" t="s">
        <v>9501</v>
      </c>
      <c r="B4922" s="551" t="s">
        <v>9068</v>
      </c>
    </row>
    <row r="4923">
      <c r="A4923" s="551" t="s">
        <v>9502</v>
      </c>
      <c r="B4923" s="551" t="s">
        <v>9068</v>
      </c>
    </row>
    <row r="4924">
      <c r="A4924" s="551" t="s">
        <v>9503</v>
      </c>
      <c r="B4924" s="551" t="s">
        <v>3067</v>
      </c>
    </row>
    <row r="4925">
      <c r="A4925" s="551" t="s">
        <v>9504</v>
      </c>
      <c r="B4925" s="551" t="s">
        <v>3067</v>
      </c>
    </row>
    <row r="4926">
      <c r="A4926" s="551" t="s">
        <v>9505</v>
      </c>
      <c r="B4926" s="551" t="s">
        <v>9506</v>
      </c>
    </row>
    <row r="4927">
      <c r="A4927" s="551" t="s">
        <v>9507</v>
      </c>
      <c r="B4927" s="551" t="s">
        <v>9508</v>
      </c>
    </row>
    <row r="4928">
      <c r="A4928" s="551" t="s">
        <v>9509</v>
      </c>
      <c r="B4928" s="551" t="s">
        <v>9510</v>
      </c>
    </row>
    <row r="4929">
      <c r="A4929" s="551" t="s">
        <v>9511</v>
      </c>
      <c r="B4929" s="551" t="s">
        <v>9512</v>
      </c>
    </row>
    <row r="4930">
      <c r="A4930" s="551" t="s">
        <v>9513</v>
      </c>
      <c r="B4930" s="551" t="s">
        <v>9514</v>
      </c>
    </row>
    <row r="4931">
      <c r="A4931" s="551" t="s">
        <v>9515</v>
      </c>
      <c r="B4931" s="551" t="s">
        <v>9516</v>
      </c>
    </row>
    <row r="4932">
      <c r="A4932" s="551" t="s">
        <v>9517</v>
      </c>
      <c r="B4932" s="551" t="s">
        <v>9518</v>
      </c>
    </row>
    <row r="4933">
      <c r="A4933" s="551" t="s">
        <v>9519</v>
      </c>
      <c r="B4933" s="551" t="s">
        <v>9520</v>
      </c>
    </row>
    <row r="4934">
      <c r="A4934" s="551" t="s">
        <v>9521</v>
      </c>
      <c r="B4934" s="551" t="s">
        <v>9520</v>
      </c>
    </row>
    <row r="4935">
      <c r="A4935" s="551" t="s">
        <v>9522</v>
      </c>
      <c r="B4935" s="551" t="s">
        <v>9523</v>
      </c>
    </row>
    <row r="4936">
      <c r="A4936" s="551" t="s">
        <v>9524</v>
      </c>
      <c r="B4936" s="551" t="s">
        <v>9525</v>
      </c>
    </row>
    <row r="4937">
      <c r="A4937" s="551" t="s">
        <v>9526</v>
      </c>
      <c r="B4937" s="551" t="s">
        <v>9527</v>
      </c>
    </row>
    <row r="4938">
      <c r="A4938" s="551" t="s">
        <v>9528</v>
      </c>
      <c r="B4938" s="551" t="s">
        <v>9529</v>
      </c>
    </row>
    <row r="4939">
      <c r="A4939" s="551" t="s">
        <v>531</v>
      </c>
      <c r="B4939" s="551" t="s">
        <v>9530</v>
      </c>
    </row>
    <row r="4940">
      <c r="A4940" s="551" t="s">
        <v>9531</v>
      </c>
      <c r="B4940" s="551" t="s">
        <v>9532</v>
      </c>
    </row>
    <row r="4941">
      <c r="A4941" s="551" t="s">
        <v>9533</v>
      </c>
      <c r="B4941" s="551" t="s">
        <v>9534</v>
      </c>
    </row>
    <row r="4942">
      <c r="A4942" s="551" t="s">
        <v>9535</v>
      </c>
      <c r="B4942" s="551" t="s">
        <v>9536</v>
      </c>
    </row>
    <row r="4943">
      <c r="A4943" s="551" t="s">
        <v>9537</v>
      </c>
      <c r="B4943" s="551" t="s">
        <v>9538</v>
      </c>
    </row>
    <row r="4944">
      <c r="A4944" s="551" t="s">
        <v>9539</v>
      </c>
      <c r="B4944" s="551" t="s">
        <v>9540</v>
      </c>
    </row>
    <row r="4945">
      <c r="A4945" s="551" t="s">
        <v>9541</v>
      </c>
      <c r="B4945" s="551" t="s">
        <v>9542</v>
      </c>
    </row>
    <row r="4946">
      <c r="A4946" s="551" t="s">
        <v>9543</v>
      </c>
      <c r="B4946" s="551" t="s">
        <v>9544</v>
      </c>
    </row>
    <row r="4947">
      <c r="A4947" s="551" t="s">
        <v>9545</v>
      </c>
      <c r="B4947" s="551" t="s">
        <v>9546</v>
      </c>
    </row>
    <row r="4948">
      <c r="A4948" s="551" t="s">
        <v>9547</v>
      </c>
      <c r="B4948" s="551" t="s">
        <v>9548</v>
      </c>
    </row>
    <row r="4949">
      <c r="A4949" s="551" t="s">
        <v>9549</v>
      </c>
      <c r="B4949" s="551" t="s">
        <v>9550</v>
      </c>
    </row>
    <row r="4950">
      <c r="A4950" s="551" t="s">
        <v>9551</v>
      </c>
      <c r="B4950" s="551" t="s">
        <v>9552</v>
      </c>
    </row>
    <row r="4951">
      <c r="A4951" s="551" t="s">
        <v>9553</v>
      </c>
      <c r="B4951" s="551" t="s">
        <v>9554</v>
      </c>
    </row>
    <row r="4952">
      <c r="A4952" s="551" t="s">
        <v>9555</v>
      </c>
      <c r="B4952" s="551" t="s">
        <v>9556</v>
      </c>
    </row>
    <row r="4953">
      <c r="A4953" s="551" t="s">
        <v>9557</v>
      </c>
      <c r="B4953" s="551" t="s">
        <v>9558</v>
      </c>
    </row>
    <row r="4954">
      <c r="A4954" s="551" t="s">
        <v>9559</v>
      </c>
      <c r="B4954" s="551" t="s">
        <v>9560</v>
      </c>
    </row>
    <row r="4955">
      <c r="A4955" s="551" t="s">
        <v>9561</v>
      </c>
      <c r="B4955" s="551" t="s">
        <v>9562</v>
      </c>
    </row>
    <row r="4956">
      <c r="A4956" s="551" t="s">
        <v>9563</v>
      </c>
      <c r="B4956" s="551" t="s">
        <v>9564</v>
      </c>
    </row>
    <row r="4957">
      <c r="A4957" s="551" t="s">
        <v>9565</v>
      </c>
      <c r="B4957" s="551" t="s">
        <v>9566</v>
      </c>
    </row>
    <row r="4958">
      <c r="A4958" s="551" t="s">
        <v>9567</v>
      </c>
      <c r="B4958" s="551" t="s">
        <v>9568</v>
      </c>
    </row>
    <row r="4959">
      <c r="A4959" s="551" t="s">
        <v>9569</v>
      </c>
      <c r="B4959" s="551" t="s">
        <v>9570</v>
      </c>
    </row>
    <row r="4960">
      <c r="A4960" s="551" t="s">
        <v>9571</v>
      </c>
      <c r="B4960" s="551" t="s">
        <v>9572</v>
      </c>
    </row>
    <row r="4961">
      <c r="A4961" s="551" t="s">
        <v>9573</v>
      </c>
      <c r="B4961" s="551" t="s">
        <v>9574</v>
      </c>
    </row>
    <row r="4962">
      <c r="A4962" s="551" t="s">
        <v>9575</v>
      </c>
      <c r="B4962" s="551" t="s">
        <v>9576</v>
      </c>
    </row>
    <row r="4963">
      <c r="A4963" s="552" t="s">
        <v>532</v>
      </c>
      <c r="B4963" s="554" t="s">
        <v>9577</v>
      </c>
    </row>
    <row r="4964">
      <c r="A4964" s="551" t="s">
        <v>9578</v>
      </c>
      <c r="B4964" s="551" t="s">
        <v>9579</v>
      </c>
    </row>
    <row r="4965">
      <c r="A4965" s="551" t="s">
        <v>9580</v>
      </c>
      <c r="B4965" s="551" t="s">
        <v>9581</v>
      </c>
    </row>
    <row r="4966">
      <c r="A4966" s="551" t="s">
        <v>9582</v>
      </c>
      <c r="B4966" s="551" t="s">
        <v>9583</v>
      </c>
    </row>
    <row r="4967">
      <c r="A4967" s="551" t="s">
        <v>9584</v>
      </c>
      <c r="B4967" s="551" t="s">
        <v>9585</v>
      </c>
    </row>
    <row r="4968">
      <c r="A4968" s="551" t="s">
        <v>9586</v>
      </c>
      <c r="B4968" s="551" t="s">
        <v>9587</v>
      </c>
    </row>
    <row r="4969">
      <c r="A4969" s="551" t="s">
        <v>9588</v>
      </c>
      <c r="B4969" s="551" t="s">
        <v>9589</v>
      </c>
    </row>
    <row r="4970">
      <c r="A4970" s="551" t="s">
        <v>9590</v>
      </c>
      <c r="B4970" s="551" t="s">
        <v>9591</v>
      </c>
    </row>
    <row r="4971">
      <c r="A4971" s="551" t="s">
        <v>9592</v>
      </c>
      <c r="B4971" s="551" t="s">
        <v>9593</v>
      </c>
    </row>
    <row r="4972">
      <c r="A4972" s="551" t="s">
        <v>9594</v>
      </c>
      <c r="B4972" s="551" t="s">
        <v>9595</v>
      </c>
    </row>
    <row r="4973">
      <c r="A4973" s="551" t="s">
        <v>533</v>
      </c>
      <c r="B4973" s="551" t="s">
        <v>9596</v>
      </c>
    </row>
    <row r="4974">
      <c r="A4974" s="551" t="s">
        <v>9597</v>
      </c>
      <c r="B4974" s="551" t="s">
        <v>9598</v>
      </c>
    </row>
    <row r="4975">
      <c r="A4975" s="551" t="s">
        <v>9599</v>
      </c>
      <c r="B4975" s="551" t="s">
        <v>9600</v>
      </c>
    </row>
    <row r="4976">
      <c r="A4976" s="551" t="s">
        <v>9601</v>
      </c>
      <c r="B4976" s="551" t="s">
        <v>9602</v>
      </c>
    </row>
    <row r="4977">
      <c r="A4977" s="551" t="s">
        <v>9603</v>
      </c>
      <c r="B4977" s="551" t="s">
        <v>9604</v>
      </c>
    </row>
    <row r="4978">
      <c r="A4978" s="551" t="s">
        <v>9605</v>
      </c>
      <c r="B4978" s="551" t="s">
        <v>9606</v>
      </c>
    </row>
    <row r="4979">
      <c r="A4979" s="551" t="s">
        <v>9607</v>
      </c>
      <c r="B4979" s="551" t="s">
        <v>9608</v>
      </c>
    </row>
    <row r="4980">
      <c r="A4980" s="551" t="s">
        <v>9609</v>
      </c>
      <c r="B4980" s="551" t="s">
        <v>9610</v>
      </c>
    </row>
    <row r="4981">
      <c r="A4981" s="551" t="s">
        <v>9611</v>
      </c>
      <c r="B4981" s="551" t="s">
        <v>9612</v>
      </c>
    </row>
    <row r="4982">
      <c r="A4982" s="551" t="s">
        <v>9613</v>
      </c>
      <c r="B4982" s="551" t="s">
        <v>9612</v>
      </c>
    </row>
    <row r="4983">
      <c r="A4983" s="551" t="s">
        <v>9614</v>
      </c>
      <c r="B4983" s="551" t="s">
        <v>9612</v>
      </c>
    </row>
    <row r="4984">
      <c r="A4984" s="551" t="s">
        <v>9615</v>
      </c>
      <c r="B4984" s="551" t="s">
        <v>9612</v>
      </c>
    </row>
    <row r="4985">
      <c r="A4985" s="551" t="s">
        <v>9616</v>
      </c>
      <c r="B4985" s="551" t="s">
        <v>9617</v>
      </c>
    </row>
    <row r="4986">
      <c r="A4986" s="551" t="s">
        <v>9618</v>
      </c>
      <c r="B4986" s="551" t="s">
        <v>9619</v>
      </c>
    </row>
    <row r="4987">
      <c r="A4987" s="551" t="s">
        <v>9620</v>
      </c>
      <c r="B4987" s="551" t="s">
        <v>9621</v>
      </c>
    </row>
    <row r="4988">
      <c r="A4988" s="551" t="s">
        <v>9622</v>
      </c>
      <c r="B4988" s="551" t="s">
        <v>9623</v>
      </c>
    </row>
    <row r="4989">
      <c r="A4989" s="551" t="s">
        <v>9624</v>
      </c>
      <c r="B4989" s="551" t="s">
        <v>9625</v>
      </c>
    </row>
    <row r="4990">
      <c r="A4990" s="551" t="s">
        <v>9626</v>
      </c>
      <c r="B4990" s="551" t="s">
        <v>9627</v>
      </c>
    </row>
    <row r="4991">
      <c r="A4991" s="551" t="s">
        <v>9628</v>
      </c>
      <c r="B4991" s="551" t="s">
        <v>9629</v>
      </c>
    </row>
    <row r="4992">
      <c r="A4992" s="551" t="s">
        <v>9630</v>
      </c>
      <c r="B4992" s="551" t="s">
        <v>9631</v>
      </c>
    </row>
    <row r="4993">
      <c r="A4993" s="551" t="s">
        <v>9632</v>
      </c>
      <c r="B4993" s="551" t="s">
        <v>9633</v>
      </c>
    </row>
    <row r="4994">
      <c r="A4994" s="551" t="s">
        <v>9634</v>
      </c>
      <c r="B4994" s="551" t="s">
        <v>9635</v>
      </c>
    </row>
    <row r="4995">
      <c r="A4995" s="551" t="s">
        <v>9636</v>
      </c>
      <c r="B4995" s="551" t="s">
        <v>9637</v>
      </c>
    </row>
    <row r="4996">
      <c r="A4996" s="551" t="s">
        <v>9638</v>
      </c>
      <c r="B4996" s="551" t="s">
        <v>9637</v>
      </c>
    </row>
    <row r="4997">
      <c r="A4997" s="551" t="s">
        <v>9639</v>
      </c>
      <c r="B4997" s="551" t="s">
        <v>9637</v>
      </c>
    </row>
    <row r="4998">
      <c r="A4998" s="551" t="s">
        <v>9640</v>
      </c>
      <c r="B4998" s="551" t="s">
        <v>9637</v>
      </c>
    </row>
    <row r="4999">
      <c r="A4999" s="551" t="s">
        <v>9641</v>
      </c>
      <c r="B4999" s="551" t="s">
        <v>9637</v>
      </c>
    </row>
    <row r="5000">
      <c r="A5000" s="551" t="s">
        <v>9642</v>
      </c>
      <c r="B5000" s="551" t="s">
        <v>9637</v>
      </c>
    </row>
    <row r="5001">
      <c r="A5001" s="551" t="s">
        <v>9643</v>
      </c>
      <c r="B5001" s="551" t="s">
        <v>9637</v>
      </c>
    </row>
    <row r="5002">
      <c r="A5002" s="551" t="s">
        <v>9644</v>
      </c>
      <c r="B5002" s="551" t="s">
        <v>9637</v>
      </c>
    </row>
    <row r="5003">
      <c r="A5003" s="551" t="s">
        <v>9645</v>
      </c>
      <c r="B5003" s="551" t="s">
        <v>9637</v>
      </c>
    </row>
    <row r="5004">
      <c r="A5004" s="551" t="s">
        <v>9646</v>
      </c>
      <c r="B5004" s="551" t="s">
        <v>9637</v>
      </c>
    </row>
    <row r="5005">
      <c r="A5005" s="551" t="s">
        <v>9647</v>
      </c>
      <c r="B5005" s="551" t="s">
        <v>9637</v>
      </c>
    </row>
    <row r="5006">
      <c r="A5006" s="551" t="s">
        <v>9648</v>
      </c>
      <c r="B5006" s="551" t="s">
        <v>9637</v>
      </c>
    </row>
    <row r="5007">
      <c r="A5007" s="551" t="s">
        <v>9649</v>
      </c>
      <c r="B5007" s="551" t="s">
        <v>9637</v>
      </c>
    </row>
    <row r="5008">
      <c r="A5008" s="551" t="s">
        <v>9650</v>
      </c>
      <c r="B5008" s="551" t="s">
        <v>9637</v>
      </c>
    </row>
    <row r="5009">
      <c r="A5009" s="551" t="s">
        <v>9651</v>
      </c>
      <c r="B5009" s="551" t="s">
        <v>9652</v>
      </c>
    </row>
    <row r="5010">
      <c r="A5010" s="551" t="s">
        <v>9653</v>
      </c>
      <c r="B5010" s="551" t="s">
        <v>9654</v>
      </c>
    </row>
    <row r="5011">
      <c r="A5011" s="551" t="s">
        <v>9655</v>
      </c>
      <c r="B5011" s="551" t="s">
        <v>9656</v>
      </c>
    </row>
    <row r="5012">
      <c r="A5012" s="551" t="s">
        <v>9657</v>
      </c>
      <c r="B5012" s="551" t="s">
        <v>9658</v>
      </c>
    </row>
    <row r="5013">
      <c r="A5013" s="551" t="s">
        <v>9659</v>
      </c>
      <c r="B5013" s="551" t="s">
        <v>9660</v>
      </c>
    </row>
    <row r="5014">
      <c r="A5014" s="551" t="s">
        <v>9661</v>
      </c>
      <c r="B5014" s="551" t="s">
        <v>9662</v>
      </c>
    </row>
    <row r="5015">
      <c r="A5015" s="551" t="s">
        <v>9663</v>
      </c>
      <c r="B5015" s="551" t="s">
        <v>9664</v>
      </c>
    </row>
    <row r="5016">
      <c r="A5016" s="551" t="s">
        <v>534</v>
      </c>
      <c r="B5016" s="551" t="s">
        <v>9665</v>
      </c>
    </row>
    <row r="5017">
      <c r="A5017" s="551" t="s">
        <v>9666</v>
      </c>
      <c r="B5017" s="551" t="s">
        <v>9667</v>
      </c>
    </row>
    <row r="5018">
      <c r="A5018" s="551" t="s">
        <v>9668</v>
      </c>
      <c r="B5018" s="551" t="s">
        <v>9669</v>
      </c>
    </row>
    <row r="5019">
      <c r="A5019" s="551" t="s">
        <v>9670</v>
      </c>
      <c r="B5019" s="551" t="s">
        <v>9671</v>
      </c>
    </row>
    <row r="5020">
      <c r="A5020" s="551" t="s">
        <v>9672</v>
      </c>
      <c r="B5020" s="551" t="s">
        <v>9673</v>
      </c>
    </row>
    <row r="5021">
      <c r="A5021" s="551" t="s">
        <v>9674</v>
      </c>
      <c r="B5021" s="551" t="s">
        <v>9675</v>
      </c>
    </row>
    <row r="5022">
      <c r="A5022" s="551" t="s">
        <v>9676</v>
      </c>
      <c r="B5022" s="551" t="s">
        <v>9677</v>
      </c>
    </row>
    <row r="5023">
      <c r="A5023" s="551" t="s">
        <v>9678</v>
      </c>
      <c r="B5023" s="551" t="s">
        <v>9679</v>
      </c>
    </row>
    <row r="5024">
      <c r="A5024" s="551" t="s">
        <v>9680</v>
      </c>
      <c r="B5024" s="551" t="s">
        <v>9681</v>
      </c>
    </row>
    <row r="5025">
      <c r="A5025" s="551" t="s">
        <v>9682</v>
      </c>
      <c r="B5025" s="551" t="s">
        <v>9683</v>
      </c>
    </row>
    <row r="5026">
      <c r="A5026" s="551" t="s">
        <v>9684</v>
      </c>
      <c r="B5026" s="551" t="s">
        <v>9683</v>
      </c>
    </row>
    <row r="5027">
      <c r="A5027" s="551" t="s">
        <v>9685</v>
      </c>
      <c r="B5027" s="551" t="s">
        <v>9686</v>
      </c>
    </row>
    <row r="5028">
      <c r="A5028" s="551" t="s">
        <v>9687</v>
      </c>
      <c r="B5028" s="551" t="s">
        <v>9688</v>
      </c>
    </row>
    <row r="5029">
      <c r="A5029" s="551" t="s">
        <v>9689</v>
      </c>
      <c r="B5029" s="551" t="s">
        <v>9690</v>
      </c>
    </row>
    <row r="5030">
      <c r="A5030" s="551" t="s">
        <v>9691</v>
      </c>
      <c r="B5030" s="551" t="s">
        <v>9690</v>
      </c>
    </row>
    <row r="5031">
      <c r="A5031" s="551" t="s">
        <v>9692</v>
      </c>
      <c r="B5031" s="551" t="s">
        <v>9693</v>
      </c>
    </row>
    <row r="5032">
      <c r="A5032" s="551" t="s">
        <v>9694</v>
      </c>
      <c r="B5032" s="551" t="s">
        <v>9695</v>
      </c>
    </row>
    <row r="5033">
      <c r="A5033" s="551" t="s">
        <v>9696</v>
      </c>
      <c r="B5033" s="551" t="s">
        <v>9697</v>
      </c>
    </row>
    <row r="5034">
      <c r="A5034" s="551" t="s">
        <v>9698</v>
      </c>
      <c r="B5034" s="551" t="s">
        <v>9697</v>
      </c>
    </row>
    <row r="5035">
      <c r="A5035" s="551" t="s">
        <v>9699</v>
      </c>
      <c r="B5035" s="551" t="s">
        <v>9700</v>
      </c>
    </row>
    <row r="5036">
      <c r="A5036" s="551" t="s">
        <v>9701</v>
      </c>
      <c r="B5036" s="551" t="s">
        <v>9702</v>
      </c>
    </row>
    <row r="5037">
      <c r="A5037" s="551" t="s">
        <v>9703</v>
      </c>
      <c r="B5037" s="551" t="s">
        <v>9704</v>
      </c>
    </row>
    <row r="5038">
      <c r="A5038" s="551" t="s">
        <v>9705</v>
      </c>
      <c r="B5038" s="551" t="s">
        <v>9706</v>
      </c>
    </row>
    <row r="5039">
      <c r="A5039" s="551" t="s">
        <v>9707</v>
      </c>
      <c r="B5039" s="551" t="s">
        <v>9708</v>
      </c>
    </row>
    <row r="5040">
      <c r="A5040" s="551" t="s">
        <v>9709</v>
      </c>
      <c r="B5040" s="551" t="s">
        <v>9710</v>
      </c>
    </row>
    <row r="5041">
      <c r="A5041" s="551" t="s">
        <v>9711</v>
      </c>
      <c r="B5041" s="551" t="s">
        <v>9712</v>
      </c>
    </row>
    <row r="5042">
      <c r="A5042" s="551" t="s">
        <v>9713</v>
      </c>
      <c r="B5042" s="551" t="s">
        <v>9712</v>
      </c>
    </row>
    <row r="5043">
      <c r="A5043" s="551" t="s">
        <v>9714</v>
      </c>
      <c r="B5043" s="551" t="s">
        <v>9712</v>
      </c>
    </row>
    <row r="5044">
      <c r="A5044" s="551" t="s">
        <v>9715</v>
      </c>
      <c r="B5044" s="551" t="s">
        <v>9716</v>
      </c>
    </row>
    <row r="5045">
      <c r="A5045" s="551" t="s">
        <v>535</v>
      </c>
      <c r="B5045" s="551" t="s">
        <v>9717</v>
      </c>
    </row>
    <row r="5046">
      <c r="A5046" s="551" t="s">
        <v>9718</v>
      </c>
      <c r="B5046" s="551" t="s">
        <v>9719</v>
      </c>
    </row>
    <row r="5047">
      <c r="A5047" s="551" t="s">
        <v>9720</v>
      </c>
      <c r="B5047" s="551" t="s">
        <v>9721</v>
      </c>
    </row>
    <row r="5048">
      <c r="A5048" s="551" t="s">
        <v>9722</v>
      </c>
      <c r="B5048" s="551" t="s">
        <v>9723</v>
      </c>
    </row>
    <row r="5049">
      <c r="A5049" s="551" t="s">
        <v>9724</v>
      </c>
      <c r="B5049" s="551" t="s">
        <v>9725</v>
      </c>
    </row>
    <row r="5050">
      <c r="A5050" s="551" t="s">
        <v>9726</v>
      </c>
      <c r="B5050" s="551" t="s">
        <v>9725</v>
      </c>
    </row>
    <row r="5051">
      <c r="A5051" s="551" t="s">
        <v>9727</v>
      </c>
      <c r="B5051" s="551" t="s">
        <v>9728</v>
      </c>
    </row>
    <row r="5052">
      <c r="A5052" s="551" t="s">
        <v>9729</v>
      </c>
      <c r="B5052" s="551" t="s">
        <v>9730</v>
      </c>
    </row>
    <row r="5053">
      <c r="A5053" s="551" t="s">
        <v>9731</v>
      </c>
      <c r="B5053" s="551" t="s">
        <v>9732</v>
      </c>
    </row>
    <row r="5054">
      <c r="A5054" s="551" t="s">
        <v>9733</v>
      </c>
      <c r="B5054" s="551" t="s">
        <v>9734</v>
      </c>
    </row>
    <row r="5055">
      <c r="A5055" s="551" t="s">
        <v>9735</v>
      </c>
      <c r="B5055" s="551" t="s">
        <v>9736</v>
      </c>
    </row>
    <row r="5056">
      <c r="A5056" s="551" t="s">
        <v>9737</v>
      </c>
      <c r="B5056" s="551" t="s">
        <v>9738</v>
      </c>
    </row>
    <row r="5057">
      <c r="A5057" s="551" t="s">
        <v>9739</v>
      </c>
      <c r="B5057" s="551" t="s">
        <v>9740</v>
      </c>
    </row>
    <row r="5058">
      <c r="A5058" s="551" t="s">
        <v>9741</v>
      </c>
      <c r="B5058" s="551" t="s">
        <v>9742</v>
      </c>
    </row>
    <row r="5059">
      <c r="A5059" s="551" t="s">
        <v>9743</v>
      </c>
      <c r="B5059" s="551" t="s">
        <v>9742</v>
      </c>
    </row>
    <row r="5060">
      <c r="A5060" s="551" t="s">
        <v>9744</v>
      </c>
      <c r="B5060" s="551" t="s">
        <v>9745</v>
      </c>
    </row>
    <row r="5061">
      <c r="A5061" s="551" t="s">
        <v>9746</v>
      </c>
      <c r="B5061" s="551" t="s">
        <v>9747</v>
      </c>
    </row>
    <row r="5062">
      <c r="A5062" s="551" t="s">
        <v>9748</v>
      </c>
      <c r="B5062" s="551" t="s">
        <v>9749</v>
      </c>
    </row>
    <row r="5063">
      <c r="A5063" s="551" t="s">
        <v>9750</v>
      </c>
      <c r="B5063" s="551" t="s">
        <v>9751</v>
      </c>
    </row>
    <row r="5064">
      <c r="A5064" s="551" t="s">
        <v>9752</v>
      </c>
      <c r="B5064" s="551" t="s">
        <v>9753</v>
      </c>
    </row>
    <row r="5065">
      <c r="A5065" s="551" t="s">
        <v>9754</v>
      </c>
      <c r="B5065" s="551" t="s">
        <v>4825</v>
      </c>
    </row>
    <row r="5066">
      <c r="A5066" s="551" t="s">
        <v>9755</v>
      </c>
      <c r="B5066" s="551" t="s">
        <v>9756</v>
      </c>
    </row>
    <row r="5067">
      <c r="A5067" s="551" t="s">
        <v>9757</v>
      </c>
      <c r="B5067" s="551" t="s">
        <v>9758</v>
      </c>
    </row>
    <row r="5068">
      <c r="A5068" s="551" t="s">
        <v>9759</v>
      </c>
      <c r="B5068" s="551" t="s">
        <v>9760</v>
      </c>
    </row>
    <row r="5069">
      <c r="A5069" s="551" t="s">
        <v>9761</v>
      </c>
      <c r="B5069" s="551" t="s">
        <v>9762</v>
      </c>
    </row>
    <row r="5070">
      <c r="A5070" s="551" t="s">
        <v>9763</v>
      </c>
      <c r="B5070" s="551" t="s">
        <v>9764</v>
      </c>
    </row>
    <row r="5071">
      <c r="A5071" s="551" t="s">
        <v>9765</v>
      </c>
      <c r="B5071" s="551" t="s">
        <v>9766</v>
      </c>
    </row>
    <row r="5072">
      <c r="A5072" s="551" t="s">
        <v>9767</v>
      </c>
      <c r="B5072" s="551" t="s">
        <v>9768</v>
      </c>
    </row>
    <row r="5073">
      <c r="A5073" s="551" t="s">
        <v>9769</v>
      </c>
      <c r="B5073" s="551" t="s">
        <v>9770</v>
      </c>
    </row>
    <row r="5074">
      <c r="A5074" s="551" t="s">
        <v>9771</v>
      </c>
      <c r="B5074" s="551" t="s">
        <v>9772</v>
      </c>
    </row>
    <row r="5075">
      <c r="A5075" s="551" t="s">
        <v>536</v>
      </c>
      <c r="B5075" s="551" t="s">
        <v>9773</v>
      </c>
    </row>
    <row r="5076">
      <c r="A5076" s="551" t="s">
        <v>538</v>
      </c>
      <c r="B5076" s="551" t="s">
        <v>9774</v>
      </c>
    </row>
    <row r="5077">
      <c r="A5077" s="551" t="s">
        <v>9775</v>
      </c>
      <c r="B5077" s="551" t="s">
        <v>9776</v>
      </c>
    </row>
    <row r="5078">
      <c r="A5078" s="551" t="s">
        <v>9777</v>
      </c>
      <c r="B5078" s="551" t="s">
        <v>9778</v>
      </c>
    </row>
    <row r="5079">
      <c r="A5079" s="551" t="s">
        <v>9779</v>
      </c>
      <c r="B5079" s="551" t="s">
        <v>9780</v>
      </c>
    </row>
    <row r="5080">
      <c r="A5080" s="551" t="s">
        <v>9781</v>
      </c>
      <c r="B5080" s="551" t="s">
        <v>9782</v>
      </c>
    </row>
    <row r="5081">
      <c r="A5081" s="551" t="s">
        <v>9783</v>
      </c>
      <c r="B5081" s="551" t="s">
        <v>9784</v>
      </c>
    </row>
    <row r="5082">
      <c r="A5082" s="551" t="s">
        <v>9785</v>
      </c>
      <c r="B5082" s="551" t="s">
        <v>9786</v>
      </c>
    </row>
    <row r="5083">
      <c r="A5083" s="551" t="s">
        <v>9787</v>
      </c>
      <c r="B5083" s="551" t="s">
        <v>9788</v>
      </c>
    </row>
    <row r="5084">
      <c r="A5084" s="551" t="s">
        <v>9789</v>
      </c>
      <c r="B5084" s="551" t="s">
        <v>9790</v>
      </c>
    </row>
    <row r="5085">
      <c r="A5085" s="551" t="s">
        <v>9791</v>
      </c>
      <c r="B5085" s="551" t="s">
        <v>9792</v>
      </c>
    </row>
    <row r="5086">
      <c r="A5086" s="551" t="s">
        <v>9793</v>
      </c>
      <c r="B5086" s="551" t="s">
        <v>9794</v>
      </c>
    </row>
    <row r="5087">
      <c r="A5087" s="551" t="s">
        <v>9795</v>
      </c>
      <c r="B5087" s="551" t="s">
        <v>9796</v>
      </c>
    </row>
    <row r="5088">
      <c r="A5088" s="551" t="s">
        <v>9797</v>
      </c>
      <c r="B5088" s="551" t="s">
        <v>9798</v>
      </c>
    </row>
    <row r="5089">
      <c r="A5089" s="551" t="s">
        <v>9799</v>
      </c>
      <c r="B5089" s="551" t="s">
        <v>9800</v>
      </c>
    </row>
    <row r="5090">
      <c r="A5090" s="551" t="s">
        <v>9801</v>
      </c>
      <c r="B5090" s="551" t="s">
        <v>9798</v>
      </c>
    </row>
    <row r="5091">
      <c r="A5091" s="551" t="s">
        <v>9802</v>
      </c>
      <c r="B5091" s="551" t="s">
        <v>9803</v>
      </c>
    </row>
    <row r="5092">
      <c r="A5092" s="551" t="s">
        <v>539</v>
      </c>
      <c r="B5092" s="551" t="s">
        <v>9804</v>
      </c>
    </row>
    <row r="5093">
      <c r="A5093" s="551" t="s">
        <v>9805</v>
      </c>
      <c r="B5093" s="551" t="s">
        <v>9806</v>
      </c>
    </row>
    <row r="5094">
      <c r="A5094" s="551" t="s">
        <v>9807</v>
      </c>
      <c r="B5094" s="551" t="s">
        <v>9808</v>
      </c>
    </row>
    <row r="5095">
      <c r="A5095" s="551" t="s">
        <v>9809</v>
      </c>
      <c r="B5095" s="551" t="s">
        <v>9810</v>
      </c>
    </row>
    <row r="5096">
      <c r="A5096" s="551" t="s">
        <v>9811</v>
      </c>
      <c r="B5096" s="551" t="s">
        <v>9810</v>
      </c>
    </row>
    <row r="5097">
      <c r="A5097" s="551" t="s">
        <v>9812</v>
      </c>
      <c r="B5097" s="551" t="s">
        <v>9813</v>
      </c>
    </row>
    <row r="5098">
      <c r="A5098" s="551" t="s">
        <v>9814</v>
      </c>
      <c r="B5098" s="551" t="s">
        <v>9815</v>
      </c>
    </row>
    <row r="5099">
      <c r="A5099" s="551" t="s">
        <v>9816</v>
      </c>
      <c r="B5099" s="551" t="s">
        <v>9817</v>
      </c>
    </row>
    <row r="5100">
      <c r="A5100" s="551" t="s">
        <v>9818</v>
      </c>
      <c r="B5100" s="551" t="s">
        <v>9819</v>
      </c>
    </row>
    <row r="5101">
      <c r="A5101" s="551" t="s">
        <v>9820</v>
      </c>
      <c r="B5101" s="551" t="s">
        <v>9821</v>
      </c>
    </row>
    <row r="5102">
      <c r="A5102" s="551" t="s">
        <v>9822</v>
      </c>
      <c r="B5102" s="551" t="s">
        <v>9823</v>
      </c>
    </row>
    <row r="5103">
      <c r="A5103" s="551" t="s">
        <v>9824</v>
      </c>
      <c r="B5103" s="551" t="s">
        <v>9825</v>
      </c>
    </row>
    <row r="5104">
      <c r="A5104" s="551" t="s">
        <v>9826</v>
      </c>
      <c r="B5104" s="551" t="s">
        <v>9827</v>
      </c>
    </row>
    <row r="5105">
      <c r="A5105" s="551" t="s">
        <v>9828</v>
      </c>
      <c r="B5105" s="551" t="s">
        <v>9829</v>
      </c>
    </row>
    <row r="5106">
      <c r="A5106" s="551" t="s">
        <v>9830</v>
      </c>
      <c r="B5106" s="551" t="s">
        <v>9831</v>
      </c>
    </row>
    <row r="5107">
      <c r="A5107" s="551" t="s">
        <v>9832</v>
      </c>
      <c r="B5107" s="551" t="s">
        <v>9831</v>
      </c>
    </row>
    <row r="5108">
      <c r="A5108" s="551" t="s">
        <v>9833</v>
      </c>
      <c r="B5108" s="551" t="s">
        <v>9834</v>
      </c>
    </row>
    <row r="5109">
      <c r="A5109" s="551" t="s">
        <v>9835</v>
      </c>
      <c r="B5109" s="551" t="s">
        <v>9836</v>
      </c>
    </row>
    <row r="5110">
      <c r="A5110" s="551" t="s">
        <v>9837</v>
      </c>
      <c r="B5110" s="551" t="s">
        <v>9838</v>
      </c>
    </row>
    <row r="5111">
      <c r="A5111" s="551" t="s">
        <v>9839</v>
      </c>
      <c r="B5111" s="551" t="s">
        <v>9840</v>
      </c>
    </row>
    <row r="5112">
      <c r="A5112" s="551" t="s">
        <v>9841</v>
      </c>
      <c r="B5112" s="551" t="s">
        <v>9842</v>
      </c>
    </row>
    <row r="5113">
      <c r="A5113" s="551" t="s">
        <v>9843</v>
      </c>
      <c r="B5113" s="551" t="s">
        <v>9844</v>
      </c>
    </row>
    <row r="5114">
      <c r="A5114" s="551" t="s">
        <v>9845</v>
      </c>
      <c r="B5114" s="551" t="s">
        <v>9846</v>
      </c>
    </row>
    <row r="5115">
      <c r="A5115" s="551" t="s">
        <v>9847</v>
      </c>
      <c r="B5115" s="551" t="s">
        <v>9848</v>
      </c>
    </row>
    <row r="5116">
      <c r="A5116" s="551" t="s">
        <v>9849</v>
      </c>
      <c r="B5116" s="551" t="s">
        <v>9850</v>
      </c>
    </row>
    <row r="5117">
      <c r="A5117" s="551" t="s">
        <v>9851</v>
      </c>
      <c r="B5117" s="551" t="s">
        <v>9852</v>
      </c>
    </row>
    <row r="5118">
      <c r="A5118" s="551" t="s">
        <v>9853</v>
      </c>
      <c r="B5118" s="551" t="s">
        <v>9854</v>
      </c>
    </row>
    <row r="5119">
      <c r="A5119" s="551" t="s">
        <v>9855</v>
      </c>
      <c r="B5119" s="551" t="s">
        <v>9856</v>
      </c>
    </row>
    <row r="5120">
      <c r="A5120" s="551" t="s">
        <v>9857</v>
      </c>
      <c r="B5120" s="551" t="s">
        <v>9856</v>
      </c>
    </row>
    <row r="5121">
      <c r="A5121" s="551" t="s">
        <v>9858</v>
      </c>
      <c r="B5121" s="551" t="s">
        <v>9856</v>
      </c>
    </row>
    <row r="5122">
      <c r="A5122" s="551" t="s">
        <v>9859</v>
      </c>
      <c r="B5122" s="551" t="s">
        <v>9860</v>
      </c>
    </row>
    <row r="5123">
      <c r="A5123" s="551" t="s">
        <v>9861</v>
      </c>
      <c r="B5123" s="551" t="s">
        <v>9862</v>
      </c>
    </row>
    <row r="5124">
      <c r="A5124" s="551" t="s">
        <v>9863</v>
      </c>
      <c r="B5124" s="551" t="s">
        <v>2055</v>
      </c>
    </row>
    <row r="5125">
      <c r="A5125" s="551" t="s">
        <v>9864</v>
      </c>
      <c r="B5125" s="551" t="s">
        <v>9865</v>
      </c>
    </row>
    <row r="5126">
      <c r="A5126" s="551" t="s">
        <v>9866</v>
      </c>
      <c r="B5126" s="551" t="s">
        <v>9867</v>
      </c>
    </row>
    <row r="5127">
      <c r="A5127" s="551" t="s">
        <v>9868</v>
      </c>
      <c r="B5127" s="551" t="s">
        <v>9869</v>
      </c>
    </row>
    <row r="5128">
      <c r="A5128" s="551" t="s">
        <v>9870</v>
      </c>
      <c r="B5128" s="551" t="s">
        <v>9871</v>
      </c>
    </row>
    <row r="5129">
      <c r="A5129" s="551" t="s">
        <v>9872</v>
      </c>
      <c r="B5129" s="551" t="s">
        <v>9873</v>
      </c>
    </row>
    <row r="5130">
      <c r="A5130" s="551" t="s">
        <v>9874</v>
      </c>
      <c r="B5130" s="551" t="s">
        <v>9875</v>
      </c>
    </row>
    <row r="5131">
      <c r="A5131" s="551" t="s">
        <v>9876</v>
      </c>
      <c r="B5131" s="551" t="s">
        <v>9875</v>
      </c>
    </row>
    <row r="5132">
      <c r="A5132" s="551" t="s">
        <v>9877</v>
      </c>
      <c r="B5132" s="551" t="s">
        <v>9878</v>
      </c>
    </row>
    <row r="5133">
      <c r="A5133" s="551" t="s">
        <v>9879</v>
      </c>
      <c r="B5133" s="551" t="s">
        <v>9878</v>
      </c>
    </row>
    <row r="5134">
      <c r="A5134" s="551" t="s">
        <v>9880</v>
      </c>
      <c r="B5134" s="551" t="s">
        <v>9878</v>
      </c>
    </row>
    <row r="5135">
      <c r="A5135" s="551" t="s">
        <v>9881</v>
      </c>
      <c r="B5135" s="551" t="s">
        <v>9882</v>
      </c>
    </row>
    <row r="5136">
      <c r="A5136" s="551" t="s">
        <v>9883</v>
      </c>
      <c r="B5136" s="551" t="s">
        <v>9882</v>
      </c>
    </row>
    <row r="5137">
      <c r="A5137" s="551" t="s">
        <v>9884</v>
      </c>
      <c r="B5137" s="551" t="s">
        <v>9882</v>
      </c>
    </row>
    <row r="5138">
      <c r="A5138" s="551" t="s">
        <v>540</v>
      </c>
      <c r="B5138" s="551" t="s">
        <v>9885</v>
      </c>
    </row>
    <row r="5139">
      <c r="A5139" s="551" t="s">
        <v>9886</v>
      </c>
      <c r="B5139" s="551" t="s">
        <v>9887</v>
      </c>
    </row>
    <row r="5140">
      <c r="A5140" s="551" t="s">
        <v>9888</v>
      </c>
      <c r="B5140" s="551" t="s">
        <v>9889</v>
      </c>
    </row>
    <row r="5141">
      <c r="A5141" s="551" t="s">
        <v>9890</v>
      </c>
      <c r="B5141" s="551" t="s">
        <v>9891</v>
      </c>
    </row>
    <row r="5142">
      <c r="A5142" s="551" t="s">
        <v>541</v>
      </c>
      <c r="B5142" s="551" t="s">
        <v>9892</v>
      </c>
    </row>
    <row r="5143">
      <c r="A5143" s="551" t="s">
        <v>9893</v>
      </c>
      <c r="B5143" s="551" t="s">
        <v>9894</v>
      </c>
    </row>
    <row r="5144">
      <c r="A5144" s="551" t="s">
        <v>9895</v>
      </c>
      <c r="B5144" s="551" t="s">
        <v>9896</v>
      </c>
    </row>
    <row r="5145">
      <c r="A5145" s="551" t="s">
        <v>542</v>
      </c>
      <c r="B5145" s="551" t="s">
        <v>9897</v>
      </c>
    </row>
    <row r="5146">
      <c r="A5146" s="551" t="s">
        <v>9898</v>
      </c>
      <c r="B5146" s="551" t="s">
        <v>9899</v>
      </c>
    </row>
    <row r="5147">
      <c r="A5147" s="551" t="s">
        <v>9900</v>
      </c>
      <c r="B5147" s="551" t="s">
        <v>9901</v>
      </c>
    </row>
    <row r="5148">
      <c r="A5148" s="551" t="s">
        <v>9902</v>
      </c>
      <c r="B5148" s="551" t="s">
        <v>9903</v>
      </c>
    </row>
    <row r="5149">
      <c r="A5149" s="551" t="s">
        <v>9904</v>
      </c>
      <c r="B5149" s="551" t="s">
        <v>9905</v>
      </c>
    </row>
    <row r="5150">
      <c r="A5150" s="551" t="s">
        <v>9906</v>
      </c>
      <c r="B5150" s="551" t="s">
        <v>9907</v>
      </c>
    </row>
    <row r="5151">
      <c r="A5151" s="551" t="s">
        <v>9908</v>
      </c>
      <c r="B5151" s="551" t="s">
        <v>9909</v>
      </c>
    </row>
    <row r="5152">
      <c r="A5152" s="551" t="s">
        <v>9910</v>
      </c>
      <c r="B5152" s="551" t="s">
        <v>9911</v>
      </c>
    </row>
    <row r="5153">
      <c r="A5153" s="551" t="s">
        <v>9912</v>
      </c>
      <c r="B5153" s="551" t="s">
        <v>9913</v>
      </c>
    </row>
    <row r="5154">
      <c r="A5154" s="551" t="s">
        <v>9914</v>
      </c>
      <c r="B5154" s="551" t="s">
        <v>9915</v>
      </c>
    </row>
    <row r="5155">
      <c r="A5155" s="551" t="s">
        <v>9916</v>
      </c>
      <c r="B5155" s="551" t="s">
        <v>9915</v>
      </c>
    </row>
    <row r="5156">
      <c r="A5156" s="551" t="s">
        <v>9917</v>
      </c>
      <c r="B5156" s="551" t="s">
        <v>9915</v>
      </c>
    </row>
    <row r="5157">
      <c r="A5157" s="551" t="s">
        <v>9918</v>
      </c>
      <c r="B5157" s="551" t="s">
        <v>9919</v>
      </c>
    </row>
    <row r="5158">
      <c r="A5158" s="551" t="s">
        <v>9920</v>
      </c>
      <c r="B5158" s="551" t="s">
        <v>9919</v>
      </c>
    </row>
    <row r="5159">
      <c r="A5159" s="551" t="s">
        <v>9921</v>
      </c>
      <c r="B5159" s="551" t="s">
        <v>9922</v>
      </c>
    </row>
    <row r="5160">
      <c r="A5160" s="551" t="s">
        <v>9923</v>
      </c>
      <c r="B5160" s="551" t="s">
        <v>9924</v>
      </c>
    </row>
    <row r="5161">
      <c r="A5161" s="551" t="s">
        <v>9925</v>
      </c>
      <c r="B5161" s="551" t="s">
        <v>9926</v>
      </c>
    </row>
    <row r="5162">
      <c r="A5162" s="551" t="s">
        <v>543</v>
      </c>
      <c r="B5162" s="551" t="s">
        <v>9927</v>
      </c>
    </row>
    <row r="5163">
      <c r="A5163" s="551" t="s">
        <v>9928</v>
      </c>
      <c r="B5163" s="551" t="s">
        <v>9929</v>
      </c>
    </row>
    <row r="5164">
      <c r="A5164" s="551" t="s">
        <v>9930</v>
      </c>
      <c r="B5164" s="551" t="s">
        <v>9931</v>
      </c>
    </row>
    <row r="5165">
      <c r="A5165" s="551" t="s">
        <v>9932</v>
      </c>
      <c r="B5165" s="551" t="s">
        <v>9933</v>
      </c>
    </row>
    <row r="5166">
      <c r="A5166" s="551" t="s">
        <v>9934</v>
      </c>
      <c r="B5166" s="551" t="s">
        <v>9935</v>
      </c>
    </row>
    <row r="5167">
      <c r="A5167" s="551" t="s">
        <v>9936</v>
      </c>
      <c r="B5167" s="551" t="s">
        <v>9937</v>
      </c>
    </row>
    <row r="5168">
      <c r="A5168" s="551" t="s">
        <v>9938</v>
      </c>
      <c r="B5168" s="551" t="s">
        <v>9939</v>
      </c>
    </row>
    <row r="5169">
      <c r="A5169" s="551" t="s">
        <v>9940</v>
      </c>
      <c r="B5169" s="551" t="s">
        <v>9941</v>
      </c>
    </row>
    <row r="5170">
      <c r="A5170" s="551" t="s">
        <v>544</v>
      </c>
      <c r="B5170" s="551" t="s">
        <v>9942</v>
      </c>
    </row>
    <row r="5171">
      <c r="A5171" s="551" t="s">
        <v>9943</v>
      </c>
      <c r="B5171" s="551" t="s">
        <v>9944</v>
      </c>
    </row>
    <row r="5172">
      <c r="A5172" s="551" t="s">
        <v>9945</v>
      </c>
      <c r="B5172" s="551" t="s">
        <v>9946</v>
      </c>
    </row>
    <row r="5173">
      <c r="A5173" s="551" t="s">
        <v>9947</v>
      </c>
      <c r="B5173" s="551" t="s">
        <v>9948</v>
      </c>
    </row>
    <row r="5174">
      <c r="A5174" s="551" t="s">
        <v>9949</v>
      </c>
      <c r="B5174" s="551" t="s">
        <v>9950</v>
      </c>
    </row>
    <row r="5175">
      <c r="A5175" s="551" t="s">
        <v>9951</v>
      </c>
      <c r="B5175" s="551" t="s">
        <v>9952</v>
      </c>
    </row>
    <row r="5176">
      <c r="A5176" s="551" t="s">
        <v>9953</v>
      </c>
      <c r="B5176" s="551" t="s">
        <v>9954</v>
      </c>
    </row>
    <row r="5177">
      <c r="A5177" s="551" t="s">
        <v>9955</v>
      </c>
      <c r="B5177" s="551" t="s">
        <v>9956</v>
      </c>
    </row>
    <row r="5178">
      <c r="A5178" s="551" t="s">
        <v>9957</v>
      </c>
      <c r="B5178" s="551" t="s">
        <v>9958</v>
      </c>
    </row>
    <row r="5179">
      <c r="A5179" s="551" t="s">
        <v>9959</v>
      </c>
      <c r="B5179" s="551" t="s">
        <v>9960</v>
      </c>
    </row>
    <row r="5180">
      <c r="A5180" s="551" t="s">
        <v>9961</v>
      </c>
      <c r="B5180" s="551" t="s">
        <v>9962</v>
      </c>
    </row>
    <row r="5181">
      <c r="A5181" s="551" t="s">
        <v>9963</v>
      </c>
      <c r="B5181" s="551" t="s">
        <v>9964</v>
      </c>
    </row>
    <row r="5182">
      <c r="A5182" s="551" t="s">
        <v>9965</v>
      </c>
      <c r="B5182" s="551" t="s">
        <v>9966</v>
      </c>
    </row>
    <row r="5183">
      <c r="A5183" s="551" t="s">
        <v>9967</v>
      </c>
      <c r="B5183" s="551" t="s">
        <v>9968</v>
      </c>
    </row>
    <row r="5184">
      <c r="A5184" s="551" t="s">
        <v>9969</v>
      </c>
      <c r="B5184" s="551" t="s">
        <v>9970</v>
      </c>
    </row>
    <row r="5185">
      <c r="A5185" s="551" t="s">
        <v>9971</v>
      </c>
      <c r="B5185" s="551" t="s">
        <v>9972</v>
      </c>
    </row>
    <row r="5186">
      <c r="A5186" s="551" t="s">
        <v>9973</v>
      </c>
      <c r="B5186" s="551" t="s">
        <v>9974</v>
      </c>
    </row>
    <row r="5187">
      <c r="A5187" s="551" t="s">
        <v>9975</v>
      </c>
      <c r="B5187" s="551" t="s">
        <v>9974</v>
      </c>
    </row>
    <row r="5188">
      <c r="A5188" s="551" t="s">
        <v>9976</v>
      </c>
      <c r="B5188" s="551" t="s">
        <v>9977</v>
      </c>
    </row>
    <row r="5189">
      <c r="A5189" s="551" t="s">
        <v>9978</v>
      </c>
      <c r="B5189" s="551" t="s">
        <v>9979</v>
      </c>
    </row>
    <row r="5190">
      <c r="A5190" s="551" t="s">
        <v>9980</v>
      </c>
      <c r="B5190" s="551" t="s">
        <v>9981</v>
      </c>
    </row>
    <row r="5191">
      <c r="A5191" s="551" t="s">
        <v>9982</v>
      </c>
      <c r="B5191" s="551" t="s">
        <v>9983</v>
      </c>
    </row>
    <row r="5192">
      <c r="A5192" s="551" t="s">
        <v>9984</v>
      </c>
      <c r="B5192" s="551" t="s">
        <v>9985</v>
      </c>
    </row>
    <row r="5193">
      <c r="A5193" s="551" t="s">
        <v>9986</v>
      </c>
      <c r="B5193" s="551" t="s">
        <v>9987</v>
      </c>
    </row>
    <row r="5194">
      <c r="A5194" s="551" t="s">
        <v>9988</v>
      </c>
      <c r="B5194" s="551" t="s">
        <v>9989</v>
      </c>
    </row>
    <row r="5195">
      <c r="A5195" s="551" t="s">
        <v>9990</v>
      </c>
      <c r="B5195" s="551" t="s">
        <v>9991</v>
      </c>
    </row>
    <row r="5196">
      <c r="A5196" s="551" t="s">
        <v>9992</v>
      </c>
      <c r="B5196" s="551" t="s">
        <v>9991</v>
      </c>
    </row>
    <row r="5197">
      <c r="A5197" s="551" t="s">
        <v>9993</v>
      </c>
      <c r="B5197" s="551" t="s">
        <v>9994</v>
      </c>
    </row>
    <row r="5198">
      <c r="A5198" s="551" t="s">
        <v>9995</v>
      </c>
      <c r="B5198" s="551" t="s">
        <v>9996</v>
      </c>
    </row>
    <row r="5199">
      <c r="A5199" s="551" t="s">
        <v>9997</v>
      </c>
      <c r="B5199" s="551" t="s">
        <v>9998</v>
      </c>
    </row>
    <row r="5200">
      <c r="A5200" s="551" t="s">
        <v>9999</v>
      </c>
      <c r="B5200" s="551" t="s">
        <v>10000</v>
      </c>
    </row>
    <row r="5201">
      <c r="A5201" s="551" t="s">
        <v>10001</v>
      </c>
      <c r="B5201" s="551" t="s">
        <v>10002</v>
      </c>
    </row>
    <row r="5202">
      <c r="A5202" s="551" t="s">
        <v>10003</v>
      </c>
      <c r="B5202" s="551" t="s">
        <v>10004</v>
      </c>
    </row>
    <row r="5203">
      <c r="A5203" s="551" t="s">
        <v>10005</v>
      </c>
      <c r="B5203" s="551" t="s">
        <v>10006</v>
      </c>
    </row>
    <row r="5204">
      <c r="A5204" s="551" t="s">
        <v>10007</v>
      </c>
      <c r="B5204" s="551" t="s">
        <v>10008</v>
      </c>
    </row>
    <row r="5205">
      <c r="A5205" s="551" t="s">
        <v>10009</v>
      </c>
      <c r="B5205" s="551" t="s">
        <v>10010</v>
      </c>
    </row>
    <row r="5206">
      <c r="A5206" s="551" t="s">
        <v>10011</v>
      </c>
      <c r="B5206" s="551" t="s">
        <v>10012</v>
      </c>
    </row>
    <row r="5207">
      <c r="A5207" s="551" t="s">
        <v>10013</v>
      </c>
      <c r="B5207" s="551" t="s">
        <v>10014</v>
      </c>
    </row>
    <row r="5208">
      <c r="A5208" s="551" t="s">
        <v>10015</v>
      </c>
      <c r="B5208" s="551" t="s">
        <v>10016</v>
      </c>
    </row>
    <row r="5209">
      <c r="A5209" s="551" t="s">
        <v>10017</v>
      </c>
      <c r="B5209" s="551" t="s">
        <v>10018</v>
      </c>
    </row>
    <row r="5210">
      <c r="A5210" s="551" t="s">
        <v>10019</v>
      </c>
      <c r="B5210" s="551" t="s">
        <v>10020</v>
      </c>
    </row>
    <row r="5211">
      <c r="A5211" s="551" t="s">
        <v>10021</v>
      </c>
      <c r="B5211" s="551" t="s">
        <v>10022</v>
      </c>
    </row>
    <row r="5212">
      <c r="A5212" s="551" t="s">
        <v>10023</v>
      </c>
      <c r="B5212" s="551" t="s">
        <v>10024</v>
      </c>
    </row>
    <row r="5213">
      <c r="A5213" s="551" t="s">
        <v>10025</v>
      </c>
      <c r="B5213" s="551" t="s">
        <v>10026</v>
      </c>
    </row>
    <row r="5214">
      <c r="A5214" s="551" t="s">
        <v>10027</v>
      </c>
      <c r="B5214" s="551" t="s">
        <v>10028</v>
      </c>
    </row>
    <row r="5215">
      <c r="A5215" s="551" t="s">
        <v>10029</v>
      </c>
      <c r="B5215" s="551" t="s">
        <v>10030</v>
      </c>
    </row>
    <row r="5216">
      <c r="A5216" s="551" t="s">
        <v>10031</v>
      </c>
      <c r="B5216" s="551" t="s">
        <v>10032</v>
      </c>
    </row>
    <row r="5217">
      <c r="A5217" s="551" t="s">
        <v>10033</v>
      </c>
      <c r="B5217" s="551" t="s">
        <v>10034</v>
      </c>
    </row>
    <row r="5218">
      <c r="A5218" s="551" t="s">
        <v>10035</v>
      </c>
      <c r="B5218" s="551" t="s">
        <v>10036</v>
      </c>
    </row>
    <row r="5219">
      <c r="A5219" s="551" t="s">
        <v>10037</v>
      </c>
      <c r="B5219" s="551" t="s">
        <v>10036</v>
      </c>
    </row>
    <row r="5220">
      <c r="A5220" s="551" t="s">
        <v>10038</v>
      </c>
      <c r="B5220" s="551" t="s">
        <v>10036</v>
      </c>
    </row>
    <row r="5221">
      <c r="A5221" s="551" t="s">
        <v>10039</v>
      </c>
      <c r="B5221" s="551" t="s">
        <v>10040</v>
      </c>
    </row>
    <row r="5222">
      <c r="A5222" s="551" t="s">
        <v>10041</v>
      </c>
      <c r="B5222" s="551" t="s">
        <v>10042</v>
      </c>
    </row>
    <row r="5223">
      <c r="A5223" s="551" t="s">
        <v>10043</v>
      </c>
      <c r="B5223" s="551" t="s">
        <v>10044</v>
      </c>
    </row>
    <row r="5224">
      <c r="A5224" s="551" t="s">
        <v>10045</v>
      </c>
      <c r="B5224" s="551" t="s">
        <v>10046</v>
      </c>
    </row>
    <row r="5225">
      <c r="A5225" s="551" t="s">
        <v>10047</v>
      </c>
      <c r="B5225" s="551" t="s">
        <v>10048</v>
      </c>
    </row>
    <row r="5226">
      <c r="A5226" s="551" t="s">
        <v>10049</v>
      </c>
      <c r="B5226" s="551" t="s">
        <v>10050</v>
      </c>
    </row>
    <row r="5227">
      <c r="A5227" s="551" t="s">
        <v>10051</v>
      </c>
      <c r="B5227" s="551" t="s">
        <v>10052</v>
      </c>
    </row>
    <row r="5228">
      <c r="A5228" s="551" t="s">
        <v>10053</v>
      </c>
      <c r="B5228" s="551" t="s">
        <v>10054</v>
      </c>
    </row>
    <row r="5229">
      <c r="A5229" s="551" t="s">
        <v>10055</v>
      </c>
      <c r="B5229" s="551" t="s">
        <v>10056</v>
      </c>
    </row>
    <row r="5230">
      <c r="A5230" s="551" t="s">
        <v>10057</v>
      </c>
      <c r="B5230" s="551" t="s">
        <v>10058</v>
      </c>
    </row>
    <row r="5231">
      <c r="A5231" s="551" t="s">
        <v>10059</v>
      </c>
      <c r="B5231" s="551" t="s">
        <v>10060</v>
      </c>
    </row>
    <row r="5232">
      <c r="A5232" s="551" t="s">
        <v>10061</v>
      </c>
      <c r="B5232" s="551" t="s">
        <v>10062</v>
      </c>
    </row>
    <row r="5233">
      <c r="A5233" s="551" t="s">
        <v>10063</v>
      </c>
      <c r="B5233" s="551" t="s">
        <v>10064</v>
      </c>
    </row>
    <row r="5234">
      <c r="A5234" s="551" t="s">
        <v>10065</v>
      </c>
      <c r="B5234" s="551" t="s">
        <v>10066</v>
      </c>
    </row>
    <row r="5235">
      <c r="A5235" s="551" t="s">
        <v>10067</v>
      </c>
      <c r="B5235" s="551" t="s">
        <v>10068</v>
      </c>
    </row>
    <row r="5236">
      <c r="A5236" s="551" t="s">
        <v>10069</v>
      </c>
      <c r="B5236" s="551" t="s">
        <v>10070</v>
      </c>
    </row>
    <row r="5237">
      <c r="A5237" s="551" t="s">
        <v>10071</v>
      </c>
      <c r="B5237" s="551" t="s">
        <v>10072</v>
      </c>
    </row>
    <row r="5238">
      <c r="A5238" s="551" t="s">
        <v>10073</v>
      </c>
      <c r="B5238" s="551" t="s">
        <v>10074</v>
      </c>
    </row>
    <row r="5239">
      <c r="A5239" s="551" t="s">
        <v>10075</v>
      </c>
      <c r="B5239" s="551" t="s">
        <v>10076</v>
      </c>
    </row>
    <row r="5240">
      <c r="A5240" s="551" t="s">
        <v>10077</v>
      </c>
      <c r="B5240" s="551" t="s">
        <v>10076</v>
      </c>
    </row>
    <row r="5241">
      <c r="A5241" s="551" t="s">
        <v>10078</v>
      </c>
      <c r="B5241" s="551" t="s">
        <v>10079</v>
      </c>
    </row>
    <row r="5242">
      <c r="A5242" s="551" t="s">
        <v>10080</v>
      </c>
      <c r="B5242" s="551" t="s">
        <v>10081</v>
      </c>
    </row>
    <row r="5243">
      <c r="A5243" s="551" t="s">
        <v>10082</v>
      </c>
      <c r="B5243" s="551" t="s">
        <v>10083</v>
      </c>
    </row>
    <row r="5244">
      <c r="A5244" s="551" t="s">
        <v>10084</v>
      </c>
      <c r="B5244" s="551" t="s">
        <v>10085</v>
      </c>
    </row>
    <row r="5245">
      <c r="A5245" s="551" t="s">
        <v>10086</v>
      </c>
      <c r="B5245" s="551" t="s">
        <v>10087</v>
      </c>
    </row>
    <row r="5246">
      <c r="A5246" s="551" t="s">
        <v>545</v>
      </c>
      <c r="B5246" s="551" t="s">
        <v>10088</v>
      </c>
    </row>
    <row r="5247">
      <c r="A5247" s="551" t="s">
        <v>10089</v>
      </c>
      <c r="B5247" s="551" t="s">
        <v>10090</v>
      </c>
    </row>
    <row r="5248">
      <c r="A5248" s="551" t="s">
        <v>10091</v>
      </c>
      <c r="B5248" s="551" t="s">
        <v>10092</v>
      </c>
    </row>
    <row r="5249">
      <c r="A5249" s="551" t="s">
        <v>10093</v>
      </c>
      <c r="B5249" s="551" t="s">
        <v>10094</v>
      </c>
    </row>
    <row r="5250">
      <c r="A5250" s="551" t="s">
        <v>10095</v>
      </c>
      <c r="B5250" s="551" t="s">
        <v>10096</v>
      </c>
    </row>
    <row r="5251">
      <c r="A5251" s="551" t="s">
        <v>10097</v>
      </c>
      <c r="B5251" s="551" t="s">
        <v>10098</v>
      </c>
    </row>
    <row r="5252">
      <c r="A5252" s="551" t="s">
        <v>10099</v>
      </c>
      <c r="B5252" s="551" t="s">
        <v>10100</v>
      </c>
    </row>
    <row r="5253">
      <c r="A5253" s="551" t="s">
        <v>10101</v>
      </c>
      <c r="B5253" s="551" t="s">
        <v>10100</v>
      </c>
    </row>
    <row r="5254">
      <c r="A5254" s="551" t="s">
        <v>10102</v>
      </c>
      <c r="B5254" s="551" t="s">
        <v>10100</v>
      </c>
    </row>
    <row r="5255">
      <c r="A5255" s="551" t="s">
        <v>10103</v>
      </c>
      <c r="B5255" s="551" t="s">
        <v>10100</v>
      </c>
    </row>
    <row r="5256">
      <c r="A5256" s="551" t="s">
        <v>10104</v>
      </c>
      <c r="B5256" s="551" t="s">
        <v>10105</v>
      </c>
    </row>
    <row r="5257">
      <c r="A5257" s="551" t="s">
        <v>546</v>
      </c>
      <c r="B5257" s="551" t="s">
        <v>10106</v>
      </c>
    </row>
    <row r="5258">
      <c r="A5258" s="551" t="s">
        <v>10107</v>
      </c>
      <c r="B5258" s="551" t="s">
        <v>10108</v>
      </c>
    </row>
    <row r="5259">
      <c r="A5259" s="551" t="s">
        <v>10109</v>
      </c>
      <c r="B5259" s="551" t="s">
        <v>10110</v>
      </c>
    </row>
    <row r="5260">
      <c r="A5260" s="551" t="s">
        <v>10111</v>
      </c>
      <c r="B5260" s="551" t="s">
        <v>10112</v>
      </c>
    </row>
    <row r="5261">
      <c r="A5261" s="551" t="s">
        <v>10113</v>
      </c>
      <c r="B5261" s="551" t="s">
        <v>10114</v>
      </c>
    </row>
    <row r="5262">
      <c r="A5262" s="551" t="s">
        <v>10115</v>
      </c>
      <c r="B5262" s="551" t="s">
        <v>10116</v>
      </c>
    </row>
    <row r="5263">
      <c r="A5263" s="551" t="s">
        <v>10117</v>
      </c>
      <c r="B5263" s="551" t="s">
        <v>10118</v>
      </c>
    </row>
    <row r="5264">
      <c r="A5264" s="551" t="s">
        <v>10119</v>
      </c>
      <c r="B5264" s="551" t="s">
        <v>10120</v>
      </c>
    </row>
    <row r="5265">
      <c r="A5265" s="551" t="s">
        <v>10121</v>
      </c>
      <c r="B5265" s="551" t="s">
        <v>10122</v>
      </c>
    </row>
    <row r="5266">
      <c r="A5266" s="551" t="s">
        <v>10123</v>
      </c>
      <c r="B5266" s="551" t="s">
        <v>10124</v>
      </c>
    </row>
    <row r="5267">
      <c r="A5267" s="551" t="s">
        <v>10125</v>
      </c>
      <c r="B5267" s="551" t="s">
        <v>10124</v>
      </c>
    </row>
    <row r="5268">
      <c r="A5268" s="551" t="s">
        <v>10126</v>
      </c>
      <c r="B5268" s="551" t="s">
        <v>10127</v>
      </c>
    </row>
    <row r="5269">
      <c r="A5269" s="551" t="s">
        <v>10128</v>
      </c>
      <c r="B5269" s="551" t="s">
        <v>10129</v>
      </c>
    </row>
    <row r="5270">
      <c r="A5270" s="551" t="s">
        <v>10130</v>
      </c>
      <c r="B5270" s="551" t="s">
        <v>10131</v>
      </c>
    </row>
    <row r="5271">
      <c r="A5271" s="551" t="s">
        <v>10132</v>
      </c>
      <c r="B5271" s="551" t="s">
        <v>10131</v>
      </c>
    </row>
    <row r="5272">
      <c r="A5272" s="551" t="s">
        <v>10133</v>
      </c>
      <c r="B5272" s="551" t="s">
        <v>10134</v>
      </c>
    </row>
    <row r="5273">
      <c r="A5273" s="551" t="s">
        <v>10135</v>
      </c>
      <c r="B5273" s="551" t="s">
        <v>10136</v>
      </c>
    </row>
    <row r="5274">
      <c r="A5274" s="551" t="s">
        <v>10137</v>
      </c>
      <c r="B5274" s="551" t="s">
        <v>10138</v>
      </c>
    </row>
    <row r="5275">
      <c r="A5275" s="551" t="s">
        <v>10139</v>
      </c>
      <c r="B5275" s="551" t="s">
        <v>10140</v>
      </c>
    </row>
    <row r="5276">
      <c r="A5276" s="551" t="s">
        <v>10141</v>
      </c>
      <c r="B5276" s="551" t="s">
        <v>10142</v>
      </c>
    </row>
    <row r="5277">
      <c r="A5277" s="551" t="s">
        <v>10143</v>
      </c>
      <c r="B5277" s="551" t="s">
        <v>10144</v>
      </c>
    </row>
    <row r="5278">
      <c r="A5278" s="551" t="s">
        <v>10145</v>
      </c>
      <c r="B5278" s="551" t="s">
        <v>10146</v>
      </c>
    </row>
    <row r="5279">
      <c r="A5279" s="551" t="s">
        <v>10147</v>
      </c>
      <c r="B5279" s="551" t="s">
        <v>10148</v>
      </c>
    </row>
    <row r="5280">
      <c r="A5280" s="551" t="s">
        <v>10149</v>
      </c>
      <c r="B5280" s="551" t="s">
        <v>10150</v>
      </c>
    </row>
    <row r="5281">
      <c r="A5281" s="551" t="s">
        <v>10151</v>
      </c>
      <c r="B5281" s="551" t="s">
        <v>10152</v>
      </c>
    </row>
    <row r="5282">
      <c r="A5282" s="551" t="s">
        <v>10153</v>
      </c>
      <c r="B5282" s="551" t="s">
        <v>10154</v>
      </c>
    </row>
    <row r="5283">
      <c r="A5283" s="551" t="s">
        <v>10155</v>
      </c>
      <c r="B5283" s="551" t="s">
        <v>10106</v>
      </c>
    </row>
    <row r="5284">
      <c r="A5284" s="551" t="s">
        <v>10156</v>
      </c>
      <c r="B5284" s="551" t="s">
        <v>10157</v>
      </c>
    </row>
    <row r="5285">
      <c r="A5285" s="551" t="s">
        <v>10158</v>
      </c>
      <c r="B5285" s="551" t="s">
        <v>10159</v>
      </c>
    </row>
    <row r="5286">
      <c r="A5286" s="551" t="s">
        <v>10160</v>
      </c>
      <c r="B5286" s="551" t="s">
        <v>10161</v>
      </c>
    </row>
    <row r="5287">
      <c r="A5287" s="551" t="s">
        <v>10162</v>
      </c>
      <c r="B5287" s="551" t="s">
        <v>10163</v>
      </c>
    </row>
    <row r="5288">
      <c r="A5288" s="551" t="s">
        <v>10164</v>
      </c>
      <c r="B5288" s="551" t="s">
        <v>10165</v>
      </c>
    </row>
    <row r="5289">
      <c r="A5289" s="551" t="s">
        <v>10166</v>
      </c>
      <c r="B5289" s="551" t="s">
        <v>10167</v>
      </c>
    </row>
    <row r="5290">
      <c r="A5290" s="551" t="s">
        <v>10168</v>
      </c>
      <c r="B5290" s="551" t="s">
        <v>10167</v>
      </c>
    </row>
    <row r="5291">
      <c r="A5291" s="551" t="s">
        <v>10169</v>
      </c>
      <c r="B5291" s="551" t="s">
        <v>10167</v>
      </c>
    </row>
    <row r="5292">
      <c r="A5292" s="551" t="s">
        <v>10170</v>
      </c>
      <c r="B5292" s="551" t="s">
        <v>10167</v>
      </c>
    </row>
    <row r="5293">
      <c r="A5293" s="551" t="s">
        <v>10171</v>
      </c>
      <c r="B5293" s="551" t="s">
        <v>10172</v>
      </c>
    </row>
    <row r="5294">
      <c r="A5294" s="551" t="s">
        <v>10173</v>
      </c>
      <c r="B5294" s="551" t="s">
        <v>10174</v>
      </c>
    </row>
    <row r="5295">
      <c r="A5295" s="551" t="s">
        <v>10175</v>
      </c>
      <c r="B5295" s="551" t="s">
        <v>10176</v>
      </c>
    </row>
    <row r="5296">
      <c r="A5296" s="551" t="s">
        <v>547</v>
      </c>
      <c r="B5296" s="551" t="s">
        <v>10177</v>
      </c>
    </row>
    <row r="5297">
      <c r="A5297" s="551" t="s">
        <v>10178</v>
      </c>
      <c r="B5297" s="551" t="s">
        <v>10179</v>
      </c>
    </row>
    <row r="5298">
      <c r="A5298" s="551" t="s">
        <v>10180</v>
      </c>
      <c r="B5298" s="551" t="s">
        <v>10181</v>
      </c>
    </row>
    <row r="5299">
      <c r="A5299" s="551" t="s">
        <v>10182</v>
      </c>
      <c r="B5299" s="551" t="s">
        <v>10183</v>
      </c>
    </row>
    <row r="5300">
      <c r="A5300" s="551" t="s">
        <v>548</v>
      </c>
      <c r="B5300" s="551" t="s">
        <v>10184</v>
      </c>
    </row>
    <row r="5301">
      <c r="A5301" s="551" t="s">
        <v>10185</v>
      </c>
      <c r="B5301" s="551" t="s">
        <v>10186</v>
      </c>
    </row>
    <row r="5302">
      <c r="A5302" s="551" t="s">
        <v>10187</v>
      </c>
      <c r="B5302" s="551" t="s">
        <v>10188</v>
      </c>
    </row>
    <row r="5303">
      <c r="A5303" s="551" t="s">
        <v>10189</v>
      </c>
      <c r="B5303" s="551" t="s">
        <v>10190</v>
      </c>
    </row>
    <row r="5304">
      <c r="A5304" s="551" t="s">
        <v>10191</v>
      </c>
      <c r="B5304" s="551" t="s">
        <v>10192</v>
      </c>
    </row>
    <row r="5305">
      <c r="A5305" s="551" t="s">
        <v>10193</v>
      </c>
      <c r="B5305" s="551" t="s">
        <v>10194</v>
      </c>
    </row>
    <row r="5306">
      <c r="A5306" s="551" t="s">
        <v>10195</v>
      </c>
      <c r="B5306" s="551" t="s">
        <v>10194</v>
      </c>
    </row>
    <row r="5307">
      <c r="A5307" s="551" t="s">
        <v>10196</v>
      </c>
      <c r="B5307" s="551" t="s">
        <v>10197</v>
      </c>
    </row>
    <row r="5308">
      <c r="A5308" s="551" t="s">
        <v>10198</v>
      </c>
      <c r="B5308" s="551" t="s">
        <v>10197</v>
      </c>
    </row>
    <row r="5309">
      <c r="A5309" s="551" t="s">
        <v>10199</v>
      </c>
      <c r="B5309" s="551" t="s">
        <v>10200</v>
      </c>
    </row>
    <row r="5310">
      <c r="A5310" s="551" t="s">
        <v>10201</v>
      </c>
      <c r="B5310" s="551" t="s">
        <v>10202</v>
      </c>
    </row>
    <row r="5311">
      <c r="A5311" s="551" t="s">
        <v>10203</v>
      </c>
      <c r="B5311" s="551" t="s">
        <v>10204</v>
      </c>
    </row>
    <row r="5312">
      <c r="A5312" s="551" t="s">
        <v>10205</v>
      </c>
      <c r="B5312" s="551" t="s">
        <v>10204</v>
      </c>
    </row>
    <row r="5313">
      <c r="A5313" s="551" t="s">
        <v>10206</v>
      </c>
      <c r="B5313" s="551" t="s">
        <v>10207</v>
      </c>
    </row>
    <row r="5314">
      <c r="A5314" s="551" t="s">
        <v>10208</v>
      </c>
      <c r="B5314" s="551" t="s">
        <v>10209</v>
      </c>
    </row>
    <row r="5315">
      <c r="A5315" s="551" t="s">
        <v>10210</v>
      </c>
      <c r="B5315" s="551" t="s">
        <v>10211</v>
      </c>
    </row>
    <row r="5316">
      <c r="A5316" s="551" t="s">
        <v>10212</v>
      </c>
      <c r="B5316" s="551" t="s">
        <v>10213</v>
      </c>
    </row>
    <row r="5317">
      <c r="A5317" s="551" t="s">
        <v>10214</v>
      </c>
      <c r="B5317" s="551" t="s">
        <v>10213</v>
      </c>
    </row>
    <row r="5318">
      <c r="A5318" s="551" t="s">
        <v>10215</v>
      </c>
      <c r="B5318" s="551" t="s">
        <v>10213</v>
      </c>
    </row>
    <row r="5319">
      <c r="A5319" s="551" t="s">
        <v>10216</v>
      </c>
      <c r="B5319" s="551" t="s">
        <v>10213</v>
      </c>
    </row>
    <row r="5320">
      <c r="A5320" s="551" t="s">
        <v>10217</v>
      </c>
      <c r="B5320" s="551" t="s">
        <v>10213</v>
      </c>
    </row>
    <row r="5321">
      <c r="A5321" s="551" t="s">
        <v>10218</v>
      </c>
      <c r="B5321" s="551" t="s">
        <v>10213</v>
      </c>
    </row>
    <row r="5322">
      <c r="A5322" s="551" t="s">
        <v>10219</v>
      </c>
      <c r="B5322" s="551" t="s">
        <v>10220</v>
      </c>
    </row>
    <row r="5323">
      <c r="A5323" s="551" t="s">
        <v>10221</v>
      </c>
      <c r="B5323" s="551" t="s">
        <v>10222</v>
      </c>
    </row>
    <row r="5324">
      <c r="A5324" s="551" t="s">
        <v>10223</v>
      </c>
      <c r="B5324" s="551" t="s">
        <v>10224</v>
      </c>
    </row>
    <row r="5325">
      <c r="A5325" s="551" t="s">
        <v>10225</v>
      </c>
      <c r="B5325" s="551" t="s">
        <v>10226</v>
      </c>
    </row>
    <row r="5326">
      <c r="A5326" s="551" t="s">
        <v>10227</v>
      </c>
      <c r="B5326" s="551" t="s">
        <v>10228</v>
      </c>
    </row>
    <row r="5327">
      <c r="A5327" s="551" t="s">
        <v>10229</v>
      </c>
      <c r="B5327" s="551" t="s">
        <v>10230</v>
      </c>
    </row>
    <row r="5328">
      <c r="A5328" s="551" t="s">
        <v>10231</v>
      </c>
      <c r="B5328" s="551" t="s">
        <v>10232</v>
      </c>
    </row>
    <row r="5329">
      <c r="A5329" s="551" t="s">
        <v>10233</v>
      </c>
      <c r="B5329" s="551" t="s">
        <v>10234</v>
      </c>
    </row>
    <row r="5330">
      <c r="A5330" s="551" t="s">
        <v>10235</v>
      </c>
      <c r="B5330" s="551" t="s">
        <v>10236</v>
      </c>
    </row>
    <row r="5331">
      <c r="A5331" s="551" t="s">
        <v>10237</v>
      </c>
      <c r="B5331" s="551" t="s">
        <v>10238</v>
      </c>
    </row>
    <row r="5332">
      <c r="A5332" s="551" t="s">
        <v>10239</v>
      </c>
      <c r="B5332" s="551" t="s">
        <v>10240</v>
      </c>
    </row>
    <row r="5333">
      <c r="A5333" s="551" t="s">
        <v>10241</v>
      </c>
      <c r="B5333" s="551" t="s">
        <v>10242</v>
      </c>
    </row>
    <row r="5334">
      <c r="A5334" s="551" t="s">
        <v>10243</v>
      </c>
      <c r="B5334" s="551" t="s">
        <v>10244</v>
      </c>
    </row>
    <row r="5335">
      <c r="A5335" s="551" t="s">
        <v>10245</v>
      </c>
      <c r="B5335" s="551" t="s">
        <v>10246</v>
      </c>
    </row>
    <row r="5336">
      <c r="A5336" s="551" t="s">
        <v>10247</v>
      </c>
      <c r="B5336" s="551" t="s">
        <v>10248</v>
      </c>
    </row>
    <row r="5337">
      <c r="A5337" s="551" t="s">
        <v>10249</v>
      </c>
      <c r="B5337" s="551" t="s">
        <v>10250</v>
      </c>
    </row>
    <row r="5338">
      <c r="A5338" s="551" t="s">
        <v>10251</v>
      </c>
      <c r="B5338" s="551" t="s">
        <v>10252</v>
      </c>
    </row>
    <row r="5339">
      <c r="A5339" s="551" t="s">
        <v>10253</v>
      </c>
      <c r="B5339" s="551" t="s">
        <v>10254</v>
      </c>
    </row>
    <row r="5340">
      <c r="A5340" s="551" t="s">
        <v>10255</v>
      </c>
      <c r="B5340" s="551" t="s">
        <v>10256</v>
      </c>
    </row>
    <row r="5341">
      <c r="A5341" s="551" t="s">
        <v>10257</v>
      </c>
      <c r="B5341" s="551" t="s">
        <v>10258</v>
      </c>
    </row>
    <row r="5342">
      <c r="A5342" s="551" t="s">
        <v>10259</v>
      </c>
      <c r="B5342" s="551" t="s">
        <v>10260</v>
      </c>
    </row>
    <row r="5343">
      <c r="A5343" s="551" t="s">
        <v>10261</v>
      </c>
      <c r="B5343" s="551" t="s">
        <v>10262</v>
      </c>
    </row>
    <row r="5344">
      <c r="A5344" s="551" t="s">
        <v>10263</v>
      </c>
      <c r="B5344" s="551" t="s">
        <v>10264</v>
      </c>
    </row>
    <row r="5345">
      <c r="A5345" s="551" t="s">
        <v>10265</v>
      </c>
      <c r="B5345" s="551" t="s">
        <v>10266</v>
      </c>
    </row>
    <row r="5346">
      <c r="A5346" s="551" t="s">
        <v>10267</v>
      </c>
      <c r="B5346" s="551" t="s">
        <v>10266</v>
      </c>
    </row>
    <row r="5347">
      <c r="A5347" s="551" t="s">
        <v>10268</v>
      </c>
      <c r="B5347" s="551" t="s">
        <v>10266</v>
      </c>
    </row>
    <row r="5348">
      <c r="A5348" s="551" t="s">
        <v>10269</v>
      </c>
      <c r="B5348" s="551" t="s">
        <v>10270</v>
      </c>
    </row>
    <row r="5349">
      <c r="A5349" s="551" t="s">
        <v>10271</v>
      </c>
      <c r="B5349" s="551" t="s">
        <v>10272</v>
      </c>
    </row>
    <row r="5350">
      <c r="A5350" s="551" t="s">
        <v>10273</v>
      </c>
      <c r="B5350" s="551" t="s">
        <v>10274</v>
      </c>
    </row>
    <row r="5351">
      <c r="A5351" s="551" t="s">
        <v>10275</v>
      </c>
      <c r="B5351" s="551" t="s">
        <v>10276</v>
      </c>
    </row>
    <row r="5352">
      <c r="A5352" s="551" t="s">
        <v>10277</v>
      </c>
      <c r="B5352" s="551" t="s">
        <v>10278</v>
      </c>
    </row>
    <row r="5353">
      <c r="A5353" s="551" t="s">
        <v>10279</v>
      </c>
      <c r="B5353" s="551" t="s">
        <v>10280</v>
      </c>
    </row>
    <row r="5354">
      <c r="A5354" s="551" t="s">
        <v>10281</v>
      </c>
      <c r="B5354" s="551" t="s">
        <v>10282</v>
      </c>
    </row>
    <row r="5355">
      <c r="A5355" s="551" t="s">
        <v>10283</v>
      </c>
      <c r="B5355" s="551" t="s">
        <v>10284</v>
      </c>
    </row>
    <row r="5356">
      <c r="A5356" s="551" t="s">
        <v>10285</v>
      </c>
      <c r="B5356" s="551" t="s">
        <v>10286</v>
      </c>
    </row>
    <row r="5357">
      <c r="A5357" s="551" t="s">
        <v>10287</v>
      </c>
      <c r="B5357" s="551" t="s">
        <v>10288</v>
      </c>
    </row>
    <row r="5358">
      <c r="A5358" s="551" t="s">
        <v>10289</v>
      </c>
      <c r="B5358" s="551" t="s">
        <v>10290</v>
      </c>
    </row>
    <row r="5359">
      <c r="A5359" s="551" t="s">
        <v>10291</v>
      </c>
      <c r="B5359" s="551" t="s">
        <v>10292</v>
      </c>
    </row>
    <row r="5360">
      <c r="A5360" s="551" t="s">
        <v>10293</v>
      </c>
      <c r="B5360" s="551" t="s">
        <v>10292</v>
      </c>
    </row>
    <row r="5361">
      <c r="A5361" s="551" t="s">
        <v>10294</v>
      </c>
      <c r="B5361" s="551" t="s">
        <v>10292</v>
      </c>
    </row>
    <row r="5362">
      <c r="A5362" s="551" t="s">
        <v>10295</v>
      </c>
      <c r="B5362" s="551" t="s">
        <v>10296</v>
      </c>
    </row>
    <row r="5363">
      <c r="A5363" s="551" t="s">
        <v>10297</v>
      </c>
      <c r="B5363" s="551" t="s">
        <v>10298</v>
      </c>
    </row>
    <row r="5364">
      <c r="A5364" s="551" t="s">
        <v>10299</v>
      </c>
      <c r="B5364" s="551" t="s">
        <v>10300</v>
      </c>
    </row>
    <row r="5365">
      <c r="A5365" s="551" t="s">
        <v>10301</v>
      </c>
      <c r="B5365" s="551" t="s">
        <v>10302</v>
      </c>
    </row>
    <row r="5366">
      <c r="A5366" s="551" t="s">
        <v>10303</v>
      </c>
      <c r="B5366" s="551" t="s">
        <v>10304</v>
      </c>
    </row>
    <row r="5367">
      <c r="A5367" s="551" t="s">
        <v>549</v>
      </c>
      <c r="B5367" s="551" t="s">
        <v>10305</v>
      </c>
    </row>
    <row r="5368">
      <c r="A5368" s="551" t="s">
        <v>10306</v>
      </c>
      <c r="B5368" s="551" t="s">
        <v>10307</v>
      </c>
    </row>
    <row r="5369">
      <c r="A5369" s="551" t="s">
        <v>10308</v>
      </c>
      <c r="B5369" s="551" t="s">
        <v>10309</v>
      </c>
    </row>
    <row r="5370">
      <c r="A5370" s="551" t="s">
        <v>10310</v>
      </c>
      <c r="B5370" s="551" t="s">
        <v>10311</v>
      </c>
    </row>
    <row r="5371">
      <c r="A5371" s="551" t="s">
        <v>10312</v>
      </c>
      <c r="B5371" s="551" t="s">
        <v>10313</v>
      </c>
    </row>
    <row r="5372">
      <c r="A5372" s="551" t="s">
        <v>10314</v>
      </c>
      <c r="B5372" s="551" t="s">
        <v>10315</v>
      </c>
    </row>
    <row r="5373">
      <c r="A5373" s="551" t="s">
        <v>10316</v>
      </c>
      <c r="B5373" s="551" t="s">
        <v>10317</v>
      </c>
    </row>
    <row r="5374">
      <c r="A5374" s="551" t="s">
        <v>10318</v>
      </c>
      <c r="B5374" s="551" t="s">
        <v>10319</v>
      </c>
    </row>
    <row r="5375">
      <c r="A5375" s="551" t="s">
        <v>10320</v>
      </c>
      <c r="B5375" s="551" t="s">
        <v>10321</v>
      </c>
    </row>
    <row r="5376">
      <c r="A5376" s="551" t="s">
        <v>10322</v>
      </c>
      <c r="B5376" s="551" t="s">
        <v>10323</v>
      </c>
    </row>
    <row r="5377">
      <c r="A5377" s="551" t="s">
        <v>550</v>
      </c>
      <c r="B5377" s="551" t="s">
        <v>10324</v>
      </c>
    </row>
    <row r="5378">
      <c r="A5378" s="551" t="s">
        <v>10325</v>
      </c>
      <c r="B5378" s="551" t="s">
        <v>10326</v>
      </c>
    </row>
    <row r="5379">
      <c r="A5379" s="551" t="s">
        <v>10327</v>
      </c>
      <c r="B5379" s="551" t="s">
        <v>10270</v>
      </c>
    </row>
    <row r="5380">
      <c r="A5380" s="551" t="s">
        <v>10328</v>
      </c>
      <c r="B5380" s="551" t="s">
        <v>10329</v>
      </c>
    </row>
    <row r="5381">
      <c r="A5381" s="551" t="s">
        <v>10330</v>
      </c>
      <c r="B5381" s="551" t="s">
        <v>10331</v>
      </c>
    </row>
    <row r="5382">
      <c r="A5382" s="551" t="s">
        <v>10332</v>
      </c>
      <c r="B5382" s="551" t="s">
        <v>10333</v>
      </c>
    </row>
    <row r="5383">
      <c r="A5383" s="551" t="s">
        <v>10334</v>
      </c>
      <c r="B5383" s="551" t="s">
        <v>10335</v>
      </c>
    </row>
    <row r="5384">
      <c r="A5384" s="551" t="s">
        <v>10336</v>
      </c>
      <c r="B5384" s="551" t="s">
        <v>10337</v>
      </c>
    </row>
    <row r="5385">
      <c r="A5385" s="551" t="s">
        <v>10338</v>
      </c>
      <c r="B5385" s="551" t="s">
        <v>10339</v>
      </c>
    </row>
    <row r="5386">
      <c r="A5386" s="551" t="s">
        <v>10340</v>
      </c>
      <c r="B5386" s="551" t="s">
        <v>10341</v>
      </c>
    </row>
    <row r="5387">
      <c r="A5387" s="551" t="s">
        <v>10342</v>
      </c>
      <c r="B5387" s="551" t="s">
        <v>10343</v>
      </c>
    </row>
    <row r="5388">
      <c r="A5388" s="551" t="s">
        <v>10344</v>
      </c>
      <c r="B5388" s="551" t="s">
        <v>10345</v>
      </c>
    </row>
    <row r="5389">
      <c r="A5389" s="551" t="s">
        <v>10346</v>
      </c>
      <c r="B5389" s="551" t="s">
        <v>10347</v>
      </c>
    </row>
    <row r="5390">
      <c r="A5390" s="551" t="s">
        <v>10348</v>
      </c>
      <c r="B5390" s="551" t="s">
        <v>10349</v>
      </c>
    </row>
    <row r="5391">
      <c r="A5391" s="551" t="s">
        <v>10350</v>
      </c>
      <c r="B5391" s="551" t="s">
        <v>10351</v>
      </c>
    </row>
    <row r="5392">
      <c r="A5392" s="551" t="s">
        <v>10352</v>
      </c>
      <c r="B5392" s="551" t="s">
        <v>10353</v>
      </c>
    </row>
    <row r="5393">
      <c r="A5393" s="551" t="s">
        <v>10354</v>
      </c>
      <c r="B5393" s="551" t="s">
        <v>10353</v>
      </c>
    </row>
    <row r="5394">
      <c r="A5394" s="551" t="s">
        <v>10355</v>
      </c>
      <c r="B5394" s="551" t="s">
        <v>10356</v>
      </c>
    </row>
    <row r="5395">
      <c r="A5395" s="551" t="s">
        <v>10357</v>
      </c>
      <c r="B5395" s="551" t="s">
        <v>10358</v>
      </c>
    </row>
    <row r="5396">
      <c r="A5396" s="551" t="s">
        <v>551</v>
      </c>
      <c r="B5396" s="551" t="s">
        <v>10359</v>
      </c>
    </row>
    <row r="5397">
      <c r="A5397" s="551" t="s">
        <v>10360</v>
      </c>
      <c r="B5397" s="551" t="s">
        <v>10361</v>
      </c>
    </row>
    <row r="5398">
      <c r="A5398" s="551" t="s">
        <v>10362</v>
      </c>
      <c r="B5398" s="551" t="s">
        <v>10363</v>
      </c>
    </row>
    <row r="5399">
      <c r="A5399" s="551" t="s">
        <v>10364</v>
      </c>
      <c r="B5399" s="551" t="s">
        <v>10365</v>
      </c>
    </row>
    <row r="5400">
      <c r="A5400" s="551" t="s">
        <v>10366</v>
      </c>
      <c r="B5400" s="551" t="s">
        <v>10367</v>
      </c>
    </row>
    <row r="5401">
      <c r="A5401" s="551" t="s">
        <v>10368</v>
      </c>
      <c r="B5401" s="551" t="s">
        <v>10369</v>
      </c>
    </row>
    <row r="5402">
      <c r="A5402" s="551" t="s">
        <v>10370</v>
      </c>
      <c r="B5402" s="551" t="s">
        <v>10371</v>
      </c>
    </row>
    <row r="5403">
      <c r="A5403" s="551" t="s">
        <v>10372</v>
      </c>
      <c r="B5403" s="551" t="s">
        <v>10373</v>
      </c>
    </row>
    <row r="5404">
      <c r="A5404" s="551" t="s">
        <v>10374</v>
      </c>
      <c r="B5404" s="551" t="s">
        <v>10375</v>
      </c>
    </row>
    <row r="5405">
      <c r="A5405" s="551" t="s">
        <v>10376</v>
      </c>
      <c r="B5405" s="551" t="s">
        <v>10377</v>
      </c>
    </row>
    <row r="5406">
      <c r="A5406" s="551" t="s">
        <v>10378</v>
      </c>
      <c r="B5406" s="551" t="s">
        <v>10379</v>
      </c>
    </row>
    <row r="5407">
      <c r="A5407" s="551" t="s">
        <v>10380</v>
      </c>
      <c r="B5407" s="551" t="s">
        <v>10381</v>
      </c>
    </row>
    <row r="5408">
      <c r="A5408" s="551" t="s">
        <v>10382</v>
      </c>
      <c r="B5408" s="551" t="s">
        <v>10383</v>
      </c>
    </row>
    <row r="5409">
      <c r="A5409" s="551" t="s">
        <v>10384</v>
      </c>
      <c r="B5409" s="551" t="s">
        <v>10385</v>
      </c>
    </row>
    <row r="5410">
      <c r="A5410" s="551" t="s">
        <v>10386</v>
      </c>
      <c r="B5410" s="551" t="s">
        <v>10387</v>
      </c>
    </row>
    <row r="5411">
      <c r="A5411" s="551" t="s">
        <v>10388</v>
      </c>
      <c r="B5411" s="551" t="s">
        <v>10389</v>
      </c>
    </row>
    <row r="5412">
      <c r="A5412" s="551" t="s">
        <v>10390</v>
      </c>
      <c r="B5412" s="551" t="s">
        <v>10391</v>
      </c>
    </row>
    <row r="5413">
      <c r="A5413" s="551" t="s">
        <v>10392</v>
      </c>
      <c r="B5413" s="551" t="s">
        <v>10393</v>
      </c>
    </row>
    <row r="5414">
      <c r="A5414" s="551" t="s">
        <v>10394</v>
      </c>
      <c r="B5414" s="551" t="s">
        <v>10395</v>
      </c>
    </row>
    <row r="5415">
      <c r="A5415" s="551" t="s">
        <v>10396</v>
      </c>
      <c r="B5415" s="551" t="s">
        <v>10397</v>
      </c>
    </row>
    <row r="5416">
      <c r="A5416" s="551" t="s">
        <v>552</v>
      </c>
      <c r="B5416" s="551" t="s">
        <v>10398</v>
      </c>
    </row>
    <row r="5417">
      <c r="A5417" s="551" t="s">
        <v>10399</v>
      </c>
      <c r="B5417" s="551" t="s">
        <v>10398</v>
      </c>
    </row>
    <row r="5418">
      <c r="A5418" s="551" t="s">
        <v>10400</v>
      </c>
      <c r="B5418" s="551" t="s">
        <v>10398</v>
      </c>
    </row>
    <row r="5419">
      <c r="A5419" s="551" t="s">
        <v>10401</v>
      </c>
      <c r="B5419" s="551" t="s">
        <v>10402</v>
      </c>
    </row>
    <row r="5420">
      <c r="A5420" s="551" t="s">
        <v>10403</v>
      </c>
      <c r="B5420" s="551" t="s">
        <v>10404</v>
      </c>
    </row>
    <row r="5421">
      <c r="A5421" s="551" t="s">
        <v>10405</v>
      </c>
      <c r="B5421" s="551" t="s">
        <v>10406</v>
      </c>
    </row>
    <row r="5422">
      <c r="A5422" s="551" t="s">
        <v>10407</v>
      </c>
      <c r="B5422" s="551" t="s">
        <v>6237</v>
      </c>
    </row>
    <row r="5423">
      <c r="A5423" s="551" t="s">
        <v>10408</v>
      </c>
      <c r="B5423" s="551" t="s">
        <v>6237</v>
      </c>
    </row>
    <row r="5424">
      <c r="A5424" s="551" t="s">
        <v>10409</v>
      </c>
      <c r="B5424" s="551" t="s">
        <v>6237</v>
      </c>
    </row>
    <row r="5425">
      <c r="A5425" s="551" t="s">
        <v>10410</v>
      </c>
      <c r="B5425" s="551" t="s">
        <v>10411</v>
      </c>
    </row>
    <row r="5426">
      <c r="A5426" s="551" t="s">
        <v>10412</v>
      </c>
      <c r="B5426" s="551" t="s">
        <v>10413</v>
      </c>
    </row>
    <row r="5427">
      <c r="A5427" s="551" t="s">
        <v>10414</v>
      </c>
      <c r="B5427" s="551" t="s">
        <v>10415</v>
      </c>
    </row>
    <row r="5428">
      <c r="A5428" s="551" t="s">
        <v>10416</v>
      </c>
      <c r="B5428" s="551" t="s">
        <v>10417</v>
      </c>
    </row>
    <row r="5429">
      <c r="A5429" s="551" t="s">
        <v>10418</v>
      </c>
      <c r="B5429" s="551" t="s">
        <v>10419</v>
      </c>
    </row>
    <row r="5430">
      <c r="A5430" s="551" t="s">
        <v>10420</v>
      </c>
      <c r="B5430" s="551" t="s">
        <v>10421</v>
      </c>
    </row>
    <row r="5431">
      <c r="A5431" s="551" t="s">
        <v>10422</v>
      </c>
      <c r="B5431" s="551" t="s">
        <v>10423</v>
      </c>
    </row>
    <row r="5432">
      <c r="A5432" s="551" t="s">
        <v>10424</v>
      </c>
      <c r="B5432" s="551" t="s">
        <v>10425</v>
      </c>
    </row>
    <row r="5433">
      <c r="A5433" s="551" t="s">
        <v>10426</v>
      </c>
      <c r="B5433" s="551" t="s">
        <v>10427</v>
      </c>
    </row>
    <row r="5434">
      <c r="A5434" s="551" t="s">
        <v>10428</v>
      </c>
      <c r="B5434" s="551" t="s">
        <v>10429</v>
      </c>
    </row>
    <row r="5435">
      <c r="A5435" s="551" t="s">
        <v>10430</v>
      </c>
      <c r="B5435" s="551" t="s">
        <v>10431</v>
      </c>
    </row>
    <row r="5436">
      <c r="A5436" s="551" t="s">
        <v>10432</v>
      </c>
      <c r="B5436" s="551" t="s">
        <v>10433</v>
      </c>
    </row>
    <row r="5437">
      <c r="A5437" s="551" t="s">
        <v>10434</v>
      </c>
      <c r="B5437" s="551" t="s">
        <v>10435</v>
      </c>
    </row>
    <row r="5438">
      <c r="A5438" s="551" t="s">
        <v>10436</v>
      </c>
      <c r="B5438" s="551" t="s">
        <v>10437</v>
      </c>
    </row>
    <row r="5439">
      <c r="A5439" s="551" t="s">
        <v>10438</v>
      </c>
      <c r="B5439" s="551" t="s">
        <v>10439</v>
      </c>
    </row>
    <row r="5440">
      <c r="A5440" s="551" t="s">
        <v>10440</v>
      </c>
      <c r="B5440" s="551" t="s">
        <v>10441</v>
      </c>
    </row>
    <row r="5441">
      <c r="A5441" s="551" t="s">
        <v>10442</v>
      </c>
      <c r="B5441" s="551" t="s">
        <v>10443</v>
      </c>
    </row>
    <row r="5442">
      <c r="A5442" s="551" t="s">
        <v>10444</v>
      </c>
      <c r="B5442" s="551" t="s">
        <v>10445</v>
      </c>
    </row>
    <row r="5443">
      <c r="A5443" s="551" t="s">
        <v>10446</v>
      </c>
      <c r="B5443" s="551" t="s">
        <v>10447</v>
      </c>
    </row>
    <row r="5444">
      <c r="A5444" s="551" t="s">
        <v>10448</v>
      </c>
      <c r="B5444" s="551" t="s">
        <v>10449</v>
      </c>
    </row>
    <row r="5445">
      <c r="A5445" s="551" t="s">
        <v>10450</v>
      </c>
      <c r="B5445" s="551" t="s">
        <v>10451</v>
      </c>
    </row>
    <row r="5446">
      <c r="A5446" s="551" t="s">
        <v>10452</v>
      </c>
      <c r="B5446" s="551" t="s">
        <v>10453</v>
      </c>
    </row>
    <row r="5447">
      <c r="A5447" s="551" t="s">
        <v>10454</v>
      </c>
      <c r="B5447" s="551" t="s">
        <v>10455</v>
      </c>
    </row>
    <row r="5448">
      <c r="A5448" s="551" t="s">
        <v>10456</v>
      </c>
      <c r="B5448" s="551" t="s">
        <v>10457</v>
      </c>
    </row>
    <row r="5449">
      <c r="A5449" s="551" t="s">
        <v>10458</v>
      </c>
      <c r="B5449" s="551" t="s">
        <v>10459</v>
      </c>
    </row>
    <row r="5450">
      <c r="A5450" s="551" t="s">
        <v>10460</v>
      </c>
      <c r="B5450" s="551" t="s">
        <v>10461</v>
      </c>
    </row>
    <row r="5451">
      <c r="A5451" s="551" t="s">
        <v>10462</v>
      </c>
      <c r="B5451" s="551" t="s">
        <v>10463</v>
      </c>
    </row>
    <row r="5452">
      <c r="A5452" s="551" t="s">
        <v>10464</v>
      </c>
      <c r="B5452" s="551" t="s">
        <v>10465</v>
      </c>
    </row>
    <row r="5453">
      <c r="A5453" s="551" t="s">
        <v>10466</v>
      </c>
      <c r="B5453" s="551" t="s">
        <v>10467</v>
      </c>
    </row>
    <row r="5454">
      <c r="A5454" s="551" t="s">
        <v>554</v>
      </c>
      <c r="B5454" s="551" t="s">
        <v>10468</v>
      </c>
    </row>
    <row r="5455">
      <c r="A5455" s="551" t="s">
        <v>10469</v>
      </c>
      <c r="B5455" s="551" t="s">
        <v>10470</v>
      </c>
    </row>
    <row r="5456">
      <c r="A5456" s="551" t="s">
        <v>10471</v>
      </c>
      <c r="B5456" s="551" t="s">
        <v>10472</v>
      </c>
    </row>
    <row r="5457">
      <c r="A5457" s="551" t="s">
        <v>10473</v>
      </c>
      <c r="B5457" s="551" t="s">
        <v>10474</v>
      </c>
    </row>
    <row r="5458">
      <c r="A5458" s="551" t="s">
        <v>10475</v>
      </c>
      <c r="B5458" s="551" t="s">
        <v>10476</v>
      </c>
    </row>
    <row r="5459">
      <c r="A5459" s="551" t="s">
        <v>10477</v>
      </c>
      <c r="B5459" s="551" t="s">
        <v>10478</v>
      </c>
    </row>
    <row r="5460">
      <c r="A5460" s="551" t="s">
        <v>10479</v>
      </c>
      <c r="B5460" s="551" t="s">
        <v>10480</v>
      </c>
    </row>
    <row r="5461">
      <c r="A5461" s="551" t="s">
        <v>10481</v>
      </c>
      <c r="B5461" s="551" t="s">
        <v>10482</v>
      </c>
    </row>
    <row r="5462">
      <c r="A5462" s="551" t="s">
        <v>10483</v>
      </c>
      <c r="B5462" s="551" t="s">
        <v>10484</v>
      </c>
    </row>
    <row r="5463">
      <c r="A5463" s="551" t="s">
        <v>556</v>
      </c>
      <c r="B5463" s="551" t="s">
        <v>10485</v>
      </c>
    </row>
    <row r="5464">
      <c r="A5464" s="551" t="s">
        <v>10486</v>
      </c>
      <c r="B5464" s="551" t="s">
        <v>10487</v>
      </c>
    </row>
    <row r="5465">
      <c r="A5465" s="551" t="s">
        <v>10488</v>
      </c>
      <c r="B5465" s="551" t="s">
        <v>10489</v>
      </c>
    </row>
    <row r="5466">
      <c r="A5466" s="551" t="s">
        <v>10490</v>
      </c>
      <c r="B5466" s="551" t="s">
        <v>10491</v>
      </c>
    </row>
    <row r="5467">
      <c r="A5467" s="551" t="s">
        <v>10492</v>
      </c>
      <c r="B5467" s="551" t="s">
        <v>10493</v>
      </c>
    </row>
    <row r="5468">
      <c r="A5468" s="551" t="s">
        <v>10494</v>
      </c>
      <c r="B5468" s="551" t="s">
        <v>10495</v>
      </c>
    </row>
    <row r="5469">
      <c r="A5469" s="551" t="s">
        <v>10496</v>
      </c>
      <c r="B5469" s="551" t="s">
        <v>10497</v>
      </c>
    </row>
    <row r="5470">
      <c r="A5470" s="551" t="s">
        <v>10498</v>
      </c>
      <c r="B5470" s="551" t="s">
        <v>10499</v>
      </c>
    </row>
    <row r="5471">
      <c r="A5471" s="551" t="s">
        <v>10500</v>
      </c>
      <c r="B5471" s="551" t="s">
        <v>10501</v>
      </c>
    </row>
    <row r="5472">
      <c r="A5472" s="551" t="s">
        <v>10502</v>
      </c>
      <c r="B5472" s="551" t="s">
        <v>10503</v>
      </c>
    </row>
    <row r="5473">
      <c r="A5473" s="551" t="s">
        <v>10504</v>
      </c>
      <c r="B5473" s="551" t="s">
        <v>10503</v>
      </c>
    </row>
    <row r="5474">
      <c r="A5474" s="551" t="s">
        <v>10505</v>
      </c>
      <c r="B5474" s="551" t="s">
        <v>10506</v>
      </c>
    </row>
    <row r="5475">
      <c r="A5475" s="551" t="s">
        <v>10507</v>
      </c>
      <c r="B5475" s="551" t="s">
        <v>4927</v>
      </c>
    </row>
    <row r="5476">
      <c r="A5476" s="551" t="s">
        <v>557</v>
      </c>
      <c r="B5476" s="551" t="s">
        <v>10508</v>
      </c>
    </row>
    <row r="5477">
      <c r="A5477" s="551" t="s">
        <v>10509</v>
      </c>
      <c r="B5477" s="551" t="s">
        <v>10510</v>
      </c>
    </row>
    <row r="5478">
      <c r="A5478" s="551" t="s">
        <v>10511</v>
      </c>
      <c r="B5478" s="551" t="s">
        <v>10510</v>
      </c>
    </row>
    <row r="5479">
      <c r="A5479" s="551" t="s">
        <v>10512</v>
      </c>
      <c r="B5479" s="551" t="s">
        <v>10513</v>
      </c>
    </row>
    <row r="5480">
      <c r="A5480" s="551" t="s">
        <v>10514</v>
      </c>
      <c r="B5480" s="551" t="s">
        <v>10515</v>
      </c>
    </row>
    <row r="5481">
      <c r="A5481" s="551" t="s">
        <v>10516</v>
      </c>
      <c r="B5481" s="551" t="s">
        <v>10517</v>
      </c>
    </row>
    <row r="5482">
      <c r="A5482" s="551" t="s">
        <v>10518</v>
      </c>
      <c r="B5482" s="551" t="s">
        <v>10519</v>
      </c>
    </row>
    <row r="5483">
      <c r="A5483" s="551" t="s">
        <v>10520</v>
      </c>
      <c r="B5483" s="551" t="s">
        <v>10521</v>
      </c>
    </row>
    <row r="5484">
      <c r="A5484" s="551" t="s">
        <v>10522</v>
      </c>
      <c r="B5484" s="551" t="s">
        <v>10523</v>
      </c>
    </row>
    <row r="5485">
      <c r="A5485" s="551" t="s">
        <v>10524</v>
      </c>
      <c r="B5485" s="551" t="s">
        <v>10525</v>
      </c>
    </row>
    <row r="5486">
      <c r="A5486" s="551" t="s">
        <v>10526</v>
      </c>
      <c r="B5486" s="551" t="s">
        <v>10527</v>
      </c>
    </row>
    <row r="5487">
      <c r="A5487" s="551" t="s">
        <v>10528</v>
      </c>
      <c r="B5487" s="551" t="s">
        <v>10529</v>
      </c>
    </row>
    <row r="5488">
      <c r="A5488" s="551" t="s">
        <v>10530</v>
      </c>
      <c r="B5488" s="551" t="s">
        <v>10531</v>
      </c>
    </row>
    <row r="5489">
      <c r="A5489" s="551" t="s">
        <v>10532</v>
      </c>
      <c r="B5489" s="551" t="s">
        <v>10533</v>
      </c>
    </row>
    <row r="5490">
      <c r="A5490" s="551" t="s">
        <v>10534</v>
      </c>
      <c r="B5490" s="551" t="s">
        <v>10535</v>
      </c>
    </row>
    <row r="5491">
      <c r="A5491" s="551" t="s">
        <v>10536</v>
      </c>
      <c r="B5491" s="551" t="s">
        <v>10537</v>
      </c>
    </row>
    <row r="5492">
      <c r="A5492" s="551" t="s">
        <v>10538</v>
      </c>
      <c r="B5492" s="551" t="s">
        <v>10539</v>
      </c>
    </row>
    <row r="5493">
      <c r="A5493" s="551" t="s">
        <v>10540</v>
      </c>
      <c r="B5493" s="551" t="s">
        <v>10539</v>
      </c>
    </row>
    <row r="5494">
      <c r="A5494" s="551" t="s">
        <v>10541</v>
      </c>
      <c r="B5494" s="551" t="s">
        <v>10542</v>
      </c>
    </row>
    <row r="5495">
      <c r="A5495" s="551" t="s">
        <v>10543</v>
      </c>
      <c r="B5495" s="551" t="s">
        <v>10544</v>
      </c>
    </row>
    <row r="5496">
      <c r="A5496" s="551" t="s">
        <v>10545</v>
      </c>
      <c r="B5496" s="551" t="s">
        <v>10546</v>
      </c>
    </row>
    <row r="5497">
      <c r="A5497" s="551" t="s">
        <v>10547</v>
      </c>
      <c r="B5497" s="551" t="s">
        <v>10548</v>
      </c>
    </row>
    <row r="5498">
      <c r="A5498" s="551" t="s">
        <v>10549</v>
      </c>
      <c r="B5498" s="551" t="s">
        <v>10550</v>
      </c>
    </row>
    <row r="5499">
      <c r="A5499" s="551" t="s">
        <v>10551</v>
      </c>
      <c r="B5499" s="551" t="s">
        <v>10552</v>
      </c>
    </row>
    <row r="5500">
      <c r="A5500" s="551" t="s">
        <v>10553</v>
      </c>
      <c r="B5500" s="551" t="s">
        <v>10554</v>
      </c>
    </row>
    <row r="5501">
      <c r="A5501" s="551" t="s">
        <v>10555</v>
      </c>
      <c r="B5501" s="551" t="s">
        <v>10556</v>
      </c>
    </row>
    <row r="5502">
      <c r="A5502" s="551" t="s">
        <v>10557</v>
      </c>
      <c r="B5502" s="551" t="s">
        <v>10558</v>
      </c>
    </row>
    <row r="5503">
      <c r="A5503" s="551" t="s">
        <v>10559</v>
      </c>
      <c r="B5503" s="551" t="s">
        <v>10558</v>
      </c>
    </row>
    <row r="5504">
      <c r="A5504" s="551" t="s">
        <v>10560</v>
      </c>
      <c r="B5504" s="551" t="s">
        <v>10561</v>
      </c>
    </row>
    <row r="5505">
      <c r="A5505" s="551" t="s">
        <v>10562</v>
      </c>
      <c r="B5505" s="551" t="s">
        <v>10563</v>
      </c>
    </row>
    <row r="5506">
      <c r="A5506" s="551" t="s">
        <v>10564</v>
      </c>
      <c r="B5506" s="551" t="s">
        <v>10565</v>
      </c>
    </row>
    <row r="5507">
      <c r="A5507" s="551" t="s">
        <v>558</v>
      </c>
      <c r="B5507" s="551" t="s">
        <v>10566</v>
      </c>
    </row>
    <row r="5508">
      <c r="A5508" s="551" t="s">
        <v>10567</v>
      </c>
      <c r="B5508" s="551" t="s">
        <v>10566</v>
      </c>
    </row>
    <row r="5509">
      <c r="A5509" s="551" t="s">
        <v>10568</v>
      </c>
      <c r="B5509" s="551" t="s">
        <v>10569</v>
      </c>
    </row>
    <row r="5510">
      <c r="A5510" s="551" t="s">
        <v>10570</v>
      </c>
      <c r="B5510" s="551" t="s">
        <v>10571</v>
      </c>
    </row>
    <row r="5511">
      <c r="A5511" s="551" t="s">
        <v>10572</v>
      </c>
      <c r="B5511" s="551" t="s">
        <v>10573</v>
      </c>
    </row>
    <row r="5512">
      <c r="A5512" s="551" t="s">
        <v>10574</v>
      </c>
      <c r="B5512" s="551" t="s">
        <v>10575</v>
      </c>
    </row>
    <row r="5513">
      <c r="A5513" s="551" t="s">
        <v>10576</v>
      </c>
      <c r="B5513" s="551" t="s">
        <v>10577</v>
      </c>
    </row>
    <row r="5514">
      <c r="A5514" s="551" t="s">
        <v>559</v>
      </c>
      <c r="B5514" s="551" t="s">
        <v>10578</v>
      </c>
    </row>
    <row r="5515">
      <c r="A5515" s="551" t="s">
        <v>10579</v>
      </c>
      <c r="B5515" s="551" t="s">
        <v>10580</v>
      </c>
    </row>
    <row r="5516">
      <c r="A5516" s="551" t="s">
        <v>10581</v>
      </c>
      <c r="B5516" s="551" t="s">
        <v>10582</v>
      </c>
    </row>
    <row r="5517">
      <c r="A5517" s="551" t="s">
        <v>10583</v>
      </c>
      <c r="B5517" s="551" t="s">
        <v>10584</v>
      </c>
    </row>
    <row r="5518">
      <c r="A5518" s="551" t="s">
        <v>10585</v>
      </c>
      <c r="B5518" s="551" t="s">
        <v>10586</v>
      </c>
    </row>
    <row r="5519">
      <c r="A5519" s="551" t="s">
        <v>10587</v>
      </c>
      <c r="B5519" s="551" t="s">
        <v>10588</v>
      </c>
    </row>
    <row r="5520">
      <c r="A5520" s="551" t="s">
        <v>10589</v>
      </c>
      <c r="B5520" s="551" t="s">
        <v>10590</v>
      </c>
    </row>
    <row r="5521">
      <c r="A5521" s="551" t="s">
        <v>10591</v>
      </c>
      <c r="B5521" s="551" t="s">
        <v>10592</v>
      </c>
    </row>
    <row r="5522">
      <c r="A5522" s="551" t="s">
        <v>10593</v>
      </c>
      <c r="B5522" s="551" t="s">
        <v>10592</v>
      </c>
    </row>
    <row r="5523">
      <c r="A5523" s="551" t="s">
        <v>10594</v>
      </c>
      <c r="B5523" s="551" t="s">
        <v>10592</v>
      </c>
    </row>
    <row r="5524">
      <c r="A5524" s="551" t="s">
        <v>10595</v>
      </c>
      <c r="B5524" s="551" t="s">
        <v>10596</v>
      </c>
    </row>
    <row r="5525">
      <c r="A5525" s="551" t="s">
        <v>10597</v>
      </c>
      <c r="B5525" s="551" t="s">
        <v>10598</v>
      </c>
    </row>
    <row r="5526">
      <c r="A5526" s="551" t="s">
        <v>10599</v>
      </c>
      <c r="B5526" s="551" t="s">
        <v>10600</v>
      </c>
    </row>
    <row r="5527">
      <c r="A5527" s="551" t="s">
        <v>10601</v>
      </c>
      <c r="B5527" s="551" t="s">
        <v>10602</v>
      </c>
    </row>
    <row r="5528">
      <c r="A5528" s="551" t="s">
        <v>10603</v>
      </c>
      <c r="B5528" s="551" t="s">
        <v>10604</v>
      </c>
    </row>
    <row r="5529">
      <c r="A5529" s="551" t="s">
        <v>10605</v>
      </c>
      <c r="B5529" s="551" t="s">
        <v>10606</v>
      </c>
    </row>
    <row r="5530">
      <c r="A5530" s="551" t="s">
        <v>10607</v>
      </c>
      <c r="B5530" s="551" t="s">
        <v>10608</v>
      </c>
    </row>
    <row r="5531">
      <c r="A5531" s="551" t="s">
        <v>10609</v>
      </c>
      <c r="B5531" s="551" t="s">
        <v>10610</v>
      </c>
    </row>
    <row r="5532">
      <c r="A5532" s="551" t="s">
        <v>10611</v>
      </c>
      <c r="B5532" s="551" t="s">
        <v>10612</v>
      </c>
    </row>
    <row r="5533">
      <c r="A5533" s="551" t="s">
        <v>10613</v>
      </c>
      <c r="B5533" s="551" t="s">
        <v>10614</v>
      </c>
    </row>
    <row r="5534">
      <c r="A5534" s="551" t="s">
        <v>10615</v>
      </c>
      <c r="B5534" s="551" t="s">
        <v>10616</v>
      </c>
    </row>
    <row r="5535">
      <c r="A5535" s="551" t="s">
        <v>10617</v>
      </c>
      <c r="B5535" s="551" t="s">
        <v>10618</v>
      </c>
    </row>
    <row r="5536">
      <c r="A5536" s="551" t="s">
        <v>10619</v>
      </c>
      <c r="B5536" s="551" t="s">
        <v>10620</v>
      </c>
    </row>
    <row r="5537">
      <c r="A5537" s="551" t="s">
        <v>10621</v>
      </c>
      <c r="B5537" s="551" t="s">
        <v>10622</v>
      </c>
    </row>
    <row r="5538">
      <c r="A5538" s="551" t="s">
        <v>10623</v>
      </c>
      <c r="B5538" s="551" t="s">
        <v>10624</v>
      </c>
    </row>
    <row r="5539">
      <c r="A5539" s="551" t="s">
        <v>10625</v>
      </c>
      <c r="B5539" s="551" t="s">
        <v>10626</v>
      </c>
    </row>
    <row r="5540">
      <c r="A5540" s="551" t="s">
        <v>560</v>
      </c>
      <c r="B5540" s="551" t="s">
        <v>10627</v>
      </c>
    </row>
    <row r="5541">
      <c r="A5541" s="551" t="s">
        <v>10628</v>
      </c>
      <c r="B5541" s="551" t="s">
        <v>10629</v>
      </c>
    </row>
    <row r="5542">
      <c r="A5542" s="551" t="s">
        <v>561</v>
      </c>
      <c r="B5542" s="551" t="s">
        <v>10630</v>
      </c>
    </row>
    <row r="5543">
      <c r="A5543" s="551" t="s">
        <v>10631</v>
      </c>
      <c r="B5543" s="551" t="s">
        <v>10632</v>
      </c>
    </row>
    <row r="5544">
      <c r="A5544" s="551" t="s">
        <v>10633</v>
      </c>
      <c r="B5544" s="551" t="s">
        <v>10634</v>
      </c>
    </row>
    <row r="5545">
      <c r="A5545" s="551" t="s">
        <v>10635</v>
      </c>
      <c r="B5545" s="551" t="s">
        <v>10636</v>
      </c>
    </row>
    <row r="5546">
      <c r="A5546" s="551" t="s">
        <v>10637</v>
      </c>
      <c r="B5546" s="551" t="s">
        <v>10638</v>
      </c>
    </row>
    <row r="5547">
      <c r="A5547" s="551" t="s">
        <v>10639</v>
      </c>
      <c r="B5547" s="551" t="s">
        <v>10640</v>
      </c>
    </row>
    <row r="5548">
      <c r="A5548" s="551" t="s">
        <v>10641</v>
      </c>
      <c r="B5548" s="551" t="s">
        <v>10642</v>
      </c>
    </row>
    <row r="5549">
      <c r="A5549" s="551" t="s">
        <v>10643</v>
      </c>
      <c r="B5549" s="551" t="s">
        <v>10644</v>
      </c>
    </row>
    <row r="5550">
      <c r="A5550" s="551" t="s">
        <v>10645</v>
      </c>
      <c r="B5550" s="551" t="s">
        <v>10646</v>
      </c>
    </row>
    <row r="5551">
      <c r="A5551" s="551" t="s">
        <v>10647</v>
      </c>
      <c r="B5551" s="551" t="s">
        <v>10648</v>
      </c>
    </row>
    <row r="5552">
      <c r="A5552" s="551" t="s">
        <v>10649</v>
      </c>
      <c r="B5552" s="551" t="s">
        <v>10650</v>
      </c>
    </row>
    <row r="5553">
      <c r="A5553" s="551" t="s">
        <v>10651</v>
      </c>
      <c r="B5553" s="551" t="s">
        <v>10652</v>
      </c>
    </row>
    <row r="5554">
      <c r="A5554" s="551" t="s">
        <v>10653</v>
      </c>
      <c r="B5554" s="551" t="s">
        <v>10654</v>
      </c>
    </row>
    <row r="5555">
      <c r="A5555" s="551" t="s">
        <v>10655</v>
      </c>
      <c r="B5555" s="551" t="s">
        <v>10656</v>
      </c>
    </row>
    <row r="5556">
      <c r="A5556" s="551" t="s">
        <v>10657</v>
      </c>
      <c r="B5556" s="551" t="s">
        <v>10658</v>
      </c>
    </row>
    <row r="5557">
      <c r="A5557" s="551" t="s">
        <v>10659</v>
      </c>
      <c r="B5557" s="551" t="s">
        <v>10660</v>
      </c>
    </row>
    <row r="5558">
      <c r="A5558" s="551" t="s">
        <v>10661</v>
      </c>
      <c r="B5558" s="551" t="s">
        <v>10662</v>
      </c>
    </row>
    <row r="5559">
      <c r="A5559" s="551" t="s">
        <v>10663</v>
      </c>
      <c r="B5559" s="551" t="s">
        <v>10664</v>
      </c>
    </row>
    <row r="5560">
      <c r="A5560" s="551" t="s">
        <v>10665</v>
      </c>
      <c r="B5560" s="551" t="s">
        <v>10666</v>
      </c>
    </row>
    <row r="5561">
      <c r="A5561" s="551" t="s">
        <v>10667</v>
      </c>
      <c r="B5561" s="551" t="s">
        <v>10668</v>
      </c>
    </row>
    <row r="5562">
      <c r="A5562" s="551" t="s">
        <v>10669</v>
      </c>
      <c r="B5562" s="551" t="s">
        <v>10670</v>
      </c>
    </row>
    <row r="5563">
      <c r="A5563" s="551" t="s">
        <v>10671</v>
      </c>
      <c r="B5563" s="551" t="s">
        <v>10672</v>
      </c>
    </row>
    <row r="5564">
      <c r="A5564" s="551" t="s">
        <v>10673</v>
      </c>
      <c r="B5564" s="551" t="s">
        <v>10674</v>
      </c>
    </row>
    <row r="5565">
      <c r="A5565" s="551" t="s">
        <v>10675</v>
      </c>
      <c r="B5565" s="551" t="s">
        <v>10674</v>
      </c>
    </row>
    <row r="5566">
      <c r="A5566" s="551" t="s">
        <v>10676</v>
      </c>
      <c r="B5566" s="551" t="s">
        <v>10677</v>
      </c>
    </row>
    <row r="5567">
      <c r="A5567" s="551" t="s">
        <v>10678</v>
      </c>
      <c r="B5567" s="551" t="s">
        <v>10679</v>
      </c>
    </row>
    <row r="5568">
      <c r="A5568" s="551" t="s">
        <v>10680</v>
      </c>
      <c r="B5568" s="551" t="s">
        <v>10681</v>
      </c>
    </row>
    <row r="5569">
      <c r="A5569" s="551" t="s">
        <v>10682</v>
      </c>
      <c r="B5569" s="551" t="s">
        <v>10683</v>
      </c>
    </row>
    <row r="5570">
      <c r="A5570" s="551" t="s">
        <v>10684</v>
      </c>
      <c r="B5570" s="551" t="s">
        <v>10685</v>
      </c>
    </row>
    <row r="5571">
      <c r="A5571" s="551" t="s">
        <v>10686</v>
      </c>
      <c r="B5571" s="551" t="s">
        <v>10685</v>
      </c>
    </row>
    <row r="5572">
      <c r="A5572" s="551" t="s">
        <v>10687</v>
      </c>
      <c r="B5572" s="551" t="s">
        <v>10688</v>
      </c>
    </row>
    <row r="5573">
      <c r="A5573" s="551" t="s">
        <v>10689</v>
      </c>
      <c r="B5573" s="551" t="s">
        <v>10690</v>
      </c>
    </row>
    <row r="5574">
      <c r="A5574" s="551" t="s">
        <v>10691</v>
      </c>
      <c r="B5574" s="551" t="s">
        <v>10692</v>
      </c>
    </row>
    <row r="5575">
      <c r="A5575" s="551" t="s">
        <v>10693</v>
      </c>
      <c r="B5575" s="551" t="s">
        <v>10694</v>
      </c>
    </row>
    <row r="5576">
      <c r="A5576" s="551" t="s">
        <v>10695</v>
      </c>
      <c r="B5576" s="551" t="s">
        <v>10696</v>
      </c>
    </row>
    <row r="5577">
      <c r="A5577" s="551" t="s">
        <v>10697</v>
      </c>
      <c r="B5577" s="551" t="s">
        <v>10698</v>
      </c>
    </row>
    <row r="5578">
      <c r="A5578" s="551" t="s">
        <v>10699</v>
      </c>
      <c r="B5578" s="551" t="s">
        <v>10698</v>
      </c>
    </row>
    <row r="5579">
      <c r="A5579" s="551" t="s">
        <v>10700</v>
      </c>
      <c r="B5579" s="551" t="s">
        <v>10698</v>
      </c>
    </row>
    <row r="5580">
      <c r="A5580" s="551" t="s">
        <v>10701</v>
      </c>
      <c r="B5580" s="551" t="s">
        <v>10698</v>
      </c>
    </row>
    <row r="5581">
      <c r="A5581" s="551" t="s">
        <v>10702</v>
      </c>
      <c r="B5581" s="551" t="s">
        <v>10698</v>
      </c>
    </row>
    <row r="5582">
      <c r="A5582" s="551" t="s">
        <v>10703</v>
      </c>
      <c r="B5582" s="551" t="s">
        <v>10698</v>
      </c>
    </row>
    <row r="5583">
      <c r="A5583" s="551" t="s">
        <v>10704</v>
      </c>
      <c r="B5583" s="551" t="s">
        <v>10698</v>
      </c>
    </row>
    <row r="5584">
      <c r="A5584" s="551" t="s">
        <v>10705</v>
      </c>
      <c r="B5584" s="551" t="s">
        <v>10706</v>
      </c>
    </row>
    <row r="5585">
      <c r="A5585" s="551" t="s">
        <v>10707</v>
      </c>
      <c r="B5585" s="551" t="s">
        <v>10708</v>
      </c>
    </row>
    <row r="5586">
      <c r="A5586" s="551" t="s">
        <v>10709</v>
      </c>
      <c r="B5586" s="551" t="s">
        <v>10710</v>
      </c>
    </row>
    <row r="5587">
      <c r="A5587" s="551" t="s">
        <v>10711</v>
      </c>
      <c r="B5587" s="551" t="s">
        <v>10712</v>
      </c>
    </row>
    <row r="5588">
      <c r="A5588" s="551" t="s">
        <v>10713</v>
      </c>
      <c r="B5588" s="551" t="s">
        <v>10714</v>
      </c>
    </row>
    <row r="5589">
      <c r="A5589" s="551" t="s">
        <v>10715</v>
      </c>
      <c r="B5589" s="551" t="s">
        <v>10716</v>
      </c>
    </row>
    <row r="5590">
      <c r="A5590" s="551" t="s">
        <v>562</v>
      </c>
      <c r="B5590" s="551" t="s">
        <v>10717</v>
      </c>
    </row>
    <row r="5591">
      <c r="A5591" s="551" t="s">
        <v>10718</v>
      </c>
      <c r="B5591" s="551" t="s">
        <v>10717</v>
      </c>
    </row>
    <row r="5592">
      <c r="A5592" s="551" t="s">
        <v>10719</v>
      </c>
      <c r="B5592" s="551" t="s">
        <v>10717</v>
      </c>
    </row>
    <row r="5593">
      <c r="A5593" s="551" t="s">
        <v>10720</v>
      </c>
      <c r="B5593" s="551" t="s">
        <v>10717</v>
      </c>
    </row>
    <row r="5594">
      <c r="A5594" s="551" t="s">
        <v>10721</v>
      </c>
      <c r="B5594" s="551" t="s">
        <v>10717</v>
      </c>
    </row>
    <row r="5595">
      <c r="A5595" s="551" t="s">
        <v>10722</v>
      </c>
      <c r="B5595" s="551" t="s">
        <v>10723</v>
      </c>
    </row>
    <row r="5596">
      <c r="A5596" s="551" t="s">
        <v>10724</v>
      </c>
      <c r="B5596" s="551" t="s">
        <v>10725</v>
      </c>
    </row>
    <row r="5597">
      <c r="A5597" s="551" t="s">
        <v>10726</v>
      </c>
      <c r="B5597" s="551" t="s">
        <v>10727</v>
      </c>
    </row>
    <row r="5598">
      <c r="A5598" s="551" t="s">
        <v>10728</v>
      </c>
      <c r="B5598" s="551" t="s">
        <v>10729</v>
      </c>
    </row>
    <row r="5599">
      <c r="A5599" s="551" t="s">
        <v>10730</v>
      </c>
      <c r="B5599" s="551" t="s">
        <v>10729</v>
      </c>
    </row>
    <row r="5600">
      <c r="A5600" s="551" t="s">
        <v>10731</v>
      </c>
      <c r="B5600" s="551" t="s">
        <v>10732</v>
      </c>
    </row>
    <row r="5601">
      <c r="A5601" s="551" t="s">
        <v>10733</v>
      </c>
      <c r="B5601" s="551" t="s">
        <v>10734</v>
      </c>
    </row>
    <row r="5602">
      <c r="A5602" s="551" t="s">
        <v>10735</v>
      </c>
      <c r="B5602" s="551" t="s">
        <v>10736</v>
      </c>
    </row>
    <row r="5603">
      <c r="A5603" s="551" t="s">
        <v>10737</v>
      </c>
      <c r="B5603" s="551" t="s">
        <v>10738</v>
      </c>
    </row>
    <row r="5604">
      <c r="A5604" s="551" t="s">
        <v>10739</v>
      </c>
      <c r="B5604" s="551" t="s">
        <v>10740</v>
      </c>
    </row>
    <row r="5605">
      <c r="A5605" s="551" t="s">
        <v>10741</v>
      </c>
      <c r="B5605" s="551" t="s">
        <v>10742</v>
      </c>
    </row>
    <row r="5606">
      <c r="A5606" s="551" t="s">
        <v>10743</v>
      </c>
      <c r="B5606" s="551" t="s">
        <v>10744</v>
      </c>
    </row>
    <row r="5607">
      <c r="A5607" s="551" t="s">
        <v>10745</v>
      </c>
      <c r="B5607" s="551" t="s">
        <v>10746</v>
      </c>
    </row>
    <row r="5608">
      <c r="A5608" s="551" t="s">
        <v>10747</v>
      </c>
      <c r="B5608" s="551" t="s">
        <v>10748</v>
      </c>
    </row>
    <row r="5609">
      <c r="A5609" s="551" t="s">
        <v>10749</v>
      </c>
      <c r="B5609" s="551" t="s">
        <v>10750</v>
      </c>
    </row>
    <row r="5610">
      <c r="A5610" s="551" t="s">
        <v>10751</v>
      </c>
      <c r="B5610" s="551" t="s">
        <v>10752</v>
      </c>
    </row>
    <row r="5611">
      <c r="A5611" s="551" t="s">
        <v>10753</v>
      </c>
      <c r="B5611" s="551" t="s">
        <v>10754</v>
      </c>
    </row>
    <row r="5612">
      <c r="A5612" s="551" t="s">
        <v>10755</v>
      </c>
      <c r="B5612" s="551" t="s">
        <v>10756</v>
      </c>
    </row>
    <row r="5613">
      <c r="A5613" s="551" t="s">
        <v>10757</v>
      </c>
      <c r="B5613" s="551" t="s">
        <v>10758</v>
      </c>
    </row>
    <row r="5614">
      <c r="A5614" s="551" t="s">
        <v>10759</v>
      </c>
      <c r="B5614" s="551" t="s">
        <v>10760</v>
      </c>
    </row>
    <row r="5615">
      <c r="A5615" s="551" t="s">
        <v>10761</v>
      </c>
      <c r="B5615" s="551" t="s">
        <v>10762</v>
      </c>
    </row>
    <row r="5616">
      <c r="A5616" s="551" t="s">
        <v>10763</v>
      </c>
      <c r="B5616" s="551" t="s">
        <v>10764</v>
      </c>
    </row>
    <row r="5617">
      <c r="A5617" s="551" t="s">
        <v>10765</v>
      </c>
      <c r="B5617" s="551" t="s">
        <v>10766</v>
      </c>
    </row>
    <row r="5618">
      <c r="A5618" s="551" t="s">
        <v>10767</v>
      </c>
      <c r="B5618" s="551" t="s">
        <v>10768</v>
      </c>
    </row>
    <row r="5619">
      <c r="A5619" s="551" t="s">
        <v>10769</v>
      </c>
      <c r="B5619" s="551" t="s">
        <v>10770</v>
      </c>
    </row>
    <row r="5620">
      <c r="A5620" s="551" t="s">
        <v>10771</v>
      </c>
      <c r="B5620" s="551" t="s">
        <v>10772</v>
      </c>
    </row>
    <row r="5621">
      <c r="A5621" s="551" t="s">
        <v>10773</v>
      </c>
      <c r="B5621" s="551" t="s">
        <v>10774</v>
      </c>
    </row>
    <row r="5622">
      <c r="A5622" s="551" t="s">
        <v>10775</v>
      </c>
      <c r="B5622" s="551" t="s">
        <v>10776</v>
      </c>
    </row>
    <row r="5623">
      <c r="A5623" s="551" t="s">
        <v>10777</v>
      </c>
      <c r="B5623" s="551" t="s">
        <v>10778</v>
      </c>
    </row>
    <row r="5624">
      <c r="A5624" s="551" t="s">
        <v>10779</v>
      </c>
      <c r="B5624" s="551" t="s">
        <v>10780</v>
      </c>
    </row>
    <row r="5625">
      <c r="A5625" s="551" t="s">
        <v>563</v>
      </c>
      <c r="B5625" s="551" t="s">
        <v>10781</v>
      </c>
    </row>
    <row r="5626">
      <c r="A5626" s="551" t="s">
        <v>10782</v>
      </c>
      <c r="B5626" s="551" t="s">
        <v>10783</v>
      </c>
    </row>
    <row r="5627">
      <c r="A5627" s="551" t="s">
        <v>565</v>
      </c>
      <c r="B5627" s="551" t="s">
        <v>10784</v>
      </c>
    </row>
    <row r="5628">
      <c r="A5628" s="551" t="s">
        <v>10785</v>
      </c>
      <c r="B5628" s="551" t="s">
        <v>10784</v>
      </c>
    </row>
    <row r="5629">
      <c r="A5629" s="551" t="s">
        <v>10786</v>
      </c>
      <c r="B5629" s="551" t="s">
        <v>10787</v>
      </c>
    </row>
    <row r="5630">
      <c r="A5630" s="551" t="s">
        <v>10788</v>
      </c>
      <c r="B5630" s="551" t="s">
        <v>10789</v>
      </c>
    </row>
    <row r="5631">
      <c r="A5631" s="551" t="s">
        <v>10790</v>
      </c>
      <c r="B5631" s="551" t="s">
        <v>10791</v>
      </c>
    </row>
    <row r="5632">
      <c r="A5632" s="551" t="s">
        <v>10792</v>
      </c>
      <c r="B5632" s="551" t="s">
        <v>10793</v>
      </c>
    </row>
    <row r="5633">
      <c r="A5633" s="551" t="s">
        <v>10794</v>
      </c>
      <c r="B5633" s="551" t="s">
        <v>10795</v>
      </c>
    </row>
    <row r="5634">
      <c r="A5634" s="551" t="s">
        <v>10796</v>
      </c>
      <c r="B5634" s="551" t="s">
        <v>10797</v>
      </c>
    </row>
    <row r="5635">
      <c r="A5635" s="551" t="s">
        <v>10798</v>
      </c>
      <c r="B5635" s="551" t="s">
        <v>10799</v>
      </c>
    </row>
    <row r="5636">
      <c r="A5636" s="551" t="s">
        <v>10800</v>
      </c>
      <c r="B5636" s="551" t="s">
        <v>10801</v>
      </c>
    </row>
    <row r="5637">
      <c r="A5637" s="551" t="s">
        <v>10802</v>
      </c>
      <c r="B5637" s="551" t="s">
        <v>10803</v>
      </c>
    </row>
    <row r="5638">
      <c r="A5638" s="551" t="s">
        <v>10804</v>
      </c>
      <c r="B5638" s="551" t="s">
        <v>10805</v>
      </c>
    </row>
    <row r="5639">
      <c r="A5639" s="551" t="s">
        <v>10806</v>
      </c>
      <c r="B5639" s="551" t="s">
        <v>10807</v>
      </c>
    </row>
    <row r="5640">
      <c r="A5640" s="551" t="s">
        <v>10808</v>
      </c>
      <c r="B5640" s="551" t="s">
        <v>10809</v>
      </c>
    </row>
    <row r="5641">
      <c r="A5641" s="551" t="s">
        <v>10810</v>
      </c>
      <c r="B5641" s="551" t="s">
        <v>10811</v>
      </c>
    </row>
    <row r="5642">
      <c r="A5642" s="551" t="s">
        <v>10812</v>
      </c>
      <c r="B5642" s="551" t="s">
        <v>10811</v>
      </c>
    </row>
    <row r="5643">
      <c r="A5643" s="551" t="s">
        <v>10813</v>
      </c>
      <c r="B5643" s="551" t="s">
        <v>10814</v>
      </c>
    </row>
    <row r="5644">
      <c r="A5644" s="551" t="s">
        <v>10815</v>
      </c>
      <c r="B5644" s="551" t="s">
        <v>10816</v>
      </c>
    </row>
    <row r="5645">
      <c r="A5645" s="551" t="s">
        <v>10817</v>
      </c>
      <c r="B5645" s="551" t="s">
        <v>10818</v>
      </c>
    </row>
    <row r="5646">
      <c r="A5646" s="551" t="s">
        <v>10819</v>
      </c>
      <c r="B5646" s="551" t="s">
        <v>10820</v>
      </c>
    </row>
    <row r="5647">
      <c r="A5647" s="551" t="s">
        <v>10821</v>
      </c>
      <c r="B5647" s="551" t="s">
        <v>10822</v>
      </c>
    </row>
    <row r="5648">
      <c r="A5648" s="551" t="s">
        <v>10823</v>
      </c>
      <c r="B5648" s="551" t="s">
        <v>10824</v>
      </c>
    </row>
    <row r="5649">
      <c r="A5649" s="551" t="s">
        <v>10825</v>
      </c>
      <c r="B5649" s="551" t="s">
        <v>10826</v>
      </c>
    </row>
    <row r="5650">
      <c r="A5650" s="551" t="s">
        <v>10827</v>
      </c>
      <c r="B5650" s="551" t="s">
        <v>10828</v>
      </c>
    </row>
    <row r="5651">
      <c r="A5651" s="551" t="s">
        <v>10829</v>
      </c>
      <c r="B5651" s="551" t="s">
        <v>10830</v>
      </c>
    </row>
    <row r="5652">
      <c r="A5652" s="551" t="s">
        <v>10831</v>
      </c>
      <c r="B5652" s="551" t="s">
        <v>10832</v>
      </c>
    </row>
    <row r="5653">
      <c r="A5653" s="551" t="s">
        <v>10833</v>
      </c>
      <c r="B5653" s="551" t="s">
        <v>10834</v>
      </c>
    </row>
    <row r="5654">
      <c r="A5654" s="551" t="s">
        <v>10835</v>
      </c>
      <c r="B5654" s="551" t="s">
        <v>10836</v>
      </c>
    </row>
    <row r="5655">
      <c r="A5655" s="551" t="s">
        <v>10837</v>
      </c>
      <c r="B5655" s="551" t="s">
        <v>10838</v>
      </c>
    </row>
    <row r="5656">
      <c r="A5656" s="551" t="s">
        <v>10839</v>
      </c>
      <c r="B5656" s="551" t="s">
        <v>10840</v>
      </c>
    </row>
    <row r="5657">
      <c r="A5657" s="551" t="s">
        <v>10841</v>
      </c>
      <c r="B5657" s="551" t="s">
        <v>10842</v>
      </c>
    </row>
    <row r="5658">
      <c r="A5658" s="551" t="s">
        <v>10843</v>
      </c>
      <c r="B5658" s="551" t="s">
        <v>10844</v>
      </c>
    </row>
    <row r="5659">
      <c r="A5659" s="551" t="s">
        <v>567</v>
      </c>
      <c r="B5659" s="551" t="s">
        <v>10845</v>
      </c>
    </row>
    <row r="5660">
      <c r="A5660" s="551" t="s">
        <v>568</v>
      </c>
      <c r="B5660" s="551" t="s">
        <v>10846</v>
      </c>
    </row>
    <row r="5661">
      <c r="A5661" s="551" t="s">
        <v>10847</v>
      </c>
      <c r="B5661" s="551" t="s">
        <v>10848</v>
      </c>
    </row>
    <row r="5662">
      <c r="A5662" s="551" t="s">
        <v>569</v>
      </c>
      <c r="B5662" s="551" t="s">
        <v>10849</v>
      </c>
    </row>
    <row r="5663">
      <c r="A5663" s="551" t="s">
        <v>10850</v>
      </c>
      <c r="B5663" s="551" t="s">
        <v>10851</v>
      </c>
    </row>
    <row r="5664">
      <c r="A5664" s="551" t="s">
        <v>10852</v>
      </c>
      <c r="B5664" s="551" t="s">
        <v>10853</v>
      </c>
    </row>
    <row r="5665">
      <c r="A5665" s="551" t="s">
        <v>10854</v>
      </c>
      <c r="B5665" s="551" t="s">
        <v>10845</v>
      </c>
    </row>
    <row r="5666">
      <c r="A5666" s="551" t="s">
        <v>10855</v>
      </c>
      <c r="B5666" s="551" t="s">
        <v>10856</v>
      </c>
    </row>
    <row r="5667">
      <c r="A5667" s="551" t="s">
        <v>10857</v>
      </c>
      <c r="B5667" s="551" t="s">
        <v>10858</v>
      </c>
    </row>
    <row r="5668">
      <c r="A5668" s="551" t="s">
        <v>10859</v>
      </c>
      <c r="B5668" s="551" t="s">
        <v>10860</v>
      </c>
    </row>
    <row r="5669">
      <c r="A5669" s="551" t="s">
        <v>10861</v>
      </c>
      <c r="B5669" s="551" t="s">
        <v>10862</v>
      </c>
    </row>
    <row r="5670">
      <c r="A5670" s="551" t="s">
        <v>10863</v>
      </c>
      <c r="B5670" s="551" t="s">
        <v>10864</v>
      </c>
    </row>
    <row r="5671">
      <c r="A5671" s="551" t="s">
        <v>10865</v>
      </c>
      <c r="B5671" s="551" t="s">
        <v>10866</v>
      </c>
    </row>
    <row r="5672">
      <c r="A5672" s="551" t="s">
        <v>10867</v>
      </c>
      <c r="B5672" s="551" t="s">
        <v>10868</v>
      </c>
    </row>
    <row r="5673">
      <c r="A5673" s="551" t="s">
        <v>10869</v>
      </c>
      <c r="B5673" s="551" t="s">
        <v>10870</v>
      </c>
    </row>
    <row r="5674">
      <c r="A5674" s="551" t="s">
        <v>10871</v>
      </c>
      <c r="B5674" s="551" t="s">
        <v>10872</v>
      </c>
    </row>
    <row r="5675">
      <c r="A5675" s="551" t="s">
        <v>10873</v>
      </c>
      <c r="B5675" s="551" t="s">
        <v>10874</v>
      </c>
    </row>
    <row r="5676">
      <c r="A5676" s="551" t="s">
        <v>10875</v>
      </c>
      <c r="B5676" s="551" t="s">
        <v>10874</v>
      </c>
    </row>
    <row r="5677">
      <c r="A5677" s="551" t="s">
        <v>571</v>
      </c>
      <c r="B5677" s="551" t="s">
        <v>10876</v>
      </c>
    </row>
    <row r="5678">
      <c r="A5678" s="551" t="s">
        <v>10877</v>
      </c>
      <c r="B5678" s="551" t="s">
        <v>10878</v>
      </c>
    </row>
    <row r="5679">
      <c r="A5679" s="551" t="s">
        <v>10879</v>
      </c>
      <c r="B5679" s="551" t="s">
        <v>10880</v>
      </c>
    </row>
    <row r="5680">
      <c r="A5680" s="551" t="s">
        <v>572</v>
      </c>
      <c r="B5680" s="551" t="s">
        <v>10881</v>
      </c>
    </row>
    <row r="5681">
      <c r="A5681" s="551" t="s">
        <v>10882</v>
      </c>
      <c r="B5681" s="551" t="s">
        <v>10883</v>
      </c>
    </row>
    <row r="5682">
      <c r="A5682" s="551" t="s">
        <v>10884</v>
      </c>
      <c r="B5682" s="551" t="s">
        <v>10885</v>
      </c>
    </row>
    <row r="5683">
      <c r="A5683" s="551" t="s">
        <v>10886</v>
      </c>
      <c r="B5683" s="551" t="s">
        <v>10887</v>
      </c>
    </row>
    <row r="5684">
      <c r="A5684" s="551" t="s">
        <v>10888</v>
      </c>
      <c r="B5684" s="551" t="s">
        <v>10889</v>
      </c>
    </row>
    <row r="5685">
      <c r="A5685" s="551" t="s">
        <v>10890</v>
      </c>
      <c r="B5685" s="551" t="s">
        <v>10891</v>
      </c>
    </row>
    <row r="5686">
      <c r="A5686" s="551" t="s">
        <v>10892</v>
      </c>
      <c r="B5686" s="551" t="s">
        <v>10893</v>
      </c>
    </row>
    <row r="5687">
      <c r="A5687" s="551" t="s">
        <v>10894</v>
      </c>
      <c r="B5687" s="551" t="s">
        <v>10895</v>
      </c>
    </row>
    <row r="5688">
      <c r="A5688" s="551" t="s">
        <v>10896</v>
      </c>
      <c r="B5688" s="551" t="s">
        <v>10897</v>
      </c>
    </row>
    <row r="5689">
      <c r="A5689" s="551" t="s">
        <v>10898</v>
      </c>
      <c r="B5689" s="551" t="s">
        <v>10899</v>
      </c>
    </row>
    <row r="5690">
      <c r="A5690" s="551" t="s">
        <v>10900</v>
      </c>
      <c r="B5690" s="551" t="s">
        <v>10901</v>
      </c>
    </row>
    <row r="5691">
      <c r="A5691" s="551" t="s">
        <v>10902</v>
      </c>
      <c r="B5691" s="551" t="s">
        <v>10903</v>
      </c>
    </row>
    <row r="5692">
      <c r="A5692" s="551" t="s">
        <v>10904</v>
      </c>
      <c r="B5692" s="551" t="s">
        <v>10905</v>
      </c>
    </row>
    <row r="5693">
      <c r="A5693" s="551" t="s">
        <v>10906</v>
      </c>
      <c r="B5693" s="551" t="s">
        <v>10907</v>
      </c>
    </row>
    <row r="5694">
      <c r="A5694" s="551" t="s">
        <v>10908</v>
      </c>
      <c r="B5694" s="551" t="s">
        <v>10909</v>
      </c>
    </row>
    <row r="5695">
      <c r="A5695" s="551" t="s">
        <v>573</v>
      </c>
      <c r="B5695" s="551" t="s">
        <v>10910</v>
      </c>
    </row>
    <row r="5696">
      <c r="A5696" s="551" t="s">
        <v>10911</v>
      </c>
      <c r="B5696" s="551" t="s">
        <v>10912</v>
      </c>
    </row>
    <row r="5697">
      <c r="A5697" s="551" t="s">
        <v>575</v>
      </c>
      <c r="B5697" s="551" t="s">
        <v>10913</v>
      </c>
    </row>
    <row r="5698">
      <c r="A5698" s="551" t="s">
        <v>10914</v>
      </c>
      <c r="B5698" s="551" t="s">
        <v>10915</v>
      </c>
    </row>
    <row r="5699">
      <c r="A5699" s="551" t="s">
        <v>10916</v>
      </c>
      <c r="B5699" s="551" t="s">
        <v>10917</v>
      </c>
    </row>
    <row r="5700">
      <c r="A5700" s="551" t="s">
        <v>10918</v>
      </c>
      <c r="B5700" s="551" t="s">
        <v>10919</v>
      </c>
    </row>
    <row r="5701">
      <c r="A5701" s="551" t="s">
        <v>10920</v>
      </c>
      <c r="B5701" s="551" t="s">
        <v>10921</v>
      </c>
    </row>
    <row r="5702">
      <c r="A5702" s="551" t="s">
        <v>10922</v>
      </c>
      <c r="B5702" s="551" t="s">
        <v>10923</v>
      </c>
    </row>
    <row r="5703">
      <c r="A5703" s="551" t="s">
        <v>10924</v>
      </c>
      <c r="B5703" s="551" t="s">
        <v>10925</v>
      </c>
    </row>
    <row r="5704">
      <c r="A5704" s="551" t="s">
        <v>10926</v>
      </c>
      <c r="B5704" s="551" t="s">
        <v>10927</v>
      </c>
    </row>
    <row r="5705">
      <c r="A5705" s="551" t="s">
        <v>10928</v>
      </c>
      <c r="B5705" s="551" t="s">
        <v>10929</v>
      </c>
    </row>
    <row r="5706">
      <c r="A5706" s="551" t="s">
        <v>576</v>
      </c>
      <c r="B5706" s="551" t="s">
        <v>10930</v>
      </c>
    </row>
    <row r="5707">
      <c r="A5707" s="551" t="s">
        <v>10931</v>
      </c>
      <c r="B5707" s="551" t="s">
        <v>10930</v>
      </c>
    </row>
    <row r="5708">
      <c r="A5708" s="551" t="s">
        <v>10932</v>
      </c>
      <c r="B5708" s="551" t="s">
        <v>10933</v>
      </c>
    </row>
    <row r="5709">
      <c r="A5709" s="551" t="s">
        <v>10934</v>
      </c>
      <c r="B5709" s="551" t="s">
        <v>10935</v>
      </c>
    </row>
    <row r="5710">
      <c r="A5710" s="551" t="s">
        <v>10936</v>
      </c>
      <c r="B5710" s="551" t="s">
        <v>10937</v>
      </c>
    </row>
    <row r="5711">
      <c r="A5711" s="551" t="s">
        <v>10938</v>
      </c>
      <c r="B5711" s="551" t="s">
        <v>10939</v>
      </c>
    </row>
    <row r="5712">
      <c r="A5712" s="551" t="s">
        <v>10940</v>
      </c>
      <c r="B5712" s="551" t="s">
        <v>10941</v>
      </c>
    </row>
    <row r="5713">
      <c r="A5713" s="551" t="s">
        <v>10942</v>
      </c>
      <c r="B5713" s="551" t="s">
        <v>10943</v>
      </c>
    </row>
    <row r="5714">
      <c r="A5714" s="551" t="s">
        <v>10944</v>
      </c>
      <c r="B5714" s="551" t="s">
        <v>10945</v>
      </c>
    </row>
    <row r="5715">
      <c r="A5715" s="551" t="s">
        <v>10946</v>
      </c>
      <c r="B5715" s="551" t="s">
        <v>10947</v>
      </c>
    </row>
    <row r="5716">
      <c r="A5716" s="551" t="s">
        <v>10948</v>
      </c>
      <c r="B5716" s="551" t="s">
        <v>10947</v>
      </c>
    </row>
    <row r="5717">
      <c r="A5717" s="551" t="s">
        <v>10949</v>
      </c>
      <c r="B5717" s="551" t="s">
        <v>10950</v>
      </c>
    </row>
    <row r="5718">
      <c r="A5718" s="551" t="s">
        <v>10951</v>
      </c>
      <c r="B5718" s="551" t="s">
        <v>10952</v>
      </c>
    </row>
    <row r="5719">
      <c r="A5719" s="551" t="s">
        <v>10953</v>
      </c>
      <c r="B5719" s="551" t="s">
        <v>10954</v>
      </c>
    </row>
    <row r="5720">
      <c r="A5720" s="551" t="s">
        <v>10955</v>
      </c>
      <c r="B5720" s="551" t="s">
        <v>10956</v>
      </c>
    </row>
    <row r="5721">
      <c r="A5721" s="551" t="s">
        <v>10957</v>
      </c>
      <c r="B5721" s="551" t="s">
        <v>10958</v>
      </c>
    </row>
    <row r="5722">
      <c r="A5722" s="551" t="s">
        <v>10959</v>
      </c>
      <c r="B5722" s="551" t="s">
        <v>10960</v>
      </c>
    </row>
    <row r="5723">
      <c r="A5723" s="551" t="s">
        <v>10961</v>
      </c>
      <c r="B5723" s="551" t="s">
        <v>10962</v>
      </c>
    </row>
    <row r="5724">
      <c r="A5724" s="551" t="s">
        <v>10963</v>
      </c>
      <c r="B5724" s="551" t="s">
        <v>10964</v>
      </c>
    </row>
    <row r="5725">
      <c r="A5725" s="551" t="s">
        <v>10965</v>
      </c>
      <c r="B5725" s="551" t="s">
        <v>10966</v>
      </c>
    </row>
    <row r="5726">
      <c r="A5726" s="551" t="s">
        <v>10967</v>
      </c>
      <c r="B5726" s="551" t="s">
        <v>10966</v>
      </c>
    </row>
    <row r="5727">
      <c r="A5727" s="551" t="s">
        <v>10968</v>
      </c>
      <c r="B5727" s="551" t="s">
        <v>10966</v>
      </c>
    </row>
    <row r="5728">
      <c r="A5728" s="551" t="s">
        <v>10969</v>
      </c>
      <c r="B5728" s="551" t="s">
        <v>10970</v>
      </c>
    </row>
    <row r="5729">
      <c r="A5729" s="551" t="s">
        <v>10971</v>
      </c>
      <c r="B5729" s="551" t="s">
        <v>10970</v>
      </c>
    </row>
    <row r="5730">
      <c r="A5730" s="551" t="s">
        <v>10972</v>
      </c>
      <c r="B5730" s="551" t="s">
        <v>10973</v>
      </c>
    </row>
    <row r="5731">
      <c r="A5731" s="551" t="s">
        <v>10974</v>
      </c>
      <c r="B5731" s="551" t="s">
        <v>10964</v>
      </c>
    </row>
    <row r="5732">
      <c r="A5732" s="551" t="s">
        <v>10975</v>
      </c>
      <c r="B5732" s="551" t="s">
        <v>10976</v>
      </c>
    </row>
    <row r="5733">
      <c r="A5733" s="551" t="s">
        <v>10977</v>
      </c>
      <c r="B5733" s="551" t="s">
        <v>10978</v>
      </c>
    </row>
    <row r="5734">
      <c r="A5734" s="551" t="s">
        <v>10979</v>
      </c>
      <c r="B5734" s="551" t="s">
        <v>10980</v>
      </c>
    </row>
    <row r="5735">
      <c r="A5735" s="551" t="s">
        <v>10981</v>
      </c>
      <c r="B5735" s="551" t="s">
        <v>10982</v>
      </c>
    </row>
    <row r="5736">
      <c r="A5736" s="551" t="s">
        <v>10983</v>
      </c>
      <c r="B5736" s="551" t="s">
        <v>10984</v>
      </c>
    </row>
    <row r="5737">
      <c r="A5737" s="551" t="s">
        <v>10985</v>
      </c>
      <c r="B5737" s="551" t="s">
        <v>10986</v>
      </c>
    </row>
    <row r="5738">
      <c r="A5738" s="551" t="s">
        <v>10987</v>
      </c>
      <c r="B5738" s="551" t="s">
        <v>10986</v>
      </c>
    </row>
    <row r="5739">
      <c r="A5739" s="551" t="s">
        <v>10988</v>
      </c>
      <c r="B5739" s="551" t="s">
        <v>10986</v>
      </c>
    </row>
    <row r="5740">
      <c r="A5740" s="551" t="s">
        <v>10989</v>
      </c>
      <c r="B5740" s="551" t="s">
        <v>10990</v>
      </c>
    </row>
    <row r="5741">
      <c r="A5741" s="551" t="s">
        <v>10991</v>
      </c>
      <c r="B5741" s="551" t="s">
        <v>10992</v>
      </c>
    </row>
    <row r="5742">
      <c r="A5742" s="551" t="s">
        <v>10993</v>
      </c>
      <c r="B5742" s="551" t="s">
        <v>10994</v>
      </c>
    </row>
    <row r="5743">
      <c r="A5743" s="551" t="s">
        <v>10995</v>
      </c>
      <c r="B5743" s="551" t="s">
        <v>10996</v>
      </c>
    </row>
    <row r="5744">
      <c r="A5744" s="551" t="s">
        <v>10997</v>
      </c>
      <c r="B5744" s="551" t="s">
        <v>10998</v>
      </c>
    </row>
    <row r="5745">
      <c r="A5745" s="551" t="s">
        <v>578</v>
      </c>
      <c r="B5745" s="551" t="s">
        <v>10999</v>
      </c>
    </row>
    <row r="5746">
      <c r="A5746" s="551" t="s">
        <v>11000</v>
      </c>
      <c r="B5746" s="551" t="s">
        <v>11001</v>
      </c>
    </row>
    <row r="5747">
      <c r="A5747" s="551" t="s">
        <v>11002</v>
      </c>
      <c r="B5747" s="551" t="s">
        <v>11003</v>
      </c>
    </row>
    <row r="5748">
      <c r="A5748" s="551" t="s">
        <v>579</v>
      </c>
      <c r="B5748" s="551" t="s">
        <v>11004</v>
      </c>
    </row>
    <row r="5749">
      <c r="A5749" s="551" t="s">
        <v>11005</v>
      </c>
      <c r="B5749" s="551" t="s">
        <v>11001</v>
      </c>
    </row>
    <row r="5750">
      <c r="A5750" s="551" t="s">
        <v>11006</v>
      </c>
      <c r="B5750" s="551" t="s">
        <v>11001</v>
      </c>
    </row>
    <row r="5751">
      <c r="A5751" s="551" t="s">
        <v>11007</v>
      </c>
      <c r="B5751" s="551" t="s">
        <v>11001</v>
      </c>
    </row>
    <row r="5752">
      <c r="A5752" s="551" t="s">
        <v>11008</v>
      </c>
      <c r="B5752" s="551" t="s">
        <v>11009</v>
      </c>
    </row>
    <row r="5753">
      <c r="A5753" s="551" t="s">
        <v>11010</v>
      </c>
      <c r="B5753" s="551" t="s">
        <v>11011</v>
      </c>
    </row>
    <row r="5754">
      <c r="A5754" s="551" t="s">
        <v>11012</v>
      </c>
      <c r="B5754" s="551" t="s">
        <v>11013</v>
      </c>
    </row>
    <row r="5755">
      <c r="A5755" s="551" t="s">
        <v>11014</v>
      </c>
      <c r="B5755" s="551" t="s">
        <v>11015</v>
      </c>
    </row>
    <row r="5756">
      <c r="A5756" s="551" t="s">
        <v>11016</v>
      </c>
      <c r="B5756" s="551" t="s">
        <v>11017</v>
      </c>
    </row>
    <row r="5757">
      <c r="A5757" s="551" t="s">
        <v>11018</v>
      </c>
      <c r="B5757" s="551" t="s">
        <v>11019</v>
      </c>
    </row>
    <row r="5758">
      <c r="A5758" s="551" t="s">
        <v>11020</v>
      </c>
      <c r="B5758" s="551" t="s">
        <v>11021</v>
      </c>
    </row>
    <row r="5759">
      <c r="A5759" s="551" t="s">
        <v>11022</v>
      </c>
      <c r="B5759" s="551" t="s">
        <v>11023</v>
      </c>
    </row>
    <row r="5760">
      <c r="A5760" s="551" t="s">
        <v>11024</v>
      </c>
      <c r="B5760" s="551" t="s">
        <v>11023</v>
      </c>
    </row>
    <row r="5761">
      <c r="A5761" s="551" t="s">
        <v>11025</v>
      </c>
      <c r="B5761" s="551" t="s">
        <v>11026</v>
      </c>
    </row>
    <row r="5762">
      <c r="A5762" s="551" t="s">
        <v>11027</v>
      </c>
      <c r="B5762" s="551" t="s">
        <v>11028</v>
      </c>
    </row>
    <row r="5763">
      <c r="A5763" s="551" t="s">
        <v>11029</v>
      </c>
      <c r="B5763" s="551" t="s">
        <v>11030</v>
      </c>
    </row>
    <row r="5764">
      <c r="A5764" s="551" t="s">
        <v>580</v>
      </c>
      <c r="B5764" s="551" t="s">
        <v>11031</v>
      </c>
    </row>
    <row r="5765">
      <c r="A5765" s="551" t="s">
        <v>11032</v>
      </c>
      <c r="B5765" s="551" t="s">
        <v>11033</v>
      </c>
    </row>
    <row r="5766">
      <c r="A5766" s="551" t="s">
        <v>11034</v>
      </c>
      <c r="B5766" s="551" t="s">
        <v>11035</v>
      </c>
    </row>
    <row r="5767">
      <c r="A5767" s="551" t="s">
        <v>11036</v>
      </c>
      <c r="B5767" s="551" t="s">
        <v>11037</v>
      </c>
    </row>
    <row r="5768">
      <c r="A5768" s="551" t="s">
        <v>11038</v>
      </c>
      <c r="B5768" s="551" t="s">
        <v>11039</v>
      </c>
    </row>
    <row r="5769">
      <c r="A5769" s="551" t="s">
        <v>11040</v>
      </c>
      <c r="B5769" s="551" t="s">
        <v>11041</v>
      </c>
    </row>
    <row r="5770">
      <c r="A5770" s="551" t="s">
        <v>11042</v>
      </c>
      <c r="B5770" s="551" t="s">
        <v>11043</v>
      </c>
    </row>
    <row r="5771">
      <c r="A5771" s="551" t="s">
        <v>11044</v>
      </c>
      <c r="B5771" s="551" t="s">
        <v>11045</v>
      </c>
    </row>
    <row r="5772">
      <c r="A5772" s="551" t="s">
        <v>11046</v>
      </c>
      <c r="B5772" s="551" t="s">
        <v>11047</v>
      </c>
    </row>
    <row r="5773">
      <c r="A5773" s="551" t="s">
        <v>11048</v>
      </c>
      <c r="B5773" s="551" t="s">
        <v>11049</v>
      </c>
    </row>
    <row r="5774">
      <c r="A5774" s="551" t="s">
        <v>11050</v>
      </c>
      <c r="B5774" s="551" t="s">
        <v>11051</v>
      </c>
    </row>
    <row r="5775">
      <c r="A5775" s="551" t="s">
        <v>11052</v>
      </c>
      <c r="B5775" s="551" t="s">
        <v>11053</v>
      </c>
    </row>
    <row r="5776">
      <c r="A5776" s="551" t="s">
        <v>11054</v>
      </c>
      <c r="B5776" s="551" t="s">
        <v>5266</v>
      </c>
    </row>
    <row r="5777">
      <c r="A5777" s="551" t="s">
        <v>11055</v>
      </c>
      <c r="B5777" s="551" t="s">
        <v>11056</v>
      </c>
    </row>
    <row r="5778">
      <c r="A5778" s="551" t="s">
        <v>11057</v>
      </c>
      <c r="B5778" s="551" t="s">
        <v>11058</v>
      </c>
    </row>
    <row r="5779">
      <c r="A5779" s="551" t="s">
        <v>11059</v>
      </c>
      <c r="B5779" s="551" t="s">
        <v>11060</v>
      </c>
    </row>
    <row r="5780">
      <c r="A5780" s="551" t="s">
        <v>11061</v>
      </c>
      <c r="B5780" s="551" t="s">
        <v>11062</v>
      </c>
    </row>
    <row r="5781">
      <c r="A5781" s="551" t="s">
        <v>11063</v>
      </c>
      <c r="B5781" s="551" t="s">
        <v>11064</v>
      </c>
    </row>
    <row r="5782">
      <c r="A5782" s="551" t="s">
        <v>11065</v>
      </c>
      <c r="B5782" s="551" t="s">
        <v>11066</v>
      </c>
    </row>
    <row r="5783">
      <c r="A5783" s="551" t="s">
        <v>11067</v>
      </c>
      <c r="B5783" s="551" t="s">
        <v>11068</v>
      </c>
    </row>
    <row r="5784">
      <c r="A5784" s="551" t="s">
        <v>11069</v>
      </c>
      <c r="B5784" s="551" t="s">
        <v>11070</v>
      </c>
    </row>
    <row r="5785">
      <c r="A5785" s="551" t="s">
        <v>11071</v>
      </c>
      <c r="B5785" s="551" t="s">
        <v>11072</v>
      </c>
    </row>
    <row r="5786">
      <c r="A5786" s="551" t="s">
        <v>11073</v>
      </c>
      <c r="B5786" s="551" t="s">
        <v>11074</v>
      </c>
    </row>
    <row r="5787">
      <c r="A5787" s="551" t="s">
        <v>11075</v>
      </c>
      <c r="B5787" s="551" t="s">
        <v>11076</v>
      </c>
    </row>
    <row r="5788">
      <c r="A5788" s="551" t="s">
        <v>11077</v>
      </c>
      <c r="B5788" s="551" t="s">
        <v>11078</v>
      </c>
    </row>
    <row r="5789">
      <c r="A5789" s="551" t="s">
        <v>11079</v>
      </c>
      <c r="B5789" s="551" t="s">
        <v>11080</v>
      </c>
    </row>
    <row r="5790">
      <c r="A5790" s="551" t="s">
        <v>11081</v>
      </c>
      <c r="B5790" s="551" t="s">
        <v>11082</v>
      </c>
    </row>
    <row r="5791">
      <c r="A5791" s="551" t="s">
        <v>584</v>
      </c>
      <c r="B5791" s="551" t="s">
        <v>11083</v>
      </c>
    </row>
    <row r="5792">
      <c r="A5792" s="551" t="s">
        <v>11084</v>
      </c>
      <c r="B5792" s="551" t="s">
        <v>11085</v>
      </c>
    </row>
    <row r="5793">
      <c r="A5793" s="551" t="s">
        <v>11086</v>
      </c>
      <c r="B5793" s="551" t="s">
        <v>11087</v>
      </c>
    </row>
    <row r="5794">
      <c r="A5794" s="551" t="s">
        <v>11088</v>
      </c>
      <c r="B5794" s="551" t="s">
        <v>11089</v>
      </c>
    </row>
    <row r="5795">
      <c r="A5795" s="551" t="s">
        <v>11090</v>
      </c>
      <c r="B5795" s="551" t="s">
        <v>11091</v>
      </c>
    </row>
    <row r="5796">
      <c r="A5796" s="551" t="s">
        <v>11092</v>
      </c>
      <c r="B5796" s="551" t="s">
        <v>11093</v>
      </c>
    </row>
    <row r="5797">
      <c r="A5797" s="551" t="s">
        <v>11094</v>
      </c>
      <c r="B5797" s="551" t="s">
        <v>11095</v>
      </c>
    </row>
    <row r="5798">
      <c r="A5798" s="551" t="s">
        <v>11096</v>
      </c>
      <c r="B5798" s="551" t="s">
        <v>11097</v>
      </c>
    </row>
    <row r="5799">
      <c r="A5799" s="551" t="s">
        <v>11098</v>
      </c>
      <c r="B5799" s="551" t="s">
        <v>11099</v>
      </c>
    </row>
    <row r="5800">
      <c r="A5800" s="551" t="s">
        <v>11100</v>
      </c>
      <c r="B5800" s="551" t="s">
        <v>11101</v>
      </c>
    </row>
    <row r="5801">
      <c r="A5801" s="551" t="s">
        <v>11102</v>
      </c>
      <c r="B5801" s="551" t="s">
        <v>11103</v>
      </c>
    </row>
    <row r="5802">
      <c r="A5802" s="551" t="s">
        <v>11104</v>
      </c>
      <c r="B5802" s="551" t="s">
        <v>11105</v>
      </c>
    </row>
    <row r="5803">
      <c r="A5803" s="551" t="s">
        <v>11106</v>
      </c>
      <c r="B5803" s="551" t="s">
        <v>11107</v>
      </c>
    </row>
    <row r="5804">
      <c r="A5804" s="551" t="s">
        <v>11108</v>
      </c>
      <c r="B5804" s="551" t="s">
        <v>11109</v>
      </c>
    </row>
    <row r="5805">
      <c r="A5805" s="551" t="s">
        <v>11110</v>
      </c>
      <c r="B5805" s="551" t="s">
        <v>11111</v>
      </c>
    </row>
    <row r="5806">
      <c r="A5806" s="551" t="s">
        <v>11112</v>
      </c>
      <c r="B5806" s="551" t="s">
        <v>11113</v>
      </c>
    </row>
    <row r="5807">
      <c r="A5807" s="551" t="s">
        <v>11114</v>
      </c>
      <c r="B5807" s="551" t="s">
        <v>11115</v>
      </c>
    </row>
    <row r="5808">
      <c r="A5808" s="551" t="s">
        <v>11116</v>
      </c>
      <c r="B5808" s="551" t="s">
        <v>11117</v>
      </c>
    </row>
    <row r="5809">
      <c r="A5809" s="551" t="s">
        <v>11118</v>
      </c>
      <c r="B5809" s="551" t="s">
        <v>11117</v>
      </c>
    </row>
    <row r="5810">
      <c r="A5810" s="551" t="s">
        <v>11119</v>
      </c>
      <c r="B5810" s="551" t="s">
        <v>11120</v>
      </c>
    </row>
    <row r="5811">
      <c r="A5811" s="551" t="s">
        <v>11121</v>
      </c>
      <c r="B5811" s="551" t="s">
        <v>11122</v>
      </c>
    </row>
    <row r="5812">
      <c r="A5812" s="551" t="s">
        <v>11123</v>
      </c>
      <c r="B5812" s="551" t="s">
        <v>11124</v>
      </c>
    </row>
    <row r="5813">
      <c r="A5813" s="551" t="s">
        <v>11125</v>
      </c>
      <c r="B5813" s="551" t="s">
        <v>11126</v>
      </c>
    </row>
    <row r="5814">
      <c r="A5814" s="551" t="s">
        <v>585</v>
      </c>
      <c r="B5814" s="551" t="s">
        <v>11127</v>
      </c>
    </row>
    <row r="5815">
      <c r="A5815" s="551" t="s">
        <v>11128</v>
      </c>
      <c r="B5815" s="551" t="s">
        <v>11129</v>
      </c>
    </row>
    <row r="5816">
      <c r="A5816" s="551" t="s">
        <v>11130</v>
      </c>
      <c r="B5816" s="551" t="s">
        <v>11131</v>
      </c>
    </row>
    <row r="5817">
      <c r="A5817" s="551" t="s">
        <v>11132</v>
      </c>
      <c r="B5817" s="551" t="s">
        <v>11133</v>
      </c>
    </row>
    <row r="5818">
      <c r="A5818" s="551" t="s">
        <v>11134</v>
      </c>
      <c r="B5818" s="551" t="s">
        <v>11135</v>
      </c>
    </row>
    <row r="5819">
      <c r="A5819" s="551" t="s">
        <v>11136</v>
      </c>
      <c r="B5819" s="551" t="s">
        <v>11137</v>
      </c>
    </row>
    <row r="5820">
      <c r="A5820" s="551" t="s">
        <v>11138</v>
      </c>
      <c r="B5820" s="551" t="s">
        <v>11139</v>
      </c>
    </row>
    <row r="5821">
      <c r="A5821" s="551" t="s">
        <v>11140</v>
      </c>
      <c r="B5821" s="551" t="s">
        <v>11141</v>
      </c>
    </row>
    <row r="5822">
      <c r="A5822" s="551" t="s">
        <v>11142</v>
      </c>
      <c r="B5822" s="551" t="s">
        <v>11143</v>
      </c>
    </row>
    <row r="5823">
      <c r="A5823" s="551" t="s">
        <v>11144</v>
      </c>
      <c r="B5823" s="551" t="s">
        <v>11145</v>
      </c>
    </row>
    <row r="5824">
      <c r="A5824" s="551" t="s">
        <v>11146</v>
      </c>
      <c r="B5824" s="551" t="s">
        <v>11147</v>
      </c>
    </row>
    <row r="5825">
      <c r="A5825" s="551" t="s">
        <v>586</v>
      </c>
      <c r="B5825" s="551" t="s">
        <v>11148</v>
      </c>
    </row>
    <row r="5826">
      <c r="A5826" s="551" t="s">
        <v>11149</v>
      </c>
      <c r="B5826" s="551" t="s">
        <v>11150</v>
      </c>
    </row>
    <row r="5827">
      <c r="A5827" s="551" t="s">
        <v>11151</v>
      </c>
      <c r="B5827" s="551" t="s">
        <v>11152</v>
      </c>
    </row>
    <row r="5828">
      <c r="A5828" s="551" t="s">
        <v>11153</v>
      </c>
      <c r="B5828" s="551" t="s">
        <v>11154</v>
      </c>
    </row>
    <row r="5829">
      <c r="A5829" s="551" t="s">
        <v>11155</v>
      </c>
      <c r="B5829" s="551" t="s">
        <v>11156</v>
      </c>
    </row>
    <row r="5830">
      <c r="A5830" s="551" t="s">
        <v>11157</v>
      </c>
      <c r="B5830" s="551" t="s">
        <v>11158</v>
      </c>
    </row>
    <row r="5831">
      <c r="A5831" s="551" t="s">
        <v>11159</v>
      </c>
      <c r="B5831" s="551" t="s">
        <v>11160</v>
      </c>
    </row>
    <row r="5832">
      <c r="A5832" s="551" t="s">
        <v>11161</v>
      </c>
      <c r="B5832" s="551" t="s">
        <v>11162</v>
      </c>
    </row>
    <row r="5833">
      <c r="A5833" s="551" t="s">
        <v>11163</v>
      </c>
      <c r="B5833" s="551" t="s">
        <v>11162</v>
      </c>
    </row>
    <row r="5834">
      <c r="A5834" s="551" t="s">
        <v>11164</v>
      </c>
      <c r="B5834" s="551" t="s">
        <v>11165</v>
      </c>
    </row>
    <row r="5835">
      <c r="A5835" s="551" t="s">
        <v>11166</v>
      </c>
      <c r="B5835" s="551" t="s">
        <v>11167</v>
      </c>
    </row>
    <row r="5836">
      <c r="A5836" s="551" t="s">
        <v>11168</v>
      </c>
      <c r="B5836" s="551" t="s">
        <v>11169</v>
      </c>
    </row>
    <row r="5837">
      <c r="A5837" s="551" t="s">
        <v>11170</v>
      </c>
      <c r="B5837" s="551" t="s">
        <v>11171</v>
      </c>
    </row>
    <row r="5838">
      <c r="A5838" s="551" t="s">
        <v>11172</v>
      </c>
      <c r="B5838" s="551" t="s">
        <v>11173</v>
      </c>
    </row>
    <row r="5839">
      <c r="A5839" s="551" t="s">
        <v>11174</v>
      </c>
      <c r="B5839" s="551" t="s">
        <v>11175</v>
      </c>
    </row>
    <row r="5840">
      <c r="A5840" s="551" t="s">
        <v>11176</v>
      </c>
      <c r="B5840" s="551" t="s">
        <v>11177</v>
      </c>
    </row>
    <row r="5841">
      <c r="A5841" s="551" t="s">
        <v>11178</v>
      </c>
      <c r="B5841" s="551" t="s">
        <v>11179</v>
      </c>
    </row>
    <row r="5842">
      <c r="A5842" s="551" t="s">
        <v>11180</v>
      </c>
      <c r="B5842" s="551" t="s">
        <v>11181</v>
      </c>
    </row>
    <row r="5843">
      <c r="A5843" s="551" t="s">
        <v>587</v>
      </c>
      <c r="B5843" s="551" t="s">
        <v>11182</v>
      </c>
    </row>
    <row r="5844">
      <c r="A5844" s="551" t="s">
        <v>11183</v>
      </c>
      <c r="B5844" s="551" t="s">
        <v>11182</v>
      </c>
    </row>
    <row r="5845">
      <c r="A5845" s="551" t="s">
        <v>11184</v>
      </c>
      <c r="B5845" s="551" t="s">
        <v>11185</v>
      </c>
    </row>
    <row r="5846">
      <c r="A5846" s="551" t="s">
        <v>11186</v>
      </c>
      <c r="B5846" s="551" t="s">
        <v>11187</v>
      </c>
    </row>
    <row r="5847">
      <c r="A5847" s="551" t="s">
        <v>588</v>
      </c>
      <c r="B5847" s="551" t="s">
        <v>11188</v>
      </c>
    </row>
    <row r="5848">
      <c r="A5848" s="551" t="s">
        <v>11189</v>
      </c>
      <c r="B5848" s="551" t="s">
        <v>11190</v>
      </c>
    </row>
    <row r="5849">
      <c r="A5849" s="551" t="s">
        <v>11191</v>
      </c>
      <c r="B5849" s="551" t="s">
        <v>11192</v>
      </c>
    </row>
    <row r="5850">
      <c r="A5850" s="551" t="s">
        <v>11193</v>
      </c>
      <c r="B5850" s="551" t="s">
        <v>11194</v>
      </c>
    </row>
    <row r="5851">
      <c r="A5851" s="551" t="s">
        <v>11195</v>
      </c>
      <c r="B5851" s="551" t="s">
        <v>11196</v>
      </c>
    </row>
    <row r="5852">
      <c r="A5852" s="551" t="s">
        <v>11197</v>
      </c>
      <c r="B5852" s="551" t="s">
        <v>11198</v>
      </c>
    </row>
    <row r="5853">
      <c r="A5853" s="551" t="s">
        <v>11199</v>
      </c>
      <c r="B5853" s="551" t="s">
        <v>11200</v>
      </c>
    </row>
    <row r="5854">
      <c r="A5854" s="551" t="s">
        <v>11201</v>
      </c>
      <c r="B5854" s="551" t="s">
        <v>11202</v>
      </c>
    </row>
    <row r="5855">
      <c r="A5855" s="551" t="s">
        <v>11203</v>
      </c>
      <c r="B5855" s="551" t="s">
        <v>11204</v>
      </c>
    </row>
    <row r="5856">
      <c r="A5856" s="551" t="s">
        <v>11205</v>
      </c>
      <c r="B5856" s="551" t="s">
        <v>11206</v>
      </c>
    </row>
    <row r="5857">
      <c r="A5857" s="551" t="s">
        <v>11207</v>
      </c>
      <c r="B5857" s="551" t="s">
        <v>11208</v>
      </c>
    </row>
    <row r="5858">
      <c r="A5858" s="551" t="s">
        <v>11209</v>
      </c>
      <c r="B5858" s="551" t="s">
        <v>11210</v>
      </c>
    </row>
    <row r="5859">
      <c r="A5859" s="551" t="s">
        <v>11211</v>
      </c>
      <c r="B5859" s="551" t="s">
        <v>11212</v>
      </c>
    </row>
    <row r="5860">
      <c r="A5860" s="551" t="s">
        <v>11213</v>
      </c>
      <c r="B5860" s="551" t="s">
        <v>11214</v>
      </c>
    </row>
    <row r="5861">
      <c r="A5861" s="551" t="s">
        <v>11215</v>
      </c>
      <c r="B5861" s="551" t="s">
        <v>11216</v>
      </c>
    </row>
    <row r="5862">
      <c r="A5862" s="551" t="s">
        <v>11217</v>
      </c>
      <c r="B5862" s="551" t="s">
        <v>11218</v>
      </c>
    </row>
    <row r="5863">
      <c r="A5863" s="551" t="s">
        <v>11219</v>
      </c>
      <c r="B5863" s="551" t="s">
        <v>11220</v>
      </c>
    </row>
    <row r="5864">
      <c r="A5864" s="551" t="s">
        <v>11221</v>
      </c>
      <c r="B5864" s="551" t="s">
        <v>11222</v>
      </c>
    </row>
    <row r="5865">
      <c r="A5865" s="551" t="s">
        <v>11223</v>
      </c>
      <c r="B5865" s="551" t="s">
        <v>11224</v>
      </c>
    </row>
    <row r="5866">
      <c r="A5866" s="551" t="s">
        <v>11225</v>
      </c>
      <c r="B5866" s="551" t="s">
        <v>11226</v>
      </c>
    </row>
    <row r="5867">
      <c r="A5867" s="551" t="s">
        <v>11227</v>
      </c>
      <c r="B5867" s="551" t="s">
        <v>11228</v>
      </c>
    </row>
    <row r="5868">
      <c r="A5868" s="551" t="s">
        <v>11229</v>
      </c>
      <c r="B5868" s="551" t="s">
        <v>11230</v>
      </c>
    </row>
    <row r="5869">
      <c r="A5869" s="551" t="s">
        <v>11231</v>
      </c>
      <c r="B5869" s="551" t="s">
        <v>11232</v>
      </c>
    </row>
    <row r="5870">
      <c r="A5870" s="551" t="s">
        <v>11233</v>
      </c>
      <c r="B5870" s="551" t="s">
        <v>11234</v>
      </c>
    </row>
    <row r="5871">
      <c r="A5871" s="551" t="s">
        <v>11235</v>
      </c>
      <c r="B5871" s="551" t="s">
        <v>11236</v>
      </c>
    </row>
    <row r="5872">
      <c r="A5872" s="551" t="s">
        <v>11237</v>
      </c>
      <c r="B5872" s="551" t="s">
        <v>11238</v>
      </c>
    </row>
    <row r="5873">
      <c r="A5873" s="551" t="s">
        <v>11239</v>
      </c>
      <c r="B5873" s="551" t="s">
        <v>11240</v>
      </c>
    </row>
    <row r="5874">
      <c r="A5874" s="551" t="s">
        <v>11241</v>
      </c>
      <c r="B5874" s="551" t="s">
        <v>11242</v>
      </c>
    </row>
    <row r="5875">
      <c r="A5875" s="551" t="s">
        <v>11243</v>
      </c>
      <c r="B5875" s="551" t="s">
        <v>11244</v>
      </c>
    </row>
    <row r="5876">
      <c r="A5876" s="551" t="s">
        <v>11245</v>
      </c>
      <c r="B5876" s="551" t="s">
        <v>11246</v>
      </c>
    </row>
    <row r="5877">
      <c r="A5877" s="551" t="s">
        <v>11247</v>
      </c>
      <c r="B5877" s="551" t="s">
        <v>11248</v>
      </c>
    </row>
    <row r="5878">
      <c r="A5878" s="551" t="s">
        <v>11249</v>
      </c>
      <c r="B5878" s="551" t="s">
        <v>11250</v>
      </c>
    </row>
    <row r="5879">
      <c r="A5879" s="551" t="s">
        <v>11251</v>
      </c>
      <c r="B5879" s="551" t="s">
        <v>11252</v>
      </c>
    </row>
    <row r="5880">
      <c r="A5880" s="551" t="s">
        <v>11253</v>
      </c>
      <c r="B5880" s="551" t="s">
        <v>11254</v>
      </c>
    </row>
    <row r="5881">
      <c r="A5881" s="551" t="s">
        <v>11255</v>
      </c>
      <c r="B5881" s="551" t="s">
        <v>11256</v>
      </c>
    </row>
    <row r="5882">
      <c r="A5882" s="551" t="s">
        <v>11257</v>
      </c>
      <c r="B5882" s="551" t="s">
        <v>11258</v>
      </c>
    </row>
    <row r="5883">
      <c r="A5883" s="551" t="s">
        <v>11259</v>
      </c>
      <c r="B5883" s="551" t="s">
        <v>11260</v>
      </c>
    </row>
    <row r="5884">
      <c r="A5884" s="551" t="s">
        <v>11261</v>
      </c>
      <c r="B5884" s="551" t="s">
        <v>11262</v>
      </c>
    </row>
    <row r="5885">
      <c r="A5885" s="551" t="s">
        <v>11263</v>
      </c>
      <c r="B5885" s="551" t="s">
        <v>11264</v>
      </c>
    </row>
    <row r="5886">
      <c r="A5886" s="551" t="s">
        <v>11265</v>
      </c>
      <c r="B5886" s="551" t="s">
        <v>11266</v>
      </c>
    </row>
    <row r="5887">
      <c r="A5887" s="551" t="s">
        <v>11267</v>
      </c>
      <c r="B5887" s="551" t="s">
        <v>11268</v>
      </c>
    </row>
    <row r="5888">
      <c r="A5888" s="551" t="s">
        <v>11269</v>
      </c>
      <c r="B5888" s="551" t="s">
        <v>11270</v>
      </c>
    </row>
    <row r="5889">
      <c r="A5889" s="551" t="s">
        <v>80</v>
      </c>
      <c r="B5889" s="551" t="s">
        <v>11271</v>
      </c>
    </row>
    <row r="5890">
      <c r="A5890" s="551" t="s">
        <v>11272</v>
      </c>
      <c r="B5890" s="551" t="s">
        <v>11273</v>
      </c>
    </row>
    <row r="5891">
      <c r="A5891" s="551" t="s">
        <v>11274</v>
      </c>
      <c r="B5891" s="551" t="s">
        <v>11275</v>
      </c>
    </row>
    <row r="5892">
      <c r="A5892" s="551" t="s">
        <v>11276</v>
      </c>
      <c r="B5892" s="551" t="s">
        <v>11277</v>
      </c>
    </row>
    <row r="5893">
      <c r="A5893" s="551" t="s">
        <v>11278</v>
      </c>
      <c r="B5893" s="551" t="s">
        <v>11279</v>
      </c>
    </row>
    <row r="5894">
      <c r="A5894" s="551" t="s">
        <v>11280</v>
      </c>
      <c r="B5894" s="551" t="s">
        <v>11281</v>
      </c>
    </row>
    <row r="5895">
      <c r="A5895" s="551" t="s">
        <v>11282</v>
      </c>
      <c r="B5895" s="551" t="s">
        <v>11283</v>
      </c>
    </row>
    <row r="5896">
      <c r="A5896" s="551" t="s">
        <v>11284</v>
      </c>
      <c r="B5896" s="551" t="s">
        <v>11285</v>
      </c>
    </row>
    <row r="5897">
      <c r="A5897" s="551" t="s">
        <v>11286</v>
      </c>
      <c r="B5897" s="551" t="s">
        <v>11287</v>
      </c>
    </row>
    <row r="5898">
      <c r="A5898" s="551" t="s">
        <v>11288</v>
      </c>
      <c r="B5898" s="551" t="s">
        <v>11289</v>
      </c>
    </row>
    <row r="5899">
      <c r="A5899" s="551" t="s">
        <v>11290</v>
      </c>
      <c r="B5899" s="551" t="s">
        <v>11291</v>
      </c>
    </row>
    <row r="5900">
      <c r="A5900" s="551" t="s">
        <v>11292</v>
      </c>
      <c r="B5900" s="551" t="s">
        <v>11293</v>
      </c>
    </row>
    <row r="5901">
      <c r="A5901" s="551" t="s">
        <v>11294</v>
      </c>
      <c r="B5901" s="551" t="s">
        <v>11295</v>
      </c>
    </row>
    <row r="5902">
      <c r="A5902" s="551" t="s">
        <v>11296</v>
      </c>
      <c r="B5902" s="551" t="s">
        <v>11297</v>
      </c>
    </row>
    <row r="5903">
      <c r="A5903" s="551" t="s">
        <v>11298</v>
      </c>
      <c r="B5903" s="551" t="s">
        <v>11299</v>
      </c>
    </row>
    <row r="5904">
      <c r="A5904" s="551" t="s">
        <v>11300</v>
      </c>
      <c r="B5904" s="551" t="s">
        <v>11301</v>
      </c>
    </row>
    <row r="5905">
      <c r="A5905" s="551" t="s">
        <v>11302</v>
      </c>
      <c r="B5905" s="551" t="s">
        <v>11303</v>
      </c>
    </row>
    <row r="5906">
      <c r="A5906" s="551" t="s">
        <v>11304</v>
      </c>
      <c r="B5906" s="551" t="s">
        <v>11305</v>
      </c>
    </row>
    <row r="5907">
      <c r="A5907" s="551" t="s">
        <v>589</v>
      </c>
      <c r="B5907" s="551" t="s">
        <v>11306</v>
      </c>
    </row>
    <row r="5908">
      <c r="A5908" s="551" t="s">
        <v>11307</v>
      </c>
      <c r="B5908" s="551" t="s">
        <v>11308</v>
      </c>
    </row>
    <row r="5909">
      <c r="A5909" s="551" t="s">
        <v>11309</v>
      </c>
      <c r="B5909" s="551" t="s">
        <v>11310</v>
      </c>
    </row>
    <row r="5910">
      <c r="A5910" s="551" t="s">
        <v>11311</v>
      </c>
      <c r="B5910" s="551" t="s">
        <v>11312</v>
      </c>
    </row>
    <row r="5911">
      <c r="A5911" s="551" t="s">
        <v>11313</v>
      </c>
      <c r="B5911" s="551" t="s">
        <v>11314</v>
      </c>
    </row>
    <row r="5912">
      <c r="A5912" s="551" t="s">
        <v>590</v>
      </c>
      <c r="B5912" s="551" t="s">
        <v>11315</v>
      </c>
    </row>
    <row r="5913">
      <c r="A5913" s="551" t="s">
        <v>11316</v>
      </c>
      <c r="B5913" s="551" t="s">
        <v>11317</v>
      </c>
    </row>
    <row r="5914">
      <c r="A5914" s="551" t="s">
        <v>11318</v>
      </c>
      <c r="B5914" s="551" t="s">
        <v>11319</v>
      </c>
    </row>
    <row r="5915">
      <c r="A5915" s="551" t="s">
        <v>11320</v>
      </c>
      <c r="B5915" s="551" t="s">
        <v>11321</v>
      </c>
    </row>
    <row r="5916">
      <c r="A5916" s="551" t="s">
        <v>11322</v>
      </c>
      <c r="B5916" s="551" t="s">
        <v>11323</v>
      </c>
    </row>
    <row r="5917">
      <c r="A5917" s="551" t="s">
        <v>11324</v>
      </c>
      <c r="B5917" s="551" t="s">
        <v>11325</v>
      </c>
    </row>
    <row r="5918">
      <c r="A5918" s="551" t="s">
        <v>11326</v>
      </c>
      <c r="B5918" s="551" t="s">
        <v>11327</v>
      </c>
    </row>
    <row r="5919">
      <c r="A5919" s="551" t="s">
        <v>592</v>
      </c>
      <c r="B5919" s="551" t="s">
        <v>11328</v>
      </c>
    </row>
    <row r="5920">
      <c r="A5920" s="551" t="s">
        <v>593</v>
      </c>
      <c r="B5920" s="551" t="s">
        <v>11329</v>
      </c>
    </row>
    <row r="5921">
      <c r="A5921" s="551" t="s">
        <v>11330</v>
      </c>
      <c r="B5921" s="551" t="s">
        <v>11331</v>
      </c>
    </row>
    <row r="5922">
      <c r="A5922" s="551" t="s">
        <v>11332</v>
      </c>
      <c r="B5922" s="551" t="s">
        <v>11333</v>
      </c>
    </row>
    <row r="5923">
      <c r="A5923" s="551" t="s">
        <v>11334</v>
      </c>
      <c r="B5923" s="551" t="s">
        <v>11335</v>
      </c>
    </row>
    <row r="5924">
      <c r="A5924" s="551" t="s">
        <v>11336</v>
      </c>
      <c r="B5924" s="551" t="s">
        <v>11337</v>
      </c>
    </row>
    <row r="5925">
      <c r="A5925" s="551" t="s">
        <v>11338</v>
      </c>
      <c r="B5925" s="551" t="s">
        <v>11339</v>
      </c>
    </row>
    <row r="5926">
      <c r="A5926" s="551" t="s">
        <v>594</v>
      </c>
      <c r="B5926" s="551" t="s">
        <v>11340</v>
      </c>
    </row>
    <row r="5927">
      <c r="A5927" s="551" t="s">
        <v>11341</v>
      </c>
      <c r="B5927" s="551" t="s">
        <v>11342</v>
      </c>
    </row>
    <row r="5928">
      <c r="A5928" s="551" t="s">
        <v>11343</v>
      </c>
      <c r="B5928" s="551" t="s">
        <v>11344</v>
      </c>
    </row>
    <row r="5929">
      <c r="A5929" s="551" t="s">
        <v>11345</v>
      </c>
      <c r="B5929" s="551" t="s">
        <v>11346</v>
      </c>
    </row>
    <row r="5930">
      <c r="A5930" s="551" t="s">
        <v>11347</v>
      </c>
      <c r="B5930" s="551" t="s">
        <v>11348</v>
      </c>
    </row>
    <row r="5931">
      <c r="A5931" s="551" t="s">
        <v>11349</v>
      </c>
      <c r="B5931" s="551" t="s">
        <v>11350</v>
      </c>
    </row>
    <row r="5932">
      <c r="A5932" s="551" t="s">
        <v>11351</v>
      </c>
      <c r="B5932" s="551" t="s">
        <v>11352</v>
      </c>
    </row>
    <row r="5933">
      <c r="A5933" s="551" t="s">
        <v>11353</v>
      </c>
      <c r="B5933" s="551" t="s">
        <v>11354</v>
      </c>
    </row>
    <row r="5934">
      <c r="A5934" s="551" t="s">
        <v>11355</v>
      </c>
      <c r="B5934" s="551" t="s">
        <v>11356</v>
      </c>
    </row>
    <row r="5935">
      <c r="A5935" s="551" t="s">
        <v>11357</v>
      </c>
      <c r="B5935" s="551" t="s">
        <v>11358</v>
      </c>
    </row>
    <row r="5936">
      <c r="A5936" s="551" t="s">
        <v>11359</v>
      </c>
      <c r="B5936" s="551" t="s">
        <v>11360</v>
      </c>
    </row>
    <row r="5937">
      <c r="A5937" s="551" t="s">
        <v>11361</v>
      </c>
      <c r="B5937" s="551" t="s">
        <v>11362</v>
      </c>
    </row>
    <row r="5938">
      <c r="A5938" s="551" t="s">
        <v>11363</v>
      </c>
      <c r="B5938" s="551" t="s">
        <v>11364</v>
      </c>
    </row>
    <row r="5939">
      <c r="A5939" s="551" t="s">
        <v>11365</v>
      </c>
      <c r="B5939" s="551" t="s">
        <v>11366</v>
      </c>
    </row>
    <row r="5940">
      <c r="A5940" s="551" t="s">
        <v>11367</v>
      </c>
      <c r="B5940" s="551" t="s">
        <v>11368</v>
      </c>
    </row>
    <row r="5941">
      <c r="A5941" s="551" t="s">
        <v>11369</v>
      </c>
      <c r="B5941" s="551" t="s">
        <v>11370</v>
      </c>
    </row>
    <row r="5942">
      <c r="A5942" s="551" t="s">
        <v>11371</v>
      </c>
      <c r="B5942" s="551" t="s">
        <v>11372</v>
      </c>
    </row>
    <row r="5943">
      <c r="A5943" s="551" t="s">
        <v>11373</v>
      </c>
      <c r="B5943" s="551" t="s">
        <v>11374</v>
      </c>
    </row>
    <row r="5944">
      <c r="A5944" s="551" t="s">
        <v>11375</v>
      </c>
      <c r="B5944" s="551" t="s">
        <v>11374</v>
      </c>
    </row>
    <row r="5945">
      <c r="A5945" s="551" t="s">
        <v>11376</v>
      </c>
      <c r="B5945" s="551" t="s">
        <v>11374</v>
      </c>
    </row>
    <row r="5946">
      <c r="A5946" s="551" t="s">
        <v>11377</v>
      </c>
      <c r="B5946" s="551" t="s">
        <v>11378</v>
      </c>
    </row>
    <row r="5947">
      <c r="A5947" s="551" t="s">
        <v>11379</v>
      </c>
      <c r="B5947" s="551" t="s">
        <v>11380</v>
      </c>
    </row>
    <row r="5948">
      <c r="A5948" s="551" t="s">
        <v>11381</v>
      </c>
      <c r="B5948" s="551" t="s">
        <v>11382</v>
      </c>
    </row>
    <row r="5949">
      <c r="A5949" s="551" t="s">
        <v>11383</v>
      </c>
      <c r="B5949" s="551" t="s">
        <v>11384</v>
      </c>
    </row>
    <row r="5950">
      <c r="A5950" s="551" t="s">
        <v>11385</v>
      </c>
      <c r="B5950" s="551" t="s">
        <v>11386</v>
      </c>
    </row>
    <row r="5951">
      <c r="A5951" s="551" t="s">
        <v>11387</v>
      </c>
      <c r="B5951" s="551" t="s">
        <v>11388</v>
      </c>
    </row>
    <row r="5952">
      <c r="A5952" s="551" t="s">
        <v>11389</v>
      </c>
      <c r="B5952" s="551" t="s">
        <v>11390</v>
      </c>
    </row>
    <row r="5953">
      <c r="A5953" s="551" t="s">
        <v>11391</v>
      </c>
      <c r="B5953" s="551" t="s">
        <v>11392</v>
      </c>
    </row>
    <row r="5954">
      <c r="A5954" s="551" t="s">
        <v>11393</v>
      </c>
      <c r="B5954" s="551" t="s">
        <v>11394</v>
      </c>
    </row>
    <row r="5955">
      <c r="A5955" s="551" t="s">
        <v>11395</v>
      </c>
      <c r="B5955" s="551" t="s">
        <v>11394</v>
      </c>
    </row>
    <row r="5956">
      <c r="A5956" s="551" t="s">
        <v>11396</v>
      </c>
      <c r="B5956" s="551" t="s">
        <v>11397</v>
      </c>
    </row>
    <row r="5957">
      <c r="A5957" s="551" t="s">
        <v>11398</v>
      </c>
      <c r="B5957" s="551" t="s">
        <v>11399</v>
      </c>
    </row>
    <row r="5958">
      <c r="A5958" s="551" t="s">
        <v>11400</v>
      </c>
      <c r="B5958" s="551" t="s">
        <v>11401</v>
      </c>
    </row>
    <row r="5959">
      <c r="A5959" s="551" t="s">
        <v>11402</v>
      </c>
      <c r="B5959" s="551" t="s">
        <v>11403</v>
      </c>
    </row>
    <row r="5960">
      <c r="A5960" s="551" t="s">
        <v>11404</v>
      </c>
      <c r="B5960" s="551" t="s">
        <v>11405</v>
      </c>
    </row>
    <row r="5961">
      <c r="A5961" s="551" t="s">
        <v>11406</v>
      </c>
      <c r="B5961" s="551" t="s">
        <v>11407</v>
      </c>
    </row>
    <row r="5962">
      <c r="A5962" s="551" t="s">
        <v>11408</v>
      </c>
      <c r="B5962" s="551" t="s">
        <v>11409</v>
      </c>
    </row>
    <row r="5963">
      <c r="A5963" s="551" t="s">
        <v>11410</v>
      </c>
      <c r="B5963" s="551" t="s">
        <v>11411</v>
      </c>
    </row>
    <row r="5964">
      <c r="A5964" s="551" t="s">
        <v>11412</v>
      </c>
      <c r="B5964" s="551" t="s">
        <v>11413</v>
      </c>
    </row>
    <row r="5965">
      <c r="A5965" s="551" t="s">
        <v>11414</v>
      </c>
      <c r="B5965" s="551" t="s">
        <v>11415</v>
      </c>
    </row>
    <row r="5966">
      <c r="A5966" s="551" t="s">
        <v>11416</v>
      </c>
      <c r="B5966" s="551" t="s">
        <v>11415</v>
      </c>
    </row>
    <row r="5967">
      <c r="A5967" s="551" t="s">
        <v>11417</v>
      </c>
      <c r="B5967" s="551" t="s">
        <v>11418</v>
      </c>
    </row>
    <row r="5968">
      <c r="A5968" s="551" t="s">
        <v>11419</v>
      </c>
      <c r="B5968" s="551" t="s">
        <v>11420</v>
      </c>
    </row>
    <row r="5969">
      <c r="A5969" s="551" t="s">
        <v>11421</v>
      </c>
      <c r="B5969" s="551" t="s">
        <v>11422</v>
      </c>
    </row>
    <row r="5970">
      <c r="A5970" s="551" t="s">
        <v>11423</v>
      </c>
      <c r="B5970" s="551" t="s">
        <v>11424</v>
      </c>
    </row>
    <row r="5971">
      <c r="A5971" s="551" t="s">
        <v>11425</v>
      </c>
      <c r="B5971" s="551" t="s">
        <v>11426</v>
      </c>
    </row>
    <row r="5972">
      <c r="A5972" s="551" t="s">
        <v>595</v>
      </c>
      <c r="B5972" s="551" t="s">
        <v>11427</v>
      </c>
    </row>
    <row r="5973">
      <c r="A5973" s="551" t="s">
        <v>11428</v>
      </c>
      <c r="B5973" s="551" t="s">
        <v>11429</v>
      </c>
    </row>
    <row r="5974">
      <c r="A5974" s="551" t="s">
        <v>596</v>
      </c>
      <c r="B5974" s="551" t="s">
        <v>11430</v>
      </c>
    </row>
    <row r="5975">
      <c r="A5975" s="551" t="s">
        <v>11431</v>
      </c>
      <c r="B5975" s="551" t="s">
        <v>11432</v>
      </c>
    </row>
    <row r="5976">
      <c r="A5976" s="551" t="s">
        <v>11433</v>
      </c>
      <c r="B5976" s="551" t="s">
        <v>11432</v>
      </c>
    </row>
    <row r="5977">
      <c r="A5977" s="551" t="s">
        <v>11434</v>
      </c>
      <c r="B5977" s="551" t="s">
        <v>11435</v>
      </c>
    </row>
    <row r="5978">
      <c r="A5978" s="551" t="s">
        <v>11436</v>
      </c>
      <c r="B5978" s="551" t="s">
        <v>11437</v>
      </c>
    </row>
    <row r="5979">
      <c r="A5979" s="551" t="s">
        <v>11438</v>
      </c>
      <c r="B5979" s="551" t="s">
        <v>11437</v>
      </c>
    </row>
    <row r="5980">
      <c r="A5980" s="551" t="s">
        <v>11439</v>
      </c>
      <c r="B5980" s="551" t="s">
        <v>11440</v>
      </c>
    </row>
    <row r="5981">
      <c r="A5981" s="551" t="s">
        <v>11441</v>
      </c>
      <c r="B5981" s="551" t="s">
        <v>11442</v>
      </c>
    </row>
    <row r="5982">
      <c r="A5982" s="551" t="s">
        <v>11443</v>
      </c>
      <c r="B5982" s="551" t="s">
        <v>11444</v>
      </c>
    </row>
    <row r="5983">
      <c r="A5983" s="551" t="s">
        <v>11445</v>
      </c>
      <c r="B5983" s="551" t="s">
        <v>11446</v>
      </c>
    </row>
    <row r="5984">
      <c r="A5984" s="551" t="s">
        <v>11447</v>
      </c>
      <c r="B5984" s="551" t="s">
        <v>11446</v>
      </c>
    </row>
    <row r="5985">
      <c r="A5985" s="551" t="s">
        <v>11448</v>
      </c>
      <c r="B5985" s="551" t="s">
        <v>11446</v>
      </c>
    </row>
    <row r="5986">
      <c r="A5986" s="551" t="s">
        <v>11449</v>
      </c>
      <c r="B5986" s="551" t="s">
        <v>11450</v>
      </c>
    </row>
    <row r="5987">
      <c r="A5987" s="551" t="s">
        <v>11451</v>
      </c>
      <c r="B5987" s="551" t="s">
        <v>11452</v>
      </c>
    </row>
    <row r="5988">
      <c r="A5988" s="551" t="s">
        <v>11453</v>
      </c>
      <c r="B5988" s="551" t="s">
        <v>11454</v>
      </c>
    </row>
    <row r="5989">
      <c r="A5989" s="551" t="s">
        <v>11455</v>
      </c>
      <c r="B5989" s="551" t="s">
        <v>11456</v>
      </c>
    </row>
    <row r="5990">
      <c r="A5990" s="551" t="s">
        <v>597</v>
      </c>
      <c r="B5990" s="551" t="s">
        <v>11457</v>
      </c>
    </row>
    <row r="5991">
      <c r="A5991" s="551" t="s">
        <v>11458</v>
      </c>
      <c r="B5991" s="551" t="s">
        <v>11459</v>
      </c>
    </row>
    <row r="5992">
      <c r="A5992" s="551" t="s">
        <v>599</v>
      </c>
      <c r="B5992" s="551" t="s">
        <v>11460</v>
      </c>
    </row>
    <row r="5993">
      <c r="A5993" s="551" t="s">
        <v>11461</v>
      </c>
      <c r="B5993" s="551" t="s">
        <v>11462</v>
      </c>
    </row>
    <row r="5994">
      <c r="A5994" s="551" t="s">
        <v>11463</v>
      </c>
      <c r="B5994" s="551" t="s">
        <v>11464</v>
      </c>
    </row>
    <row r="5995">
      <c r="A5995" s="551" t="s">
        <v>11465</v>
      </c>
      <c r="B5995" s="551" t="s">
        <v>11466</v>
      </c>
    </row>
    <row r="5996">
      <c r="A5996" s="551" t="s">
        <v>11467</v>
      </c>
      <c r="B5996" s="551" t="s">
        <v>11468</v>
      </c>
    </row>
    <row r="5997">
      <c r="A5997" s="551" t="s">
        <v>11469</v>
      </c>
      <c r="B5997" s="551" t="s">
        <v>11470</v>
      </c>
    </row>
    <row r="5998">
      <c r="A5998" s="551" t="s">
        <v>11471</v>
      </c>
      <c r="B5998" s="551" t="s">
        <v>11472</v>
      </c>
    </row>
    <row r="5999">
      <c r="A5999" s="551" t="s">
        <v>11473</v>
      </c>
      <c r="B5999" s="551" t="s">
        <v>11474</v>
      </c>
    </row>
    <row r="6000">
      <c r="A6000" s="551" t="s">
        <v>11475</v>
      </c>
      <c r="B6000" s="551" t="s">
        <v>11476</v>
      </c>
    </row>
    <row r="6001">
      <c r="A6001" s="551" t="s">
        <v>11477</v>
      </c>
      <c r="B6001" s="551" t="s">
        <v>11466</v>
      </c>
    </row>
    <row r="6002">
      <c r="A6002" s="551" t="s">
        <v>11478</v>
      </c>
      <c r="B6002" s="551" t="s">
        <v>11466</v>
      </c>
    </row>
    <row r="6003">
      <c r="A6003" s="551" t="s">
        <v>11479</v>
      </c>
      <c r="B6003" s="551" t="s">
        <v>11466</v>
      </c>
    </row>
    <row r="6004">
      <c r="A6004" s="551" t="s">
        <v>11480</v>
      </c>
      <c r="B6004" s="551" t="s">
        <v>11481</v>
      </c>
    </row>
    <row r="6005">
      <c r="A6005" s="551" t="s">
        <v>11482</v>
      </c>
      <c r="B6005" s="551" t="s">
        <v>11481</v>
      </c>
    </row>
    <row r="6006">
      <c r="A6006" s="551" t="s">
        <v>11483</v>
      </c>
      <c r="B6006" s="551" t="s">
        <v>11481</v>
      </c>
    </row>
    <row r="6007">
      <c r="A6007" s="551" t="s">
        <v>11484</v>
      </c>
      <c r="B6007" s="551" t="s">
        <v>11485</v>
      </c>
    </row>
    <row r="6008">
      <c r="A6008" s="551" t="s">
        <v>11486</v>
      </c>
      <c r="B6008" s="551" t="s">
        <v>11485</v>
      </c>
    </row>
    <row r="6009">
      <c r="A6009" s="551" t="s">
        <v>11487</v>
      </c>
      <c r="B6009" s="551" t="s">
        <v>11488</v>
      </c>
    </row>
    <row r="6010">
      <c r="A6010" s="551" t="s">
        <v>11489</v>
      </c>
      <c r="B6010" s="551" t="s">
        <v>11490</v>
      </c>
    </row>
    <row r="6011">
      <c r="A6011" s="551" t="s">
        <v>11491</v>
      </c>
      <c r="B6011" s="551" t="s">
        <v>11492</v>
      </c>
    </row>
    <row r="6012">
      <c r="A6012" s="551" t="s">
        <v>11493</v>
      </c>
      <c r="B6012" s="551" t="s">
        <v>11494</v>
      </c>
    </row>
    <row r="6013">
      <c r="A6013" s="551" t="s">
        <v>11495</v>
      </c>
      <c r="B6013" s="551" t="s">
        <v>11496</v>
      </c>
    </row>
    <row r="6014">
      <c r="A6014" s="551" t="s">
        <v>11497</v>
      </c>
      <c r="B6014" s="551" t="s">
        <v>11498</v>
      </c>
    </row>
    <row r="6015">
      <c r="A6015" s="551" t="s">
        <v>600</v>
      </c>
      <c r="B6015" s="551" t="s">
        <v>11499</v>
      </c>
    </row>
    <row r="6016">
      <c r="A6016" s="551" t="s">
        <v>11500</v>
      </c>
      <c r="B6016" s="551" t="s">
        <v>11499</v>
      </c>
    </row>
    <row r="6017">
      <c r="A6017" s="551" t="s">
        <v>11501</v>
      </c>
      <c r="B6017" s="551" t="s">
        <v>11502</v>
      </c>
    </row>
    <row r="6018">
      <c r="A6018" s="551" t="s">
        <v>11503</v>
      </c>
      <c r="B6018" s="551" t="s">
        <v>11504</v>
      </c>
    </row>
    <row r="6019">
      <c r="A6019" s="551" t="s">
        <v>11505</v>
      </c>
      <c r="B6019" s="551" t="s">
        <v>11506</v>
      </c>
    </row>
    <row r="6020">
      <c r="A6020" s="551" t="s">
        <v>11507</v>
      </c>
      <c r="B6020" s="551" t="s">
        <v>11508</v>
      </c>
    </row>
    <row r="6021">
      <c r="A6021" s="551" t="s">
        <v>11509</v>
      </c>
      <c r="B6021" s="551" t="s">
        <v>11510</v>
      </c>
    </row>
    <row r="6022">
      <c r="A6022" s="551" t="s">
        <v>11511</v>
      </c>
      <c r="B6022" s="551" t="s">
        <v>11512</v>
      </c>
    </row>
    <row r="6023">
      <c r="A6023" s="551" t="s">
        <v>11513</v>
      </c>
      <c r="B6023" s="551" t="s">
        <v>11514</v>
      </c>
    </row>
    <row r="6024">
      <c r="A6024" s="551" t="s">
        <v>11515</v>
      </c>
      <c r="B6024" s="551" t="s">
        <v>11516</v>
      </c>
    </row>
    <row r="6025">
      <c r="A6025" s="551" t="s">
        <v>11517</v>
      </c>
      <c r="B6025" s="551" t="s">
        <v>11518</v>
      </c>
    </row>
    <row r="6026">
      <c r="A6026" s="551" t="s">
        <v>11519</v>
      </c>
      <c r="B6026" s="551" t="s">
        <v>11520</v>
      </c>
    </row>
    <row r="6027">
      <c r="A6027" s="551" t="s">
        <v>11521</v>
      </c>
      <c r="B6027" s="551" t="s">
        <v>11522</v>
      </c>
    </row>
    <row r="6028">
      <c r="A6028" s="551" t="s">
        <v>11523</v>
      </c>
      <c r="B6028" s="551" t="s">
        <v>11524</v>
      </c>
    </row>
    <row r="6029">
      <c r="A6029" s="551" t="s">
        <v>11525</v>
      </c>
      <c r="B6029" s="551" t="s">
        <v>11526</v>
      </c>
    </row>
    <row r="6030">
      <c r="A6030" s="551" t="s">
        <v>11527</v>
      </c>
      <c r="B6030" s="551" t="s">
        <v>11528</v>
      </c>
    </row>
    <row r="6031">
      <c r="A6031" s="551" t="s">
        <v>11529</v>
      </c>
      <c r="B6031" s="551" t="s">
        <v>11530</v>
      </c>
    </row>
    <row r="6032">
      <c r="A6032" s="551" t="s">
        <v>11531</v>
      </c>
      <c r="B6032" s="551" t="s">
        <v>11532</v>
      </c>
    </row>
    <row r="6033">
      <c r="A6033" s="551" t="s">
        <v>11533</v>
      </c>
      <c r="B6033" s="551" t="s">
        <v>11534</v>
      </c>
    </row>
    <row r="6034">
      <c r="A6034" s="551" t="s">
        <v>11535</v>
      </c>
      <c r="B6034" s="551" t="s">
        <v>11534</v>
      </c>
    </row>
    <row r="6035">
      <c r="A6035" s="551" t="s">
        <v>11536</v>
      </c>
      <c r="B6035" s="551" t="s">
        <v>11537</v>
      </c>
    </row>
    <row r="6036">
      <c r="A6036" s="551" t="s">
        <v>11538</v>
      </c>
      <c r="B6036" s="551" t="s">
        <v>11539</v>
      </c>
    </row>
    <row r="6037">
      <c r="A6037" s="551" t="s">
        <v>11540</v>
      </c>
      <c r="B6037" s="551" t="s">
        <v>11541</v>
      </c>
    </row>
    <row r="6038">
      <c r="A6038" s="551" t="s">
        <v>601</v>
      </c>
      <c r="B6038" s="551" t="s">
        <v>11542</v>
      </c>
    </row>
    <row r="6039">
      <c r="A6039" s="551" t="s">
        <v>11543</v>
      </c>
      <c r="B6039" s="551" t="s">
        <v>11544</v>
      </c>
    </row>
    <row r="6040">
      <c r="A6040" s="551" t="s">
        <v>11545</v>
      </c>
      <c r="B6040" s="551" t="s">
        <v>11546</v>
      </c>
    </row>
    <row r="6041">
      <c r="A6041" s="551" t="s">
        <v>11547</v>
      </c>
      <c r="B6041" s="551" t="s">
        <v>11548</v>
      </c>
    </row>
    <row r="6042">
      <c r="A6042" s="551" t="s">
        <v>11549</v>
      </c>
      <c r="B6042" s="551" t="s">
        <v>11550</v>
      </c>
    </row>
    <row r="6043">
      <c r="A6043" s="551" t="s">
        <v>11551</v>
      </c>
      <c r="B6043" s="551" t="s">
        <v>11552</v>
      </c>
    </row>
    <row r="6044">
      <c r="A6044" s="551" t="s">
        <v>11553</v>
      </c>
      <c r="B6044" s="551" t="s">
        <v>11552</v>
      </c>
    </row>
    <row r="6045">
      <c r="A6045" s="551" t="s">
        <v>11554</v>
      </c>
      <c r="B6045" s="551" t="s">
        <v>11555</v>
      </c>
    </row>
    <row r="6046">
      <c r="A6046" s="551" t="s">
        <v>11556</v>
      </c>
      <c r="B6046" s="551" t="s">
        <v>11557</v>
      </c>
    </row>
    <row r="6047">
      <c r="A6047" s="551" t="s">
        <v>11558</v>
      </c>
      <c r="B6047" s="551" t="s">
        <v>11559</v>
      </c>
    </row>
    <row r="6048">
      <c r="A6048" s="551" t="s">
        <v>11560</v>
      </c>
      <c r="B6048" s="551" t="s">
        <v>11561</v>
      </c>
    </row>
    <row r="6049">
      <c r="A6049" s="551" t="s">
        <v>11562</v>
      </c>
      <c r="B6049" s="551" t="s">
        <v>11563</v>
      </c>
    </row>
    <row r="6050">
      <c r="A6050" s="551" t="s">
        <v>11564</v>
      </c>
      <c r="B6050" s="551" t="s">
        <v>11565</v>
      </c>
    </row>
    <row r="6051">
      <c r="A6051" s="551" t="s">
        <v>602</v>
      </c>
      <c r="B6051" s="551" t="s">
        <v>11566</v>
      </c>
    </row>
    <row r="6052">
      <c r="A6052" s="551" t="s">
        <v>11567</v>
      </c>
      <c r="B6052" s="551" t="s">
        <v>11568</v>
      </c>
    </row>
    <row r="6053">
      <c r="A6053" s="551" t="s">
        <v>603</v>
      </c>
      <c r="B6053" s="551" t="s">
        <v>11569</v>
      </c>
    </row>
    <row r="6054">
      <c r="A6054" s="551" t="s">
        <v>604</v>
      </c>
      <c r="B6054" s="551" t="s">
        <v>11570</v>
      </c>
    </row>
    <row r="6055">
      <c r="A6055" s="551" t="s">
        <v>11571</v>
      </c>
      <c r="B6055" s="551" t="s">
        <v>11572</v>
      </c>
    </row>
    <row r="6056">
      <c r="A6056" s="551" t="s">
        <v>11573</v>
      </c>
      <c r="B6056" s="551" t="s">
        <v>11574</v>
      </c>
    </row>
    <row r="6057">
      <c r="A6057" s="551" t="s">
        <v>11575</v>
      </c>
      <c r="B6057" s="551" t="s">
        <v>11576</v>
      </c>
    </row>
    <row r="6058">
      <c r="A6058" s="551" t="s">
        <v>11577</v>
      </c>
      <c r="B6058" s="551" t="s">
        <v>11578</v>
      </c>
    </row>
    <row r="6059">
      <c r="A6059" s="551" t="s">
        <v>11579</v>
      </c>
      <c r="B6059" s="551" t="s">
        <v>11580</v>
      </c>
    </row>
    <row r="6060">
      <c r="A6060" s="551" t="s">
        <v>11581</v>
      </c>
      <c r="B6060" s="551" t="s">
        <v>11582</v>
      </c>
    </row>
    <row r="6061">
      <c r="A6061" s="551" t="s">
        <v>11583</v>
      </c>
      <c r="B6061" s="551" t="s">
        <v>11584</v>
      </c>
    </row>
    <row r="6062">
      <c r="A6062" s="551" t="s">
        <v>11585</v>
      </c>
      <c r="B6062" s="551" t="s">
        <v>11586</v>
      </c>
    </row>
    <row r="6063">
      <c r="A6063" s="551" t="s">
        <v>11587</v>
      </c>
      <c r="B6063" s="551" t="s">
        <v>11588</v>
      </c>
    </row>
    <row r="6064">
      <c r="A6064" s="551" t="s">
        <v>605</v>
      </c>
      <c r="B6064" s="551" t="s">
        <v>11589</v>
      </c>
    </row>
    <row r="6065">
      <c r="A6065" s="551" t="s">
        <v>11590</v>
      </c>
      <c r="B6065" s="551" t="s">
        <v>11591</v>
      </c>
    </row>
    <row r="6066">
      <c r="A6066" s="551" t="s">
        <v>606</v>
      </c>
      <c r="B6066" s="551" t="s">
        <v>11592</v>
      </c>
    </row>
    <row r="6067">
      <c r="A6067" s="551" t="s">
        <v>11593</v>
      </c>
      <c r="B6067" s="551" t="s">
        <v>11594</v>
      </c>
    </row>
    <row r="6068">
      <c r="A6068" s="551" t="s">
        <v>11595</v>
      </c>
      <c r="B6068" s="551" t="s">
        <v>11596</v>
      </c>
    </row>
    <row r="6069">
      <c r="A6069" s="551" t="s">
        <v>11597</v>
      </c>
      <c r="B6069" s="551" t="s">
        <v>11598</v>
      </c>
    </row>
    <row r="6070">
      <c r="A6070" s="551" t="s">
        <v>11599</v>
      </c>
      <c r="B6070" s="551" t="s">
        <v>11600</v>
      </c>
    </row>
    <row r="6071">
      <c r="A6071" s="551" t="s">
        <v>11601</v>
      </c>
      <c r="B6071" s="551" t="s">
        <v>11602</v>
      </c>
    </row>
    <row r="6072">
      <c r="A6072" s="551" t="s">
        <v>11603</v>
      </c>
      <c r="B6072" s="551" t="s">
        <v>11604</v>
      </c>
    </row>
    <row r="6073">
      <c r="A6073" s="551" t="s">
        <v>11605</v>
      </c>
      <c r="B6073" s="551" t="s">
        <v>11606</v>
      </c>
    </row>
    <row r="6074">
      <c r="A6074" s="551" t="s">
        <v>11607</v>
      </c>
      <c r="B6074" s="551" t="s">
        <v>11608</v>
      </c>
    </row>
    <row r="6075">
      <c r="A6075" s="551" t="s">
        <v>11609</v>
      </c>
      <c r="B6075" s="551" t="s">
        <v>11610</v>
      </c>
    </row>
    <row r="6076">
      <c r="A6076" s="551" t="s">
        <v>11611</v>
      </c>
      <c r="B6076" s="551" t="s">
        <v>11610</v>
      </c>
    </row>
    <row r="6077">
      <c r="A6077" s="551" t="s">
        <v>11612</v>
      </c>
      <c r="B6077" s="551" t="s">
        <v>11610</v>
      </c>
    </row>
    <row r="6078">
      <c r="A6078" s="551" t="s">
        <v>607</v>
      </c>
      <c r="B6078" s="551" t="s">
        <v>11613</v>
      </c>
    </row>
    <row r="6079">
      <c r="A6079" s="551" t="s">
        <v>11614</v>
      </c>
      <c r="B6079" s="551" t="s">
        <v>11613</v>
      </c>
    </row>
    <row r="6080">
      <c r="A6080" s="551" t="s">
        <v>11615</v>
      </c>
      <c r="B6080" s="551" t="s">
        <v>11613</v>
      </c>
    </row>
    <row r="6081">
      <c r="A6081" s="551" t="s">
        <v>11616</v>
      </c>
      <c r="B6081" s="551" t="s">
        <v>11613</v>
      </c>
    </row>
    <row r="6082">
      <c r="A6082" s="551" t="s">
        <v>11617</v>
      </c>
      <c r="B6082" s="551" t="s">
        <v>11613</v>
      </c>
    </row>
    <row r="6083">
      <c r="A6083" s="551" t="s">
        <v>11618</v>
      </c>
      <c r="B6083" s="551" t="s">
        <v>11613</v>
      </c>
    </row>
    <row r="6084">
      <c r="A6084" s="551" t="s">
        <v>11619</v>
      </c>
      <c r="B6084" s="551" t="s">
        <v>11613</v>
      </c>
    </row>
    <row r="6085">
      <c r="A6085" s="551" t="s">
        <v>11620</v>
      </c>
      <c r="B6085" s="551" t="s">
        <v>11621</v>
      </c>
    </row>
    <row r="6086">
      <c r="A6086" s="551" t="s">
        <v>11622</v>
      </c>
      <c r="B6086" s="551" t="s">
        <v>11623</v>
      </c>
    </row>
    <row r="6087">
      <c r="A6087" s="551" t="s">
        <v>11624</v>
      </c>
      <c r="B6087" s="551" t="s">
        <v>11625</v>
      </c>
    </row>
    <row r="6088">
      <c r="A6088" s="551" t="s">
        <v>11626</v>
      </c>
      <c r="B6088" s="551" t="s">
        <v>11627</v>
      </c>
    </row>
    <row r="6089">
      <c r="A6089" s="551" t="s">
        <v>11628</v>
      </c>
      <c r="B6089" s="551" t="s">
        <v>11629</v>
      </c>
    </row>
    <row r="6090">
      <c r="A6090" s="551" t="s">
        <v>11630</v>
      </c>
      <c r="B6090" s="551" t="s">
        <v>11631</v>
      </c>
    </row>
    <row r="6091">
      <c r="A6091" s="551" t="s">
        <v>11632</v>
      </c>
      <c r="B6091" s="551" t="s">
        <v>11633</v>
      </c>
    </row>
    <row r="6092">
      <c r="A6092" s="551" t="s">
        <v>11634</v>
      </c>
      <c r="B6092" s="551" t="s">
        <v>11635</v>
      </c>
    </row>
    <row r="6093">
      <c r="A6093" s="551" t="s">
        <v>11636</v>
      </c>
      <c r="B6093" s="551" t="s">
        <v>11637</v>
      </c>
    </row>
    <row r="6094">
      <c r="A6094" s="551" t="s">
        <v>11638</v>
      </c>
      <c r="B6094" s="551" t="s">
        <v>11639</v>
      </c>
    </row>
    <row r="6095">
      <c r="A6095" s="551" t="s">
        <v>11640</v>
      </c>
      <c r="B6095" s="551" t="s">
        <v>11641</v>
      </c>
    </row>
    <row r="6096">
      <c r="A6096" s="551" t="s">
        <v>11642</v>
      </c>
      <c r="B6096" s="551" t="s">
        <v>11643</v>
      </c>
    </row>
    <row r="6097">
      <c r="A6097" s="551" t="s">
        <v>11644</v>
      </c>
      <c r="B6097" s="551" t="s">
        <v>11645</v>
      </c>
    </row>
    <row r="6098">
      <c r="A6098" s="551" t="s">
        <v>11646</v>
      </c>
      <c r="B6098" s="551" t="s">
        <v>11647</v>
      </c>
    </row>
    <row r="6099">
      <c r="A6099" s="551" t="s">
        <v>11648</v>
      </c>
      <c r="B6099" s="551" t="s">
        <v>11649</v>
      </c>
    </row>
    <row r="6100">
      <c r="A6100" s="551" t="s">
        <v>11650</v>
      </c>
      <c r="B6100" s="551" t="s">
        <v>11651</v>
      </c>
    </row>
    <row r="6101">
      <c r="A6101" s="551" t="s">
        <v>11652</v>
      </c>
      <c r="B6101" s="551" t="s">
        <v>11653</v>
      </c>
    </row>
    <row r="6102">
      <c r="A6102" s="551" t="s">
        <v>11654</v>
      </c>
      <c r="B6102" s="551" t="s">
        <v>11655</v>
      </c>
    </row>
    <row r="6103">
      <c r="A6103" s="551" t="s">
        <v>11656</v>
      </c>
      <c r="B6103" s="551" t="s">
        <v>11657</v>
      </c>
    </row>
    <row r="6104">
      <c r="A6104" s="551" t="s">
        <v>11658</v>
      </c>
      <c r="B6104" s="551" t="s">
        <v>11659</v>
      </c>
    </row>
    <row r="6105">
      <c r="A6105" s="551" t="s">
        <v>11660</v>
      </c>
      <c r="B6105" s="551" t="s">
        <v>11661</v>
      </c>
    </row>
    <row r="6106">
      <c r="A6106" s="551" t="s">
        <v>11662</v>
      </c>
      <c r="B6106" s="551" t="s">
        <v>11663</v>
      </c>
    </row>
    <row r="6107">
      <c r="A6107" s="551" t="s">
        <v>11664</v>
      </c>
      <c r="B6107" s="551" t="s">
        <v>11665</v>
      </c>
    </row>
    <row r="6108">
      <c r="A6108" s="551" t="s">
        <v>608</v>
      </c>
      <c r="B6108" s="551" t="s">
        <v>11666</v>
      </c>
    </row>
    <row r="6109">
      <c r="A6109" s="551" t="s">
        <v>11667</v>
      </c>
      <c r="B6109" s="551" t="s">
        <v>11668</v>
      </c>
    </row>
    <row r="6110">
      <c r="A6110" s="551" t="s">
        <v>11669</v>
      </c>
      <c r="B6110" s="551" t="s">
        <v>11670</v>
      </c>
    </row>
    <row r="6111">
      <c r="A6111" s="551" t="s">
        <v>11671</v>
      </c>
      <c r="B6111" s="551" t="s">
        <v>11672</v>
      </c>
    </row>
    <row r="6112">
      <c r="A6112" s="551" t="s">
        <v>11673</v>
      </c>
      <c r="B6112" s="551" t="s">
        <v>11674</v>
      </c>
    </row>
    <row r="6113">
      <c r="A6113" s="551" t="s">
        <v>11675</v>
      </c>
      <c r="B6113" s="551" t="s">
        <v>11676</v>
      </c>
    </row>
    <row r="6114">
      <c r="A6114" s="551" t="s">
        <v>11677</v>
      </c>
      <c r="B6114" s="551" t="s">
        <v>11635</v>
      </c>
    </row>
    <row r="6115">
      <c r="A6115" s="551" t="s">
        <v>609</v>
      </c>
      <c r="B6115" s="551" t="s">
        <v>11678</v>
      </c>
    </row>
    <row r="6116">
      <c r="A6116" s="551" t="s">
        <v>11679</v>
      </c>
      <c r="B6116" s="551" t="s">
        <v>11680</v>
      </c>
    </row>
    <row r="6117">
      <c r="A6117" s="551" t="s">
        <v>11681</v>
      </c>
      <c r="B6117" s="551" t="s">
        <v>11682</v>
      </c>
    </row>
    <row r="6118">
      <c r="A6118" s="551" t="s">
        <v>11683</v>
      </c>
      <c r="B6118" s="551" t="s">
        <v>11684</v>
      </c>
    </row>
    <row r="6119">
      <c r="A6119" s="551" t="s">
        <v>11685</v>
      </c>
      <c r="B6119" s="551" t="s">
        <v>11684</v>
      </c>
    </row>
    <row r="6120">
      <c r="A6120" s="551" t="s">
        <v>11686</v>
      </c>
      <c r="B6120" s="551" t="s">
        <v>11687</v>
      </c>
    </row>
    <row r="6121">
      <c r="A6121" s="551" t="s">
        <v>11688</v>
      </c>
      <c r="B6121" s="551" t="s">
        <v>11689</v>
      </c>
    </row>
    <row r="6122">
      <c r="A6122" s="551" t="s">
        <v>610</v>
      </c>
      <c r="B6122" s="551" t="s">
        <v>11690</v>
      </c>
    </row>
    <row r="6123">
      <c r="A6123" s="551" t="s">
        <v>11691</v>
      </c>
      <c r="B6123" s="551" t="s">
        <v>11692</v>
      </c>
    </row>
    <row r="6124">
      <c r="A6124" s="551" t="s">
        <v>11693</v>
      </c>
      <c r="B6124" s="551" t="s">
        <v>11694</v>
      </c>
    </row>
    <row r="6125">
      <c r="A6125" s="551" t="s">
        <v>11695</v>
      </c>
      <c r="B6125" s="551" t="s">
        <v>11696</v>
      </c>
    </row>
    <row r="6126">
      <c r="A6126" s="551" t="s">
        <v>11697</v>
      </c>
      <c r="B6126" s="551" t="s">
        <v>11698</v>
      </c>
    </row>
    <row r="6127">
      <c r="A6127" s="551" t="s">
        <v>11699</v>
      </c>
      <c r="B6127" s="551" t="s">
        <v>11700</v>
      </c>
    </row>
    <row r="6128">
      <c r="A6128" s="551" t="s">
        <v>11701</v>
      </c>
      <c r="B6128" s="551" t="s">
        <v>11702</v>
      </c>
    </row>
    <row r="6129">
      <c r="A6129" s="551" t="s">
        <v>11703</v>
      </c>
      <c r="B6129" s="551" t="s">
        <v>11704</v>
      </c>
    </row>
    <row r="6130">
      <c r="A6130" s="551" t="s">
        <v>11705</v>
      </c>
      <c r="B6130" s="551" t="s">
        <v>11706</v>
      </c>
    </row>
    <row r="6131">
      <c r="A6131" s="551" t="s">
        <v>11707</v>
      </c>
      <c r="B6131" s="551" t="s">
        <v>11708</v>
      </c>
    </row>
    <row r="6132">
      <c r="A6132" s="551" t="s">
        <v>11709</v>
      </c>
      <c r="B6132" s="551" t="s">
        <v>11710</v>
      </c>
    </row>
    <row r="6133">
      <c r="A6133" s="551" t="s">
        <v>11711</v>
      </c>
      <c r="B6133" s="551" t="s">
        <v>11712</v>
      </c>
    </row>
    <row r="6134">
      <c r="A6134" s="551" t="s">
        <v>11713</v>
      </c>
      <c r="B6134" s="551" t="s">
        <v>11714</v>
      </c>
    </row>
    <row r="6135">
      <c r="A6135" s="551" t="s">
        <v>11715</v>
      </c>
      <c r="B6135" s="551" t="s">
        <v>11716</v>
      </c>
    </row>
    <row r="6136">
      <c r="A6136" s="551" t="s">
        <v>11717</v>
      </c>
      <c r="B6136" s="551" t="s">
        <v>11718</v>
      </c>
    </row>
    <row r="6137">
      <c r="A6137" s="551" t="s">
        <v>11719</v>
      </c>
      <c r="B6137" s="551" t="s">
        <v>11720</v>
      </c>
    </row>
    <row r="6138">
      <c r="A6138" s="551" t="s">
        <v>11721</v>
      </c>
      <c r="B6138" s="551" t="s">
        <v>11722</v>
      </c>
    </row>
    <row r="6139">
      <c r="A6139" s="551" t="s">
        <v>11723</v>
      </c>
      <c r="B6139" s="551" t="s">
        <v>11724</v>
      </c>
    </row>
    <row r="6140">
      <c r="A6140" s="551" t="s">
        <v>11725</v>
      </c>
      <c r="B6140" s="551" t="s">
        <v>11726</v>
      </c>
    </row>
    <row r="6141">
      <c r="A6141" s="551" t="s">
        <v>11727</v>
      </c>
      <c r="B6141" s="551" t="s">
        <v>11728</v>
      </c>
    </row>
    <row r="6142">
      <c r="A6142" s="551" t="s">
        <v>611</v>
      </c>
      <c r="B6142" s="551" t="s">
        <v>11729</v>
      </c>
    </row>
    <row r="6143">
      <c r="A6143" s="551" t="s">
        <v>11730</v>
      </c>
      <c r="B6143" s="551" t="s">
        <v>11731</v>
      </c>
    </row>
    <row r="6144">
      <c r="A6144" s="551" t="s">
        <v>11732</v>
      </c>
      <c r="B6144" s="551" t="s">
        <v>11733</v>
      </c>
    </row>
    <row r="6145">
      <c r="A6145" s="551" t="s">
        <v>11734</v>
      </c>
      <c r="B6145" s="551" t="s">
        <v>11735</v>
      </c>
    </row>
    <row r="6146">
      <c r="A6146" s="551" t="s">
        <v>11736</v>
      </c>
      <c r="B6146" s="551" t="s">
        <v>11737</v>
      </c>
    </row>
    <row r="6147">
      <c r="A6147" s="551" t="s">
        <v>11738</v>
      </c>
      <c r="B6147" s="551" t="s">
        <v>11739</v>
      </c>
    </row>
    <row r="6148">
      <c r="A6148" s="551" t="s">
        <v>11740</v>
      </c>
      <c r="B6148" s="551" t="s">
        <v>11741</v>
      </c>
    </row>
    <row r="6149">
      <c r="A6149" s="551" t="s">
        <v>11742</v>
      </c>
      <c r="B6149" s="551" t="s">
        <v>11743</v>
      </c>
    </row>
    <row r="6150">
      <c r="A6150" s="551" t="s">
        <v>11744</v>
      </c>
      <c r="B6150" s="551" t="s">
        <v>11745</v>
      </c>
    </row>
    <row r="6151">
      <c r="A6151" s="551" t="s">
        <v>11746</v>
      </c>
      <c r="B6151" s="551" t="s">
        <v>11747</v>
      </c>
    </row>
    <row r="6152">
      <c r="A6152" s="551" t="s">
        <v>11748</v>
      </c>
      <c r="B6152" s="551" t="s">
        <v>11749</v>
      </c>
    </row>
    <row r="6153">
      <c r="A6153" s="551" t="s">
        <v>11750</v>
      </c>
      <c r="B6153" s="551" t="s">
        <v>11751</v>
      </c>
    </row>
    <row r="6154">
      <c r="A6154" s="551" t="s">
        <v>11752</v>
      </c>
      <c r="B6154" s="551" t="s">
        <v>11753</v>
      </c>
    </row>
    <row r="6155">
      <c r="A6155" s="551" t="s">
        <v>11754</v>
      </c>
      <c r="B6155" s="551" t="s">
        <v>11755</v>
      </c>
    </row>
    <row r="6156">
      <c r="A6156" s="551" t="s">
        <v>612</v>
      </c>
      <c r="B6156" s="551" t="s">
        <v>11755</v>
      </c>
    </row>
    <row r="6157">
      <c r="A6157" s="551" t="s">
        <v>11756</v>
      </c>
      <c r="B6157" s="551" t="s">
        <v>11757</v>
      </c>
    </row>
    <row r="6158">
      <c r="A6158" s="551" t="s">
        <v>11758</v>
      </c>
      <c r="B6158" s="551" t="s">
        <v>11759</v>
      </c>
    </row>
    <row r="6159">
      <c r="A6159" s="551" t="s">
        <v>11760</v>
      </c>
      <c r="B6159" s="551" t="s">
        <v>11761</v>
      </c>
    </row>
    <row r="6160">
      <c r="A6160" s="551" t="s">
        <v>11762</v>
      </c>
      <c r="B6160" s="551" t="s">
        <v>11763</v>
      </c>
    </row>
    <row r="6161">
      <c r="A6161" s="551" t="s">
        <v>11764</v>
      </c>
      <c r="B6161" s="551" t="s">
        <v>11765</v>
      </c>
    </row>
    <row r="6162">
      <c r="A6162" s="551" t="s">
        <v>11766</v>
      </c>
      <c r="B6162" s="551" t="s">
        <v>11767</v>
      </c>
    </row>
    <row r="6163">
      <c r="A6163" s="551" t="s">
        <v>11768</v>
      </c>
      <c r="B6163" s="551" t="s">
        <v>11769</v>
      </c>
    </row>
    <row r="6164">
      <c r="A6164" s="551" t="s">
        <v>11770</v>
      </c>
      <c r="B6164" s="551" t="s">
        <v>11771</v>
      </c>
    </row>
    <row r="6165">
      <c r="A6165" s="551" t="s">
        <v>11772</v>
      </c>
      <c r="B6165" s="551" t="s">
        <v>11773</v>
      </c>
    </row>
    <row r="6166">
      <c r="A6166" s="551" t="s">
        <v>11774</v>
      </c>
      <c r="B6166" s="551" t="s">
        <v>11775</v>
      </c>
    </row>
    <row r="6167">
      <c r="A6167" s="551" t="s">
        <v>11776</v>
      </c>
      <c r="B6167" s="551" t="s">
        <v>11777</v>
      </c>
    </row>
    <row r="6168">
      <c r="A6168" s="551" t="s">
        <v>11778</v>
      </c>
      <c r="B6168" s="551" t="s">
        <v>11779</v>
      </c>
    </row>
    <row r="6169">
      <c r="A6169" s="551" t="s">
        <v>11780</v>
      </c>
      <c r="B6169" s="551" t="s">
        <v>11781</v>
      </c>
    </row>
    <row r="6170">
      <c r="A6170" s="551" t="s">
        <v>11782</v>
      </c>
      <c r="B6170" s="551" t="s">
        <v>11783</v>
      </c>
    </row>
    <row r="6171">
      <c r="A6171" s="551" t="s">
        <v>11784</v>
      </c>
      <c r="B6171" s="551" t="s">
        <v>11785</v>
      </c>
    </row>
    <row r="6172">
      <c r="A6172" s="551" t="s">
        <v>11786</v>
      </c>
      <c r="B6172" s="551" t="s">
        <v>11787</v>
      </c>
    </row>
    <row r="6173">
      <c r="A6173" s="551" t="s">
        <v>11788</v>
      </c>
      <c r="B6173" s="551" t="s">
        <v>11789</v>
      </c>
    </row>
    <row r="6174">
      <c r="A6174" s="551" t="s">
        <v>11790</v>
      </c>
      <c r="B6174" s="551" t="s">
        <v>11791</v>
      </c>
    </row>
    <row r="6175">
      <c r="A6175" s="551" t="s">
        <v>11792</v>
      </c>
      <c r="B6175" s="551" t="s">
        <v>11793</v>
      </c>
    </row>
    <row r="6176">
      <c r="A6176" s="551" t="s">
        <v>11794</v>
      </c>
      <c r="B6176" s="551" t="s">
        <v>11795</v>
      </c>
    </row>
    <row r="6177">
      <c r="A6177" s="551" t="s">
        <v>11796</v>
      </c>
      <c r="B6177" s="551" t="s">
        <v>11797</v>
      </c>
    </row>
    <row r="6178">
      <c r="A6178" s="551" t="s">
        <v>11798</v>
      </c>
      <c r="B6178" s="551" t="s">
        <v>11799</v>
      </c>
    </row>
    <row r="6179">
      <c r="A6179" s="551" t="s">
        <v>11800</v>
      </c>
      <c r="B6179" s="551" t="s">
        <v>11801</v>
      </c>
    </row>
    <row r="6180">
      <c r="A6180" s="551" t="s">
        <v>613</v>
      </c>
      <c r="B6180" s="551" t="s">
        <v>11802</v>
      </c>
    </row>
    <row r="6181">
      <c r="A6181" s="551" t="s">
        <v>11803</v>
      </c>
      <c r="B6181" s="551" t="s">
        <v>11804</v>
      </c>
    </row>
    <row r="6182">
      <c r="A6182" s="551" t="s">
        <v>11805</v>
      </c>
      <c r="B6182" s="551" t="s">
        <v>11806</v>
      </c>
    </row>
    <row r="6183">
      <c r="A6183" s="551" t="s">
        <v>11807</v>
      </c>
      <c r="B6183" s="551" t="s">
        <v>11808</v>
      </c>
    </row>
    <row r="6184">
      <c r="A6184" s="551" t="s">
        <v>11809</v>
      </c>
      <c r="B6184" s="551" t="s">
        <v>11808</v>
      </c>
    </row>
    <row r="6185">
      <c r="A6185" s="551" t="s">
        <v>11810</v>
      </c>
      <c r="B6185" s="551" t="s">
        <v>11808</v>
      </c>
    </row>
    <row r="6186">
      <c r="A6186" s="551" t="s">
        <v>11811</v>
      </c>
      <c r="B6186" s="551" t="s">
        <v>11808</v>
      </c>
    </row>
    <row r="6187">
      <c r="A6187" s="551" t="s">
        <v>11812</v>
      </c>
      <c r="B6187" s="551" t="s">
        <v>11813</v>
      </c>
    </row>
    <row r="6188">
      <c r="A6188" s="551" t="s">
        <v>614</v>
      </c>
      <c r="B6188" s="551" t="s">
        <v>11814</v>
      </c>
    </row>
    <row r="6189">
      <c r="A6189" s="551" t="s">
        <v>11815</v>
      </c>
      <c r="B6189" s="551" t="s">
        <v>11816</v>
      </c>
    </row>
    <row r="6190">
      <c r="A6190" s="551" t="s">
        <v>11817</v>
      </c>
      <c r="B6190" s="551" t="s">
        <v>11818</v>
      </c>
    </row>
    <row r="6191">
      <c r="A6191" s="551" t="s">
        <v>11819</v>
      </c>
      <c r="B6191" s="551" t="s">
        <v>11820</v>
      </c>
    </row>
    <row r="6192">
      <c r="A6192" s="551" t="s">
        <v>11821</v>
      </c>
      <c r="B6192" s="551" t="s">
        <v>11822</v>
      </c>
    </row>
    <row r="6193">
      <c r="A6193" s="551" t="s">
        <v>11823</v>
      </c>
      <c r="B6193" s="551" t="s">
        <v>11824</v>
      </c>
    </row>
    <row r="6194">
      <c r="A6194" s="551" t="s">
        <v>11825</v>
      </c>
      <c r="B6194" s="551" t="s">
        <v>11826</v>
      </c>
    </row>
    <row r="6195">
      <c r="A6195" s="551" t="s">
        <v>11827</v>
      </c>
      <c r="B6195" s="551" t="s">
        <v>11828</v>
      </c>
    </row>
    <row r="6196">
      <c r="A6196" s="551" t="s">
        <v>11829</v>
      </c>
      <c r="B6196" s="551" t="s">
        <v>11830</v>
      </c>
    </row>
    <row r="6197">
      <c r="A6197" s="551" t="s">
        <v>615</v>
      </c>
      <c r="B6197" s="551" t="s">
        <v>11831</v>
      </c>
    </row>
    <row r="6198">
      <c r="A6198" s="551" t="s">
        <v>11832</v>
      </c>
      <c r="B6198" s="551" t="s">
        <v>11831</v>
      </c>
    </row>
    <row r="6199">
      <c r="A6199" s="551" t="s">
        <v>11833</v>
      </c>
      <c r="B6199" s="551" t="s">
        <v>11831</v>
      </c>
    </row>
    <row r="6200">
      <c r="A6200" s="551" t="s">
        <v>11834</v>
      </c>
      <c r="B6200" s="551" t="s">
        <v>11831</v>
      </c>
    </row>
    <row r="6201">
      <c r="A6201" s="551" t="s">
        <v>11835</v>
      </c>
      <c r="B6201" s="551" t="s">
        <v>11831</v>
      </c>
    </row>
    <row r="6202">
      <c r="A6202" s="551" t="s">
        <v>11836</v>
      </c>
      <c r="B6202" s="551" t="s">
        <v>11831</v>
      </c>
    </row>
    <row r="6203">
      <c r="A6203" s="551" t="s">
        <v>11837</v>
      </c>
      <c r="B6203" s="551" t="s">
        <v>11831</v>
      </c>
    </row>
    <row r="6204">
      <c r="A6204" s="551" t="s">
        <v>11838</v>
      </c>
      <c r="B6204" s="551" t="s">
        <v>11831</v>
      </c>
    </row>
    <row r="6205">
      <c r="A6205" s="551" t="s">
        <v>11839</v>
      </c>
      <c r="B6205" s="551" t="s">
        <v>11840</v>
      </c>
    </row>
    <row r="6206">
      <c r="A6206" s="551" t="s">
        <v>11841</v>
      </c>
      <c r="B6206" s="551" t="s">
        <v>11842</v>
      </c>
    </row>
    <row r="6207">
      <c r="A6207" s="551" t="s">
        <v>11843</v>
      </c>
      <c r="B6207" s="551" t="s">
        <v>11844</v>
      </c>
    </row>
    <row r="6208">
      <c r="A6208" s="551" t="s">
        <v>11845</v>
      </c>
      <c r="B6208" s="551" t="s">
        <v>11846</v>
      </c>
    </row>
    <row r="6209">
      <c r="A6209" s="551" t="s">
        <v>11847</v>
      </c>
      <c r="B6209" s="551" t="s">
        <v>11848</v>
      </c>
    </row>
    <row r="6210">
      <c r="A6210" s="551" t="s">
        <v>11849</v>
      </c>
      <c r="B6210" s="551" t="s">
        <v>11850</v>
      </c>
    </row>
    <row r="6211">
      <c r="A6211" s="551" t="s">
        <v>11851</v>
      </c>
      <c r="B6211" s="551" t="s">
        <v>11852</v>
      </c>
    </row>
    <row r="6212">
      <c r="A6212" s="551" t="s">
        <v>11853</v>
      </c>
      <c r="B6212" s="551" t="s">
        <v>11854</v>
      </c>
    </row>
    <row r="6213">
      <c r="A6213" s="551" t="s">
        <v>11855</v>
      </c>
      <c r="B6213" s="551" t="s">
        <v>11856</v>
      </c>
    </row>
    <row r="6214">
      <c r="A6214" s="551" t="s">
        <v>11857</v>
      </c>
      <c r="B6214" s="551" t="s">
        <v>11858</v>
      </c>
    </row>
    <row r="6215">
      <c r="A6215" s="551" t="s">
        <v>11859</v>
      </c>
      <c r="B6215" s="551" t="s">
        <v>11860</v>
      </c>
    </row>
    <row r="6216">
      <c r="A6216" s="551" t="s">
        <v>11861</v>
      </c>
      <c r="B6216" s="551" t="s">
        <v>11862</v>
      </c>
    </row>
    <row r="6217">
      <c r="A6217" s="551" t="s">
        <v>11863</v>
      </c>
      <c r="B6217" s="551" t="s">
        <v>11864</v>
      </c>
    </row>
    <row r="6218">
      <c r="A6218" s="551" t="s">
        <v>11865</v>
      </c>
      <c r="B6218" s="551" t="s">
        <v>11866</v>
      </c>
    </row>
    <row r="6219">
      <c r="A6219" s="551" t="s">
        <v>11867</v>
      </c>
      <c r="B6219" s="551" t="s">
        <v>11868</v>
      </c>
    </row>
    <row r="6220">
      <c r="A6220" s="551" t="s">
        <v>11869</v>
      </c>
      <c r="B6220" s="551" t="s">
        <v>11870</v>
      </c>
    </row>
    <row r="6221">
      <c r="A6221" s="551" t="s">
        <v>11871</v>
      </c>
      <c r="B6221" s="551" t="s">
        <v>11872</v>
      </c>
    </row>
    <row r="6222">
      <c r="A6222" s="551" t="s">
        <v>11873</v>
      </c>
      <c r="B6222" s="551" t="s">
        <v>11874</v>
      </c>
    </row>
    <row r="6223">
      <c r="A6223" s="551" t="s">
        <v>11875</v>
      </c>
      <c r="B6223" s="551" t="s">
        <v>11876</v>
      </c>
    </row>
    <row r="6224">
      <c r="A6224" s="551" t="s">
        <v>11877</v>
      </c>
      <c r="B6224" s="551" t="s">
        <v>11878</v>
      </c>
    </row>
    <row r="6225">
      <c r="A6225" s="551" t="s">
        <v>11879</v>
      </c>
      <c r="B6225" s="551" t="s">
        <v>11880</v>
      </c>
    </row>
    <row r="6226">
      <c r="A6226" s="551" t="s">
        <v>11881</v>
      </c>
      <c r="B6226" s="551" t="s">
        <v>11882</v>
      </c>
    </row>
    <row r="6227">
      <c r="A6227" s="551" t="s">
        <v>11883</v>
      </c>
      <c r="B6227" s="551" t="s">
        <v>11884</v>
      </c>
    </row>
    <row r="6228">
      <c r="A6228" s="551" t="s">
        <v>11885</v>
      </c>
      <c r="B6228" s="551" t="s">
        <v>11886</v>
      </c>
    </row>
    <row r="6229">
      <c r="A6229" s="551" t="s">
        <v>11887</v>
      </c>
      <c r="B6229" s="551" t="s">
        <v>11886</v>
      </c>
    </row>
    <row r="6230">
      <c r="A6230" s="551" t="s">
        <v>11888</v>
      </c>
      <c r="B6230" s="551" t="s">
        <v>11889</v>
      </c>
    </row>
    <row r="6231">
      <c r="A6231" s="551" t="s">
        <v>11890</v>
      </c>
      <c r="B6231" s="551" t="s">
        <v>11891</v>
      </c>
    </row>
    <row r="6232">
      <c r="A6232" s="551" t="s">
        <v>11892</v>
      </c>
      <c r="B6232" s="551" t="s">
        <v>11893</v>
      </c>
    </row>
    <row r="6233">
      <c r="A6233" s="551" t="s">
        <v>616</v>
      </c>
      <c r="B6233" s="551" t="s">
        <v>11894</v>
      </c>
    </row>
    <row r="6234">
      <c r="A6234" s="551" t="s">
        <v>617</v>
      </c>
      <c r="B6234" s="551" t="s">
        <v>11895</v>
      </c>
    </row>
    <row r="6235">
      <c r="A6235" s="551" t="s">
        <v>11896</v>
      </c>
      <c r="B6235" s="551" t="s">
        <v>11897</v>
      </c>
    </row>
    <row r="6236">
      <c r="A6236" s="551" t="s">
        <v>11898</v>
      </c>
      <c r="B6236" s="551" t="s">
        <v>11899</v>
      </c>
    </row>
    <row r="6237">
      <c r="A6237" s="551" t="s">
        <v>11900</v>
      </c>
      <c r="B6237" s="551" t="s">
        <v>11901</v>
      </c>
    </row>
    <row r="6238">
      <c r="A6238" s="551" t="s">
        <v>11902</v>
      </c>
      <c r="B6238" s="551" t="s">
        <v>11903</v>
      </c>
    </row>
    <row r="6239">
      <c r="A6239" s="551" t="s">
        <v>618</v>
      </c>
      <c r="B6239" s="551" t="s">
        <v>11904</v>
      </c>
    </row>
    <row r="6240">
      <c r="A6240" s="551" t="s">
        <v>11905</v>
      </c>
      <c r="B6240" s="551" t="s">
        <v>11906</v>
      </c>
    </row>
    <row r="6241">
      <c r="A6241" s="551" t="s">
        <v>11907</v>
      </c>
      <c r="B6241" s="551" t="s">
        <v>11908</v>
      </c>
    </row>
    <row r="6242">
      <c r="A6242" s="551" t="s">
        <v>11909</v>
      </c>
      <c r="B6242" s="551" t="s">
        <v>11910</v>
      </c>
    </row>
    <row r="6243">
      <c r="A6243" s="551" t="s">
        <v>11911</v>
      </c>
      <c r="B6243" s="551" t="s">
        <v>11912</v>
      </c>
    </row>
    <row r="6244">
      <c r="A6244" s="551" t="s">
        <v>11913</v>
      </c>
      <c r="B6244" s="551" t="s">
        <v>11914</v>
      </c>
    </row>
    <row r="6245">
      <c r="A6245" s="551" t="s">
        <v>11915</v>
      </c>
      <c r="B6245" s="551" t="s">
        <v>11916</v>
      </c>
    </row>
    <row r="6246">
      <c r="A6246" s="551" t="s">
        <v>11917</v>
      </c>
      <c r="B6246" s="551" t="s">
        <v>11918</v>
      </c>
    </row>
    <row r="6247">
      <c r="A6247" s="551" t="s">
        <v>11919</v>
      </c>
      <c r="B6247" s="551" t="s">
        <v>11920</v>
      </c>
    </row>
    <row r="6248">
      <c r="A6248" s="551" t="s">
        <v>11921</v>
      </c>
      <c r="B6248" s="551" t="s">
        <v>11922</v>
      </c>
    </row>
    <row r="6249">
      <c r="A6249" s="551" t="s">
        <v>11923</v>
      </c>
      <c r="B6249" s="551" t="s">
        <v>11924</v>
      </c>
    </row>
    <row r="6250">
      <c r="A6250" s="551" t="s">
        <v>11925</v>
      </c>
      <c r="B6250" s="551" t="s">
        <v>11926</v>
      </c>
    </row>
    <row r="6251">
      <c r="A6251" s="551" t="s">
        <v>11927</v>
      </c>
      <c r="B6251" s="551" t="s">
        <v>11928</v>
      </c>
    </row>
    <row r="6252">
      <c r="A6252" s="551" t="s">
        <v>11929</v>
      </c>
      <c r="B6252" s="551" t="s">
        <v>11930</v>
      </c>
    </row>
    <row r="6253">
      <c r="A6253" s="551" t="s">
        <v>11931</v>
      </c>
      <c r="B6253" s="551" t="s">
        <v>11932</v>
      </c>
    </row>
    <row r="6254">
      <c r="A6254" s="551" t="s">
        <v>11933</v>
      </c>
      <c r="B6254" s="551" t="s">
        <v>11934</v>
      </c>
    </row>
    <row r="6255">
      <c r="A6255" s="551" t="s">
        <v>11935</v>
      </c>
      <c r="B6255" s="551" t="s">
        <v>11936</v>
      </c>
    </row>
    <row r="6256">
      <c r="A6256" s="551" t="s">
        <v>11937</v>
      </c>
      <c r="B6256" s="551" t="s">
        <v>11938</v>
      </c>
    </row>
    <row r="6257">
      <c r="A6257" s="551" t="s">
        <v>619</v>
      </c>
      <c r="B6257" s="551" t="s">
        <v>11939</v>
      </c>
    </row>
    <row r="6258">
      <c r="A6258" s="551" t="s">
        <v>11940</v>
      </c>
      <c r="B6258" s="551" t="s">
        <v>11941</v>
      </c>
    </row>
    <row r="6259">
      <c r="A6259" s="551" t="s">
        <v>11942</v>
      </c>
      <c r="B6259" s="551" t="s">
        <v>11943</v>
      </c>
    </row>
    <row r="6260">
      <c r="A6260" s="551" t="s">
        <v>11944</v>
      </c>
      <c r="B6260" s="551" t="s">
        <v>11945</v>
      </c>
    </row>
    <row r="6261">
      <c r="A6261" s="551" t="s">
        <v>11946</v>
      </c>
      <c r="B6261" s="551" t="s">
        <v>11947</v>
      </c>
    </row>
    <row r="6262">
      <c r="A6262" s="551" t="s">
        <v>11948</v>
      </c>
      <c r="B6262" s="551" t="s">
        <v>11949</v>
      </c>
    </row>
    <row r="6263">
      <c r="A6263" s="551" t="s">
        <v>11950</v>
      </c>
      <c r="B6263" s="551" t="s">
        <v>11951</v>
      </c>
    </row>
    <row r="6264">
      <c r="A6264" s="551" t="s">
        <v>11952</v>
      </c>
      <c r="B6264" s="551" t="s">
        <v>11953</v>
      </c>
    </row>
    <row r="6265">
      <c r="A6265" s="551" t="s">
        <v>11954</v>
      </c>
      <c r="B6265" s="551" t="s">
        <v>11955</v>
      </c>
    </row>
    <row r="6266">
      <c r="A6266" s="551" t="s">
        <v>11956</v>
      </c>
      <c r="B6266" s="551" t="s">
        <v>11957</v>
      </c>
    </row>
    <row r="6267">
      <c r="A6267" s="551" t="s">
        <v>11958</v>
      </c>
      <c r="B6267" s="551" t="s">
        <v>11959</v>
      </c>
    </row>
    <row r="6268">
      <c r="A6268" s="551" t="s">
        <v>11960</v>
      </c>
      <c r="B6268" s="551" t="s">
        <v>11961</v>
      </c>
    </row>
    <row r="6269">
      <c r="A6269" s="551" t="s">
        <v>11962</v>
      </c>
      <c r="B6269" s="551" t="s">
        <v>11963</v>
      </c>
    </row>
    <row r="6270">
      <c r="A6270" s="551" t="s">
        <v>620</v>
      </c>
      <c r="B6270" s="551" t="s">
        <v>11964</v>
      </c>
    </row>
    <row r="6271">
      <c r="A6271" s="551" t="s">
        <v>11965</v>
      </c>
      <c r="B6271" s="551" t="s">
        <v>11966</v>
      </c>
    </row>
    <row r="6272">
      <c r="A6272" s="551" t="s">
        <v>11967</v>
      </c>
      <c r="B6272" s="551" t="s">
        <v>11968</v>
      </c>
    </row>
    <row r="6273">
      <c r="A6273" s="551" t="s">
        <v>11969</v>
      </c>
      <c r="B6273" s="551" t="s">
        <v>11970</v>
      </c>
    </row>
    <row r="6274">
      <c r="A6274" s="551" t="s">
        <v>11971</v>
      </c>
      <c r="B6274" s="551" t="s">
        <v>11972</v>
      </c>
    </row>
    <row r="6275">
      <c r="A6275" s="551" t="s">
        <v>11973</v>
      </c>
      <c r="B6275" s="551" t="s">
        <v>11974</v>
      </c>
    </row>
    <row r="6276">
      <c r="A6276" s="551" t="s">
        <v>11975</v>
      </c>
      <c r="B6276" s="551" t="s">
        <v>11974</v>
      </c>
    </row>
    <row r="6277">
      <c r="A6277" s="551" t="s">
        <v>11976</v>
      </c>
      <c r="B6277" s="551" t="s">
        <v>11977</v>
      </c>
    </row>
    <row r="6278">
      <c r="A6278" s="551" t="s">
        <v>11978</v>
      </c>
      <c r="B6278" s="551" t="s">
        <v>11979</v>
      </c>
    </row>
    <row r="6279">
      <c r="A6279" s="551" t="s">
        <v>11980</v>
      </c>
      <c r="B6279" s="551" t="s">
        <v>11981</v>
      </c>
    </row>
    <row r="6280">
      <c r="A6280" s="551" t="s">
        <v>11982</v>
      </c>
      <c r="B6280" s="551" t="s">
        <v>11983</v>
      </c>
    </row>
    <row r="6281">
      <c r="A6281" s="551" t="s">
        <v>621</v>
      </c>
      <c r="B6281" s="551" t="s">
        <v>11984</v>
      </c>
    </row>
    <row r="6282">
      <c r="A6282" s="551" t="s">
        <v>11985</v>
      </c>
      <c r="B6282" s="551" t="s">
        <v>11986</v>
      </c>
    </row>
    <row r="6283">
      <c r="A6283" s="551" t="s">
        <v>11987</v>
      </c>
      <c r="B6283" s="551" t="s">
        <v>11988</v>
      </c>
    </row>
    <row r="6284">
      <c r="A6284" s="551" t="s">
        <v>11989</v>
      </c>
      <c r="B6284" s="551" t="s">
        <v>11990</v>
      </c>
    </row>
    <row r="6285">
      <c r="A6285" s="551" t="s">
        <v>11991</v>
      </c>
      <c r="B6285" s="551" t="s">
        <v>11992</v>
      </c>
    </row>
    <row r="6286">
      <c r="A6286" s="551" t="s">
        <v>11993</v>
      </c>
      <c r="B6286" s="551" t="s">
        <v>11994</v>
      </c>
    </row>
    <row r="6287">
      <c r="A6287" s="551" t="s">
        <v>11995</v>
      </c>
      <c r="B6287" s="551" t="s">
        <v>11996</v>
      </c>
    </row>
    <row r="6288">
      <c r="A6288" s="551" t="s">
        <v>11997</v>
      </c>
      <c r="B6288" s="551" t="s">
        <v>11998</v>
      </c>
    </row>
    <row r="6289">
      <c r="A6289" s="551" t="s">
        <v>11999</v>
      </c>
      <c r="B6289" s="551" t="s">
        <v>12000</v>
      </c>
    </row>
    <row r="6290">
      <c r="A6290" s="551" t="s">
        <v>12001</v>
      </c>
      <c r="B6290" s="551" t="s">
        <v>12002</v>
      </c>
    </row>
    <row r="6291">
      <c r="A6291" s="551" t="s">
        <v>12003</v>
      </c>
      <c r="B6291" s="551" t="s">
        <v>12002</v>
      </c>
    </row>
    <row r="6292">
      <c r="A6292" s="551" t="s">
        <v>12004</v>
      </c>
      <c r="B6292" s="551" t="s">
        <v>12005</v>
      </c>
    </row>
    <row r="6293">
      <c r="A6293" s="551" t="s">
        <v>12006</v>
      </c>
      <c r="B6293" s="551" t="s">
        <v>12007</v>
      </c>
    </row>
    <row r="6294">
      <c r="A6294" s="551" t="s">
        <v>12008</v>
      </c>
      <c r="B6294" s="551" t="s">
        <v>12009</v>
      </c>
    </row>
    <row r="6295">
      <c r="A6295" s="551" t="s">
        <v>12010</v>
      </c>
      <c r="B6295" s="551" t="s">
        <v>12011</v>
      </c>
    </row>
    <row r="6296">
      <c r="A6296" s="551" t="s">
        <v>12012</v>
      </c>
      <c r="B6296" s="551" t="s">
        <v>12013</v>
      </c>
    </row>
    <row r="6297">
      <c r="A6297" s="551" t="s">
        <v>12014</v>
      </c>
      <c r="B6297" s="551" t="s">
        <v>12015</v>
      </c>
    </row>
    <row r="6298">
      <c r="A6298" s="551" t="s">
        <v>12016</v>
      </c>
      <c r="B6298" s="551" t="s">
        <v>12017</v>
      </c>
    </row>
    <row r="6299">
      <c r="A6299" s="551" t="s">
        <v>622</v>
      </c>
      <c r="B6299" s="551" t="s">
        <v>12018</v>
      </c>
    </row>
    <row r="6300">
      <c r="A6300" s="551" t="s">
        <v>12019</v>
      </c>
      <c r="B6300" s="551" t="s">
        <v>12020</v>
      </c>
    </row>
    <row r="6301">
      <c r="A6301" s="551" t="s">
        <v>12021</v>
      </c>
      <c r="B6301" s="551" t="s">
        <v>12022</v>
      </c>
    </row>
    <row r="6302">
      <c r="A6302" s="551" t="s">
        <v>12023</v>
      </c>
      <c r="B6302" s="551" t="s">
        <v>12024</v>
      </c>
    </row>
    <row r="6303">
      <c r="A6303" s="551" t="s">
        <v>12025</v>
      </c>
      <c r="B6303" s="551" t="s">
        <v>12026</v>
      </c>
    </row>
    <row r="6304">
      <c r="A6304" s="551" t="s">
        <v>12027</v>
      </c>
      <c r="B6304" s="551" t="s">
        <v>12028</v>
      </c>
    </row>
    <row r="6305">
      <c r="A6305" s="551" t="s">
        <v>623</v>
      </c>
      <c r="B6305" s="551" t="s">
        <v>12029</v>
      </c>
    </row>
    <row r="6306">
      <c r="A6306" s="551" t="s">
        <v>12030</v>
      </c>
      <c r="B6306" s="551" t="s">
        <v>12031</v>
      </c>
    </row>
    <row r="6307">
      <c r="A6307" s="551" t="s">
        <v>12032</v>
      </c>
      <c r="B6307" s="551" t="s">
        <v>12033</v>
      </c>
    </row>
    <row r="6308">
      <c r="A6308" s="551" t="s">
        <v>12034</v>
      </c>
      <c r="B6308" s="551" t="s">
        <v>12035</v>
      </c>
    </row>
    <row r="6309">
      <c r="A6309" s="551" t="s">
        <v>12036</v>
      </c>
      <c r="B6309" s="551" t="s">
        <v>12037</v>
      </c>
    </row>
    <row r="6310">
      <c r="A6310" s="551" t="s">
        <v>12038</v>
      </c>
      <c r="B6310" s="551" t="s">
        <v>12039</v>
      </c>
    </row>
    <row r="6311">
      <c r="A6311" s="551" t="s">
        <v>12040</v>
      </c>
      <c r="B6311" s="551" t="s">
        <v>12041</v>
      </c>
    </row>
    <row r="6312">
      <c r="A6312" s="551" t="s">
        <v>12042</v>
      </c>
      <c r="B6312" s="551" t="s">
        <v>12043</v>
      </c>
    </row>
    <row r="6313">
      <c r="A6313" s="551" t="s">
        <v>12044</v>
      </c>
      <c r="B6313" s="551" t="s">
        <v>12045</v>
      </c>
    </row>
    <row r="6314">
      <c r="A6314" s="551" t="s">
        <v>624</v>
      </c>
      <c r="B6314" s="551" t="s">
        <v>2251</v>
      </c>
    </row>
    <row r="6315">
      <c r="A6315" s="551" t="s">
        <v>12046</v>
      </c>
      <c r="B6315" s="551" t="s">
        <v>2251</v>
      </c>
    </row>
    <row r="6316">
      <c r="A6316" s="551" t="s">
        <v>12047</v>
      </c>
      <c r="B6316" s="551" t="s">
        <v>2251</v>
      </c>
    </row>
    <row r="6317">
      <c r="A6317" s="551" t="s">
        <v>12048</v>
      </c>
      <c r="B6317" s="551" t="s">
        <v>2251</v>
      </c>
    </row>
    <row r="6318">
      <c r="A6318" s="551" t="s">
        <v>12049</v>
      </c>
      <c r="B6318" s="551" t="s">
        <v>12050</v>
      </c>
    </row>
    <row r="6319">
      <c r="A6319" s="551" t="s">
        <v>625</v>
      </c>
      <c r="B6319" s="551" t="s">
        <v>12051</v>
      </c>
    </row>
    <row r="6320">
      <c r="A6320" s="551" t="s">
        <v>12052</v>
      </c>
      <c r="B6320" s="551" t="s">
        <v>12053</v>
      </c>
    </row>
    <row r="6321">
      <c r="A6321" s="551" t="s">
        <v>12054</v>
      </c>
      <c r="B6321" s="551" t="s">
        <v>12055</v>
      </c>
    </row>
    <row r="6322">
      <c r="A6322" s="551" t="s">
        <v>12056</v>
      </c>
      <c r="B6322" s="551" t="s">
        <v>12057</v>
      </c>
    </row>
    <row r="6323">
      <c r="A6323" s="551" t="s">
        <v>12058</v>
      </c>
      <c r="B6323" s="551" t="s">
        <v>12059</v>
      </c>
    </row>
    <row r="6324">
      <c r="A6324" s="551" t="s">
        <v>12060</v>
      </c>
      <c r="B6324" s="551" t="s">
        <v>12061</v>
      </c>
    </row>
    <row r="6325">
      <c r="A6325" s="551" t="s">
        <v>12062</v>
      </c>
      <c r="B6325" s="551" t="s">
        <v>12063</v>
      </c>
    </row>
    <row r="6326">
      <c r="A6326" s="551" t="s">
        <v>12064</v>
      </c>
      <c r="B6326" s="551" t="s">
        <v>12065</v>
      </c>
    </row>
    <row r="6327">
      <c r="A6327" s="551" t="s">
        <v>12066</v>
      </c>
      <c r="B6327" s="551" t="s">
        <v>12067</v>
      </c>
    </row>
    <row r="6328">
      <c r="A6328" s="551" t="s">
        <v>626</v>
      </c>
      <c r="B6328" s="551" t="s">
        <v>12068</v>
      </c>
    </row>
    <row r="6329">
      <c r="A6329" s="551" t="s">
        <v>12069</v>
      </c>
      <c r="B6329" s="551" t="s">
        <v>12070</v>
      </c>
    </row>
    <row r="6330">
      <c r="A6330" s="551" t="s">
        <v>12071</v>
      </c>
      <c r="B6330" s="551" t="s">
        <v>12072</v>
      </c>
    </row>
    <row r="6331">
      <c r="A6331" s="551" t="s">
        <v>12073</v>
      </c>
      <c r="B6331" s="551" t="s">
        <v>12074</v>
      </c>
    </row>
    <row r="6332">
      <c r="A6332" s="551" t="s">
        <v>12075</v>
      </c>
      <c r="B6332" s="551" t="s">
        <v>12076</v>
      </c>
    </row>
    <row r="6333">
      <c r="A6333" s="551" t="s">
        <v>12077</v>
      </c>
      <c r="B6333" s="551" t="s">
        <v>12078</v>
      </c>
    </row>
    <row r="6334">
      <c r="A6334" s="551" t="s">
        <v>12079</v>
      </c>
      <c r="B6334" s="551" t="s">
        <v>12080</v>
      </c>
    </row>
    <row r="6335">
      <c r="A6335" s="551" t="s">
        <v>12081</v>
      </c>
      <c r="B6335" s="551" t="s">
        <v>12082</v>
      </c>
    </row>
    <row r="6336">
      <c r="A6336" s="551" t="s">
        <v>12083</v>
      </c>
      <c r="B6336" s="551" t="s">
        <v>12084</v>
      </c>
    </row>
    <row r="6337">
      <c r="A6337" s="551" t="s">
        <v>12085</v>
      </c>
      <c r="B6337" s="551" t="s">
        <v>12086</v>
      </c>
    </row>
    <row r="6338">
      <c r="A6338" s="551" t="s">
        <v>12087</v>
      </c>
      <c r="B6338" s="551" t="s">
        <v>12088</v>
      </c>
    </row>
    <row r="6339">
      <c r="A6339" s="551" t="s">
        <v>12089</v>
      </c>
      <c r="B6339" s="551" t="s">
        <v>12090</v>
      </c>
    </row>
    <row r="6340">
      <c r="A6340" s="551" t="s">
        <v>12091</v>
      </c>
      <c r="B6340" s="551" t="s">
        <v>12092</v>
      </c>
    </row>
    <row r="6341">
      <c r="A6341" s="551" t="s">
        <v>12093</v>
      </c>
      <c r="B6341" s="551" t="s">
        <v>12094</v>
      </c>
    </row>
    <row r="6342">
      <c r="A6342" s="551" t="s">
        <v>12095</v>
      </c>
      <c r="B6342" s="551" t="s">
        <v>12096</v>
      </c>
    </row>
    <row r="6343">
      <c r="A6343" s="551" t="s">
        <v>12097</v>
      </c>
      <c r="B6343" s="551" t="s">
        <v>12098</v>
      </c>
    </row>
    <row r="6344">
      <c r="A6344" s="551" t="s">
        <v>12099</v>
      </c>
      <c r="B6344" s="551" t="s">
        <v>12100</v>
      </c>
    </row>
    <row r="6345">
      <c r="A6345" s="551" t="s">
        <v>12101</v>
      </c>
      <c r="B6345" s="551" t="s">
        <v>12098</v>
      </c>
    </row>
    <row r="6346">
      <c r="A6346" s="551" t="s">
        <v>12102</v>
      </c>
      <c r="B6346" s="551" t="s">
        <v>12103</v>
      </c>
    </row>
    <row r="6347">
      <c r="A6347" s="551" t="s">
        <v>12104</v>
      </c>
      <c r="B6347" s="551" t="s">
        <v>12105</v>
      </c>
    </row>
    <row r="6348">
      <c r="A6348" s="551" t="s">
        <v>12106</v>
      </c>
      <c r="B6348" s="551" t="s">
        <v>12105</v>
      </c>
    </row>
    <row r="6349">
      <c r="A6349" s="551" t="s">
        <v>12107</v>
      </c>
      <c r="B6349" s="551" t="s">
        <v>12108</v>
      </c>
    </row>
    <row r="6350">
      <c r="A6350" s="551" t="s">
        <v>12109</v>
      </c>
      <c r="B6350" s="551" t="s">
        <v>12110</v>
      </c>
    </row>
    <row r="6351">
      <c r="A6351" s="551" t="s">
        <v>12111</v>
      </c>
      <c r="B6351" s="551" t="s">
        <v>12110</v>
      </c>
    </row>
    <row r="6352">
      <c r="A6352" s="551" t="s">
        <v>12112</v>
      </c>
      <c r="B6352" s="551" t="s">
        <v>12113</v>
      </c>
    </row>
    <row r="6353">
      <c r="A6353" s="551" t="s">
        <v>12114</v>
      </c>
      <c r="B6353" s="551" t="s">
        <v>12115</v>
      </c>
    </row>
    <row r="6354">
      <c r="A6354" s="551" t="s">
        <v>627</v>
      </c>
      <c r="B6354" s="551" t="s">
        <v>12116</v>
      </c>
    </row>
    <row r="6355">
      <c r="A6355" s="551" t="s">
        <v>12117</v>
      </c>
      <c r="B6355" s="551" t="s">
        <v>12118</v>
      </c>
    </row>
    <row r="6356">
      <c r="A6356" s="551" t="s">
        <v>629</v>
      </c>
      <c r="B6356" s="551" t="s">
        <v>12119</v>
      </c>
    </row>
    <row r="6357">
      <c r="A6357" s="551" t="s">
        <v>12120</v>
      </c>
      <c r="B6357" s="551" t="s">
        <v>12121</v>
      </c>
    </row>
    <row r="6358">
      <c r="A6358" s="551" t="s">
        <v>12122</v>
      </c>
      <c r="B6358" s="551" t="s">
        <v>12123</v>
      </c>
    </row>
    <row r="6359">
      <c r="A6359" s="551" t="s">
        <v>12124</v>
      </c>
      <c r="B6359" s="551" t="s">
        <v>12125</v>
      </c>
    </row>
    <row r="6360">
      <c r="A6360" s="551" t="s">
        <v>12126</v>
      </c>
      <c r="B6360" s="551" t="s">
        <v>12127</v>
      </c>
    </row>
    <row r="6361">
      <c r="A6361" s="551" t="s">
        <v>630</v>
      </c>
      <c r="B6361" s="551" t="s">
        <v>12128</v>
      </c>
    </row>
    <row r="6362">
      <c r="A6362" s="551" t="s">
        <v>12129</v>
      </c>
      <c r="B6362" s="551" t="s">
        <v>12130</v>
      </c>
    </row>
    <row r="6363">
      <c r="A6363" s="551" t="s">
        <v>12131</v>
      </c>
      <c r="B6363" s="551" t="s">
        <v>12132</v>
      </c>
    </row>
    <row r="6364">
      <c r="A6364" s="551" t="s">
        <v>12133</v>
      </c>
      <c r="B6364" s="551" t="s">
        <v>12134</v>
      </c>
    </row>
    <row r="6365">
      <c r="A6365" s="551" t="s">
        <v>12135</v>
      </c>
      <c r="B6365" s="551" t="s">
        <v>12136</v>
      </c>
    </row>
    <row r="6366">
      <c r="A6366" s="551" t="s">
        <v>12137</v>
      </c>
      <c r="B6366" s="551" t="s">
        <v>12138</v>
      </c>
    </row>
    <row r="6367">
      <c r="A6367" s="551" t="s">
        <v>12139</v>
      </c>
      <c r="B6367" s="551" t="s">
        <v>12140</v>
      </c>
    </row>
    <row r="6368">
      <c r="A6368" s="551" t="s">
        <v>12141</v>
      </c>
      <c r="B6368" s="551" t="s">
        <v>12142</v>
      </c>
    </row>
    <row r="6369">
      <c r="A6369" s="551" t="s">
        <v>12143</v>
      </c>
      <c r="B6369" s="551" t="s">
        <v>12144</v>
      </c>
    </row>
    <row r="6370">
      <c r="A6370" s="551" t="s">
        <v>12145</v>
      </c>
      <c r="B6370" s="551" t="s">
        <v>12146</v>
      </c>
    </row>
    <row r="6371">
      <c r="A6371" s="551" t="s">
        <v>12147</v>
      </c>
      <c r="B6371" s="551" t="s">
        <v>12148</v>
      </c>
    </row>
    <row r="6372">
      <c r="A6372" s="551" t="s">
        <v>12149</v>
      </c>
      <c r="B6372" s="551" t="s">
        <v>12150</v>
      </c>
    </row>
    <row r="6373">
      <c r="A6373" s="551" t="s">
        <v>12151</v>
      </c>
      <c r="B6373" s="551" t="s">
        <v>12152</v>
      </c>
    </row>
    <row r="6374">
      <c r="A6374" s="551" t="s">
        <v>12153</v>
      </c>
      <c r="B6374" s="551" t="s">
        <v>2251</v>
      </c>
    </row>
    <row r="6375">
      <c r="A6375" s="551" t="s">
        <v>12154</v>
      </c>
      <c r="B6375" s="551" t="s">
        <v>12155</v>
      </c>
    </row>
    <row r="6376">
      <c r="A6376" s="551" t="s">
        <v>12156</v>
      </c>
      <c r="B6376" s="551" t="s">
        <v>12157</v>
      </c>
    </row>
    <row r="6377">
      <c r="A6377" s="551" t="s">
        <v>12158</v>
      </c>
      <c r="B6377" s="551" t="s">
        <v>12159</v>
      </c>
    </row>
    <row r="6378">
      <c r="A6378" s="551" t="s">
        <v>12160</v>
      </c>
      <c r="B6378" s="551" t="s">
        <v>12161</v>
      </c>
    </row>
    <row r="6379">
      <c r="A6379" s="551" t="s">
        <v>12162</v>
      </c>
      <c r="B6379" s="551" t="s">
        <v>12163</v>
      </c>
    </row>
    <row r="6380">
      <c r="A6380" s="551" t="s">
        <v>12164</v>
      </c>
      <c r="B6380" s="551" t="s">
        <v>12165</v>
      </c>
    </row>
    <row r="6381">
      <c r="A6381" s="551" t="s">
        <v>12166</v>
      </c>
      <c r="B6381" s="551" t="s">
        <v>12167</v>
      </c>
    </row>
    <row r="6382">
      <c r="A6382" s="551" t="s">
        <v>12168</v>
      </c>
      <c r="B6382" s="551" t="s">
        <v>12169</v>
      </c>
    </row>
    <row r="6383">
      <c r="A6383" s="551" t="s">
        <v>12170</v>
      </c>
      <c r="B6383" s="551" t="s">
        <v>12169</v>
      </c>
    </row>
    <row r="6384">
      <c r="A6384" s="551" t="s">
        <v>12171</v>
      </c>
      <c r="B6384" s="551" t="s">
        <v>12172</v>
      </c>
    </row>
    <row r="6385">
      <c r="A6385" s="551" t="s">
        <v>12173</v>
      </c>
      <c r="B6385" s="551" t="s">
        <v>12174</v>
      </c>
    </row>
    <row r="6386">
      <c r="A6386" s="551" t="s">
        <v>12175</v>
      </c>
      <c r="B6386" s="551" t="s">
        <v>12176</v>
      </c>
    </row>
    <row r="6387">
      <c r="A6387" s="551" t="s">
        <v>12177</v>
      </c>
      <c r="B6387" s="551" t="s">
        <v>12178</v>
      </c>
    </row>
    <row r="6388">
      <c r="A6388" s="551" t="s">
        <v>12179</v>
      </c>
      <c r="B6388" s="551" t="s">
        <v>12174</v>
      </c>
    </row>
    <row r="6389">
      <c r="A6389" s="551" t="s">
        <v>12180</v>
      </c>
      <c r="B6389" s="551" t="s">
        <v>12174</v>
      </c>
    </row>
    <row r="6390">
      <c r="A6390" s="551" t="s">
        <v>12181</v>
      </c>
      <c r="B6390" s="551" t="s">
        <v>12174</v>
      </c>
    </row>
    <row r="6391">
      <c r="A6391" s="551" t="s">
        <v>12182</v>
      </c>
      <c r="B6391" s="551" t="s">
        <v>12174</v>
      </c>
    </row>
    <row r="6392">
      <c r="A6392" s="551" t="s">
        <v>12183</v>
      </c>
      <c r="B6392" s="551" t="s">
        <v>12184</v>
      </c>
    </row>
    <row r="6393">
      <c r="A6393" s="551" t="s">
        <v>12185</v>
      </c>
      <c r="B6393" s="551" t="s">
        <v>12186</v>
      </c>
    </row>
    <row r="6394">
      <c r="A6394" s="551" t="s">
        <v>12187</v>
      </c>
      <c r="B6394" s="551" t="s">
        <v>12188</v>
      </c>
    </row>
    <row r="6395">
      <c r="A6395" s="551" t="s">
        <v>12189</v>
      </c>
      <c r="B6395" s="551" t="s">
        <v>12167</v>
      </c>
    </row>
    <row r="6396">
      <c r="A6396" s="551" t="s">
        <v>12190</v>
      </c>
      <c r="B6396" s="551" t="s">
        <v>12191</v>
      </c>
    </row>
    <row r="6397">
      <c r="A6397" s="551" t="s">
        <v>12192</v>
      </c>
      <c r="B6397" s="551" t="s">
        <v>12193</v>
      </c>
    </row>
    <row r="6398">
      <c r="A6398" s="551" t="s">
        <v>12194</v>
      </c>
      <c r="B6398" s="551" t="s">
        <v>12195</v>
      </c>
    </row>
    <row r="6399">
      <c r="A6399" s="551" t="s">
        <v>12196</v>
      </c>
      <c r="B6399" s="551" t="s">
        <v>12197</v>
      </c>
    </row>
    <row r="6400">
      <c r="A6400" s="551" t="s">
        <v>12198</v>
      </c>
      <c r="B6400" s="551" t="s">
        <v>12199</v>
      </c>
    </row>
    <row r="6401">
      <c r="A6401" s="551" t="s">
        <v>12200</v>
      </c>
      <c r="B6401" s="551" t="s">
        <v>12201</v>
      </c>
    </row>
    <row r="6402">
      <c r="A6402" s="551" t="s">
        <v>12202</v>
      </c>
      <c r="B6402" s="551" t="s">
        <v>12203</v>
      </c>
    </row>
    <row r="6403">
      <c r="A6403" s="551" t="s">
        <v>12204</v>
      </c>
      <c r="B6403" s="551" t="s">
        <v>12205</v>
      </c>
    </row>
    <row r="6404">
      <c r="A6404" s="551" t="s">
        <v>12206</v>
      </c>
      <c r="B6404" s="551" t="s">
        <v>12205</v>
      </c>
    </row>
    <row r="6405">
      <c r="A6405" s="551" t="s">
        <v>12207</v>
      </c>
      <c r="B6405" s="551" t="s">
        <v>12208</v>
      </c>
    </row>
    <row r="6406">
      <c r="A6406" s="551" t="s">
        <v>12209</v>
      </c>
      <c r="B6406" s="551" t="s">
        <v>12210</v>
      </c>
    </row>
    <row r="6407">
      <c r="A6407" s="551" t="s">
        <v>12211</v>
      </c>
      <c r="B6407" s="551" t="s">
        <v>12212</v>
      </c>
    </row>
    <row r="6408">
      <c r="A6408" s="551" t="s">
        <v>12213</v>
      </c>
      <c r="B6408" s="551" t="s">
        <v>12214</v>
      </c>
    </row>
    <row r="6409">
      <c r="A6409" s="551" t="s">
        <v>12215</v>
      </c>
      <c r="B6409" s="551" t="s">
        <v>12216</v>
      </c>
    </row>
    <row r="6410">
      <c r="A6410" s="551" t="s">
        <v>12217</v>
      </c>
      <c r="B6410" s="551" t="s">
        <v>12218</v>
      </c>
    </row>
    <row r="6411">
      <c r="A6411" s="551" t="s">
        <v>12219</v>
      </c>
      <c r="B6411" s="551" t="s">
        <v>12218</v>
      </c>
    </row>
    <row r="6412">
      <c r="A6412" s="551" t="s">
        <v>12220</v>
      </c>
      <c r="B6412" s="551" t="s">
        <v>12221</v>
      </c>
    </row>
    <row r="6413">
      <c r="A6413" s="551" t="s">
        <v>12222</v>
      </c>
      <c r="B6413" s="551" t="s">
        <v>12223</v>
      </c>
    </row>
    <row r="6414">
      <c r="A6414" s="551" t="s">
        <v>12224</v>
      </c>
      <c r="B6414" s="551" t="s">
        <v>12225</v>
      </c>
    </row>
    <row r="6415">
      <c r="A6415" s="551" t="s">
        <v>12226</v>
      </c>
      <c r="B6415" s="551" t="s">
        <v>12227</v>
      </c>
    </row>
    <row r="6416">
      <c r="A6416" s="551" t="s">
        <v>12228</v>
      </c>
      <c r="B6416" s="551" t="s">
        <v>12229</v>
      </c>
    </row>
    <row r="6417">
      <c r="A6417" s="551" t="s">
        <v>12230</v>
      </c>
      <c r="B6417" s="551" t="s">
        <v>12231</v>
      </c>
    </row>
    <row r="6418">
      <c r="A6418" s="551" t="s">
        <v>12232</v>
      </c>
      <c r="B6418" s="551" t="s">
        <v>12233</v>
      </c>
    </row>
    <row r="6419">
      <c r="A6419" s="551" t="s">
        <v>632</v>
      </c>
      <c r="B6419" s="551" t="s">
        <v>12234</v>
      </c>
    </row>
    <row r="6420">
      <c r="A6420" s="551" t="s">
        <v>12235</v>
      </c>
      <c r="B6420" s="551" t="s">
        <v>12236</v>
      </c>
    </row>
    <row r="6421">
      <c r="A6421" s="551" t="s">
        <v>12237</v>
      </c>
      <c r="B6421" s="551" t="s">
        <v>12238</v>
      </c>
    </row>
    <row r="6422">
      <c r="A6422" s="551" t="s">
        <v>12239</v>
      </c>
      <c r="B6422" s="551" t="s">
        <v>12240</v>
      </c>
    </row>
    <row r="6423">
      <c r="A6423" s="551" t="s">
        <v>12241</v>
      </c>
      <c r="B6423" s="551" t="s">
        <v>12242</v>
      </c>
    </row>
    <row r="6424">
      <c r="A6424" s="551" t="s">
        <v>12243</v>
      </c>
      <c r="B6424" s="551" t="s">
        <v>12244</v>
      </c>
    </row>
    <row r="6425">
      <c r="A6425" s="551" t="s">
        <v>12245</v>
      </c>
      <c r="B6425" s="551" t="s">
        <v>12246</v>
      </c>
    </row>
    <row r="6426">
      <c r="A6426" s="551" t="s">
        <v>12247</v>
      </c>
      <c r="B6426" s="551" t="s">
        <v>12248</v>
      </c>
    </row>
    <row r="6427">
      <c r="A6427" s="551" t="s">
        <v>12249</v>
      </c>
      <c r="B6427" s="551" t="s">
        <v>12250</v>
      </c>
    </row>
    <row r="6428">
      <c r="A6428" s="551" t="s">
        <v>12251</v>
      </c>
      <c r="B6428" s="551" t="s">
        <v>12252</v>
      </c>
    </row>
    <row r="6429">
      <c r="A6429" s="551" t="s">
        <v>12253</v>
      </c>
      <c r="B6429" s="551" t="s">
        <v>12254</v>
      </c>
    </row>
    <row r="6430">
      <c r="A6430" s="552" t="s">
        <v>12255</v>
      </c>
      <c r="B6430" s="551" t="s">
        <v>12256</v>
      </c>
    </row>
    <row r="6431">
      <c r="A6431" s="551" t="s">
        <v>12257</v>
      </c>
      <c r="B6431" s="551" t="s">
        <v>12258</v>
      </c>
    </row>
    <row r="6432">
      <c r="A6432" s="551" t="s">
        <v>12259</v>
      </c>
      <c r="B6432" s="551" t="s">
        <v>12260</v>
      </c>
    </row>
    <row r="6433">
      <c r="A6433" s="551" t="s">
        <v>633</v>
      </c>
      <c r="B6433" s="551" t="s">
        <v>12261</v>
      </c>
    </row>
    <row r="6434">
      <c r="A6434" s="551" t="s">
        <v>634</v>
      </c>
      <c r="B6434" s="551" t="s">
        <v>12262</v>
      </c>
    </row>
    <row r="6435">
      <c r="A6435" s="551" t="s">
        <v>635</v>
      </c>
      <c r="B6435" s="551" t="s">
        <v>12263</v>
      </c>
    </row>
    <row r="6436">
      <c r="A6436" s="551" t="s">
        <v>12264</v>
      </c>
      <c r="B6436" s="551" t="s">
        <v>12265</v>
      </c>
    </row>
    <row r="6437">
      <c r="A6437" s="551" t="s">
        <v>12266</v>
      </c>
      <c r="B6437" s="551" t="s">
        <v>12267</v>
      </c>
    </row>
    <row r="6438">
      <c r="A6438" s="551" t="s">
        <v>12268</v>
      </c>
      <c r="B6438" s="551" t="s">
        <v>12269</v>
      </c>
    </row>
    <row r="6439">
      <c r="A6439" s="551" t="s">
        <v>12270</v>
      </c>
      <c r="B6439" s="551" t="s">
        <v>12271</v>
      </c>
    </row>
    <row r="6440">
      <c r="A6440" s="551" t="s">
        <v>12272</v>
      </c>
      <c r="B6440" s="551" t="s">
        <v>12273</v>
      </c>
    </row>
    <row r="6441">
      <c r="A6441" s="551" t="s">
        <v>12274</v>
      </c>
      <c r="B6441" s="551" t="s">
        <v>12275</v>
      </c>
    </row>
    <row r="6442">
      <c r="A6442" s="551" t="s">
        <v>12276</v>
      </c>
      <c r="B6442" s="551" t="s">
        <v>12277</v>
      </c>
    </row>
    <row r="6443">
      <c r="A6443" s="551" t="s">
        <v>12278</v>
      </c>
      <c r="B6443" s="551" t="s">
        <v>12279</v>
      </c>
    </row>
    <row r="6444">
      <c r="A6444" s="551" t="s">
        <v>637</v>
      </c>
      <c r="B6444" s="551" t="s">
        <v>12280</v>
      </c>
    </row>
    <row r="6445">
      <c r="A6445" s="551" t="s">
        <v>638</v>
      </c>
      <c r="B6445" s="551" t="s">
        <v>12277</v>
      </c>
    </row>
    <row r="6446">
      <c r="A6446" s="551" t="s">
        <v>12281</v>
      </c>
      <c r="B6446" s="551" t="s">
        <v>3315</v>
      </c>
    </row>
    <row r="6447">
      <c r="A6447" s="551" t="s">
        <v>12282</v>
      </c>
      <c r="B6447" s="551" t="s">
        <v>3315</v>
      </c>
    </row>
    <row r="6448">
      <c r="A6448" s="551" t="s">
        <v>12283</v>
      </c>
      <c r="B6448" s="551" t="s">
        <v>3315</v>
      </c>
    </row>
    <row r="6449">
      <c r="A6449" s="551" t="s">
        <v>12284</v>
      </c>
      <c r="B6449" s="551" t="s">
        <v>3315</v>
      </c>
    </row>
    <row r="6450">
      <c r="A6450" s="551" t="s">
        <v>12285</v>
      </c>
      <c r="B6450" s="551" t="s">
        <v>12286</v>
      </c>
    </row>
    <row r="6451">
      <c r="A6451" s="551" t="s">
        <v>12287</v>
      </c>
      <c r="B6451" s="551" t="s">
        <v>12288</v>
      </c>
    </row>
    <row r="6452">
      <c r="A6452" s="551" t="s">
        <v>12289</v>
      </c>
      <c r="B6452" s="551" t="s">
        <v>12290</v>
      </c>
    </row>
    <row r="6453">
      <c r="A6453" s="551" t="s">
        <v>12291</v>
      </c>
      <c r="B6453" s="551" t="s">
        <v>12292</v>
      </c>
    </row>
    <row r="6454">
      <c r="A6454" s="551" t="s">
        <v>12293</v>
      </c>
      <c r="B6454" s="551" t="s">
        <v>3315</v>
      </c>
    </row>
    <row r="6455">
      <c r="A6455" s="551" t="s">
        <v>12294</v>
      </c>
      <c r="B6455" s="551" t="s">
        <v>3315</v>
      </c>
    </row>
    <row r="6456">
      <c r="A6456" s="551" t="s">
        <v>12295</v>
      </c>
      <c r="B6456" s="551" t="s">
        <v>3315</v>
      </c>
    </row>
    <row r="6457">
      <c r="A6457" s="551" t="s">
        <v>639</v>
      </c>
      <c r="B6457" s="551" t="s">
        <v>12296</v>
      </c>
    </row>
    <row r="6458">
      <c r="A6458" s="551" t="s">
        <v>640</v>
      </c>
      <c r="B6458" s="551" t="s">
        <v>12297</v>
      </c>
    </row>
    <row r="6459">
      <c r="A6459" s="551" t="s">
        <v>12298</v>
      </c>
      <c r="B6459" s="551" t="s">
        <v>12299</v>
      </c>
    </row>
    <row r="6460">
      <c r="A6460" s="551" t="s">
        <v>12300</v>
      </c>
      <c r="B6460" s="551" t="s">
        <v>12301</v>
      </c>
    </row>
    <row r="6461">
      <c r="A6461" s="551" t="s">
        <v>12302</v>
      </c>
      <c r="B6461" s="551" t="s">
        <v>12303</v>
      </c>
    </row>
    <row r="6462">
      <c r="A6462" s="551" t="s">
        <v>641</v>
      </c>
      <c r="B6462" s="551" t="s">
        <v>12304</v>
      </c>
    </row>
    <row r="6463">
      <c r="A6463" s="551" t="s">
        <v>12305</v>
      </c>
      <c r="B6463" s="551" t="s">
        <v>12306</v>
      </c>
    </row>
    <row r="6464">
      <c r="A6464" s="551" t="s">
        <v>12307</v>
      </c>
      <c r="B6464" s="551" t="s">
        <v>12308</v>
      </c>
    </row>
    <row r="6465">
      <c r="A6465" s="551" t="s">
        <v>12309</v>
      </c>
      <c r="B6465" s="551" t="s">
        <v>12310</v>
      </c>
    </row>
    <row r="6466">
      <c r="A6466" s="551" t="s">
        <v>12311</v>
      </c>
      <c r="B6466" s="551" t="s">
        <v>12312</v>
      </c>
    </row>
    <row r="6467">
      <c r="A6467" s="551" t="s">
        <v>12313</v>
      </c>
      <c r="B6467" s="551" t="s">
        <v>12314</v>
      </c>
    </row>
    <row r="6468">
      <c r="A6468" s="551" t="s">
        <v>642</v>
      </c>
      <c r="B6468" s="551" t="s">
        <v>12315</v>
      </c>
    </row>
    <row r="6469">
      <c r="A6469" s="551" t="s">
        <v>12316</v>
      </c>
      <c r="B6469" s="551" t="s">
        <v>12317</v>
      </c>
    </row>
    <row r="6470">
      <c r="A6470" s="551" t="s">
        <v>12318</v>
      </c>
      <c r="B6470" s="551" t="s">
        <v>12319</v>
      </c>
    </row>
    <row r="6471">
      <c r="A6471" s="551" t="s">
        <v>12320</v>
      </c>
      <c r="B6471" s="551" t="s">
        <v>12321</v>
      </c>
    </row>
    <row r="6472">
      <c r="A6472" s="551" t="s">
        <v>12322</v>
      </c>
      <c r="B6472" s="551" t="s">
        <v>12323</v>
      </c>
    </row>
    <row r="6473">
      <c r="A6473" s="551" t="s">
        <v>79</v>
      </c>
      <c r="B6473" s="551" t="s">
        <v>12324</v>
      </c>
    </row>
    <row r="6474">
      <c r="A6474" s="551" t="s">
        <v>12325</v>
      </c>
      <c r="B6474" s="551" t="s">
        <v>12326</v>
      </c>
    </row>
    <row r="6475">
      <c r="A6475" s="551" t="s">
        <v>12327</v>
      </c>
      <c r="B6475" s="551" t="s">
        <v>12328</v>
      </c>
    </row>
    <row r="6476">
      <c r="A6476" s="551" t="s">
        <v>12329</v>
      </c>
      <c r="B6476" s="551" t="s">
        <v>12330</v>
      </c>
    </row>
    <row r="6477">
      <c r="A6477" s="551" t="s">
        <v>12331</v>
      </c>
      <c r="B6477" s="551" t="s">
        <v>3315</v>
      </c>
    </row>
    <row r="6478">
      <c r="A6478" s="551" t="s">
        <v>12332</v>
      </c>
      <c r="B6478" s="551" t="s">
        <v>12333</v>
      </c>
    </row>
    <row r="6479">
      <c r="A6479" s="551" t="s">
        <v>12334</v>
      </c>
      <c r="B6479" s="551" t="s">
        <v>12335</v>
      </c>
    </row>
    <row r="6480">
      <c r="A6480" s="551" t="s">
        <v>643</v>
      </c>
      <c r="B6480" s="551" t="s">
        <v>12336</v>
      </c>
    </row>
    <row r="6481">
      <c r="A6481" s="551" t="s">
        <v>12337</v>
      </c>
      <c r="B6481" s="551" t="s">
        <v>12338</v>
      </c>
    </row>
    <row r="6482">
      <c r="A6482" s="551" t="s">
        <v>12339</v>
      </c>
      <c r="B6482" s="551" t="s">
        <v>12340</v>
      </c>
    </row>
    <row r="6483">
      <c r="A6483" s="551" t="s">
        <v>12341</v>
      </c>
      <c r="B6483" s="551" t="s">
        <v>12342</v>
      </c>
    </row>
    <row r="6484">
      <c r="A6484" s="551" t="s">
        <v>12343</v>
      </c>
      <c r="B6484" s="551" t="s">
        <v>12344</v>
      </c>
    </row>
    <row r="6485">
      <c r="A6485" s="551" t="s">
        <v>12345</v>
      </c>
      <c r="B6485" s="551" t="s">
        <v>12346</v>
      </c>
    </row>
    <row r="6486">
      <c r="A6486" s="551" t="s">
        <v>644</v>
      </c>
      <c r="B6486" s="551" t="s">
        <v>12347</v>
      </c>
    </row>
    <row r="6487">
      <c r="A6487" s="551" t="s">
        <v>12348</v>
      </c>
      <c r="B6487" s="551" t="s">
        <v>12349</v>
      </c>
    </row>
    <row r="6488">
      <c r="A6488" s="551" t="s">
        <v>12350</v>
      </c>
      <c r="B6488" s="551" t="s">
        <v>12351</v>
      </c>
    </row>
    <row r="6489">
      <c r="A6489" s="551" t="s">
        <v>12352</v>
      </c>
      <c r="B6489" s="551" t="s">
        <v>12353</v>
      </c>
    </row>
    <row r="6490">
      <c r="A6490" s="551" t="s">
        <v>12354</v>
      </c>
      <c r="B6490" s="551" t="s">
        <v>12355</v>
      </c>
    </row>
    <row r="6491">
      <c r="A6491" s="551" t="s">
        <v>12356</v>
      </c>
      <c r="B6491" s="551" t="s">
        <v>12357</v>
      </c>
    </row>
    <row r="6492">
      <c r="A6492" s="551" t="s">
        <v>12358</v>
      </c>
      <c r="B6492" s="551" t="s">
        <v>12359</v>
      </c>
    </row>
    <row r="6493">
      <c r="A6493" s="551" t="s">
        <v>12360</v>
      </c>
      <c r="B6493" s="551" t="s">
        <v>12361</v>
      </c>
    </row>
    <row r="6494">
      <c r="A6494" s="551" t="s">
        <v>12362</v>
      </c>
      <c r="B6494" s="551" t="s">
        <v>12363</v>
      </c>
    </row>
    <row r="6495">
      <c r="A6495" s="551" t="s">
        <v>645</v>
      </c>
      <c r="B6495" s="551" t="s">
        <v>12364</v>
      </c>
    </row>
    <row r="6496">
      <c r="A6496" s="551" t="s">
        <v>12365</v>
      </c>
      <c r="B6496" s="551" t="s">
        <v>12366</v>
      </c>
    </row>
    <row r="6497">
      <c r="A6497" s="551" t="s">
        <v>12367</v>
      </c>
      <c r="B6497" s="551" t="s">
        <v>12368</v>
      </c>
    </row>
    <row r="6498">
      <c r="A6498" s="551" t="s">
        <v>12369</v>
      </c>
      <c r="B6498" s="551" t="s">
        <v>12370</v>
      </c>
    </row>
    <row r="6499">
      <c r="A6499" s="551" t="s">
        <v>12371</v>
      </c>
      <c r="B6499" s="551" t="s">
        <v>12372</v>
      </c>
    </row>
    <row r="6500">
      <c r="A6500" s="551" t="s">
        <v>12373</v>
      </c>
      <c r="B6500" s="551" t="s">
        <v>12374</v>
      </c>
    </row>
    <row r="6501">
      <c r="A6501" s="552" t="s">
        <v>12375</v>
      </c>
      <c r="B6501" s="551" t="s">
        <v>12376</v>
      </c>
    </row>
    <row r="6502">
      <c r="A6502" s="551" t="s">
        <v>12377</v>
      </c>
      <c r="B6502" s="551" t="s">
        <v>12376</v>
      </c>
    </row>
    <row r="6503">
      <c r="A6503" s="551" t="s">
        <v>12378</v>
      </c>
      <c r="B6503" s="551" t="s">
        <v>12376</v>
      </c>
    </row>
    <row r="6504">
      <c r="A6504" s="551" t="s">
        <v>12379</v>
      </c>
      <c r="B6504" s="551" t="s">
        <v>12376</v>
      </c>
    </row>
    <row r="6505">
      <c r="A6505" s="551" t="s">
        <v>12380</v>
      </c>
      <c r="B6505" s="551" t="s">
        <v>12381</v>
      </c>
    </row>
    <row r="6506">
      <c r="A6506" s="551" t="s">
        <v>12382</v>
      </c>
      <c r="B6506" s="551" t="s">
        <v>12383</v>
      </c>
    </row>
    <row r="6507">
      <c r="A6507" s="551" t="s">
        <v>12384</v>
      </c>
      <c r="B6507" s="551" t="s">
        <v>12385</v>
      </c>
    </row>
    <row r="6508">
      <c r="A6508" s="551" t="s">
        <v>12386</v>
      </c>
      <c r="B6508" s="551" t="s">
        <v>12387</v>
      </c>
    </row>
    <row r="6509">
      <c r="A6509" s="551" t="s">
        <v>12388</v>
      </c>
      <c r="B6509" s="551" t="s">
        <v>12389</v>
      </c>
    </row>
    <row r="6510">
      <c r="A6510" s="551" t="s">
        <v>12390</v>
      </c>
      <c r="B6510" s="551" t="s">
        <v>12391</v>
      </c>
    </row>
    <row r="6511">
      <c r="A6511" s="551" t="s">
        <v>12392</v>
      </c>
      <c r="B6511" s="551" t="s">
        <v>12393</v>
      </c>
    </row>
    <row r="6512">
      <c r="A6512" s="551" t="s">
        <v>12394</v>
      </c>
      <c r="B6512" s="551" t="s">
        <v>12395</v>
      </c>
    </row>
    <row r="6513">
      <c r="A6513" s="551" t="s">
        <v>12396</v>
      </c>
      <c r="B6513" s="551" t="s">
        <v>12397</v>
      </c>
    </row>
    <row r="6514">
      <c r="A6514" s="551" t="s">
        <v>647</v>
      </c>
      <c r="B6514" s="551" t="s">
        <v>12376</v>
      </c>
    </row>
    <row r="6515">
      <c r="A6515" s="551" t="s">
        <v>12398</v>
      </c>
      <c r="B6515" s="551" t="s">
        <v>12376</v>
      </c>
    </row>
    <row r="6516">
      <c r="A6516" s="551" t="s">
        <v>12399</v>
      </c>
      <c r="B6516" s="551" t="s">
        <v>12400</v>
      </c>
    </row>
    <row r="6517">
      <c r="A6517" s="551" t="s">
        <v>12401</v>
      </c>
      <c r="B6517" s="551" t="s">
        <v>12402</v>
      </c>
    </row>
    <row r="6518">
      <c r="A6518" s="551" t="s">
        <v>12403</v>
      </c>
      <c r="B6518" s="551" t="s">
        <v>12404</v>
      </c>
    </row>
    <row r="6519">
      <c r="A6519" s="551" t="s">
        <v>12405</v>
      </c>
      <c r="B6519" s="551" t="s">
        <v>12406</v>
      </c>
    </row>
    <row r="6520">
      <c r="A6520" s="551" t="s">
        <v>12407</v>
      </c>
      <c r="B6520" s="551" t="s">
        <v>12408</v>
      </c>
    </row>
    <row r="6521">
      <c r="A6521" s="551" t="s">
        <v>12409</v>
      </c>
      <c r="B6521" s="551" t="s">
        <v>12410</v>
      </c>
    </row>
    <row r="6522">
      <c r="A6522" s="551" t="s">
        <v>12411</v>
      </c>
      <c r="B6522" s="551" t="s">
        <v>12412</v>
      </c>
    </row>
    <row r="6523">
      <c r="A6523" s="551" t="s">
        <v>12413</v>
      </c>
      <c r="B6523" s="551" t="s">
        <v>12414</v>
      </c>
    </row>
    <row r="6524">
      <c r="A6524" s="551" t="s">
        <v>12415</v>
      </c>
      <c r="B6524" s="551" t="s">
        <v>5829</v>
      </c>
    </row>
    <row r="6525">
      <c r="A6525" s="551" t="s">
        <v>12416</v>
      </c>
      <c r="B6525" s="551" t="s">
        <v>12417</v>
      </c>
    </row>
    <row r="6526">
      <c r="A6526" s="551" t="s">
        <v>12418</v>
      </c>
      <c r="B6526" s="551" t="s">
        <v>12419</v>
      </c>
    </row>
    <row r="6527">
      <c r="A6527" s="551" t="s">
        <v>12420</v>
      </c>
      <c r="B6527" s="551" t="s">
        <v>5829</v>
      </c>
    </row>
    <row r="6528">
      <c r="A6528" s="551" t="s">
        <v>12421</v>
      </c>
      <c r="B6528" s="551" t="s">
        <v>5829</v>
      </c>
    </row>
    <row r="6529">
      <c r="A6529" s="551" t="s">
        <v>12422</v>
      </c>
      <c r="B6529" s="551" t="s">
        <v>5829</v>
      </c>
    </row>
    <row r="6530">
      <c r="A6530" s="551" t="s">
        <v>12423</v>
      </c>
      <c r="B6530" s="551" t="s">
        <v>12424</v>
      </c>
    </row>
    <row r="6531">
      <c r="A6531" s="551" t="s">
        <v>12425</v>
      </c>
      <c r="B6531" s="551" t="s">
        <v>12426</v>
      </c>
    </row>
    <row r="6532">
      <c r="A6532" s="551" t="s">
        <v>12427</v>
      </c>
      <c r="B6532" s="551" t="s">
        <v>12428</v>
      </c>
    </row>
    <row r="6533">
      <c r="A6533" s="551" t="s">
        <v>12429</v>
      </c>
      <c r="B6533" s="551" t="s">
        <v>12430</v>
      </c>
    </row>
    <row r="6534">
      <c r="A6534" s="551" t="s">
        <v>12431</v>
      </c>
      <c r="B6534" s="551" t="s">
        <v>12432</v>
      </c>
    </row>
    <row r="6535">
      <c r="A6535" s="551" t="s">
        <v>12433</v>
      </c>
      <c r="B6535" s="551" t="s">
        <v>12434</v>
      </c>
    </row>
    <row r="6536">
      <c r="A6536" s="551" t="s">
        <v>12435</v>
      </c>
      <c r="B6536" s="551" t="s">
        <v>12436</v>
      </c>
    </row>
    <row r="6537">
      <c r="A6537" s="551" t="s">
        <v>12437</v>
      </c>
      <c r="B6537" s="551" t="s">
        <v>12436</v>
      </c>
    </row>
    <row r="6538">
      <c r="A6538" s="552" t="s">
        <v>12438</v>
      </c>
      <c r="B6538" s="551" t="s">
        <v>12439</v>
      </c>
    </row>
    <row r="6539">
      <c r="A6539" s="551" t="s">
        <v>12440</v>
      </c>
      <c r="B6539" s="551" t="s">
        <v>12441</v>
      </c>
    </row>
    <row r="6540">
      <c r="A6540" s="551" t="s">
        <v>12442</v>
      </c>
      <c r="B6540" s="551" t="s">
        <v>12441</v>
      </c>
    </row>
    <row r="6541">
      <c r="A6541" s="551" t="s">
        <v>12443</v>
      </c>
      <c r="B6541" s="551" t="s">
        <v>12444</v>
      </c>
    </row>
    <row r="6542">
      <c r="A6542" s="551" t="s">
        <v>12445</v>
      </c>
      <c r="B6542" s="551" t="s">
        <v>12446</v>
      </c>
    </row>
    <row r="6543">
      <c r="A6543" s="551" t="s">
        <v>12447</v>
      </c>
      <c r="B6543" s="551" t="s">
        <v>12441</v>
      </c>
    </row>
    <row r="6544">
      <c r="A6544" s="551" t="s">
        <v>12448</v>
      </c>
      <c r="B6544" s="551" t="s">
        <v>12441</v>
      </c>
    </row>
    <row r="6545">
      <c r="A6545" s="551" t="s">
        <v>12449</v>
      </c>
      <c r="B6545" s="551" t="s">
        <v>12446</v>
      </c>
    </row>
    <row r="6546">
      <c r="A6546" s="551" t="s">
        <v>12450</v>
      </c>
      <c r="B6546" s="551" t="s">
        <v>12441</v>
      </c>
    </row>
    <row r="6547">
      <c r="A6547" s="551" t="s">
        <v>12451</v>
      </c>
      <c r="B6547" s="551" t="s">
        <v>12441</v>
      </c>
    </row>
    <row r="6548">
      <c r="A6548" s="551" t="s">
        <v>12452</v>
      </c>
      <c r="B6548" s="551" t="s">
        <v>12441</v>
      </c>
    </row>
    <row r="6549">
      <c r="A6549" s="551" t="s">
        <v>12453</v>
      </c>
      <c r="B6549" s="551" t="s">
        <v>12441</v>
      </c>
    </row>
    <row r="6550">
      <c r="A6550" s="551" t="s">
        <v>12454</v>
      </c>
      <c r="B6550" s="551" t="s">
        <v>12441</v>
      </c>
    </row>
    <row r="6551">
      <c r="A6551" s="551" t="s">
        <v>12455</v>
      </c>
      <c r="B6551" s="551" t="s">
        <v>12441</v>
      </c>
    </row>
    <row r="6552">
      <c r="A6552" s="551" t="s">
        <v>12456</v>
      </c>
      <c r="B6552" s="551" t="s">
        <v>12441</v>
      </c>
    </row>
    <row r="6553">
      <c r="A6553" s="551" t="s">
        <v>12457</v>
      </c>
      <c r="B6553" s="551" t="s">
        <v>12441</v>
      </c>
    </row>
  </sheetData>
  <dataValidations>
    <dataValidation type="list" allowBlank="1" sqref="C13">
      <formula1>Ticker_key</formula1>
    </dataValidation>
    <dataValidation type="list" allowBlank="1" sqref="D13">
      <formula1>Ticker_name</formula1>
    </dataValidation>
  </dataValidations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2">
      <c r="D2" s="245" t="s">
        <v>85</v>
      </c>
      <c r="E2" s="246" t="s">
        <v>86</v>
      </c>
      <c r="F2" s="245" t="s">
        <v>87</v>
      </c>
      <c r="G2" s="246" t="s">
        <v>88</v>
      </c>
      <c r="H2" s="247" t="s">
        <v>89</v>
      </c>
      <c r="I2" s="248">
        <v>4.0</v>
      </c>
    </row>
    <row r="3">
      <c r="D3" s="249" t="s">
        <v>90</v>
      </c>
      <c r="E3" s="250">
        <v>307.0</v>
      </c>
      <c r="F3" s="247" t="s">
        <v>91</v>
      </c>
      <c r="G3" s="248">
        <v>7.0</v>
      </c>
      <c r="H3" s="247" t="s">
        <v>92</v>
      </c>
      <c r="I3" s="248">
        <v>20.0</v>
      </c>
    </row>
    <row r="4">
      <c r="D4" s="247" t="s">
        <v>93</v>
      </c>
      <c r="E4" s="248">
        <v>132.0</v>
      </c>
      <c r="F4" s="247" t="s">
        <v>94</v>
      </c>
      <c r="G4" s="248">
        <v>20.0</v>
      </c>
      <c r="H4" s="247" t="s">
        <v>95</v>
      </c>
      <c r="I4" s="248">
        <v>16.0</v>
      </c>
    </row>
    <row r="5">
      <c r="D5" s="247" t="s">
        <v>96</v>
      </c>
      <c r="E5" s="248">
        <v>124.0</v>
      </c>
      <c r="F5" s="247" t="s">
        <v>97</v>
      </c>
      <c r="G5" s="248">
        <v>4.0</v>
      </c>
      <c r="H5" s="249" t="s">
        <v>98</v>
      </c>
      <c r="I5" s="250">
        <v>16.0</v>
      </c>
    </row>
    <row r="6">
      <c r="D6" s="247" t="s">
        <v>99</v>
      </c>
      <c r="E6" s="248">
        <v>164.0</v>
      </c>
      <c r="F6" s="247" t="s">
        <v>100</v>
      </c>
      <c r="G6" s="248">
        <v>16.0</v>
      </c>
      <c r="H6" s="247" t="s">
        <v>101</v>
      </c>
      <c r="I6" s="248">
        <v>64.0</v>
      </c>
    </row>
    <row r="7">
      <c r="D7" s="247" t="s">
        <v>102</v>
      </c>
      <c r="E7" s="248">
        <v>190.0</v>
      </c>
      <c r="F7" s="247" t="s">
        <v>103</v>
      </c>
      <c r="G7" s="248">
        <v>20.0</v>
      </c>
      <c r="H7" s="247" t="s">
        <v>104</v>
      </c>
      <c r="I7" s="248">
        <v>4.0</v>
      </c>
    </row>
    <row r="8">
      <c r="D8" s="247" t="s">
        <v>105</v>
      </c>
      <c r="E8" s="248">
        <v>248.0</v>
      </c>
      <c r="F8" s="247" t="s">
        <v>106</v>
      </c>
      <c r="G8" s="248">
        <v>4.0</v>
      </c>
      <c r="H8" s="252" t="s">
        <v>107</v>
      </c>
      <c r="I8" s="253">
        <v>14.0</v>
      </c>
    </row>
    <row r="9">
      <c r="D9" s="555" t="s">
        <v>108</v>
      </c>
      <c r="E9" s="556">
        <v>230.0</v>
      </c>
      <c r="F9" s="247" t="s">
        <v>109</v>
      </c>
      <c r="G9" s="248">
        <v>24.0</v>
      </c>
      <c r="H9" s="247" t="s">
        <v>110</v>
      </c>
      <c r="I9" s="248">
        <v>8.0</v>
      </c>
    </row>
    <row r="10">
      <c r="D10" s="247" t="s">
        <v>111</v>
      </c>
      <c r="E10" s="248">
        <v>95.0</v>
      </c>
      <c r="F10" s="247" t="s">
        <v>112</v>
      </c>
      <c r="G10" s="248">
        <v>36.0</v>
      </c>
      <c r="H10" s="247" t="s">
        <v>113</v>
      </c>
      <c r="I10" s="248">
        <v>12.0</v>
      </c>
    </row>
    <row r="11">
      <c r="D11" s="247" t="s">
        <v>114</v>
      </c>
      <c r="E11" s="248">
        <v>104.0</v>
      </c>
      <c r="F11" s="247" t="s">
        <v>115</v>
      </c>
      <c r="G11" s="248">
        <v>16.0</v>
      </c>
      <c r="H11" s="247" t="s">
        <v>116</v>
      </c>
      <c r="I11" s="248">
        <v>8.0</v>
      </c>
    </row>
    <row r="12">
      <c r="D12" s="247" t="s">
        <v>117</v>
      </c>
      <c r="E12" s="248">
        <v>20.0</v>
      </c>
      <c r="F12" s="247" t="s">
        <v>118</v>
      </c>
      <c r="G12" s="248">
        <v>8.0</v>
      </c>
      <c r="H12" s="247" t="s">
        <v>119</v>
      </c>
      <c r="I12" s="248">
        <v>20.0</v>
      </c>
    </row>
    <row r="13">
      <c r="D13" s="247" t="s">
        <v>120</v>
      </c>
      <c r="E13" s="248">
        <v>96.0</v>
      </c>
      <c r="F13" s="247" t="s">
        <v>121</v>
      </c>
      <c r="G13" s="248">
        <v>8.0</v>
      </c>
    </row>
    <row r="14">
      <c r="F14" s="247" t="s">
        <v>329</v>
      </c>
      <c r="G14" s="248">
        <v>8.0</v>
      </c>
    </row>
    <row r="15">
      <c r="F15" s="247" t="s">
        <v>132</v>
      </c>
      <c r="G15" s="248">
        <v>4.0</v>
      </c>
    </row>
    <row r="16">
      <c r="F16" s="247" t="s">
        <v>200</v>
      </c>
      <c r="G16" s="248">
        <v>40.0</v>
      </c>
    </row>
    <row r="17">
      <c r="F17" s="247" t="s">
        <v>167</v>
      </c>
      <c r="G17" s="248">
        <v>28.0</v>
      </c>
    </row>
    <row r="18">
      <c r="F18" s="247" t="s">
        <v>577</v>
      </c>
      <c r="G18" s="248">
        <v>4.0</v>
      </c>
    </row>
    <row r="19">
      <c r="F19" s="247" t="s">
        <v>291</v>
      </c>
      <c r="G19" s="248">
        <v>12.0</v>
      </c>
    </row>
    <row r="20">
      <c r="F20" s="247" t="s">
        <v>165</v>
      </c>
      <c r="G20" s="248">
        <v>16.0</v>
      </c>
    </row>
    <row r="21">
      <c r="F21" s="247" t="s">
        <v>240</v>
      </c>
      <c r="G21" s="248">
        <v>12.0</v>
      </c>
    </row>
    <row r="22">
      <c r="F22" s="247" t="s">
        <v>636</v>
      </c>
      <c r="G22" s="248">
        <v>4.0</v>
      </c>
    </row>
    <row r="23">
      <c r="F23" s="247" t="s">
        <v>205</v>
      </c>
      <c r="G23" s="248">
        <v>4.0</v>
      </c>
    </row>
    <row r="24">
      <c r="F24" s="247" t="s">
        <v>134</v>
      </c>
      <c r="G24" s="248">
        <v>8.0</v>
      </c>
    </row>
    <row r="25">
      <c r="F25" s="247" t="s">
        <v>564</v>
      </c>
      <c r="G25" s="248">
        <v>8.0</v>
      </c>
    </row>
    <row r="26">
      <c r="F26" s="247" t="s">
        <v>221</v>
      </c>
      <c r="G26" s="248">
        <v>12.0</v>
      </c>
    </row>
    <row r="27">
      <c r="F27" s="247" t="s">
        <v>464</v>
      </c>
      <c r="G27" s="248">
        <v>8.0</v>
      </c>
    </row>
    <row r="28">
      <c r="F28" s="247" t="s">
        <v>361</v>
      </c>
      <c r="G28" s="248">
        <v>8.0</v>
      </c>
    </row>
    <row r="29">
      <c r="F29" s="247" t="s">
        <v>195</v>
      </c>
      <c r="G29" s="248">
        <v>20.0</v>
      </c>
    </row>
    <row r="30">
      <c r="F30" s="247" t="s">
        <v>334</v>
      </c>
      <c r="G30" s="248">
        <v>4.0</v>
      </c>
    </row>
    <row r="31">
      <c r="F31" s="247" t="s">
        <v>146</v>
      </c>
      <c r="G31" s="248">
        <v>8.0</v>
      </c>
    </row>
    <row r="32">
      <c r="F32" s="247" t="s">
        <v>412</v>
      </c>
      <c r="G32" s="248">
        <v>8.0</v>
      </c>
    </row>
    <row r="33">
      <c r="F33" s="247" t="s">
        <v>566</v>
      </c>
      <c r="G33" s="248">
        <v>4.0</v>
      </c>
    </row>
    <row r="34">
      <c r="F34" s="247" t="s">
        <v>432</v>
      </c>
      <c r="G34" s="248">
        <v>4.0</v>
      </c>
    </row>
    <row r="35">
      <c r="F35" s="247" t="s">
        <v>280</v>
      </c>
      <c r="G35" s="248">
        <v>20.0</v>
      </c>
    </row>
    <row r="36">
      <c r="F36" s="247" t="s">
        <v>344</v>
      </c>
      <c r="G36" s="248">
        <v>4.0</v>
      </c>
    </row>
    <row r="37">
      <c r="F37" s="247" t="s">
        <v>456</v>
      </c>
      <c r="G37" s="248">
        <v>20.0</v>
      </c>
    </row>
    <row r="38">
      <c r="F38" s="247" t="s">
        <v>270</v>
      </c>
      <c r="G38" s="248">
        <v>4.0</v>
      </c>
    </row>
    <row r="39">
      <c r="F39" s="247" t="s">
        <v>274</v>
      </c>
      <c r="G39" s="248">
        <v>4.0</v>
      </c>
    </row>
    <row r="40">
      <c r="F40" s="247" t="s">
        <v>151</v>
      </c>
      <c r="G40" s="248">
        <v>48.0</v>
      </c>
    </row>
    <row r="41">
      <c r="F41" s="247" t="s">
        <v>171</v>
      </c>
      <c r="G41" s="248">
        <v>8.0</v>
      </c>
    </row>
    <row r="42">
      <c r="F42" s="247" t="s">
        <v>185</v>
      </c>
      <c r="G42" s="248">
        <v>8.0</v>
      </c>
    </row>
    <row r="43">
      <c r="F43" s="247" t="s">
        <v>342</v>
      </c>
      <c r="G43" s="248">
        <v>4.0</v>
      </c>
    </row>
    <row r="44">
      <c r="F44" s="247" t="s">
        <v>581</v>
      </c>
      <c r="G44" s="248">
        <v>4.0</v>
      </c>
    </row>
    <row r="45">
      <c r="F45" s="247" t="s">
        <v>628</v>
      </c>
      <c r="G45" s="248">
        <v>4.0</v>
      </c>
    </row>
    <row r="46">
      <c r="F46" s="247" t="s">
        <v>232</v>
      </c>
      <c r="G46" s="248">
        <v>12.0</v>
      </c>
    </row>
    <row r="47">
      <c r="F47" s="247" t="s">
        <v>574</v>
      </c>
      <c r="G47" s="248">
        <v>4.0</v>
      </c>
    </row>
    <row r="48">
      <c r="F48" s="247" t="s">
        <v>424</v>
      </c>
      <c r="G48" s="248">
        <v>8.0</v>
      </c>
    </row>
    <row r="49">
      <c r="F49" s="247" t="s">
        <v>284</v>
      </c>
      <c r="G49" s="248">
        <v>16.0</v>
      </c>
    </row>
    <row r="50">
      <c r="F50" s="247" t="s">
        <v>486</v>
      </c>
      <c r="G50" s="248">
        <v>4.0</v>
      </c>
    </row>
    <row r="51">
      <c r="F51" s="247" t="s">
        <v>138</v>
      </c>
      <c r="G51" s="248">
        <v>24.0</v>
      </c>
    </row>
    <row r="52">
      <c r="F52" s="247" t="s">
        <v>140</v>
      </c>
      <c r="G52" s="248">
        <v>56.0</v>
      </c>
    </row>
    <row r="53">
      <c r="F53" s="247" t="s">
        <v>286</v>
      </c>
      <c r="G53" s="248">
        <v>16.0</v>
      </c>
    </row>
    <row r="54">
      <c r="F54" s="247" t="s">
        <v>258</v>
      </c>
      <c r="G54" s="248">
        <v>12.0</v>
      </c>
    </row>
    <row r="55">
      <c r="F55" s="247" t="s">
        <v>230</v>
      </c>
      <c r="G55" s="248">
        <v>4.0</v>
      </c>
    </row>
    <row r="56">
      <c r="F56" s="247" t="s">
        <v>188</v>
      </c>
      <c r="G56" s="248">
        <v>8.0</v>
      </c>
    </row>
    <row r="57">
      <c r="F57" s="247" t="s">
        <v>460</v>
      </c>
      <c r="G57" s="248">
        <v>4.0</v>
      </c>
    </row>
    <row r="58">
      <c r="F58" s="247" t="s">
        <v>375</v>
      </c>
      <c r="G58" s="248">
        <v>8.0</v>
      </c>
    </row>
    <row r="59">
      <c r="F59" s="247" t="s">
        <v>288</v>
      </c>
      <c r="G59" s="248">
        <v>12.0</v>
      </c>
    </row>
    <row r="60">
      <c r="F60" s="247" t="s">
        <v>227</v>
      </c>
      <c r="G60" s="248">
        <v>16.0</v>
      </c>
    </row>
    <row r="61">
      <c r="F61" s="247" t="s">
        <v>555</v>
      </c>
      <c r="G61" s="248">
        <v>12.0</v>
      </c>
    </row>
    <row r="62">
      <c r="F62" s="247" t="s">
        <v>236</v>
      </c>
      <c r="G62" s="248">
        <v>16.0</v>
      </c>
    </row>
    <row r="63">
      <c r="F63" s="247" t="s">
        <v>498</v>
      </c>
      <c r="G63" s="248">
        <v>4.0</v>
      </c>
    </row>
    <row r="64">
      <c r="F64" s="247" t="s">
        <v>537</v>
      </c>
      <c r="G64" s="248">
        <v>4.0</v>
      </c>
    </row>
    <row r="65">
      <c r="F65" s="247" t="s">
        <v>260</v>
      </c>
      <c r="G65" s="248">
        <v>8.0</v>
      </c>
    </row>
    <row r="66">
      <c r="F66" s="247" t="s">
        <v>256</v>
      </c>
      <c r="G66" s="248">
        <v>76.0</v>
      </c>
    </row>
    <row r="67">
      <c r="F67" s="247" t="s">
        <v>183</v>
      </c>
      <c r="G67" s="248">
        <v>8.0</v>
      </c>
    </row>
    <row r="68">
      <c r="F68" s="247" t="s">
        <v>249</v>
      </c>
      <c r="G68" s="248">
        <v>20.0</v>
      </c>
    </row>
    <row r="69">
      <c r="F69" s="247" t="s">
        <v>365</v>
      </c>
      <c r="G69" s="248">
        <v>4.0</v>
      </c>
    </row>
    <row r="70">
      <c r="F70" s="247" t="s">
        <v>89</v>
      </c>
      <c r="G70" s="248">
        <v>4.0</v>
      </c>
    </row>
    <row r="71">
      <c r="F71" s="247" t="s">
        <v>92</v>
      </c>
      <c r="G71" s="248">
        <v>20.0</v>
      </c>
    </row>
    <row r="72">
      <c r="F72" s="247" t="s">
        <v>95</v>
      </c>
      <c r="G72" s="248">
        <v>16.0</v>
      </c>
    </row>
    <row r="73">
      <c r="F73" s="249" t="s">
        <v>98</v>
      </c>
      <c r="G73" s="250">
        <v>16.0</v>
      </c>
    </row>
    <row r="74">
      <c r="F74" s="247" t="s">
        <v>101</v>
      </c>
      <c r="G74" s="248">
        <v>64.0</v>
      </c>
    </row>
    <row r="75">
      <c r="F75" s="247" t="s">
        <v>104</v>
      </c>
      <c r="G75" s="248">
        <v>4.0</v>
      </c>
    </row>
    <row r="76">
      <c r="F76" s="252" t="s">
        <v>107</v>
      </c>
      <c r="G76" s="253">
        <v>14.0</v>
      </c>
    </row>
    <row r="77">
      <c r="F77" s="247" t="s">
        <v>110</v>
      </c>
      <c r="G77" s="248">
        <v>8.0</v>
      </c>
    </row>
    <row r="78">
      <c r="F78" s="247" t="s">
        <v>113</v>
      </c>
      <c r="G78" s="248">
        <v>12.0</v>
      </c>
    </row>
    <row r="79">
      <c r="F79" s="247" t="s">
        <v>116</v>
      </c>
      <c r="G79" s="248">
        <v>8.0</v>
      </c>
    </row>
    <row r="80">
      <c r="F80" s="247" t="s">
        <v>119</v>
      </c>
      <c r="G80" s="248">
        <v>20.0</v>
      </c>
    </row>
    <row r="81">
      <c r="F81" s="247" t="s">
        <v>212</v>
      </c>
      <c r="G81" s="248">
        <v>4.0</v>
      </c>
    </row>
    <row r="82">
      <c r="F82" s="247" t="s">
        <v>379</v>
      </c>
      <c r="G82" s="248">
        <v>4.0</v>
      </c>
    </row>
    <row r="83">
      <c r="F83" s="247" t="s">
        <v>158</v>
      </c>
      <c r="G83" s="248">
        <v>4.0</v>
      </c>
    </row>
    <row r="84">
      <c r="F84" s="247" t="s">
        <v>441</v>
      </c>
      <c r="G84" s="248">
        <v>4.0</v>
      </c>
    </row>
    <row r="85">
      <c r="F85" s="247" t="s">
        <v>149</v>
      </c>
      <c r="G85" s="248">
        <v>44.0</v>
      </c>
    </row>
    <row r="86">
      <c r="F86" s="247" t="s">
        <v>266</v>
      </c>
      <c r="G86" s="248">
        <v>12.0</v>
      </c>
    </row>
    <row r="87">
      <c r="F87" s="247" t="s">
        <v>553</v>
      </c>
      <c r="G87" s="248">
        <v>4.0</v>
      </c>
    </row>
    <row r="88">
      <c r="F88" s="247" t="s">
        <v>383</v>
      </c>
      <c r="G88" s="248">
        <v>4.0</v>
      </c>
    </row>
    <row r="89">
      <c r="F89" s="247" t="s">
        <v>209</v>
      </c>
      <c r="G89" s="248">
        <v>12.0</v>
      </c>
    </row>
    <row r="90">
      <c r="F90" s="247" t="s">
        <v>180</v>
      </c>
      <c r="G90" s="248">
        <v>64.0</v>
      </c>
    </row>
    <row r="91">
      <c r="F91" s="247" t="s">
        <v>419</v>
      </c>
      <c r="G91" s="248">
        <v>24.0</v>
      </c>
    </row>
    <row r="92">
      <c r="F92" s="247" t="s">
        <v>218</v>
      </c>
      <c r="G92" s="248">
        <v>44.0</v>
      </c>
    </row>
    <row r="93">
      <c r="F93" s="247" t="s">
        <v>191</v>
      </c>
      <c r="G93" s="248">
        <v>15.0</v>
      </c>
    </row>
    <row r="94">
      <c r="F94" s="247" t="s">
        <v>262</v>
      </c>
      <c r="G94" s="248">
        <v>12.0</v>
      </c>
    </row>
    <row r="95">
      <c r="F95" s="247" t="s">
        <v>136</v>
      </c>
      <c r="G95" s="248">
        <v>22.0</v>
      </c>
    </row>
    <row r="96">
      <c r="F96" s="247" t="s">
        <v>154</v>
      </c>
      <c r="G96" s="248">
        <v>32.0</v>
      </c>
    </row>
    <row r="97">
      <c r="F97" s="247" t="s">
        <v>583</v>
      </c>
      <c r="G97" s="248">
        <v>4.0</v>
      </c>
    </row>
    <row r="98">
      <c r="F98" s="247" t="s">
        <v>268</v>
      </c>
      <c r="G98" s="248">
        <v>16.0</v>
      </c>
    </row>
    <row r="99">
      <c r="F99" s="247" t="s">
        <v>224</v>
      </c>
      <c r="G99" s="248">
        <v>4.0</v>
      </c>
    </row>
    <row r="100">
      <c r="F100" s="247" t="s">
        <v>234</v>
      </c>
      <c r="G100" s="248">
        <v>12.0</v>
      </c>
    </row>
    <row r="101">
      <c r="F101" s="247" t="s">
        <v>156</v>
      </c>
      <c r="G101" s="248">
        <v>56.0</v>
      </c>
    </row>
    <row r="102">
      <c r="F102" s="247" t="s">
        <v>298</v>
      </c>
      <c r="G102" s="248">
        <v>16.0</v>
      </c>
    </row>
    <row r="103">
      <c r="F103" s="247" t="s">
        <v>320</v>
      </c>
      <c r="G103" s="248">
        <v>12.0</v>
      </c>
    </row>
    <row r="104">
      <c r="F104" s="247" t="s">
        <v>247</v>
      </c>
      <c r="G104" s="248">
        <v>20.0</v>
      </c>
    </row>
    <row r="105">
      <c r="F105" s="247" t="s">
        <v>348</v>
      </c>
      <c r="G105" s="248">
        <v>16.0</v>
      </c>
    </row>
    <row r="106">
      <c r="F106" s="247" t="s">
        <v>169</v>
      </c>
      <c r="G106" s="248">
        <v>12.0</v>
      </c>
    </row>
    <row r="107">
      <c r="F107" s="247" t="s">
        <v>143</v>
      </c>
      <c r="G107" s="248">
        <v>49.0</v>
      </c>
    </row>
    <row r="108">
      <c r="F108" s="247" t="s">
        <v>301</v>
      </c>
      <c r="G108" s="248">
        <v>16.0</v>
      </c>
    </row>
    <row r="109">
      <c r="F109" s="247" t="s">
        <v>175</v>
      </c>
      <c r="G109" s="248">
        <v>12.0</v>
      </c>
    </row>
    <row r="110">
      <c r="F110" s="247" t="s">
        <v>161</v>
      </c>
      <c r="G110" s="248">
        <v>16.0</v>
      </c>
    </row>
    <row r="111">
      <c r="F111" s="247" t="s">
        <v>591</v>
      </c>
      <c r="G111" s="248">
        <v>4.0</v>
      </c>
    </row>
    <row r="112">
      <c r="F112" s="247" t="s">
        <v>177</v>
      </c>
      <c r="G112" s="248">
        <v>36.0</v>
      </c>
    </row>
    <row r="113">
      <c r="F113" s="247" t="s">
        <v>495</v>
      </c>
      <c r="G113" s="248">
        <v>4.0</v>
      </c>
    </row>
    <row r="114">
      <c r="F114" s="247" t="s">
        <v>476</v>
      </c>
      <c r="G114" s="248">
        <v>8.0</v>
      </c>
    </row>
    <row r="115">
      <c r="F115" s="247" t="s">
        <v>385</v>
      </c>
      <c r="G115" s="248">
        <v>3.0</v>
      </c>
    </row>
    <row r="116">
      <c r="F116" s="247" t="s">
        <v>507</v>
      </c>
      <c r="G116" s="248">
        <v>4.0</v>
      </c>
    </row>
    <row r="117">
      <c r="F117" s="247" t="s">
        <v>390</v>
      </c>
      <c r="G117" s="248">
        <v>4.0</v>
      </c>
    </row>
    <row r="118">
      <c r="F118" s="247" t="s">
        <v>505</v>
      </c>
      <c r="G118" s="248">
        <v>4.0</v>
      </c>
    </row>
    <row r="119">
      <c r="F119" s="247" t="s">
        <v>363</v>
      </c>
      <c r="G119" s="248">
        <v>4.0</v>
      </c>
    </row>
    <row r="120">
      <c r="F120" s="247" t="s">
        <v>469</v>
      </c>
      <c r="G120" s="248">
        <v>8.0</v>
      </c>
    </row>
    <row r="121">
      <c r="F121" s="247" t="s">
        <v>407</v>
      </c>
      <c r="G121" s="248">
        <v>4.0</v>
      </c>
    </row>
    <row r="122">
      <c r="F122" s="247" t="s">
        <v>193</v>
      </c>
      <c r="G122" s="248">
        <v>4.0</v>
      </c>
    </row>
    <row r="123">
      <c r="F123" s="557" t="s">
        <v>81</v>
      </c>
      <c r="G123" s="558">
        <v>1710.0</v>
      </c>
    </row>
    <row r="124">
      <c r="F124" s="281"/>
      <c r="G124" s="281"/>
    </row>
    <row r="125">
      <c r="F125" s="281"/>
      <c r="G125" s="281"/>
    </row>
    <row r="126">
      <c r="F126" s="281"/>
      <c r="G126" s="281"/>
    </row>
    <row r="127">
      <c r="F127" s="281"/>
      <c r="G127" s="281"/>
    </row>
    <row r="128">
      <c r="F128" s="281"/>
      <c r="G128" s="281"/>
    </row>
    <row r="129">
      <c r="F129" s="281"/>
      <c r="G129" s="281"/>
    </row>
    <row r="130">
      <c r="F130" s="281"/>
      <c r="G130" s="281"/>
    </row>
    <row r="131">
      <c r="F131" s="281"/>
      <c r="G131" s="281"/>
    </row>
    <row r="132">
      <c r="F132" s="281"/>
      <c r="G132" s="281"/>
    </row>
    <row r="133">
      <c r="F133" s="281"/>
      <c r="G133" s="281"/>
    </row>
    <row r="134">
      <c r="F134" s="281"/>
      <c r="G134" s="281"/>
    </row>
    <row r="135">
      <c r="F135" s="281"/>
      <c r="G135" s="281"/>
    </row>
    <row r="136">
      <c r="F136" s="281"/>
      <c r="G136" s="281"/>
    </row>
    <row r="137">
      <c r="F137" s="281"/>
      <c r="G137" s="281"/>
    </row>
    <row r="138">
      <c r="F138" s="281"/>
      <c r="G138" s="281"/>
    </row>
    <row r="139">
      <c r="F139" s="281"/>
      <c r="G139" s="281"/>
    </row>
    <row r="140">
      <c r="F140" s="281"/>
      <c r="G140" s="281"/>
    </row>
    <row r="141">
      <c r="F141" s="281"/>
      <c r="G141" s="281"/>
    </row>
    <row r="142">
      <c r="F142" s="281"/>
      <c r="G142" s="281"/>
    </row>
    <row r="143">
      <c r="F143" s="281"/>
      <c r="G143" s="281"/>
    </row>
    <row r="144">
      <c r="F144" s="281"/>
      <c r="G144" s="281"/>
    </row>
    <row r="145">
      <c r="F145" s="281"/>
      <c r="G145" s="281"/>
    </row>
    <row r="146">
      <c r="F146" s="281"/>
      <c r="G146" s="281"/>
    </row>
    <row r="147">
      <c r="F147" s="281"/>
      <c r="G147" s="281"/>
    </row>
    <row r="148">
      <c r="F148" s="281"/>
      <c r="G148" s="281"/>
    </row>
    <row r="149">
      <c r="F149" s="281"/>
      <c r="G149" s="281"/>
    </row>
    <row r="150">
      <c r="F150" s="281"/>
      <c r="G150" s="281"/>
    </row>
    <row r="151">
      <c r="F151" s="281"/>
      <c r="G151" s="281"/>
    </row>
    <row r="152">
      <c r="F152" s="281"/>
      <c r="G152" s="281"/>
    </row>
    <row r="153">
      <c r="F153" s="281"/>
      <c r="G153" s="281"/>
    </row>
    <row r="154">
      <c r="F154" s="281"/>
      <c r="G154" s="281"/>
    </row>
    <row r="155">
      <c r="F155" s="281"/>
      <c r="G155" s="281"/>
    </row>
    <row r="156">
      <c r="F156" s="281"/>
      <c r="G156" s="281"/>
    </row>
    <row r="157">
      <c r="F157" s="281"/>
      <c r="G157" s="281"/>
    </row>
    <row r="158">
      <c r="F158" s="281"/>
      <c r="G158" s="281"/>
    </row>
    <row r="159">
      <c r="F159" s="281"/>
      <c r="G159" s="281"/>
    </row>
    <row r="160">
      <c r="F160" s="281"/>
      <c r="G160" s="281"/>
    </row>
    <row r="161">
      <c r="F161" s="281"/>
      <c r="G161" s="281"/>
    </row>
    <row r="162">
      <c r="F162" s="281"/>
      <c r="G162" s="281"/>
    </row>
    <row r="163">
      <c r="F163" s="281"/>
      <c r="G163" s="281"/>
    </row>
    <row r="164">
      <c r="F164" s="281"/>
      <c r="G164" s="281"/>
    </row>
    <row r="165">
      <c r="F165" s="281"/>
      <c r="G165" s="281"/>
    </row>
    <row r="166">
      <c r="F166" s="281"/>
      <c r="G166" s="281"/>
    </row>
    <row r="167">
      <c r="F167" s="281"/>
      <c r="G167" s="281"/>
    </row>
    <row r="168">
      <c r="F168" s="281"/>
      <c r="G168" s="281"/>
    </row>
    <row r="169">
      <c r="F169" s="281"/>
      <c r="G169" s="281"/>
    </row>
    <row r="170">
      <c r="F170" s="281"/>
      <c r="G170" s="281"/>
    </row>
    <row r="171">
      <c r="F171" s="281"/>
      <c r="G171" s="281"/>
    </row>
    <row r="172">
      <c r="F172" s="281"/>
      <c r="G172" s="281"/>
    </row>
    <row r="173">
      <c r="F173" s="281"/>
      <c r="G173" s="281"/>
    </row>
    <row r="174">
      <c r="F174" s="281"/>
      <c r="G174" s="281"/>
    </row>
    <row r="175">
      <c r="F175" s="281"/>
      <c r="G175" s="281"/>
    </row>
    <row r="176">
      <c r="F176" s="281"/>
      <c r="G176" s="281"/>
    </row>
    <row r="177">
      <c r="F177" s="281"/>
      <c r="G177" s="281"/>
    </row>
    <row r="178">
      <c r="F178" s="281"/>
      <c r="G178" s="281"/>
    </row>
    <row r="179">
      <c r="F179" s="281"/>
      <c r="G179" s="281"/>
    </row>
    <row r="180">
      <c r="F180" s="281"/>
      <c r="G180" s="281"/>
    </row>
    <row r="181">
      <c r="F181" s="281"/>
      <c r="G181" s="281"/>
    </row>
    <row r="182">
      <c r="F182" s="281"/>
      <c r="G182" s="281"/>
    </row>
    <row r="183">
      <c r="F183" s="281"/>
      <c r="G183" s="281"/>
    </row>
    <row r="184">
      <c r="F184" s="281"/>
      <c r="G184" s="281"/>
    </row>
    <row r="185">
      <c r="F185" s="281"/>
      <c r="G185" s="281"/>
    </row>
    <row r="186">
      <c r="F186" s="281"/>
      <c r="G186" s="281"/>
    </row>
    <row r="187">
      <c r="F187" s="281"/>
      <c r="G187" s="281"/>
    </row>
    <row r="188">
      <c r="F188" s="281"/>
      <c r="G188" s="281"/>
    </row>
    <row r="189">
      <c r="F189" s="281"/>
      <c r="G189" s="281"/>
    </row>
    <row r="190">
      <c r="F190" s="281"/>
      <c r="G190" s="281"/>
    </row>
    <row r="191">
      <c r="F191" s="281"/>
      <c r="G191" s="281"/>
    </row>
    <row r="192">
      <c r="F192" s="281"/>
      <c r="G192" s="281"/>
    </row>
    <row r="193">
      <c r="F193" s="281"/>
      <c r="G193" s="281"/>
    </row>
    <row r="194">
      <c r="F194" s="281"/>
      <c r="G194" s="281"/>
    </row>
    <row r="195">
      <c r="F195" s="281"/>
      <c r="G195" s="281"/>
    </row>
    <row r="196">
      <c r="F196" s="281"/>
      <c r="G196" s="281"/>
    </row>
    <row r="197">
      <c r="F197" s="281"/>
      <c r="G197" s="281"/>
    </row>
    <row r="198">
      <c r="F198" s="281"/>
      <c r="G198" s="281"/>
    </row>
    <row r="199">
      <c r="F199" s="281"/>
      <c r="G199" s="281"/>
    </row>
    <row r="200">
      <c r="F200" s="281"/>
      <c r="G200" s="281"/>
    </row>
    <row r="201">
      <c r="F201" s="281"/>
      <c r="G201" s="281"/>
    </row>
    <row r="202">
      <c r="F202" s="281"/>
      <c r="G202" s="281"/>
    </row>
    <row r="203">
      <c r="F203" s="281"/>
      <c r="G203" s="281"/>
    </row>
    <row r="204">
      <c r="F204" s="281"/>
      <c r="G204" s="281"/>
    </row>
    <row r="205">
      <c r="F205" s="281"/>
      <c r="G205" s="281"/>
    </row>
    <row r="206">
      <c r="F206" s="281"/>
      <c r="G206" s="281"/>
    </row>
    <row r="207">
      <c r="F207" s="281"/>
      <c r="G207" s="281"/>
    </row>
    <row r="208">
      <c r="F208" s="281"/>
      <c r="G208" s="281"/>
    </row>
    <row r="209">
      <c r="F209" s="281"/>
      <c r="G209" s="281"/>
    </row>
    <row r="210">
      <c r="F210" s="281"/>
      <c r="G210" s="281"/>
    </row>
    <row r="211">
      <c r="F211" s="281"/>
      <c r="G211" s="281"/>
    </row>
    <row r="212">
      <c r="F212" s="281"/>
      <c r="G212" s="281"/>
    </row>
    <row r="213">
      <c r="F213" s="281"/>
      <c r="G213" s="281"/>
    </row>
    <row r="214">
      <c r="F214" s="281"/>
      <c r="G214" s="281"/>
    </row>
    <row r="215">
      <c r="F215" s="281"/>
      <c r="G215" s="281"/>
    </row>
    <row r="216">
      <c r="F216" s="281"/>
      <c r="G216" s="281"/>
    </row>
    <row r="217">
      <c r="F217" s="281"/>
      <c r="G217" s="281"/>
    </row>
    <row r="218">
      <c r="F218" s="281"/>
      <c r="G218" s="281"/>
    </row>
    <row r="219">
      <c r="F219" s="281"/>
      <c r="G219" s="281"/>
    </row>
    <row r="220">
      <c r="F220" s="281"/>
      <c r="G220" s="281"/>
    </row>
    <row r="221">
      <c r="F221" s="281"/>
      <c r="G221" s="281"/>
    </row>
    <row r="222">
      <c r="F222" s="281"/>
      <c r="G222" s="281"/>
    </row>
    <row r="223">
      <c r="F223" s="281"/>
      <c r="G223" s="281"/>
    </row>
    <row r="224">
      <c r="F224" s="281"/>
      <c r="G224" s="281"/>
    </row>
    <row r="225">
      <c r="F225" s="281"/>
      <c r="G225" s="281"/>
    </row>
    <row r="226">
      <c r="F226" s="281"/>
      <c r="G226" s="281"/>
    </row>
    <row r="227">
      <c r="F227" s="281"/>
      <c r="G227" s="281"/>
    </row>
    <row r="228">
      <c r="F228" s="281"/>
      <c r="G228" s="281"/>
    </row>
    <row r="229">
      <c r="F229" s="281"/>
      <c r="G229" s="281"/>
    </row>
    <row r="230">
      <c r="F230" s="281"/>
      <c r="G230" s="281"/>
    </row>
    <row r="231">
      <c r="F231" s="281"/>
      <c r="G231" s="281"/>
    </row>
    <row r="232">
      <c r="F232" s="281"/>
      <c r="G232" s="281"/>
    </row>
    <row r="233">
      <c r="F233" s="281"/>
      <c r="G233" s="281"/>
    </row>
    <row r="234">
      <c r="F234" s="281"/>
      <c r="G234" s="281"/>
    </row>
    <row r="235">
      <c r="F235" s="281"/>
      <c r="G235" s="281"/>
    </row>
    <row r="236">
      <c r="F236" s="281"/>
      <c r="G236" s="281"/>
    </row>
    <row r="237">
      <c r="F237" s="281"/>
      <c r="G237" s="281"/>
    </row>
    <row r="238">
      <c r="F238" s="281"/>
      <c r="G238" s="281"/>
    </row>
    <row r="239">
      <c r="F239" s="281"/>
      <c r="G239" s="281"/>
    </row>
    <row r="240">
      <c r="F240" s="281"/>
      <c r="G240" s="281"/>
    </row>
    <row r="241">
      <c r="F241" s="281"/>
      <c r="G241" s="281"/>
    </row>
    <row r="242">
      <c r="F242" s="281"/>
      <c r="G242" s="281"/>
    </row>
    <row r="243">
      <c r="F243" s="281"/>
      <c r="G243" s="281"/>
    </row>
    <row r="244">
      <c r="F244" s="281"/>
      <c r="G244" s="281"/>
    </row>
    <row r="245">
      <c r="F245" s="281"/>
      <c r="G245" s="281"/>
    </row>
    <row r="246">
      <c r="F246" s="281"/>
      <c r="G246" s="281"/>
    </row>
    <row r="247">
      <c r="F247" s="281"/>
      <c r="G247" s="281"/>
    </row>
    <row r="248">
      <c r="F248" s="281"/>
      <c r="G248" s="281"/>
    </row>
    <row r="249">
      <c r="F249" s="281"/>
      <c r="G249" s="281"/>
    </row>
    <row r="250">
      <c r="F250" s="281"/>
      <c r="G250" s="281"/>
    </row>
    <row r="251">
      <c r="F251" s="281"/>
      <c r="G251" s="281"/>
    </row>
    <row r="252">
      <c r="F252" s="281"/>
      <c r="G252" s="281"/>
    </row>
    <row r="253">
      <c r="F253" s="281"/>
      <c r="G253" s="281"/>
    </row>
    <row r="254">
      <c r="F254" s="281"/>
      <c r="G254" s="281"/>
    </row>
    <row r="255">
      <c r="F255" s="281"/>
      <c r="G255" s="281"/>
    </row>
    <row r="256">
      <c r="F256" s="281"/>
      <c r="G256" s="281"/>
    </row>
    <row r="257">
      <c r="F257" s="281"/>
      <c r="G257" s="281"/>
    </row>
    <row r="258">
      <c r="F258" s="281"/>
      <c r="G258" s="281"/>
    </row>
    <row r="259">
      <c r="F259" s="281"/>
      <c r="G259" s="281"/>
    </row>
    <row r="260">
      <c r="F260" s="281"/>
      <c r="G260" s="281"/>
    </row>
    <row r="261">
      <c r="F261" s="281"/>
      <c r="G261" s="281"/>
    </row>
    <row r="262">
      <c r="F262" s="281"/>
      <c r="G262" s="281"/>
    </row>
    <row r="263">
      <c r="F263" s="281"/>
      <c r="G263" s="281"/>
    </row>
    <row r="264">
      <c r="F264" s="281"/>
      <c r="G264" s="281"/>
    </row>
    <row r="265">
      <c r="F265" s="281"/>
      <c r="G265" s="281"/>
    </row>
    <row r="266">
      <c r="F266" s="281"/>
      <c r="G266" s="281"/>
    </row>
    <row r="267">
      <c r="F267" s="281"/>
      <c r="G267" s="281"/>
    </row>
    <row r="268">
      <c r="F268" s="281"/>
      <c r="G268" s="281"/>
    </row>
    <row r="269">
      <c r="F269" s="281"/>
      <c r="G269" s="281"/>
    </row>
    <row r="270">
      <c r="F270" s="281"/>
      <c r="G270" s="281"/>
    </row>
    <row r="271">
      <c r="F271" s="281"/>
      <c r="G271" s="281"/>
    </row>
    <row r="272">
      <c r="F272" s="281"/>
      <c r="G272" s="281"/>
    </row>
    <row r="273">
      <c r="F273" s="281"/>
      <c r="G273" s="281"/>
    </row>
    <row r="274">
      <c r="F274" s="281"/>
      <c r="G274" s="281"/>
    </row>
    <row r="275">
      <c r="F275" s="281"/>
      <c r="G275" s="281"/>
    </row>
    <row r="276">
      <c r="F276" s="281"/>
      <c r="G276" s="281"/>
    </row>
    <row r="277">
      <c r="F277" s="281"/>
      <c r="G277" s="281"/>
    </row>
    <row r="278">
      <c r="F278" s="281"/>
      <c r="G278" s="281"/>
    </row>
    <row r="279">
      <c r="F279" s="281"/>
      <c r="G279" s="281"/>
    </row>
    <row r="280">
      <c r="F280" s="281"/>
      <c r="G280" s="281"/>
    </row>
    <row r="281">
      <c r="F281" s="281"/>
      <c r="G281" s="281"/>
    </row>
    <row r="282">
      <c r="F282" s="281"/>
      <c r="G282" s="281"/>
    </row>
    <row r="283">
      <c r="F283" s="281"/>
      <c r="G283" s="281"/>
    </row>
    <row r="284">
      <c r="F284" s="281"/>
      <c r="G284" s="281"/>
    </row>
    <row r="285">
      <c r="F285" s="281"/>
      <c r="G285" s="281"/>
    </row>
    <row r="286">
      <c r="F286" s="281"/>
      <c r="G286" s="281"/>
    </row>
    <row r="287">
      <c r="F287" s="281"/>
      <c r="G287" s="281"/>
    </row>
    <row r="288">
      <c r="F288" s="281"/>
      <c r="G288" s="281"/>
    </row>
    <row r="289">
      <c r="F289" s="281"/>
      <c r="G289" s="281"/>
    </row>
    <row r="290">
      <c r="F290" s="281"/>
      <c r="G290" s="281"/>
    </row>
    <row r="291">
      <c r="F291" s="281"/>
      <c r="G291" s="281"/>
    </row>
    <row r="292">
      <c r="F292" s="281"/>
      <c r="G292" s="281"/>
    </row>
    <row r="293">
      <c r="F293" s="281"/>
      <c r="G293" s="281"/>
    </row>
    <row r="294">
      <c r="F294" s="281"/>
      <c r="G294" s="281"/>
    </row>
    <row r="295">
      <c r="F295" s="281"/>
      <c r="G295" s="281"/>
    </row>
    <row r="296">
      <c r="F296" s="281"/>
      <c r="G296" s="281"/>
    </row>
    <row r="297">
      <c r="F297" s="281"/>
      <c r="G297" s="281"/>
    </row>
    <row r="298">
      <c r="F298" s="281"/>
      <c r="G298" s="281"/>
    </row>
    <row r="299">
      <c r="F299" s="281"/>
      <c r="G299" s="281"/>
    </row>
    <row r="300">
      <c r="F300" s="281"/>
      <c r="G300" s="281"/>
    </row>
    <row r="301">
      <c r="F301" s="281"/>
      <c r="G301" s="281"/>
    </row>
    <row r="302">
      <c r="F302" s="281"/>
      <c r="G302" s="281"/>
    </row>
    <row r="303">
      <c r="F303" s="281"/>
      <c r="G303" s="281"/>
    </row>
    <row r="304">
      <c r="F304" s="281"/>
      <c r="G304" s="281"/>
    </row>
    <row r="305">
      <c r="F305" s="281"/>
      <c r="G305" s="281"/>
    </row>
    <row r="306">
      <c r="F306" s="281"/>
      <c r="G306" s="281"/>
    </row>
    <row r="307">
      <c r="F307" s="281"/>
      <c r="G307" s="281"/>
    </row>
    <row r="308">
      <c r="F308" s="281"/>
      <c r="G308" s="281"/>
    </row>
    <row r="309">
      <c r="F309" s="281"/>
      <c r="G309" s="281"/>
    </row>
    <row r="310">
      <c r="F310" s="281"/>
      <c r="G310" s="281"/>
    </row>
    <row r="311">
      <c r="F311" s="281"/>
      <c r="G311" s="281"/>
    </row>
    <row r="312">
      <c r="F312" s="281"/>
      <c r="G312" s="281"/>
    </row>
    <row r="313">
      <c r="F313" s="281"/>
      <c r="G313" s="281"/>
    </row>
    <row r="314">
      <c r="F314" s="281"/>
      <c r="G314" s="281"/>
    </row>
    <row r="315">
      <c r="F315" s="281"/>
      <c r="G315" s="281"/>
    </row>
    <row r="316">
      <c r="F316" s="281"/>
      <c r="G316" s="281"/>
    </row>
    <row r="317">
      <c r="F317" s="281"/>
      <c r="G317" s="281"/>
    </row>
    <row r="318">
      <c r="F318" s="281"/>
      <c r="G318" s="281"/>
    </row>
    <row r="319">
      <c r="F319" s="281"/>
      <c r="G319" s="281"/>
    </row>
    <row r="320">
      <c r="F320" s="281"/>
      <c r="G320" s="281"/>
    </row>
    <row r="321">
      <c r="F321" s="281"/>
      <c r="G321" s="281"/>
    </row>
    <row r="322">
      <c r="F322" s="281"/>
      <c r="G322" s="281"/>
    </row>
    <row r="323">
      <c r="F323" s="281"/>
      <c r="G323" s="281"/>
    </row>
    <row r="324">
      <c r="F324" s="281"/>
      <c r="G324" s="281"/>
    </row>
    <row r="325">
      <c r="F325" s="281"/>
      <c r="G325" s="281"/>
    </row>
    <row r="326">
      <c r="F326" s="281"/>
      <c r="G326" s="281"/>
    </row>
    <row r="327">
      <c r="F327" s="281"/>
      <c r="G327" s="281"/>
    </row>
    <row r="328">
      <c r="F328" s="281"/>
      <c r="G328" s="281"/>
    </row>
    <row r="329">
      <c r="F329" s="281"/>
      <c r="G329" s="281"/>
    </row>
    <row r="330">
      <c r="F330" s="281"/>
      <c r="G330" s="281"/>
    </row>
    <row r="331">
      <c r="F331" s="281"/>
      <c r="G331" s="281"/>
    </row>
    <row r="332">
      <c r="F332" s="281"/>
      <c r="G332" s="281"/>
    </row>
    <row r="333">
      <c r="F333" s="281"/>
      <c r="G333" s="281"/>
    </row>
    <row r="334">
      <c r="F334" s="281"/>
      <c r="G334" s="281"/>
    </row>
    <row r="335">
      <c r="F335" s="281"/>
      <c r="G335" s="281"/>
    </row>
    <row r="336">
      <c r="F336" s="281"/>
      <c r="G336" s="281"/>
    </row>
    <row r="337">
      <c r="F337" s="281"/>
      <c r="G337" s="281"/>
    </row>
    <row r="338">
      <c r="F338" s="281"/>
      <c r="G338" s="281"/>
    </row>
    <row r="339">
      <c r="F339" s="281"/>
      <c r="G339" s="281"/>
    </row>
    <row r="340">
      <c r="F340" s="281"/>
      <c r="G340" s="281"/>
    </row>
    <row r="341">
      <c r="F341" s="281"/>
      <c r="G341" s="281"/>
    </row>
    <row r="342">
      <c r="F342" s="281"/>
      <c r="G342" s="281"/>
    </row>
    <row r="343">
      <c r="F343" s="281"/>
      <c r="G343" s="281"/>
    </row>
    <row r="344">
      <c r="F344" s="281"/>
      <c r="G344" s="281"/>
    </row>
    <row r="345">
      <c r="F345" s="281"/>
      <c r="G345" s="281"/>
    </row>
    <row r="346">
      <c r="F346" s="281"/>
      <c r="G346" s="281"/>
    </row>
    <row r="347">
      <c r="F347" s="281"/>
      <c r="G347" s="281"/>
    </row>
    <row r="348">
      <c r="F348" s="281"/>
      <c r="G348" s="281"/>
    </row>
    <row r="349">
      <c r="F349" s="281"/>
      <c r="G349" s="281"/>
    </row>
    <row r="350">
      <c r="F350" s="281"/>
      <c r="G350" s="281"/>
    </row>
    <row r="351">
      <c r="F351" s="281"/>
      <c r="G351" s="281"/>
    </row>
    <row r="352">
      <c r="F352" s="281"/>
      <c r="G352" s="281"/>
    </row>
    <row r="353">
      <c r="F353" s="281"/>
      <c r="G353" s="281"/>
    </row>
    <row r="354">
      <c r="F354" s="281"/>
      <c r="G354" s="281"/>
    </row>
    <row r="355">
      <c r="F355" s="281"/>
      <c r="G355" s="281"/>
    </row>
    <row r="356">
      <c r="F356" s="281"/>
      <c r="G356" s="281"/>
    </row>
    <row r="357">
      <c r="F357" s="281"/>
      <c r="G357" s="281"/>
    </row>
    <row r="358">
      <c r="F358" s="281"/>
      <c r="G358" s="281"/>
    </row>
    <row r="359">
      <c r="F359" s="281"/>
      <c r="G359" s="281"/>
    </row>
    <row r="360">
      <c r="F360" s="281"/>
      <c r="G360" s="281"/>
    </row>
    <row r="361">
      <c r="F361" s="281"/>
      <c r="G361" s="281"/>
    </row>
    <row r="362">
      <c r="F362" s="281"/>
      <c r="G362" s="281"/>
    </row>
    <row r="363">
      <c r="F363" s="281"/>
      <c r="G363" s="281"/>
    </row>
    <row r="364">
      <c r="F364" s="281"/>
      <c r="G364" s="281"/>
    </row>
    <row r="365">
      <c r="F365" s="281"/>
      <c r="G365" s="281"/>
    </row>
    <row r="366">
      <c r="F366" s="281"/>
      <c r="G366" s="281"/>
    </row>
    <row r="367">
      <c r="F367" s="281"/>
      <c r="G367" s="281"/>
    </row>
    <row r="368">
      <c r="F368" s="281"/>
      <c r="G368" s="281"/>
    </row>
    <row r="369">
      <c r="F369" s="281"/>
      <c r="G369" s="281"/>
    </row>
    <row r="370">
      <c r="F370" s="281"/>
      <c r="G370" s="281"/>
    </row>
    <row r="371">
      <c r="F371" s="281"/>
      <c r="G371" s="281"/>
    </row>
    <row r="372">
      <c r="F372" s="281"/>
      <c r="G372" s="281"/>
    </row>
    <row r="373">
      <c r="F373" s="281"/>
      <c r="G373" s="281"/>
    </row>
    <row r="374">
      <c r="F374" s="281"/>
      <c r="G374" s="281"/>
    </row>
    <row r="375">
      <c r="F375" s="281"/>
      <c r="G375" s="281"/>
    </row>
    <row r="376">
      <c r="F376" s="281"/>
      <c r="G376" s="281"/>
    </row>
    <row r="377">
      <c r="F377" s="281"/>
      <c r="G377" s="281"/>
    </row>
    <row r="378">
      <c r="F378" s="281"/>
      <c r="G378" s="281"/>
    </row>
    <row r="379">
      <c r="F379" s="281"/>
      <c r="G379" s="281"/>
    </row>
    <row r="380">
      <c r="F380" s="281"/>
      <c r="G380" s="281"/>
    </row>
    <row r="381">
      <c r="F381" s="281"/>
      <c r="G381" s="281"/>
    </row>
    <row r="382">
      <c r="F382" s="281"/>
      <c r="G382" s="281"/>
    </row>
    <row r="383">
      <c r="F383" s="281"/>
      <c r="G383" s="281"/>
    </row>
    <row r="384">
      <c r="F384" s="281"/>
      <c r="G384" s="281"/>
    </row>
    <row r="385">
      <c r="F385" s="281"/>
      <c r="G385" s="281"/>
    </row>
    <row r="386">
      <c r="F386" s="281"/>
      <c r="G386" s="281"/>
    </row>
    <row r="387">
      <c r="F387" s="281"/>
      <c r="G387" s="281"/>
    </row>
    <row r="388">
      <c r="F388" s="281"/>
      <c r="G388" s="281"/>
    </row>
    <row r="389">
      <c r="F389" s="281"/>
      <c r="G389" s="281"/>
    </row>
    <row r="390">
      <c r="F390" s="281"/>
      <c r="G390" s="281"/>
    </row>
    <row r="391">
      <c r="F391" s="281"/>
      <c r="G391" s="281"/>
    </row>
    <row r="392">
      <c r="F392" s="281"/>
      <c r="G392" s="281"/>
    </row>
    <row r="393">
      <c r="F393" s="281"/>
      <c r="G393" s="281"/>
    </row>
    <row r="394">
      <c r="F394" s="281"/>
      <c r="G394" s="281"/>
    </row>
    <row r="395">
      <c r="F395" s="281"/>
      <c r="G395" s="281"/>
    </row>
    <row r="396">
      <c r="F396" s="281"/>
      <c r="G396" s="281"/>
    </row>
    <row r="397">
      <c r="F397" s="281"/>
      <c r="G397" s="281"/>
    </row>
    <row r="398">
      <c r="F398" s="281"/>
      <c r="G398" s="281"/>
    </row>
    <row r="399">
      <c r="F399" s="281"/>
      <c r="G399" s="281"/>
    </row>
    <row r="400">
      <c r="F400" s="281"/>
      <c r="G400" s="281"/>
    </row>
    <row r="401">
      <c r="F401" s="281"/>
      <c r="G401" s="281"/>
    </row>
    <row r="402">
      <c r="F402" s="281"/>
      <c r="G402" s="281"/>
    </row>
    <row r="403">
      <c r="F403" s="281"/>
      <c r="G403" s="281"/>
    </row>
    <row r="404">
      <c r="F404" s="281"/>
      <c r="G404" s="281"/>
    </row>
    <row r="405">
      <c r="F405" s="281"/>
      <c r="G405" s="281"/>
    </row>
    <row r="406">
      <c r="F406" s="281"/>
      <c r="G406" s="281"/>
    </row>
    <row r="407">
      <c r="F407" s="281"/>
      <c r="G407" s="281"/>
    </row>
    <row r="408">
      <c r="F408" s="281"/>
      <c r="G408" s="281"/>
    </row>
    <row r="409">
      <c r="F409" s="281"/>
      <c r="G409" s="281"/>
    </row>
    <row r="410">
      <c r="F410" s="281"/>
      <c r="G410" s="281"/>
    </row>
    <row r="411">
      <c r="F411" s="281"/>
      <c r="G411" s="281"/>
    </row>
    <row r="412">
      <c r="F412" s="281"/>
      <c r="G412" s="281"/>
    </row>
    <row r="413">
      <c r="F413" s="281"/>
      <c r="G413" s="281"/>
    </row>
    <row r="414">
      <c r="F414" s="281"/>
      <c r="G414" s="281"/>
    </row>
    <row r="415">
      <c r="F415" s="281"/>
      <c r="G415" s="281"/>
    </row>
    <row r="416">
      <c r="F416" s="281"/>
      <c r="G416" s="281"/>
    </row>
    <row r="417">
      <c r="F417" s="281"/>
      <c r="G417" s="281"/>
    </row>
    <row r="418">
      <c r="F418" s="281"/>
      <c r="G418" s="281"/>
    </row>
    <row r="419">
      <c r="F419" s="281"/>
      <c r="G419" s="281"/>
    </row>
    <row r="420">
      <c r="F420" s="281"/>
      <c r="G420" s="281"/>
    </row>
    <row r="421">
      <c r="F421" s="281"/>
      <c r="G421" s="281"/>
    </row>
    <row r="422">
      <c r="F422" s="281"/>
      <c r="G422" s="281"/>
    </row>
    <row r="423">
      <c r="F423" s="281"/>
      <c r="G423" s="281"/>
    </row>
    <row r="424">
      <c r="F424" s="281"/>
      <c r="G424" s="281"/>
    </row>
    <row r="425">
      <c r="F425" s="281"/>
      <c r="G425" s="281"/>
    </row>
    <row r="426">
      <c r="F426" s="281"/>
      <c r="G426" s="281"/>
    </row>
    <row r="427">
      <c r="F427" s="281"/>
      <c r="G427" s="281"/>
    </row>
    <row r="428">
      <c r="F428" s="281"/>
      <c r="G428" s="281"/>
    </row>
    <row r="429">
      <c r="F429" s="281"/>
      <c r="G429" s="281"/>
    </row>
    <row r="430">
      <c r="F430" s="281"/>
      <c r="G430" s="281"/>
    </row>
    <row r="431">
      <c r="F431" s="281"/>
      <c r="G431" s="281"/>
    </row>
    <row r="432">
      <c r="F432" s="281"/>
      <c r="G432" s="281"/>
    </row>
    <row r="433">
      <c r="F433" s="281"/>
      <c r="G433" s="281"/>
    </row>
    <row r="434">
      <c r="F434" s="281"/>
      <c r="G434" s="281"/>
    </row>
    <row r="435">
      <c r="F435" s="281"/>
      <c r="G435" s="281"/>
    </row>
    <row r="436">
      <c r="F436" s="281"/>
      <c r="G436" s="281"/>
    </row>
    <row r="437">
      <c r="F437" s="281"/>
      <c r="G437" s="281"/>
    </row>
    <row r="438">
      <c r="F438" s="281"/>
      <c r="G438" s="281"/>
    </row>
    <row r="439">
      <c r="F439" s="281"/>
      <c r="G439" s="281"/>
    </row>
    <row r="440">
      <c r="F440" s="281"/>
      <c r="G440" s="281"/>
    </row>
    <row r="441">
      <c r="F441" s="281"/>
      <c r="G441" s="281"/>
    </row>
    <row r="442">
      <c r="F442" s="281"/>
      <c r="G442" s="281"/>
    </row>
    <row r="443">
      <c r="F443" s="281"/>
      <c r="G443" s="281"/>
    </row>
    <row r="444">
      <c r="F444" s="281"/>
      <c r="G444" s="281"/>
    </row>
    <row r="445">
      <c r="F445" s="281"/>
      <c r="G445" s="281"/>
    </row>
    <row r="446">
      <c r="F446" s="281"/>
      <c r="G446" s="281"/>
    </row>
    <row r="447">
      <c r="F447" s="281"/>
      <c r="G447" s="281"/>
    </row>
    <row r="448">
      <c r="F448" s="281"/>
      <c r="G448" s="281"/>
    </row>
    <row r="449">
      <c r="F449" s="281"/>
      <c r="G449" s="281"/>
    </row>
    <row r="450">
      <c r="F450" s="281"/>
      <c r="G450" s="281"/>
    </row>
    <row r="451">
      <c r="F451" s="281"/>
      <c r="G451" s="281"/>
    </row>
    <row r="452">
      <c r="F452" s="281"/>
      <c r="G452" s="281"/>
    </row>
    <row r="453">
      <c r="F453" s="281"/>
      <c r="G453" s="281"/>
    </row>
    <row r="454">
      <c r="F454" s="281"/>
      <c r="G454" s="281"/>
    </row>
    <row r="455">
      <c r="F455" s="281"/>
      <c r="G455" s="281"/>
    </row>
    <row r="456">
      <c r="F456" s="281"/>
      <c r="G456" s="281"/>
    </row>
    <row r="457">
      <c r="F457" s="281"/>
      <c r="G457" s="281"/>
    </row>
    <row r="458">
      <c r="F458" s="281"/>
      <c r="G458" s="281"/>
    </row>
    <row r="459">
      <c r="F459" s="281"/>
      <c r="G459" s="281"/>
    </row>
    <row r="460">
      <c r="F460" s="281"/>
      <c r="G460" s="281"/>
    </row>
    <row r="461">
      <c r="F461" s="281"/>
      <c r="G461" s="281"/>
    </row>
    <row r="462">
      <c r="F462" s="281"/>
      <c r="G462" s="281"/>
    </row>
    <row r="463">
      <c r="F463" s="281"/>
      <c r="G463" s="281"/>
    </row>
    <row r="464">
      <c r="F464" s="281"/>
      <c r="G464" s="281"/>
    </row>
    <row r="465">
      <c r="F465" s="281"/>
      <c r="G465" s="281"/>
    </row>
    <row r="466">
      <c r="F466" s="281"/>
      <c r="G466" s="281"/>
    </row>
    <row r="467">
      <c r="F467" s="281"/>
      <c r="G467" s="281"/>
    </row>
    <row r="468">
      <c r="F468" s="281"/>
      <c r="G468" s="281"/>
    </row>
    <row r="469">
      <c r="F469" s="281"/>
      <c r="G469" s="281"/>
    </row>
    <row r="470">
      <c r="F470" s="281"/>
      <c r="G470" s="281"/>
    </row>
    <row r="471">
      <c r="F471" s="281"/>
      <c r="G471" s="281"/>
    </row>
    <row r="472">
      <c r="F472" s="281"/>
      <c r="G472" s="281"/>
    </row>
    <row r="473">
      <c r="F473" s="281"/>
      <c r="G473" s="281"/>
    </row>
    <row r="474">
      <c r="F474" s="281"/>
      <c r="G474" s="281"/>
    </row>
    <row r="475">
      <c r="F475" s="281"/>
      <c r="G475" s="281"/>
    </row>
    <row r="476">
      <c r="F476" s="281"/>
      <c r="G476" s="281"/>
    </row>
    <row r="477">
      <c r="F477" s="281"/>
      <c r="G477" s="281"/>
    </row>
    <row r="478">
      <c r="F478" s="281"/>
      <c r="G478" s="281"/>
    </row>
    <row r="479">
      <c r="F479" s="281"/>
      <c r="G479" s="281"/>
    </row>
    <row r="480">
      <c r="F480" s="281"/>
      <c r="G480" s="281"/>
    </row>
    <row r="481">
      <c r="F481" s="281"/>
      <c r="G481" s="281"/>
    </row>
    <row r="482">
      <c r="F482" s="281"/>
      <c r="G482" s="281"/>
    </row>
    <row r="483">
      <c r="F483" s="281"/>
      <c r="G483" s="281"/>
    </row>
    <row r="484">
      <c r="F484" s="281"/>
      <c r="G484" s="281"/>
    </row>
    <row r="485">
      <c r="F485" s="281"/>
      <c r="G485" s="281"/>
    </row>
    <row r="486">
      <c r="F486" s="281"/>
      <c r="G486" s="281"/>
    </row>
    <row r="487">
      <c r="F487" s="281"/>
      <c r="G487" s="281"/>
    </row>
    <row r="488">
      <c r="F488" s="281"/>
      <c r="G488" s="281"/>
    </row>
    <row r="489">
      <c r="F489" s="281"/>
      <c r="G489" s="281"/>
    </row>
    <row r="490">
      <c r="F490" s="281"/>
      <c r="G490" s="281"/>
    </row>
    <row r="491">
      <c r="F491" s="281"/>
      <c r="G491" s="281"/>
    </row>
    <row r="492">
      <c r="F492" s="281"/>
      <c r="G492" s="281"/>
    </row>
    <row r="493">
      <c r="F493" s="281"/>
      <c r="G493" s="281"/>
    </row>
    <row r="494">
      <c r="F494" s="281"/>
      <c r="G494" s="281"/>
    </row>
    <row r="495">
      <c r="F495" s="281"/>
      <c r="G495" s="281"/>
    </row>
    <row r="496">
      <c r="F496" s="281"/>
      <c r="G496" s="281"/>
    </row>
    <row r="497">
      <c r="F497" s="281"/>
      <c r="G497" s="281"/>
    </row>
    <row r="498">
      <c r="F498" s="281"/>
      <c r="G498" s="281"/>
    </row>
    <row r="499">
      <c r="F499" s="281"/>
      <c r="G499" s="281"/>
    </row>
    <row r="500">
      <c r="F500" s="281"/>
      <c r="G500" s="281"/>
    </row>
    <row r="501">
      <c r="F501" s="281"/>
      <c r="G501" s="281"/>
    </row>
    <row r="502">
      <c r="F502" s="281"/>
      <c r="G502" s="281"/>
    </row>
    <row r="503">
      <c r="F503" s="281"/>
      <c r="G503" s="281"/>
    </row>
    <row r="504">
      <c r="F504" s="281"/>
      <c r="G504" s="281"/>
    </row>
    <row r="505">
      <c r="F505" s="281"/>
      <c r="G505" s="281"/>
    </row>
    <row r="506">
      <c r="F506" s="281"/>
      <c r="G506" s="281"/>
    </row>
    <row r="507">
      <c r="F507" s="281"/>
      <c r="G507" s="281"/>
    </row>
    <row r="508">
      <c r="F508" s="281"/>
      <c r="G508" s="281"/>
    </row>
    <row r="509">
      <c r="F509" s="281"/>
      <c r="G509" s="281"/>
    </row>
    <row r="510">
      <c r="F510" s="281"/>
      <c r="G510" s="281"/>
    </row>
    <row r="511">
      <c r="F511" s="281"/>
      <c r="G511" s="281"/>
    </row>
    <row r="512">
      <c r="F512" s="281"/>
      <c r="G512" s="281"/>
    </row>
    <row r="513">
      <c r="F513" s="281"/>
      <c r="G513" s="281"/>
    </row>
    <row r="514">
      <c r="F514" s="281"/>
      <c r="G514" s="281"/>
    </row>
    <row r="515">
      <c r="F515" s="281"/>
      <c r="G515" s="281"/>
    </row>
    <row r="516">
      <c r="F516" s="281"/>
      <c r="G516" s="281"/>
    </row>
    <row r="517">
      <c r="F517" s="281"/>
      <c r="G517" s="281"/>
    </row>
    <row r="518">
      <c r="F518" s="281"/>
      <c r="G518" s="281"/>
    </row>
    <row r="519">
      <c r="F519" s="281"/>
      <c r="G519" s="281"/>
    </row>
    <row r="520">
      <c r="F520" s="281"/>
      <c r="G520" s="281"/>
    </row>
    <row r="521">
      <c r="F521" s="281"/>
      <c r="G521" s="281"/>
    </row>
    <row r="522">
      <c r="F522" s="281"/>
      <c r="G522" s="281"/>
    </row>
    <row r="523">
      <c r="F523" s="281"/>
      <c r="G523" s="281"/>
    </row>
    <row r="524">
      <c r="F524" s="281"/>
      <c r="G524" s="281"/>
    </row>
    <row r="525">
      <c r="F525" s="281"/>
      <c r="G525" s="281"/>
    </row>
    <row r="526">
      <c r="F526" s="281"/>
      <c r="G526" s="281"/>
    </row>
    <row r="527">
      <c r="F527" s="281"/>
      <c r="G527" s="281"/>
    </row>
    <row r="528">
      <c r="F528" s="281"/>
      <c r="G528" s="281"/>
    </row>
    <row r="529">
      <c r="F529" s="281"/>
      <c r="G529" s="281"/>
    </row>
    <row r="530">
      <c r="F530" s="281"/>
      <c r="G530" s="281"/>
    </row>
    <row r="531">
      <c r="F531" s="281"/>
      <c r="G531" s="281"/>
    </row>
    <row r="532">
      <c r="F532" s="281"/>
      <c r="G532" s="281"/>
    </row>
    <row r="533">
      <c r="F533" s="281"/>
      <c r="G533" s="281"/>
    </row>
    <row r="534">
      <c r="F534" s="281"/>
      <c r="G534" s="281"/>
    </row>
    <row r="535">
      <c r="F535" s="281"/>
      <c r="G535" s="281"/>
    </row>
    <row r="536">
      <c r="F536" s="281"/>
      <c r="G536" s="281"/>
    </row>
    <row r="537">
      <c r="F537" s="281"/>
      <c r="G537" s="281"/>
    </row>
    <row r="538">
      <c r="F538" s="281"/>
      <c r="G538" s="281"/>
    </row>
    <row r="539">
      <c r="F539" s="281"/>
      <c r="G539" s="281"/>
    </row>
    <row r="540">
      <c r="F540" s="281"/>
      <c r="G540" s="281"/>
    </row>
    <row r="541">
      <c r="F541" s="281"/>
      <c r="G541" s="281"/>
    </row>
    <row r="542">
      <c r="F542" s="281"/>
      <c r="G542" s="281"/>
    </row>
    <row r="543">
      <c r="F543" s="281"/>
      <c r="G543" s="281"/>
    </row>
    <row r="544">
      <c r="F544" s="281"/>
      <c r="G544" s="281"/>
    </row>
    <row r="545">
      <c r="F545" s="281"/>
      <c r="G545" s="281"/>
    </row>
    <row r="546">
      <c r="F546" s="281"/>
      <c r="G546" s="281"/>
    </row>
    <row r="547">
      <c r="F547" s="281"/>
      <c r="G547" s="281"/>
    </row>
    <row r="548">
      <c r="F548" s="281"/>
      <c r="G548" s="281"/>
    </row>
    <row r="549">
      <c r="F549" s="281"/>
      <c r="G549" s="281"/>
    </row>
    <row r="550">
      <c r="F550" s="281"/>
      <c r="G550" s="281"/>
    </row>
    <row r="551">
      <c r="F551" s="281"/>
      <c r="G551" s="281"/>
    </row>
    <row r="552">
      <c r="F552" s="281"/>
      <c r="G552" s="281"/>
    </row>
    <row r="553">
      <c r="F553" s="281"/>
      <c r="G553" s="281"/>
    </row>
    <row r="554">
      <c r="F554" s="281"/>
      <c r="G554" s="281"/>
    </row>
    <row r="555">
      <c r="F555" s="281"/>
      <c r="G555" s="281"/>
    </row>
    <row r="556">
      <c r="F556" s="281"/>
      <c r="G556" s="281"/>
    </row>
    <row r="557">
      <c r="F557" s="281"/>
      <c r="G557" s="281"/>
    </row>
    <row r="558">
      <c r="F558" s="281"/>
      <c r="G558" s="281"/>
    </row>
    <row r="559">
      <c r="F559" s="281"/>
      <c r="G559" s="281"/>
    </row>
    <row r="560">
      <c r="F560" s="281"/>
      <c r="G560" s="281"/>
    </row>
    <row r="561">
      <c r="F561" s="281"/>
      <c r="G561" s="281"/>
    </row>
    <row r="562">
      <c r="F562" s="281"/>
      <c r="G562" s="281"/>
    </row>
    <row r="563">
      <c r="F563" s="281"/>
      <c r="G563" s="281"/>
    </row>
    <row r="564">
      <c r="F564" s="281"/>
      <c r="G564" s="281"/>
    </row>
    <row r="565">
      <c r="F565" s="281"/>
      <c r="G565" s="281"/>
    </row>
    <row r="566">
      <c r="F566" s="281"/>
      <c r="G566" s="281"/>
    </row>
    <row r="567">
      <c r="F567" s="281"/>
      <c r="G567" s="281"/>
    </row>
    <row r="568">
      <c r="F568" s="281"/>
      <c r="G568" s="281"/>
    </row>
    <row r="569">
      <c r="F569" s="281"/>
      <c r="G569" s="281"/>
    </row>
    <row r="570">
      <c r="F570" s="281"/>
      <c r="G570" s="281"/>
    </row>
    <row r="571">
      <c r="F571" s="281"/>
      <c r="G571" s="281"/>
    </row>
    <row r="572">
      <c r="F572" s="281"/>
      <c r="G572" s="281"/>
    </row>
    <row r="573">
      <c r="F573" s="281"/>
      <c r="G573" s="281"/>
    </row>
    <row r="574">
      <c r="F574" s="281"/>
      <c r="G574" s="281"/>
    </row>
    <row r="575">
      <c r="F575" s="281"/>
      <c r="G575" s="281"/>
    </row>
    <row r="576">
      <c r="F576" s="281"/>
      <c r="G576" s="281"/>
    </row>
    <row r="577">
      <c r="F577" s="281"/>
      <c r="G577" s="281"/>
    </row>
    <row r="578">
      <c r="F578" s="281"/>
      <c r="G578" s="281"/>
    </row>
    <row r="579">
      <c r="F579" s="281"/>
      <c r="G579" s="281"/>
    </row>
    <row r="580">
      <c r="F580" s="281"/>
      <c r="G580" s="281"/>
    </row>
    <row r="581">
      <c r="F581" s="281"/>
      <c r="G581" s="281"/>
    </row>
    <row r="582">
      <c r="F582" s="281"/>
      <c r="G582" s="281"/>
    </row>
    <row r="583">
      <c r="F583" s="281"/>
      <c r="G583" s="281"/>
    </row>
    <row r="584">
      <c r="F584" s="281"/>
      <c r="G584" s="281"/>
    </row>
    <row r="585">
      <c r="F585" s="281"/>
      <c r="G585" s="281"/>
    </row>
    <row r="586">
      <c r="F586" s="281"/>
      <c r="G586" s="281"/>
    </row>
    <row r="587">
      <c r="F587" s="281"/>
      <c r="G587" s="281"/>
    </row>
    <row r="588">
      <c r="F588" s="281"/>
      <c r="G588" s="281"/>
    </row>
    <row r="589">
      <c r="F589" s="281"/>
      <c r="G589" s="281"/>
    </row>
    <row r="590">
      <c r="F590" s="281"/>
      <c r="G590" s="281"/>
    </row>
    <row r="591">
      <c r="F591" s="281"/>
      <c r="G591" s="281"/>
    </row>
    <row r="592">
      <c r="F592" s="281"/>
      <c r="G592" s="281"/>
    </row>
    <row r="593">
      <c r="F593" s="281"/>
      <c r="G593" s="281"/>
    </row>
    <row r="594">
      <c r="F594" s="281"/>
      <c r="G594" s="281"/>
    </row>
    <row r="595">
      <c r="F595" s="281"/>
      <c r="G595" s="281"/>
    </row>
    <row r="596">
      <c r="F596" s="281"/>
      <c r="G596" s="281"/>
    </row>
    <row r="597">
      <c r="F597" s="281"/>
      <c r="G597" s="281"/>
    </row>
    <row r="598">
      <c r="F598" s="281"/>
      <c r="G598" s="281"/>
    </row>
    <row r="599">
      <c r="F599" s="281"/>
      <c r="G599" s="281"/>
    </row>
    <row r="600">
      <c r="F600" s="281"/>
      <c r="G600" s="281"/>
    </row>
    <row r="601">
      <c r="F601" s="281"/>
      <c r="G601" s="281"/>
    </row>
    <row r="602">
      <c r="F602" s="281"/>
      <c r="G602" s="281"/>
    </row>
    <row r="603">
      <c r="F603" s="281"/>
      <c r="G603" s="281"/>
    </row>
    <row r="604">
      <c r="F604" s="281"/>
      <c r="G604" s="281"/>
    </row>
    <row r="605">
      <c r="F605" s="281"/>
      <c r="G605" s="281"/>
    </row>
    <row r="606">
      <c r="F606" s="281"/>
      <c r="G606" s="281"/>
    </row>
    <row r="607">
      <c r="F607" s="281"/>
      <c r="G607" s="281"/>
    </row>
    <row r="608">
      <c r="F608" s="281"/>
      <c r="G608" s="281"/>
    </row>
    <row r="609">
      <c r="F609" s="281"/>
      <c r="G609" s="281"/>
    </row>
    <row r="610">
      <c r="F610" s="281"/>
      <c r="G610" s="281"/>
    </row>
    <row r="611">
      <c r="F611" s="281"/>
      <c r="G611" s="281"/>
    </row>
    <row r="612">
      <c r="F612" s="281"/>
      <c r="G612" s="281"/>
    </row>
    <row r="613">
      <c r="F613" s="281"/>
      <c r="G613" s="281"/>
    </row>
    <row r="614">
      <c r="F614" s="281"/>
      <c r="G614" s="281"/>
    </row>
    <row r="615">
      <c r="F615" s="281"/>
      <c r="G615" s="281"/>
    </row>
    <row r="616">
      <c r="F616" s="281"/>
      <c r="G616" s="281"/>
    </row>
    <row r="617">
      <c r="F617" s="281"/>
      <c r="G617" s="281"/>
    </row>
    <row r="618">
      <c r="F618" s="281"/>
      <c r="G618" s="281"/>
    </row>
    <row r="619">
      <c r="F619" s="281"/>
      <c r="G619" s="281"/>
    </row>
    <row r="620">
      <c r="F620" s="281"/>
      <c r="G620" s="281"/>
    </row>
    <row r="621">
      <c r="F621" s="281"/>
      <c r="G621" s="281"/>
    </row>
    <row r="622">
      <c r="F622" s="281"/>
      <c r="G622" s="281"/>
    </row>
    <row r="623">
      <c r="F623" s="281"/>
      <c r="G623" s="281"/>
    </row>
    <row r="624">
      <c r="F624" s="281"/>
      <c r="G624" s="281"/>
    </row>
    <row r="625">
      <c r="F625" s="281"/>
      <c r="G625" s="281"/>
    </row>
    <row r="626">
      <c r="F626" s="281"/>
      <c r="G626" s="281"/>
    </row>
    <row r="627">
      <c r="F627" s="281"/>
      <c r="G627" s="281"/>
    </row>
    <row r="628">
      <c r="F628" s="281"/>
      <c r="G628" s="281"/>
    </row>
    <row r="629">
      <c r="F629" s="281"/>
      <c r="G629" s="281"/>
    </row>
    <row r="630">
      <c r="F630" s="281"/>
      <c r="G630" s="281"/>
    </row>
    <row r="631">
      <c r="F631" s="281"/>
      <c r="G631" s="281"/>
    </row>
    <row r="632">
      <c r="F632" s="281"/>
      <c r="G632" s="281"/>
    </row>
    <row r="633">
      <c r="F633" s="281"/>
      <c r="G633" s="281"/>
    </row>
    <row r="634">
      <c r="F634" s="281"/>
      <c r="G634" s="281"/>
    </row>
    <row r="635">
      <c r="F635" s="281"/>
      <c r="G635" s="281"/>
    </row>
    <row r="636">
      <c r="F636" s="281"/>
      <c r="G636" s="281"/>
    </row>
    <row r="637">
      <c r="F637" s="281"/>
      <c r="G637" s="281"/>
    </row>
    <row r="638">
      <c r="F638" s="281"/>
      <c r="G638" s="281"/>
    </row>
    <row r="639">
      <c r="F639" s="281"/>
      <c r="G639" s="281"/>
    </row>
    <row r="640">
      <c r="F640" s="281"/>
      <c r="G640" s="281"/>
    </row>
    <row r="641">
      <c r="F641" s="281"/>
      <c r="G641" s="281"/>
    </row>
    <row r="642">
      <c r="F642" s="281"/>
      <c r="G642" s="281"/>
    </row>
    <row r="643">
      <c r="F643" s="281"/>
      <c r="G643" s="281"/>
    </row>
    <row r="644">
      <c r="F644" s="281"/>
      <c r="G644" s="281"/>
    </row>
    <row r="645">
      <c r="F645" s="281"/>
      <c r="G645" s="281"/>
    </row>
    <row r="646">
      <c r="F646" s="281"/>
      <c r="G646" s="281"/>
    </row>
    <row r="647">
      <c r="F647" s="281"/>
      <c r="G647" s="281"/>
    </row>
    <row r="648">
      <c r="F648" s="281"/>
      <c r="G648" s="281"/>
    </row>
    <row r="649">
      <c r="F649" s="281"/>
      <c r="G649" s="281"/>
    </row>
    <row r="650">
      <c r="F650" s="281"/>
      <c r="G650" s="281"/>
    </row>
    <row r="651">
      <c r="F651" s="281"/>
      <c r="G651" s="281"/>
    </row>
    <row r="652">
      <c r="F652" s="281"/>
      <c r="G652" s="281"/>
    </row>
    <row r="653">
      <c r="F653" s="281"/>
      <c r="G653" s="281"/>
    </row>
    <row r="654">
      <c r="F654" s="281"/>
      <c r="G654" s="281"/>
    </row>
    <row r="655">
      <c r="F655" s="281"/>
      <c r="G655" s="281"/>
    </row>
    <row r="656">
      <c r="F656" s="281"/>
      <c r="G656" s="281"/>
    </row>
    <row r="657">
      <c r="F657" s="281"/>
      <c r="G657" s="281"/>
    </row>
    <row r="658">
      <c r="F658" s="281"/>
      <c r="G658" s="281"/>
    </row>
    <row r="659">
      <c r="F659" s="281"/>
      <c r="G659" s="281"/>
    </row>
    <row r="660">
      <c r="F660" s="281"/>
      <c r="G660" s="281"/>
    </row>
    <row r="661">
      <c r="F661" s="281"/>
      <c r="G661" s="281"/>
    </row>
    <row r="662">
      <c r="F662" s="281"/>
      <c r="G662" s="281"/>
    </row>
    <row r="663">
      <c r="F663" s="281"/>
      <c r="G663" s="281"/>
    </row>
    <row r="664">
      <c r="F664" s="281"/>
      <c r="G664" s="281"/>
    </row>
    <row r="665">
      <c r="F665" s="281"/>
      <c r="G665" s="281"/>
    </row>
    <row r="666">
      <c r="F666" s="281"/>
      <c r="G666" s="281"/>
    </row>
    <row r="667">
      <c r="F667" s="281"/>
      <c r="G667" s="281"/>
    </row>
    <row r="668">
      <c r="F668" s="281"/>
      <c r="G668" s="281"/>
    </row>
    <row r="669">
      <c r="F669" s="281"/>
      <c r="G669" s="281"/>
    </row>
    <row r="670">
      <c r="F670" s="281"/>
      <c r="G670" s="281"/>
    </row>
    <row r="671">
      <c r="F671" s="281"/>
      <c r="G671" s="281"/>
    </row>
    <row r="672">
      <c r="F672" s="281"/>
      <c r="G672" s="281"/>
    </row>
    <row r="673">
      <c r="F673" s="281"/>
      <c r="G673" s="281"/>
    </row>
    <row r="674">
      <c r="F674" s="281"/>
      <c r="G674" s="281"/>
    </row>
    <row r="675">
      <c r="F675" s="281"/>
      <c r="G675" s="281"/>
    </row>
    <row r="676">
      <c r="F676" s="281"/>
      <c r="G676" s="281"/>
    </row>
    <row r="677">
      <c r="F677" s="281"/>
      <c r="G677" s="281"/>
    </row>
    <row r="678">
      <c r="F678" s="281"/>
      <c r="G678" s="281"/>
    </row>
    <row r="679">
      <c r="F679" s="281"/>
      <c r="G679" s="281"/>
    </row>
    <row r="680">
      <c r="F680" s="281"/>
      <c r="G680" s="281"/>
    </row>
    <row r="681">
      <c r="F681" s="281"/>
      <c r="G681" s="281"/>
    </row>
    <row r="682">
      <c r="F682" s="281"/>
      <c r="G682" s="281"/>
    </row>
    <row r="683">
      <c r="F683" s="281"/>
      <c r="G683" s="281"/>
    </row>
    <row r="684">
      <c r="F684" s="281"/>
      <c r="G684" s="281"/>
    </row>
    <row r="685">
      <c r="F685" s="281"/>
      <c r="G685" s="281"/>
    </row>
    <row r="686">
      <c r="F686" s="281"/>
      <c r="G686" s="281"/>
    </row>
    <row r="687">
      <c r="F687" s="281"/>
      <c r="G687" s="281"/>
    </row>
    <row r="688">
      <c r="F688" s="281"/>
      <c r="G688" s="281"/>
    </row>
    <row r="689">
      <c r="F689" s="281"/>
      <c r="G689" s="281"/>
    </row>
    <row r="690">
      <c r="F690" s="281"/>
      <c r="G690" s="281"/>
    </row>
    <row r="691">
      <c r="F691" s="281"/>
      <c r="G691" s="281"/>
    </row>
    <row r="692">
      <c r="F692" s="281"/>
      <c r="G692" s="281"/>
    </row>
    <row r="693">
      <c r="F693" s="281"/>
      <c r="G693" s="281"/>
    </row>
    <row r="694">
      <c r="F694" s="281"/>
      <c r="G694" s="281"/>
    </row>
    <row r="695">
      <c r="F695" s="281"/>
      <c r="G695" s="281"/>
    </row>
    <row r="696">
      <c r="F696" s="281"/>
      <c r="G696" s="281"/>
    </row>
    <row r="697">
      <c r="F697" s="281"/>
      <c r="G697" s="281"/>
    </row>
    <row r="698">
      <c r="F698" s="281"/>
      <c r="G698" s="281"/>
    </row>
    <row r="699">
      <c r="F699" s="281"/>
      <c r="G699" s="281"/>
    </row>
    <row r="700">
      <c r="F700" s="281"/>
      <c r="G700" s="281"/>
    </row>
    <row r="701">
      <c r="F701" s="281"/>
      <c r="G701" s="281"/>
    </row>
    <row r="702">
      <c r="F702" s="281"/>
      <c r="G702" s="281"/>
    </row>
    <row r="703">
      <c r="F703" s="281"/>
      <c r="G703" s="281"/>
    </row>
    <row r="704">
      <c r="F704" s="281"/>
      <c r="G704" s="281"/>
    </row>
    <row r="705">
      <c r="F705" s="281"/>
      <c r="G705" s="281"/>
    </row>
    <row r="706">
      <c r="F706" s="281"/>
      <c r="G706" s="281"/>
    </row>
    <row r="707">
      <c r="F707" s="281"/>
      <c r="G707" s="281"/>
    </row>
    <row r="708">
      <c r="F708" s="281"/>
      <c r="G708" s="281"/>
    </row>
    <row r="709">
      <c r="F709" s="281"/>
      <c r="G709" s="281"/>
    </row>
    <row r="710">
      <c r="F710" s="281"/>
      <c r="G710" s="281"/>
    </row>
    <row r="711">
      <c r="F711" s="281"/>
      <c r="G711" s="281"/>
    </row>
    <row r="712">
      <c r="F712" s="281"/>
      <c r="G712" s="281"/>
    </row>
    <row r="713">
      <c r="F713" s="281"/>
      <c r="G713" s="281"/>
    </row>
    <row r="714">
      <c r="F714" s="281"/>
      <c r="G714" s="281"/>
    </row>
    <row r="715">
      <c r="F715" s="281"/>
      <c r="G715" s="281"/>
    </row>
    <row r="716">
      <c r="F716" s="281"/>
      <c r="G716" s="281"/>
    </row>
    <row r="717">
      <c r="F717" s="281"/>
      <c r="G717" s="281"/>
    </row>
    <row r="718">
      <c r="F718" s="281"/>
      <c r="G718" s="281"/>
    </row>
    <row r="719">
      <c r="F719" s="281"/>
      <c r="G719" s="281"/>
    </row>
    <row r="720">
      <c r="F720" s="281"/>
      <c r="G720" s="281"/>
    </row>
    <row r="721">
      <c r="F721" s="281"/>
      <c r="G721" s="281"/>
    </row>
    <row r="722">
      <c r="F722" s="281"/>
      <c r="G722" s="281"/>
    </row>
    <row r="723">
      <c r="F723" s="281"/>
      <c r="G723" s="281"/>
    </row>
    <row r="724">
      <c r="F724" s="281"/>
      <c r="G724" s="281"/>
    </row>
    <row r="725">
      <c r="F725" s="281"/>
      <c r="G725" s="281"/>
    </row>
    <row r="726">
      <c r="F726" s="281"/>
      <c r="G726" s="281"/>
    </row>
    <row r="727">
      <c r="F727" s="281"/>
      <c r="G727" s="281"/>
    </row>
    <row r="728">
      <c r="F728" s="281"/>
      <c r="G728" s="281"/>
    </row>
    <row r="729">
      <c r="F729" s="281"/>
      <c r="G729" s="281"/>
    </row>
    <row r="730">
      <c r="F730" s="281"/>
      <c r="G730" s="281"/>
    </row>
    <row r="731">
      <c r="F731" s="281"/>
      <c r="G731" s="281"/>
    </row>
    <row r="732">
      <c r="F732" s="281"/>
      <c r="G732" s="281"/>
    </row>
    <row r="733">
      <c r="F733" s="281"/>
      <c r="G733" s="281"/>
    </row>
    <row r="734">
      <c r="F734" s="281"/>
      <c r="G734" s="281"/>
    </row>
    <row r="735">
      <c r="F735" s="281"/>
      <c r="G735" s="281"/>
    </row>
    <row r="736">
      <c r="F736" s="281"/>
      <c r="G736" s="281"/>
    </row>
    <row r="737">
      <c r="F737" s="281"/>
      <c r="G737" s="281"/>
    </row>
    <row r="738">
      <c r="F738" s="281"/>
      <c r="G738" s="281"/>
    </row>
    <row r="739">
      <c r="F739" s="281"/>
      <c r="G739" s="281"/>
    </row>
    <row r="740">
      <c r="F740" s="281"/>
      <c r="G740" s="281"/>
    </row>
    <row r="741">
      <c r="F741" s="281"/>
      <c r="G741" s="281"/>
    </row>
    <row r="742">
      <c r="F742" s="281"/>
      <c r="G742" s="281"/>
    </row>
    <row r="743">
      <c r="F743" s="281"/>
      <c r="G743" s="281"/>
    </row>
    <row r="744">
      <c r="F744" s="281"/>
      <c r="G744" s="281"/>
    </row>
    <row r="745">
      <c r="F745" s="281"/>
      <c r="G745" s="281"/>
    </row>
    <row r="746">
      <c r="F746" s="281"/>
      <c r="G746" s="281"/>
    </row>
    <row r="747">
      <c r="F747" s="281"/>
      <c r="G747" s="281"/>
    </row>
    <row r="748">
      <c r="F748" s="281"/>
      <c r="G748" s="281"/>
    </row>
    <row r="749">
      <c r="F749" s="281"/>
      <c r="G749" s="281"/>
    </row>
    <row r="750">
      <c r="F750" s="281"/>
      <c r="G750" s="281"/>
    </row>
    <row r="751">
      <c r="F751" s="281"/>
      <c r="G751" s="281"/>
    </row>
    <row r="752">
      <c r="F752" s="281"/>
      <c r="G752" s="281"/>
    </row>
    <row r="753">
      <c r="F753" s="281"/>
      <c r="G753" s="281"/>
    </row>
    <row r="754">
      <c r="F754" s="281"/>
      <c r="G754" s="281"/>
    </row>
    <row r="755">
      <c r="F755" s="281"/>
      <c r="G755" s="281"/>
    </row>
    <row r="756">
      <c r="F756" s="281"/>
      <c r="G756" s="281"/>
    </row>
    <row r="757">
      <c r="F757" s="281"/>
      <c r="G757" s="281"/>
    </row>
    <row r="758">
      <c r="F758" s="281"/>
      <c r="G758" s="281"/>
    </row>
    <row r="759">
      <c r="F759" s="281"/>
      <c r="G759" s="281"/>
    </row>
    <row r="760">
      <c r="F760" s="281"/>
      <c r="G760" s="281"/>
    </row>
    <row r="761">
      <c r="F761" s="281"/>
      <c r="G761" s="281"/>
    </row>
    <row r="762">
      <c r="F762" s="281"/>
      <c r="G762" s="281"/>
    </row>
    <row r="763">
      <c r="F763" s="281"/>
      <c r="G763" s="281"/>
    </row>
    <row r="764">
      <c r="F764" s="281"/>
      <c r="G764" s="281"/>
    </row>
    <row r="765">
      <c r="F765" s="281"/>
      <c r="G765" s="281"/>
    </row>
    <row r="766">
      <c r="F766" s="281"/>
      <c r="G766" s="281"/>
    </row>
    <row r="767">
      <c r="F767" s="281"/>
      <c r="G767" s="281"/>
    </row>
    <row r="768">
      <c r="F768" s="281"/>
      <c r="G768" s="281"/>
    </row>
    <row r="769">
      <c r="F769" s="281"/>
      <c r="G769" s="281"/>
    </row>
    <row r="770">
      <c r="F770" s="281"/>
      <c r="G770" s="281"/>
    </row>
    <row r="771">
      <c r="F771" s="281"/>
      <c r="G771" s="281"/>
    </row>
    <row r="772">
      <c r="F772" s="281"/>
      <c r="G772" s="281"/>
    </row>
    <row r="773">
      <c r="F773" s="281"/>
      <c r="G773" s="281"/>
    </row>
    <row r="774">
      <c r="F774" s="281"/>
      <c r="G774" s="281"/>
    </row>
    <row r="775">
      <c r="F775" s="281"/>
      <c r="G775" s="281"/>
    </row>
    <row r="776">
      <c r="F776" s="281"/>
      <c r="G776" s="281"/>
    </row>
    <row r="777">
      <c r="F777" s="281"/>
      <c r="G777" s="281"/>
    </row>
    <row r="778">
      <c r="F778" s="281"/>
      <c r="G778" s="281"/>
    </row>
    <row r="779">
      <c r="F779" s="281"/>
      <c r="G779" s="281"/>
    </row>
    <row r="780">
      <c r="F780" s="281"/>
      <c r="G780" s="281"/>
    </row>
    <row r="781">
      <c r="F781" s="281"/>
      <c r="G781" s="281"/>
    </row>
    <row r="782">
      <c r="F782" s="281"/>
      <c r="G782" s="281"/>
    </row>
    <row r="783">
      <c r="F783" s="281"/>
      <c r="G783" s="281"/>
    </row>
    <row r="784">
      <c r="F784" s="281"/>
      <c r="G784" s="281"/>
    </row>
    <row r="785">
      <c r="F785" s="281"/>
      <c r="G785" s="281"/>
    </row>
    <row r="786">
      <c r="F786" s="281"/>
      <c r="G786" s="281"/>
    </row>
    <row r="787">
      <c r="F787" s="281"/>
      <c r="G787" s="281"/>
    </row>
    <row r="788">
      <c r="F788" s="281"/>
      <c r="G788" s="281"/>
    </row>
    <row r="789">
      <c r="F789" s="281"/>
      <c r="G789" s="281"/>
    </row>
    <row r="790">
      <c r="F790" s="281"/>
      <c r="G790" s="281"/>
    </row>
    <row r="791">
      <c r="F791" s="281"/>
      <c r="G791" s="281"/>
    </row>
    <row r="792">
      <c r="F792" s="281"/>
      <c r="G792" s="281"/>
    </row>
    <row r="793">
      <c r="F793" s="281"/>
      <c r="G793" s="281"/>
    </row>
    <row r="794">
      <c r="F794" s="281"/>
      <c r="G794" s="281"/>
    </row>
    <row r="795">
      <c r="F795" s="281"/>
      <c r="G795" s="281"/>
    </row>
    <row r="796">
      <c r="F796" s="281"/>
      <c r="G796" s="281"/>
    </row>
    <row r="797">
      <c r="F797" s="281"/>
      <c r="G797" s="281"/>
    </row>
    <row r="798">
      <c r="F798" s="281"/>
      <c r="G798" s="281"/>
    </row>
    <row r="799">
      <c r="F799" s="281"/>
      <c r="G799" s="281"/>
    </row>
    <row r="800">
      <c r="F800" s="281"/>
      <c r="G800" s="281"/>
    </row>
    <row r="801">
      <c r="F801" s="281"/>
      <c r="G801" s="281"/>
    </row>
    <row r="802">
      <c r="F802" s="281"/>
      <c r="G802" s="281"/>
    </row>
    <row r="803">
      <c r="F803" s="281"/>
      <c r="G803" s="281"/>
    </row>
    <row r="804">
      <c r="F804" s="281"/>
      <c r="G804" s="281"/>
    </row>
    <row r="805">
      <c r="F805" s="281"/>
      <c r="G805" s="281"/>
    </row>
    <row r="806">
      <c r="F806" s="281"/>
      <c r="G806" s="281"/>
    </row>
    <row r="807">
      <c r="F807" s="281"/>
      <c r="G807" s="281"/>
    </row>
    <row r="808">
      <c r="F808" s="281"/>
      <c r="G808" s="281"/>
    </row>
    <row r="809">
      <c r="F809" s="281"/>
      <c r="G809" s="281"/>
    </row>
    <row r="810">
      <c r="F810" s="281"/>
      <c r="G810" s="281"/>
    </row>
    <row r="811">
      <c r="F811" s="281"/>
      <c r="G811" s="281"/>
    </row>
    <row r="812">
      <c r="F812" s="281"/>
      <c r="G812" s="281"/>
    </row>
    <row r="813">
      <c r="F813" s="281"/>
      <c r="G813" s="281"/>
    </row>
    <row r="814">
      <c r="F814" s="281"/>
      <c r="G814" s="281"/>
    </row>
    <row r="815">
      <c r="F815" s="281"/>
      <c r="G815" s="281"/>
    </row>
    <row r="816">
      <c r="F816" s="281"/>
      <c r="G816" s="281"/>
    </row>
    <row r="817">
      <c r="F817" s="281"/>
      <c r="G817" s="281"/>
    </row>
    <row r="818">
      <c r="F818" s="281"/>
      <c r="G818" s="281"/>
    </row>
    <row r="819">
      <c r="F819" s="281"/>
      <c r="G819" s="281"/>
    </row>
    <row r="820">
      <c r="F820" s="281"/>
      <c r="G820" s="281"/>
    </row>
    <row r="821">
      <c r="F821" s="281"/>
      <c r="G821" s="281"/>
    </row>
    <row r="822">
      <c r="F822" s="281"/>
      <c r="G822" s="281"/>
    </row>
    <row r="823">
      <c r="F823" s="281"/>
      <c r="G823" s="281"/>
    </row>
    <row r="824">
      <c r="F824" s="281"/>
      <c r="G824" s="281"/>
    </row>
    <row r="825">
      <c r="F825" s="281"/>
      <c r="G825" s="281"/>
    </row>
    <row r="826">
      <c r="F826" s="281"/>
      <c r="G826" s="281"/>
    </row>
    <row r="827">
      <c r="F827" s="281"/>
      <c r="G827" s="281"/>
    </row>
    <row r="828">
      <c r="F828" s="281"/>
      <c r="G828" s="281"/>
    </row>
    <row r="829">
      <c r="F829" s="281"/>
      <c r="G829" s="281"/>
    </row>
    <row r="830">
      <c r="F830" s="281"/>
      <c r="G830" s="281"/>
    </row>
    <row r="831">
      <c r="F831" s="281"/>
      <c r="G831" s="281"/>
    </row>
    <row r="832">
      <c r="F832" s="281"/>
      <c r="G832" s="281"/>
    </row>
    <row r="833">
      <c r="F833" s="281"/>
      <c r="G833" s="281"/>
    </row>
    <row r="834">
      <c r="F834" s="281"/>
      <c r="G834" s="281"/>
    </row>
    <row r="835">
      <c r="F835" s="281"/>
      <c r="G835" s="281"/>
    </row>
    <row r="836">
      <c r="F836" s="281"/>
      <c r="G836" s="281"/>
    </row>
    <row r="837">
      <c r="F837" s="281"/>
      <c r="G837" s="281"/>
    </row>
    <row r="838">
      <c r="F838" s="281"/>
      <c r="G838" s="281"/>
    </row>
    <row r="839">
      <c r="F839" s="281"/>
      <c r="G839" s="281"/>
    </row>
    <row r="840">
      <c r="F840" s="281"/>
      <c r="G840" s="281"/>
    </row>
    <row r="841">
      <c r="F841" s="281"/>
      <c r="G841" s="281"/>
    </row>
    <row r="842">
      <c r="F842" s="281"/>
      <c r="G842" s="281"/>
    </row>
    <row r="843">
      <c r="F843" s="281"/>
      <c r="G843" s="281"/>
    </row>
    <row r="844">
      <c r="F844" s="281"/>
      <c r="G844" s="281"/>
    </row>
    <row r="845">
      <c r="F845" s="281"/>
      <c r="G845" s="281"/>
    </row>
    <row r="846">
      <c r="F846" s="281"/>
      <c r="G846" s="281"/>
    </row>
    <row r="847">
      <c r="F847" s="281"/>
      <c r="G847" s="281"/>
    </row>
    <row r="848">
      <c r="F848" s="281"/>
      <c r="G848" s="281"/>
    </row>
    <row r="849">
      <c r="F849" s="281"/>
      <c r="G849" s="281"/>
    </row>
    <row r="850">
      <c r="F850" s="281"/>
      <c r="G850" s="281"/>
    </row>
    <row r="851">
      <c r="F851" s="281"/>
      <c r="G851" s="281"/>
    </row>
    <row r="852">
      <c r="F852" s="281"/>
      <c r="G852" s="281"/>
    </row>
    <row r="853">
      <c r="F853" s="281"/>
      <c r="G853" s="281"/>
    </row>
    <row r="854">
      <c r="F854" s="281"/>
      <c r="G854" s="281"/>
    </row>
    <row r="855">
      <c r="F855" s="281"/>
      <c r="G855" s="281"/>
    </row>
    <row r="856">
      <c r="F856" s="281"/>
      <c r="G856" s="281"/>
    </row>
    <row r="857">
      <c r="F857" s="281"/>
      <c r="G857" s="281"/>
    </row>
    <row r="858">
      <c r="F858" s="281"/>
      <c r="G858" s="281"/>
    </row>
    <row r="859">
      <c r="F859" s="281"/>
      <c r="G859" s="281"/>
    </row>
    <row r="860">
      <c r="F860" s="281"/>
      <c r="G860" s="281"/>
    </row>
    <row r="861">
      <c r="F861" s="281"/>
      <c r="G861" s="281"/>
    </row>
    <row r="862">
      <c r="F862" s="281"/>
      <c r="G862" s="281"/>
    </row>
    <row r="863">
      <c r="F863" s="281"/>
      <c r="G863" s="281"/>
    </row>
    <row r="864">
      <c r="F864" s="281"/>
      <c r="G864" s="281"/>
    </row>
    <row r="865">
      <c r="F865" s="281"/>
      <c r="G865" s="281"/>
    </row>
    <row r="866">
      <c r="F866" s="281"/>
      <c r="G866" s="281"/>
    </row>
    <row r="867">
      <c r="F867" s="281"/>
      <c r="G867" s="281"/>
    </row>
    <row r="868">
      <c r="F868" s="281"/>
      <c r="G868" s="281"/>
    </row>
    <row r="869">
      <c r="F869" s="281"/>
      <c r="G869" s="281"/>
    </row>
    <row r="870">
      <c r="F870" s="281"/>
      <c r="G870" s="281"/>
    </row>
    <row r="871">
      <c r="F871" s="281"/>
      <c r="G871" s="281"/>
    </row>
    <row r="872">
      <c r="F872" s="281"/>
      <c r="G872" s="281"/>
    </row>
    <row r="873">
      <c r="F873" s="281"/>
      <c r="G873" s="281"/>
    </row>
    <row r="874">
      <c r="F874" s="281"/>
      <c r="G874" s="281"/>
    </row>
    <row r="875">
      <c r="F875" s="281"/>
      <c r="G875" s="281"/>
    </row>
    <row r="876">
      <c r="F876" s="281"/>
      <c r="G876" s="281"/>
    </row>
    <row r="877">
      <c r="F877" s="281"/>
      <c r="G877" s="281"/>
    </row>
    <row r="878">
      <c r="F878" s="281"/>
      <c r="G878" s="281"/>
    </row>
    <row r="879">
      <c r="F879" s="281"/>
      <c r="G879" s="281"/>
    </row>
    <row r="880">
      <c r="F880" s="281"/>
      <c r="G880" s="281"/>
    </row>
    <row r="881">
      <c r="F881" s="281"/>
      <c r="G881" s="281"/>
    </row>
    <row r="882">
      <c r="F882" s="281"/>
      <c r="G882" s="281"/>
    </row>
    <row r="883">
      <c r="F883" s="281"/>
      <c r="G883" s="281"/>
    </row>
    <row r="884">
      <c r="F884" s="281"/>
      <c r="G884" s="281"/>
    </row>
    <row r="885">
      <c r="F885" s="281"/>
      <c r="G885" s="281"/>
    </row>
    <row r="886">
      <c r="F886" s="281"/>
      <c r="G886" s="281"/>
    </row>
    <row r="887">
      <c r="F887" s="281"/>
      <c r="G887" s="281"/>
    </row>
    <row r="888">
      <c r="F888" s="281"/>
      <c r="G888" s="281"/>
    </row>
    <row r="889">
      <c r="F889" s="281"/>
      <c r="G889" s="281"/>
    </row>
    <row r="890">
      <c r="F890" s="281"/>
      <c r="G890" s="281"/>
    </row>
    <row r="891">
      <c r="F891" s="281"/>
      <c r="G891" s="281"/>
    </row>
    <row r="892">
      <c r="F892" s="281"/>
      <c r="G892" s="281"/>
    </row>
    <row r="893">
      <c r="F893" s="281"/>
      <c r="G893" s="281"/>
    </row>
    <row r="894">
      <c r="F894" s="281"/>
      <c r="G894" s="281"/>
    </row>
    <row r="895">
      <c r="F895" s="281"/>
      <c r="G895" s="281"/>
    </row>
    <row r="896">
      <c r="F896" s="281"/>
      <c r="G896" s="281"/>
    </row>
    <row r="897">
      <c r="F897" s="281"/>
      <c r="G897" s="281"/>
    </row>
    <row r="898">
      <c r="F898" s="281"/>
      <c r="G898" s="281"/>
    </row>
    <row r="899">
      <c r="F899" s="281"/>
      <c r="G899" s="281"/>
    </row>
    <row r="900">
      <c r="F900" s="281"/>
      <c r="G900" s="281"/>
    </row>
    <row r="901">
      <c r="F901" s="281"/>
      <c r="G901" s="281"/>
    </row>
    <row r="902">
      <c r="F902" s="281"/>
      <c r="G902" s="281"/>
    </row>
    <row r="903">
      <c r="F903" s="281"/>
      <c r="G903" s="281"/>
    </row>
    <row r="904">
      <c r="F904" s="281"/>
      <c r="G904" s="281"/>
    </row>
    <row r="905">
      <c r="F905" s="281"/>
      <c r="G905" s="281"/>
    </row>
    <row r="906">
      <c r="F906" s="281"/>
      <c r="G906" s="281"/>
    </row>
    <row r="907">
      <c r="F907" s="281"/>
      <c r="G907" s="281"/>
    </row>
    <row r="908">
      <c r="F908" s="281"/>
      <c r="G908" s="281"/>
    </row>
    <row r="909">
      <c r="F909" s="281"/>
      <c r="G909" s="281"/>
    </row>
    <row r="910">
      <c r="F910" s="281"/>
      <c r="G910" s="281"/>
    </row>
    <row r="911">
      <c r="F911" s="281"/>
      <c r="G911" s="281"/>
    </row>
    <row r="912">
      <c r="F912" s="281"/>
      <c r="G912" s="281"/>
    </row>
    <row r="913">
      <c r="F913" s="281"/>
      <c r="G913" s="281"/>
    </row>
    <row r="914">
      <c r="F914" s="281"/>
      <c r="G914" s="281"/>
    </row>
    <row r="915">
      <c r="F915" s="281"/>
      <c r="G915" s="281"/>
    </row>
    <row r="916">
      <c r="F916" s="281"/>
      <c r="G916" s="281"/>
    </row>
    <row r="917">
      <c r="F917" s="281"/>
      <c r="G917" s="281"/>
    </row>
    <row r="918">
      <c r="F918" s="281"/>
      <c r="G918" s="281"/>
    </row>
    <row r="919">
      <c r="F919" s="281"/>
      <c r="G919" s="281"/>
    </row>
    <row r="920">
      <c r="F920" s="281"/>
      <c r="G920" s="281"/>
    </row>
    <row r="921">
      <c r="F921" s="281"/>
      <c r="G921" s="281"/>
    </row>
    <row r="922">
      <c r="F922" s="281"/>
      <c r="G922" s="281"/>
    </row>
    <row r="923">
      <c r="F923" s="281"/>
      <c r="G923" s="281"/>
    </row>
    <row r="924">
      <c r="F924" s="281"/>
      <c r="G924" s="281"/>
    </row>
    <row r="925">
      <c r="F925" s="281"/>
      <c r="G925" s="281"/>
    </row>
    <row r="926">
      <c r="F926" s="281"/>
      <c r="G926" s="281"/>
    </row>
    <row r="927">
      <c r="F927" s="281"/>
      <c r="G927" s="281"/>
    </row>
    <row r="928">
      <c r="F928" s="281"/>
      <c r="G928" s="281"/>
    </row>
    <row r="929">
      <c r="F929" s="281"/>
      <c r="G929" s="281"/>
    </row>
    <row r="930">
      <c r="F930" s="281"/>
      <c r="G930" s="281"/>
    </row>
    <row r="931">
      <c r="F931" s="281"/>
      <c r="G931" s="281"/>
    </row>
    <row r="932">
      <c r="F932" s="281"/>
      <c r="G932" s="281"/>
    </row>
    <row r="933">
      <c r="F933" s="281"/>
      <c r="G933" s="281"/>
    </row>
    <row r="934">
      <c r="F934" s="281"/>
      <c r="G934" s="281"/>
    </row>
    <row r="935">
      <c r="F935" s="281"/>
      <c r="G935" s="281"/>
    </row>
    <row r="936">
      <c r="F936" s="281"/>
      <c r="G936" s="281"/>
    </row>
    <row r="937">
      <c r="F937" s="281"/>
      <c r="G937" s="281"/>
    </row>
    <row r="938">
      <c r="F938" s="281"/>
      <c r="G938" s="281"/>
    </row>
    <row r="939">
      <c r="F939" s="281"/>
      <c r="G939" s="281"/>
    </row>
    <row r="940">
      <c r="F940" s="281"/>
      <c r="G940" s="281"/>
    </row>
    <row r="941">
      <c r="F941" s="281"/>
      <c r="G941" s="281"/>
    </row>
    <row r="942">
      <c r="F942" s="281"/>
      <c r="G942" s="281"/>
    </row>
    <row r="943">
      <c r="F943" s="281"/>
      <c r="G943" s="281"/>
    </row>
    <row r="944">
      <c r="F944" s="281"/>
      <c r="G944" s="281"/>
    </row>
    <row r="945">
      <c r="F945" s="281"/>
      <c r="G945" s="281"/>
    </row>
    <row r="946">
      <c r="F946" s="281"/>
      <c r="G946" s="281"/>
    </row>
    <row r="947">
      <c r="F947" s="281"/>
      <c r="G947" s="281"/>
    </row>
    <row r="948">
      <c r="F948" s="281"/>
      <c r="G948" s="281"/>
    </row>
    <row r="949">
      <c r="F949" s="281"/>
      <c r="G949" s="281"/>
    </row>
    <row r="950">
      <c r="F950" s="281"/>
      <c r="G950" s="281"/>
    </row>
    <row r="951">
      <c r="F951" s="281"/>
      <c r="G951" s="281"/>
    </row>
    <row r="952">
      <c r="F952" s="281"/>
      <c r="G952" s="281"/>
    </row>
    <row r="953">
      <c r="F953" s="281"/>
      <c r="G953" s="281"/>
    </row>
    <row r="954">
      <c r="F954" s="281"/>
      <c r="G954" s="281"/>
    </row>
    <row r="955">
      <c r="F955" s="281"/>
      <c r="G955" s="281"/>
    </row>
    <row r="956">
      <c r="F956" s="281"/>
      <c r="G956" s="281"/>
    </row>
    <row r="957">
      <c r="F957" s="281"/>
      <c r="G957" s="281"/>
    </row>
    <row r="958">
      <c r="F958" s="281"/>
      <c r="G958" s="281"/>
    </row>
    <row r="959">
      <c r="F959" s="281"/>
      <c r="G959" s="281"/>
    </row>
    <row r="960">
      <c r="F960" s="281"/>
      <c r="G960" s="281"/>
    </row>
    <row r="961">
      <c r="F961" s="281"/>
      <c r="G961" s="281"/>
    </row>
    <row r="962">
      <c r="F962" s="281"/>
      <c r="G962" s="281"/>
    </row>
    <row r="963">
      <c r="F963" s="281"/>
      <c r="G963" s="281"/>
    </row>
    <row r="964">
      <c r="F964" s="281"/>
      <c r="G964" s="281"/>
    </row>
    <row r="965">
      <c r="F965" s="281"/>
      <c r="G965" s="281"/>
    </row>
    <row r="966">
      <c r="F966" s="281"/>
      <c r="G966" s="281"/>
    </row>
    <row r="967">
      <c r="F967" s="281"/>
      <c r="G967" s="281"/>
    </row>
    <row r="968">
      <c r="F968" s="281"/>
      <c r="G968" s="281"/>
    </row>
    <row r="969">
      <c r="F969" s="281"/>
      <c r="G969" s="281"/>
    </row>
    <row r="970">
      <c r="F970" s="281"/>
      <c r="G970" s="281"/>
    </row>
    <row r="971">
      <c r="F971" s="281"/>
      <c r="G971" s="281"/>
    </row>
    <row r="972">
      <c r="F972" s="281"/>
      <c r="G972" s="281"/>
    </row>
    <row r="973">
      <c r="F973" s="281"/>
      <c r="G973" s="281"/>
    </row>
    <row r="974">
      <c r="F974" s="281"/>
      <c r="G974" s="281"/>
    </row>
    <row r="975">
      <c r="F975" s="281"/>
      <c r="G975" s="281"/>
    </row>
    <row r="976">
      <c r="F976" s="281"/>
      <c r="G976" s="281"/>
    </row>
    <row r="977">
      <c r="F977" s="281"/>
      <c r="G977" s="281"/>
    </row>
    <row r="978">
      <c r="F978" s="281"/>
      <c r="G978" s="281"/>
    </row>
    <row r="979">
      <c r="F979" s="281"/>
      <c r="G979" s="281"/>
    </row>
    <row r="980">
      <c r="F980" s="281"/>
      <c r="G980" s="281"/>
    </row>
    <row r="981">
      <c r="F981" s="281"/>
      <c r="G981" s="281"/>
    </row>
    <row r="982">
      <c r="F982" s="281"/>
      <c r="G982" s="281"/>
    </row>
    <row r="983">
      <c r="F983" s="281"/>
      <c r="G983" s="281"/>
    </row>
    <row r="984">
      <c r="F984" s="281"/>
      <c r="G984" s="281"/>
    </row>
    <row r="985">
      <c r="F985" s="281"/>
      <c r="G985" s="281"/>
    </row>
    <row r="986">
      <c r="F986" s="281"/>
      <c r="G986" s="281"/>
    </row>
    <row r="987">
      <c r="F987" s="281"/>
      <c r="G987" s="281"/>
    </row>
    <row r="988">
      <c r="F988" s="281"/>
      <c r="G988" s="281"/>
    </row>
    <row r="989">
      <c r="F989" s="281"/>
      <c r="G989" s="281"/>
    </row>
    <row r="990">
      <c r="F990" s="281"/>
      <c r="G990" s="281"/>
    </row>
    <row r="991">
      <c r="F991" s="281"/>
      <c r="G991" s="281"/>
    </row>
    <row r="992">
      <c r="F992" s="281"/>
      <c r="G992" s="281"/>
    </row>
    <row r="993">
      <c r="F993" s="281"/>
      <c r="G993" s="281"/>
    </row>
    <row r="994">
      <c r="F994" s="281"/>
      <c r="G994" s="281"/>
    </row>
    <row r="995">
      <c r="F995" s="281"/>
      <c r="G995" s="281"/>
    </row>
    <row r="996">
      <c r="F996" s="281"/>
      <c r="G996" s="281"/>
    </row>
    <row r="997">
      <c r="F997" s="281"/>
      <c r="G997" s="281"/>
    </row>
    <row r="998">
      <c r="F998" s="281"/>
      <c r="G998" s="281"/>
    </row>
    <row r="999">
      <c r="F999" s="281"/>
      <c r="G999" s="281"/>
    </row>
    <row r="1000">
      <c r="F1000" s="281"/>
      <c r="G1000" s="281"/>
    </row>
    <row r="1001">
      <c r="F1001" s="281"/>
      <c r="G1001" s="281"/>
    </row>
  </sheetData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5" max="5" width="16.43"/>
  </cols>
  <sheetData>
    <row r="1">
      <c r="A1" s="281"/>
      <c r="B1" s="261" t="s">
        <v>0</v>
      </c>
      <c r="C1" s="261" t="s">
        <v>123</v>
      </c>
      <c r="D1" s="261" t="s">
        <v>124</v>
      </c>
      <c r="E1" s="261" t="s">
        <v>17</v>
      </c>
      <c r="F1" s="261" t="s">
        <v>125</v>
      </c>
      <c r="G1" s="261" t="s">
        <v>126</v>
      </c>
      <c r="H1" s="261" t="s">
        <v>127</v>
      </c>
      <c r="I1" s="261" t="s">
        <v>23</v>
      </c>
      <c r="J1" s="261" t="s">
        <v>85</v>
      </c>
      <c r="K1" s="261" t="s">
        <v>87</v>
      </c>
    </row>
    <row r="2">
      <c r="A2" s="280">
        <v>4.0</v>
      </c>
      <c r="B2" s="281" t="s">
        <v>131</v>
      </c>
      <c r="C2" s="281" t="s">
        <v>10</v>
      </c>
      <c r="D2" s="282">
        <v>41272.0</v>
      </c>
      <c r="E2" s="283">
        <v>6.205003E9</v>
      </c>
      <c r="F2" s="283">
        <v>3.106967E9</v>
      </c>
      <c r="G2" s="283">
        <v>2.440721E9</v>
      </c>
      <c r="H2" s="284">
        <v>0.0</v>
      </c>
      <c r="I2" s="284">
        <v>0.0</v>
      </c>
      <c r="J2" s="281" t="s">
        <v>90</v>
      </c>
      <c r="K2" s="286" t="s">
        <v>132</v>
      </c>
    </row>
    <row r="3">
      <c r="A3" s="280">
        <v>5.0</v>
      </c>
      <c r="B3" s="281" t="s">
        <v>131</v>
      </c>
      <c r="C3" s="281" t="s">
        <v>11</v>
      </c>
      <c r="D3" s="282">
        <v>41636.0</v>
      </c>
      <c r="E3" s="283">
        <v>6.493814E9</v>
      </c>
      <c r="F3" s="283">
        <v>3.241668E9</v>
      </c>
      <c r="G3" s="283">
        <v>2.591828E9</v>
      </c>
      <c r="H3" s="284">
        <v>0.0</v>
      </c>
      <c r="I3" s="284">
        <v>0.0</v>
      </c>
      <c r="J3" s="281" t="s">
        <v>90</v>
      </c>
      <c r="K3" s="286" t="s">
        <v>132</v>
      </c>
    </row>
    <row r="4">
      <c r="A4" s="280">
        <v>6.0</v>
      </c>
      <c r="B4" s="281" t="s">
        <v>131</v>
      </c>
      <c r="C4" s="281" t="s">
        <v>12</v>
      </c>
      <c r="D4" s="282">
        <v>42007.0</v>
      </c>
      <c r="E4" s="283">
        <v>9.843861E9</v>
      </c>
      <c r="F4" s="283">
        <v>5.390248E9</v>
      </c>
      <c r="G4" s="283">
        <v>3.601903E9</v>
      </c>
      <c r="H4" s="284">
        <v>0.0</v>
      </c>
      <c r="I4" s="284">
        <v>0.0</v>
      </c>
      <c r="J4" s="281" t="s">
        <v>90</v>
      </c>
      <c r="K4" s="286" t="s">
        <v>132</v>
      </c>
    </row>
    <row r="5">
      <c r="A5" s="280">
        <v>7.0</v>
      </c>
      <c r="B5" s="281" t="s">
        <v>131</v>
      </c>
      <c r="C5" s="281" t="s">
        <v>13</v>
      </c>
      <c r="D5" s="282">
        <v>42371.0</v>
      </c>
      <c r="E5" s="283">
        <v>9.737018E9</v>
      </c>
      <c r="F5" s="283">
        <v>5.314246E9</v>
      </c>
      <c r="G5" s="283">
        <v>3.596992E9</v>
      </c>
      <c r="H5" s="284">
        <v>0.0</v>
      </c>
      <c r="I5" s="284">
        <v>0.0</v>
      </c>
      <c r="J5" s="281" t="s">
        <v>90</v>
      </c>
      <c r="K5" s="286" t="s">
        <v>132</v>
      </c>
    </row>
    <row r="6">
      <c r="A6" s="280">
        <v>120.0</v>
      </c>
      <c r="B6" s="281" t="s">
        <v>16</v>
      </c>
      <c r="C6" s="281" t="s">
        <v>10</v>
      </c>
      <c r="D6" s="282">
        <v>41639.0</v>
      </c>
      <c r="E6" s="283">
        <v>7.4452E10</v>
      </c>
      <c r="F6" s="283">
        <v>5.4181E10</v>
      </c>
      <c r="G6" s="283">
        <v>1.9526E10</v>
      </c>
      <c r="H6" s="284">
        <v>0.0</v>
      </c>
      <c r="I6" s="284">
        <v>0.0</v>
      </c>
      <c r="J6" s="281" t="s">
        <v>90</v>
      </c>
      <c r="K6" s="286" t="s">
        <v>98</v>
      </c>
    </row>
    <row r="7">
      <c r="A7" s="280">
        <v>121.0</v>
      </c>
      <c r="B7" s="281" t="s">
        <v>16</v>
      </c>
      <c r="C7" s="281" t="s">
        <v>11</v>
      </c>
      <c r="D7" s="282">
        <v>42004.0</v>
      </c>
      <c r="E7" s="283">
        <v>8.8988E10</v>
      </c>
      <c r="F7" s="283">
        <v>6.2752E10</v>
      </c>
      <c r="G7" s="283">
        <v>2.6058E10</v>
      </c>
      <c r="H7" s="284">
        <v>0.0</v>
      </c>
      <c r="I7" s="284">
        <v>0.0</v>
      </c>
      <c r="J7" s="281" t="s">
        <v>90</v>
      </c>
      <c r="K7" s="286" t="s">
        <v>98</v>
      </c>
    </row>
    <row r="8">
      <c r="A8" s="280">
        <v>122.0</v>
      </c>
      <c r="B8" s="281" t="s">
        <v>16</v>
      </c>
      <c r="C8" s="281" t="s">
        <v>12</v>
      </c>
      <c r="D8" s="282">
        <v>42369.0</v>
      </c>
      <c r="E8" s="283">
        <v>1.07006E11</v>
      </c>
      <c r="F8" s="283">
        <v>7.1651E10</v>
      </c>
      <c r="G8" s="283">
        <v>3.3122E10</v>
      </c>
      <c r="H8" s="284">
        <v>0.0</v>
      </c>
      <c r="I8" s="284">
        <v>0.0</v>
      </c>
      <c r="J8" s="281" t="s">
        <v>90</v>
      </c>
      <c r="K8" s="286" t="s">
        <v>98</v>
      </c>
    </row>
    <row r="9">
      <c r="A9" s="280">
        <v>123.0</v>
      </c>
      <c r="B9" s="281" t="s">
        <v>16</v>
      </c>
      <c r="C9" s="281" t="s">
        <v>13</v>
      </c>
      <c r="D9" s="282">
        <v>42735.0</v>
      </c>
      <c r="E9" s="283">
        <v>1.35987E11</v>
      </c>
      <c r="F9" s="283">
        <v>8.8265E10</v>
      </c>
      <c r="G9" s="283">
        <v>4.3536E10</v>
      </c>
      <c r="H9" s="284">
        <v>0.0</v>
      </c>
      <c r="I9" s="284">
        <v>0.0</v>
      </c>
      <c r="J9" s="281" t="s">
        <v>90</v>
      </c>
      <c r="K9" s="286" t="s">
        <v>98</v>
      </c>
    </row>
    <row r="10">
      <c r="A10" s="280">
        <v>124.0</v>
      </c>
      <c r="B10" s="281" t="s">
        <v>176</v>
      </c>
      <c r="C10" s="281" t="s">
        <v>10</v>
      </c>
      <c r="D10" s="282">
        <v>41639.0</v>
      </c>
      <c r="E10" s="283">
        <v>1.75176E10</v>
      </c>
      <c r="F10" s="283">
        <v>1.47577E10</v>
      </c>
      <c r="G10" s="283">
        <v>1.9243E9</v>
      </c>
      <c r="H10" s="284">
        <v>0.0</v>
      </c>
      <c r="I10" s="283">
        <v>9.53E7</v>
      </c>
      <c r="J10" s="281" t="s">
        <v>90</v>
      </c>
      <c r="K10" s="281" t="s">
        <v>177</v>
      </c>
    </row>
    <row r="11">
      <c r="A11" s="280">
        <v>125.0</v>
      </c>
      <c r="B11" s="281" t="s">
        <v>176</v>
      </c>
      <c r="C11" s="281" t="s">
        <v>11</v>
      </c>
      <c r="D11" s="282">
        <v>42004.0</v>
      </c>
      <c r="E11" s="283">
        <v>1.91088E10</v>
      </c>
      <c r="F11" s="283">
        <v>1.61201E10</v>
      </c>
      <c r="G11" s="283">
        <v>2.061E9</v>
      </c>
      <c r="H11" s="284">
        <v>0.0</v>
      </c>
      <c r="I11" s="283">
        <v>1.069E8</v>
      </c>
      <c r="J11" s="281" t="s">
        <v>90</v>
      </c>
      <c r="K11" s="281" t="s">
        <v>177</v>
      </c>
    </row>
    <row r="12">
      <c r="A12" s="280">
        <v>126.0</v>
      </c>
      <c r="B12" s="281" t="s">
        <v>176</v>
      </c>
      <c r="C12" s="281" t="s">
        <v>12</v>
      </c>
      <c r="D12" s="282">
        <v>42369.0</v>
      </c>
      <c r="E12" s="283">
        <v>2.0862E10</v>
      </c>
      <c r="F12" s="283">
        <v>1.76005E10</v>
      </c>
      <c r="G12" s="283">
        <v>2.2456E9</v>
      </c>
      <c r="H12" s="284">
        <v>0.0</v>
      </c>
      <c r="I12" s="283">
        <v>1.274E8</v>
      </c>
      <c r="J12" s="281" t="s">
        <v>90</v>
      </c>
      <c r="K12" s="281" t="s">
        <v>177</v>
      </c>
    </row>
    <row r="13">
      <c r="A13" s="280">
        <v>127.0</v>
      </c>
      <c r="B13" s="281" t="s">
        <v>176</v>
      </c>
      <c r="C13" s="281" t="s">
        <v>13</v>
      </c>
      <c r="D13" s="282">
        <v>42735.0</v>
      </c>
      <c r="E13" s="283">
        <v>2.1609E10</v>
      </c>
      <c r="F13" s="283">
        <v>1.82958E10</v>
      </c>
      <c r="G13" s="283">
        <v>2.2803E9</v>
      </c>
      <c r="H13" s="284">
        <v>0.0</v>
      </c>
      <c r="I13" s="283">
        <v>1.434E8</v>
      </c>
      <c r="J13" s="281" t="s">
        <v>90</v>
      </c>
      <c r="K13" s="281" t="s">
        <v>177</v>
      </c>
    </row>
    <row r="14">
      <c r="A14" s="280">
        <v>182.0</v>
      </c>
      <c r="B14" s="281" t="s">
        <v>197</v>
      </c>
      <c r="C14" s="281" t="s">
        <v>10</v>
      </c>
      <c r="D14" s="282">
        <v>41517.0</v>
      </c>
      <c r="E14" s="283">
        <v>9.14753E9</v>
      </c>
      <c r="F14" s="283">
        <v>4.406595E9</v>
      </c>
      <c r="G14" s="283">
        <v>2.967837E9</v>
      </c>
      <c r="H14" s="284">
        <v>0.0</v>
      </c>
      <c r="I14" s="284">
        <v>0.0</v>
      </c>
      <c r="J14" s="281" t="s">
        <v>90</v>
      </c>
      <c r="K14" s="281" t="s">
        <v>177</v>
      </c>
    </row>
    <row r="15">
      <c r="A15" s="280">
        <v>183.0</v>
      </c>
      <c r="B15" s="281" t="s">
        <v>197</v>
      </c>
      <c r="C15" s="281" t="s">
        <v>11</v>
      </c>
      <c r="D15" s="282">
        <v>41881.0</v>
      </c>
      <c r="E15" s="283">
        <v>9.475313E9</v>
      </c>
      <c r="F15" s="283">
        <v>4.540406E9</v>
      </c>
      <c r="G15" s="283">
        <v>3.104684E9</v>
      </c>
      <c r="H15" s="284">
        <v>0.0</v>
      </c>
      <c r="I15" s="284">
        <v>0.0</v>
      </c>
      <c r="J15" s="281" t="s">
        <v>90</v>
      </c>
      <c r="K15" s="281" t="s">
        <v>177</v>
      </c>
    </row>
    <row r="16">
      <c r="A16" s="280">
        <v>184.0</v>
      </c>
      <c r="B16" s="281" t="s">
        <v>197</v>
      </c>
      <c r="C16" s="281" t="s">
        <v>12</v>
      </c>
      <c r="D16" s="282">
        <v>42245.0</v>
      </c>
      <c r="E16" s="283">
        <v>1.018734E10</v>
      </c>
      <c r="F16" s="283">
        <v>4.860309E9</v>
      </c>
      <c r="G16" s="283">
        <v>3.37398E9</v>
      </c>
      <c r="H16" s="284">
        <v>0.0</v>
      </c>
      <c r="I16" s="284">
        <v>0.0</v>
      </c>
      <c r="J16" s="281" t="s">
        <v>90</v>
      </c>
      <c r="K16" s="281" t="s">
        <v>177</v>
      </c>
    </row>
    <row r="17">
      <c r="A17" s="280">
        <v>185.0</v>
      </c>
      <c r="B17" s="281" t="s">
        <v>197</v>
      </c>
      <c r="C17" s="281" t="s">
        <v>13</v>
      </c>
      <c r="D17" s="282">
        <v>42609.0</v>
      </c>
      <c r="E17" s="283">
        <v>1.0635676E10</v>
      </c>
      <c r="F17" s="283">
        <v>5.02694E9</v>
      </c>
      <c r="G17" s="283">
        <v>3.548341E9</v>
      </c>
      <c r="H17" s="284">
        <v>0.0</v>
      </c>
      <c r="I17" s="284">
        <v>0.0</v>
      </c>
      <c r="J17" s="281" t="s">
        <v>90</v>
      </c>
      <c r="K17" s="281" t="s">
        <v>177</v>
      </c>
    </row>
    <row r="18">
      <c r="A18" s="280">
        <v>198.0</v>
      </c>
      <c r="B18" s="281" t="s">
        <v>202</v>
      </c>
      <c r="C18" s="281" t="s">
        <v>10</v>
      </c>
      <c r="D18" s="282">
        <v>41335.0</v>
      </c>
      <c r="E18" s="283">
        <v>1.0914585E10</v>
      </c>
      <c r="F18" s="283">
        <v>6.52583E9</v>
      </c>
      <c r="G18" s="283">
        <v>2.750537E9</v>
      </c>
      <c r="H18" s="284">
        <v>0.0</v>
      </c>
      <c r="I18" s="284">
        <v>0.0</v>
      </c>
      <c r="J18" s="281" t="s">
        <v>90</v>
      </c>
      <c r="K18" s="281" t="s">
        <v>177</v>
      </c>
    </row>
    <row r="19">
      <c r="A19" s="280">
        <v>199.0</v>
      </c>
      <c r="B19" s="281" t="s">
        <v>202</v>
      </c>
      <c r="C19" s="281" t="s">
        <v>11</v>
      </c>
      <c r="D19" s="282">
        <v>41699.0</v>
      </c>
      <c r="E19" s="283">
        <v>1.1503963E10</v>
      </c>
      <c r="F19" s="283">
        <v>6.938381E9</v>
      </c>
      <c r="G19" s="283">
        <v>2.950995E9</v>
      </c>
      <c r="H19" s="284">
        <v>0.0</v>
      </c>
      <c r="I19" s="284">
        <v>0.0</v>
      </c>
      <c r="J19" s="281" t="s">
        <v>90</v>
      </c>
      <c r="K19" s="281" t="s">
        <v>177</v>
      </c>
    </row>
    <row r="20">
      <c r="A20" s="280">
        <v>200.0</v>
      </c>
      <c r="B20" s="281" t="s">
        <v>202</v>
      </c>
      <c r="C20" s="281" t="s">
        <v>12</v>
      </c>
      <c r="D20" s="282">
        <v>42063.0</v>
      </c>
      <c r="E20" s="283">
        <v>1.1881176E10</v>
      </c>
      <c r="F20" s="283">
        <v>7.261397E9</v>
      </c>
      <c r="G20" s="283">
        <v>3.065486E9</v>
      </c>
      <c r="H20" s="284">
        <v>0.0</v>
      </c>
      <c r="I20" s="284">
        <v>0.0</v>
      </c>
      <c r="J20" s="281" t="s">
        <v>90</v>
      </c>
      <c r="K20" s="281" t="s">
        <v>177</v>
      </c>
    </row>
    <row r="21">
      <c r="A21" s="280">
        <v>201.0</v>
      </c>
      <c r="B21" s="281" t="s">
        <v>202</v>
      </c>
      <c r="C21" s="281" t="s">
        <v>13</v>
      </c>
      <c r="D21" s="282">
        <v>42427.0</v>
      </c>
      <c r="E21" s="283">
        <v>1.2103887E10</v>
      </c>
      <c r="F21" s="283">
        <v>7.483577E9</v>
      </c>
      <c r="G21" s="283">
        <v>3.205407E9</v>
      </c>
      <c r="H21" s="284">
        <v>0.0</v>
      </c>
      <c r="I21" s="284">
        <v>0.0</v>
      </c>
      <c r="J21" s="281" t="s">
        <v>90</v>
      </c>
      <c r="K21" s="281" t="s">
        <v>177</v>
      </c>
    </row>
    <row r="22">
      <c r="A22" s="280">
        <v>206.0</v>
      </c>
      <c r="B22" s="281" t="s">
        <v>204</v>
      </c>
      <c r="C22" s="281" t="s">
        <v>10</v>
      </c>
      <c r="D22" s="282">
        <v>40971.0</v>
      </c>
      <c r="E22" s="283">
        <v>4.5457E10</v>
      </c>
      <c r="F22" s="283">
        <v>3.4473E10</v>
      </c>
      <c r="G22" s="283">
        <v>8.755E9</v>
      </c>
      <c r="H22" s="284">
        <v>0.0</v>
      </c>
      <c r="I22" s="284">
        <v>0.0</v>
      </c>
      <c r="J22" s="281" t="s">
        <v>90</v>
      </c>
      <c r="K22" s="286" t="s">
        <v>205</v>
      </c>
    </row>
    <row r="23">
      <c r="A23" s="280">
        <v>207.0</v>
      </c>
      <c r="B23" s="281" t="s">
        <v>204</v>
      </c>
      <c r="C23" s="281" t="s">
        <v>11</v>
      </c>
      <c r="D23" s="282">
        <v>41671.0</v>
      </c>
      <c r="E23" s="283">
        <v>4.0611E10</v>
      </c>
      <c r="F23" s="283">
        <v>3.1212E10</v>
      </c>
      <c r="G23" s="283">
        <v>8.106E9</v>
      </c>
      <c r="H23" s="284">
        <v>0.0</v>
      </c>
      <c r="I23" s="284">
        <v>0.0</v>
      </c>
      <c r="J23" s="281" t="s">
        <v>90</v>
      </c>
      <c r="K23" s="286" t="s">
        <v>205</v>
      </c>
    </row>
    <row r="24">
      <c r="A24" s="280">
        <v>208.0</v>
      </c>
      <c r="B24" s="281" t="s">
        <v>204</v>
      </c>
      <c r="C24" s="281" t="s">
        <v>12</v>
      </c>
      <c r="D24" s="282">
        <v>42035.0</v>
      </c>
      <c r="E24" s="283">
        <v>4.0339E10</v>
      </c>
      <c r="F24" s="283">
        <v>3.1292E10</v>
      </c>
      <c r="G24" s="283">
        <v>7.592E9</v>
      </c>
      <c r="H24" s="284">
        <v>0.0</v>
      </c>
      <c r="I24" s="284">
        <v>0.0</v>
      </c>
      <c r="J24" s="281" t="s">
        <v>90</v>
      </c>
      <c r="K24" s="286" t="s">
        <v>205</v>
      </c>
    </row>
    <row r="25">
      <c r="A25" s="280">
        <v>209.0</v>
      </c>
      <c r="B25" s="281" t="s">
        <v>204</v>
      </c>
      <c r="C25" s="281" t="s">
        <v>13</v>
      </c>
      <c r="D25" s="282">
        <v>42399.0</v>
      </c>
      <c r="E25" s="283">
        <v>3.9528E10</v>
      </c>
      <c r="F25" s="283">
        <v>3.0337E10</v>
      </c>
      <c r="G25" s="283">
        <v>7.618E9</v>
      </c>
      <c r="H25" s="284">
        <v>0.0</v>
      </c>
      <c r="I25" s="284">
        <v>0.0</v>
      </c>
      <c r="J25" s="281" t="s">
        <v>90</v>
      </c>
      <c r="K25" s="286" t="s">
        <v>205</v>
      </c>
    </row>
    <row r="26">
      <c r="A26" s="280">
        <v>242.0</v>
      </c>
      <c r="B26" s="281" t="s">
        <v>215</v>
      </c>
      <c r="C26" s="281" t="s">
        <v>10</v>
      </c>
      <c r="D26" s="282">
        <v>41639.0</v>
      </c>
      <c r="E26" s="283">
        <v>7.4366E9</v>
      </c>
      <c r="F26" s="283">
        <v>5.8791E9</v>
      </c>
      <c r="G26" s="283">
        <v>7.023E8</v>
      </c>
      <c r="H26" s="284">
        <v>0.0</v>
      </c>
      <c r="I26" s="284">
        <v>0.0</v>
      </c>
      <c r="J26" s="281" t="s">
        <v>90</v>
      </c>
      <c r="K26" s="286" t="s">
        <v>121</v>
      </c>
    </row>
    <row r="27">
      <c r="A27" s="280">
        <v>243.0</v>
      </c>
      <c r="B27" s="281" t="s">
        <v>215</v>
      </c>
      <c r="C27" s="281" t="s">
        <v>11</v>
      </c>
      <c r="D27" s="282">
        <v>42004.0</v>
      </c>
      <c r="E27" s="283">
        <v>8.3051E9</v>
      </c>
      <c r="F27" s="283">
        <v>6.5487E9</v>
      </c>
      <c r="G27" s="283">
        <v>7.927E8</v>
      </c>
      <c r="H27" s="284">
        <v>0.0</v>
      </c>
      <c r="I27" s="284">
        <v>0.0</v>
      </c>
      <c r="J27" s="281" t="s">
        <v>90</v>
      </c>
      <c r="K27" s="286" t="s">
        <v>121</v>
      </c>
    </row>
    <row r="28">
      <c r="A28" s="280">
        <v>244.0</v>
      </c>
      <c r="B28" s="281" t="s">
        <v>215</v>
      </c>
      <c r="C28" s="281" t="s">
        <v>12</v>
      </c>
      <c r="D28" s="282">
        <v>42369.0</v>
      </c>
      <c r="E28" s="283">
        <v>8.0232E9</v>
      </c>
      <c r="F28" s="283">
        <v>6.3201E9</v>
      </c>
      <c r="G28" s="283">
        <v>7.634E8</v>
      </c>
      <c r="H28" s="284">
        <v>0.0</v>
      </c>
      <c r="I28" s="284">
        <v>0.0</v>
      </c>
      <c r="J28" s="281" t="s">
        <v>90</v>
      </c>
      <c r="K28" s="286" t="s">
        <v>121</v>
      </c>
    </row>
    <row r="29">
      <c r="A29" s="280">
        <v>245.0</v>
      </c>
      <c r="B29" s="281" t="s">
        <v>215</v>
      </c>
      <c r="C29" s="281" t="s">
        <v>13</v>
      </c>
      <c r="D29" s="282">
        <v>42735.0</v>
      </c>
      <c r="E29" s="283">
        <v>9.071E9</v>
      </c>
      <c r="F29" s="283">
        <v>7.1379E9</v>
      </c>
      <c r="G29" s="283">
        <v>1.7072E9</v>
      </c>
      <c r="H29" s="284">
        <v>0.0</v>
      </c>
      <c r="I29" s="284">
        <v>0.0</v>
      </c>
      <c r="J29" s="281" t="s">
        <v>90</v>
      </c>
      <c r="K29" s="286" t="s">
        <v>121</v>
      </c>
    </row>
    <row r="30">
      <c r="A30" s="280">
        <v>278.0</v>
      </c>
      <c r="B30" s="281" t="s">
        <v>226</v>
      </c>
      <c r="C30" s="281" t="s">
        <v>10</v>
      </c>
      <c r="D30" s="282">
        <v>41608.0</v>
      </c>
      <c r="E30" s="283">
        <v>1.5456E10</v>
      </c>
      <c r="F30" s="283">
        <v>1.0645E10</v>
      </c>
      <c r="G30" s="283">
        <v>1.879E9</v>
      </c>
      <c r="H30" s="284">
        <v>0.0</v>
      </c>
      <c r="I30" s="283">
        <v>1.59E9</v>
      </c>
      <c r="J30" s="281" t="s">
        <v>90</v>
      </c>
      <c r="K30" s="286" t="s">
        <v>227</v>
      </c>
    </row>
    <row r="31">
      <c r="A31" s="280">
        <v>279.0</v>
      </c>
      <c r="B31" s="281" t="s">
        <v>226</v>
      </c>
      <c r="C31" s="281" t="s">
        <v>11</v>
      </c>
      <c r="D31" s="282">
        <v>41973.0</v>
      </c>
      <c r="E31" s="283">
        <v>1.5884E10</v>
      </c>
      <c r="F31" s="283">
        <v>1.0421E10</v>
      </c>
      <c r="G31" s="283">
        <v>2.054E9</v>
      </c>
      <c r="H31" s="284">
        <v>0.0</v>
      </c>
      <c r="I31" s="283">
        <v>1.637E9</v>
      </c>
      <c r="J31" s="281" t="s">
        <v>90</v>
      </c>
      <c r="K31" s="286" t="s">
        <v>227</v>
      </c>
    </row>
    <row r="32">
      <c r="A32" s="280">
        <v>280.0</v>
      </c>
      <c r="B32" s="281" t="s">
        <v>226</v>
      </c>
      <c r="C32" s="281" t="s">
        <v>12</v>
      </c>
      <c r="D32" s="282">
        <v>42338.0</v>
      </c>
      <c r="E32" s="283">
        <v>1.5714E10</v>
      </c>
      <c r="F32" s="283">
        <v>9.447E9</v>
      </c>
      <c r="G32" s="283">
        <v>2.067E9</v>
      </c>
      <c r="H32" s="284">
        <v>0.0</v>
      </c>
      <c r="I32" s="283">
        <v>1.626E9</v>
      </c>
      <c r="J32" s="281" t="s">
        <v>90</v>
      </c>
      <c r="K32" s="286" t="s">
        <v>227</v>
      </c>
    </row>
    <row r="33">
      <c r="A33" s="280">
        <v>281.0</v>
      </c>
      <c r="B33" s="281" t="s">
        <v>226</v>
      </c>
      <c r="C33" s="281" t="s">
        <v>13</v>
      </c>
      <c r="D33" s="282">
        <v>42704.0</v>
      </c>
      <c r="E33" s="283">
        <v>1.6389E10</v>
      </c>
      <c r="F33" s="283">
        <v>9.383E9</v>
      </c>
      <c r="G33" s="283">
        <v>2.197E9</v>
      </c>
      <c r="H33" s="284">
        <v>0.0</v>
      </c>
      <c r="I33" s="283">
        <v>1.738E9</v>
      </c>
      <c r="J33" s="281" t="s">
        <v>90</v>
      </c>
      <c r="K33" s="286" t="s">
        <v>227</v>
      </c>
    </row>
    <row r="34">
      <c r="A34" s="280">
        <v>310.0</v>
      </c>
      <c r="B34" s="281" t="s">
        <v>239</v>
      </c>
      <c r="C34" s="281" t="s">
        <v>10</v>
      </c>
      <c r="D34" s="282">
        <v>41639.0</v>
      </c>
      <c r="E34" s="283">
        <v>8.155E9</v>
      </c>
      <c r="F34" s="283">
        <v>5.345E9</v>
      </c>
      <c r="G34" s="283">
        <v>4.7E7</v>
      </c>
      <c r="H34" s="284">
        <v>0.0</v>
      </c>
      <c r="I34" s="283">
        <v>1.854E9</v>
      </c>
      <c r="J34" s="281" t="s">
        <v>90</v>
      </c>
      <c r="K34" s="286" t="s">
        <v>240</v>
      </c>
    </row>
    <row r="35">
      <c r="A35" s="280">
        <v>311.0</v>
      </c>
      <c r="B35" s="281" t="s">
        <v>239</v>
      </c>
      <c r="C35" s="281" t="s">
        <v>11</v>
      </c>
      <c r="D35" s="282">
        <v>42004.0</v>
      </c>
      <c r="E35" s="283">
        <v>9.108E9</v>
      </c>
      <c r="F35" s="283">
        <v>5.973E9</v>
      </c>
      <c r="G35" s="283">
        <v>6.2E7</v>
      </c>
      <c r="H35" s="284">
        <v>0.0</v>
      </c>
      <c r="I35" s="283">
        <v>2.102E9</v>
      </c>
      <c r="J35" s="281" t="s">
        <v>90</v>
      </c>
      <c r="K35" s="286" t="s">
        <v>240</v>
      </c>
    </row>
    <row r="36">
      <c r="A36" s="280">
        <v>312.0</v>
      </c>
      <c r="B36" s="281" t="s">
        <v>239</v>
      </c>
      <c r="C36" s="281" t="s">
        <v>12</v>
      </c>
      <c r="D36" s="282">
        <v>42369.0</v>
      </c>
      <c r="E36" s="283">
        <v>9.754E9</v>
      </c>
      <c r="F36" s="283">
        <v>6.426E9</v>
      </c>
      <c r="G36" s="283">
        <v>8.9E7</v>
      </c>
      <c r="H36" s="284">
        <v>0.0</v>
      </c>
      <c r="I36" s="283">
        <v>2.125E9</v>
      </c>
      <c r="J36" s="281" t="s">
        <v>90</v>
      </c>
      <c r="K36" s="286" t="s">
        <v>240</v>
      </c>
    </row>
    <row r="37">
      <c r="A37" s="280">
        <v>313.0</v>
      </c>
      <c r="B37" s="281" t="s">
        <v>239</v>
      </c>
      <c r="C37" s="281" t="s">
        <v>13</v>
      </c>
      <c r="D37" s="282">
        <v>42735.0</v>
      </c>
      <c r="E37" s="283">
        <v>2.9003E10</v>
      </c>
      <c r="F37" s="283">
        <v>1.8655E10</v>
      </c>
      <c r="G37" s="283">
        <v>8.6E7</v>
      </c>
      <c r="H37" s="284">
        <v>0.0</v>
      </c>
      <c r="I37" s="283">
        <v>6.907E9</v>
      </c>
      <c r="J37" s="281" t="s">
        <v>90</v>
      </c>
      <c r="K37" s="286" t="s">
        <v>240</v>
      </c>
    </row>
    <row r="38">
      <c r="A38" s="280">
        <v>338.0</v>
      </c>
      <c r="B38" s="281" t="s">
        <v>246</v>
      </c>
      <c r="C38" s="281" t="s">
        <v>10</v>
      </c>
      <c r="D38" s="282">
        <v>41639.0</v>
      </c>
      <c r="E38" s="283">
        <v>3.214591E9</v>
      </c>
      <c r="F38" s="283">
        <v>2.359822E9</v>
      </c>
      <c r="G38" s="283">
        <v>2.03733E8</v>
      </c>
      <c r="H38" s="284">
        <v>0.0</v>
      </c>
      <c r="I38" s="283">
        <v>9.6054E7</v>
      </c>
      <c r="J38" s="281" t="s">
        <v>90</v>
      </c>
      <c r="K38" s="281" t="s">
        <v>247</v>
      </c>
    </row>
    <row r="39">
      <c r="A39" s="280">
        <v>339.0</v>
      </c>
      <c r="B39" s="281" t="s">
        <v>246</v>
      </c>
      <c r="C39" s="281" t="s">
        <v>11</v>
      </c>
      <c r="D39" s="282">
        <v>42004.0</v>
      </c>
      <c r="E39" s="283">
        <v>4.108269E9</v>
      </c>
      <c r="F39" s="283">
        <v>2.990513E9</v>
      </c>
      <c r="G39" s="283">
        <v>2.73897E8</v>
      </c>
      <c r="H39" s="284">
        <v>0.0</v>
      </c>
      <c r="I39" s="283">
        <v>1.10474E8</v>
      </c>
      <c r="J39" s="281" t="s">
        <v>90</v>
      </c>
      <c r="K39" s="281" t="s">
        <v>247</v>
      </c>
    </row>
    <row r="40">
      <c r="A40" s="280">
        <v>340.0</v>
      </c>
      <c r="B40" s="281" t="s">
        <v>246</v>
      </c>
      <c r="C40" s="281" t="s">
        <v>12</v>
      </c>
      <c r="D40" s="282">
        <v>42369.0</v>
      </c>
      <c r="E40" s="283">
        <v>4.501223E9</v>
      </c>
      <c r="F40" s="283">
        <v>3.326936E9</v>
      </c>
      <c r="G40" s="283">
        <v>2.50214E8</v>
      </c>
      <c r="H40" s="284">
        <v>0.0</v>
      </c>
      <c r="I40" s="283">
        <v>1.30368E8</v>
      </c>
      <c r="J40" s="281" t="s">
        <v>90</v>
      </c>
      <c r="K40" s="281" t="s">
        <v>247</v>
      </c>
    </row>
    <row r="41">
      <c r="A41" s="280">
        <v>341.0</v>
      </c>
      <c r="B41" s="281" t="s">
        <v>246</v>
      </c>
      <c r="C41" s="281" t="s">
        <v>13</v>
      </c>
      <c r="D41" s="282">
        <v>42735.0</v>
      </c>
      <c r="E41" s="283">
        <v>3.904384E9</v>
      </c>
      <c r="F41" s="283">
        <v>3.40617E9</v>
      </c>
      <c r="G41" s="283">
        <v>2.7624E8</v>
      </c>
      <c r="H41" s="284">
        <v>0.0</v>
      </c>
      <c r="I41" s="283">
        <v>1.46368E8</v>
      </c>
      <c r="J41" s="281" t="s">
        <v>90</v>
      </c>
      <c r="K41" s="281" t="s">
        <v>247</v>
      </c>
    </row>
    <row r="42">
      <c r="A42" s="280">
        <v>448.0</v>
      </c>
      <c r="B42" s="281" t="s">
        <v>283</v>
      </c>
      <c r="C42" s="281" t="s">
        <v>10</v>
      </c>
      <c r="D42" s="282">
        <v>41306.0</v>
      </c>
      <c r="E42" s="283">
        <v>1.6022128E10</v>
      </c>
      <c r="F42" s="283">
        <v>1.0936727E10</v>
      </c>
      <c r="G42" s="283">
        <v>3.430125E9</v>
      </c>
      <c r="H42" s="284">
        <v>0.0</v>
      </c>
      <c r="I42" s="284">
        <v>0.0</v>
      </c>
      <c r="J42" s="281" t="s">
        <v>90</v>
      </c>
      <c r="K42" s="286" t="s">
        <v>284</v>
      </c>
    </row>
    <row r="43">
      <c r="A43" s="280">
        <v>449.0</v>
      </c>
      <c r="B43" s="281" t="s">
        <v>283</v>
      </c>
      <c r="C43" s="281" t="s">
        <v>11</v>
      </c>
      <c r="D43" s="282">
        <v>41670.0</v>
      </c>
      <c r="E43" s="283">
        <v>1.7504167E10</v>
      </c>
      <c r="F43" s="283">
        <v>1.2068425E10</v>
      </c>
      <c r="G43" s="283">
        <v>3.699557E9</v>
      </c>
      <c r="H43" s="284">
        <v>0.0</v>
      </c>
      <c r="I43" s="284">
        <v>0.0</v>
      </c>
      <c r="J43" s="281" t="s">
        <v>90</v>
      </c>
      <c r="K43" s="286" t="s">
        <v>284</v>
      </c>
    </row>
    <row r="44">
      <c r="A44" s="280">
        <v>450.0</v>
      </c>
      <c r="B44" s="281" t="s">
        <v>283</v>
      </c>
      <c r="C44" s="281" t="s">
        <v>12</v>
      </c>
      <c r="D44" s="282">
        <v>42034.0</v>
      </c>
      <c r="E44" s="283">
        <v>1.8909588E10</v>
      </c>
      <c r="F44" s="283">
        <v>1.3107081E10</v>
      </c>
      <c r="G44" s="283">
        <v>4.033414E9</v>
      </c>
      <c r="H44" s="284">
        <v>0.0</v>
      </c>
      <c r="I44" s="284">
        <v>0.0</v>
      </c>
      <c r="J44" s="281" t="s">
        <v>90</v>
      </c>
      <c r="K44" s="286" t="s">
        <v>284</v>
      </c>
    </row>
    <row r="45">
      <c r="A45" s="280">
        <v>451.0</v>
      </c>
      <c r="B45" s="281" t="s">
        <v>283</v>
      </c>
      <c r="C45" s="281" t="s">
        <v>13</v>
      </c>
      <c r="D45" s="282">
        <v>42398.0</v>
      </c>
      <c r="E45" s="283">
        <v>2.0368562E10</v>
      </c>
      <c r="F45" s="283">
        <v>1.4062471E10</v>
      </c>
      <c r="G45" s="283">
        <v>4.365797E9</v>
      </c>
      <c r="H45" s="284">
        <v>0.0</v>
      </c>
      <c r="I45" s="284">
        <v>0.0</v>
      </c>
      <c r="J45" s="281" t="s">
        <v>90</v>
      </c>
      <c r="K45" s="286" t="s">
        <v>284</v>
      </c>
    </row>
    <row r="46">
      <c r="A46" s="280">
        <v>456.0</v>
      </c>
      <c r="B46" s="281" t="s">
        <v>287</v>
      </c>
      <c r="C46" s="281" t="s">
        <v>10</v>
      </c>
      <c r="D46" s="282">
        <v>41547.0</v>
      </c>
      <c r="E46" s="283">
        <v>6.2593E9</v>
      </c>
      <c r="F46" s="283">
        <v>4.8535E9</v>
      </c>
      <c r="G46" s="283">
        <v>6.499E8</v>
      </c>
      <c r="H46" s="284">
        <v>0.0</v>
      </c>
      <c r="I46" s="284">
        <v>0.0</v>
      </c>
      <c r="J46" s="281" t="s">
        <v>90</v>
      </c>
      <c r="K46" s="281" t="s">
        <v>288</v>
      </c>
    </row>
    <row r="47">
      <c r="A47" s="280">
        <v>457.0</v>
      </c>
      <c r="B47" s="281" t="s">
        <v>287</v>
      </c>
      <c r="C47" s="281" t="s">
        <v>11</v>
      </c>
      <c r="D47" s="282">
        <v>41912.0</v>
      </c>
      <c r="E47" s="283">
        <v>8.0249E9</v>
      </c>
      <c r="F47" s="283">
        <v>6.2686E9</v>
      </c>
      <c r="G47" s="283">
        <v>8.269E8</v>
      </c>
      <c r="H47" s="284">
        <v>0.0</v>
      </c>
      <c r="I47" s="284">
        <v>0.0</v>
      </c>
      <c r="J47" s="281" t="s">
        <v>90</v>
      </c>
      <c r="K47" s="281" t="s">
        <v>288</v>
      </c>
    </row>
    <row r="48">
      <c r="A48" s="280">
        <v>458.0</v>
      </c>
      <c r="B48" s="281" t="s">
        <v>287</v>
      </c>
      <c r="C48" s="281" t="s">
        <v>12</v>
      </c>
      <c r="D48" s="282">
        <v>42277.0</v>
      </c>
      <c r="E48" s="283">
        <v>1.0824E10</v>
      </c>
      <c r="F48" s="283">
        <v>8.5357E9</v>
      </c>
      <c r="G48" s="283">
        <v>1.003E9</v>
      </c>
      <c r="H48" s="284">
        <v>0.0</v>
      </c>
      <c r="I48" s="284">
        <v>0.0</v>
      </c>
      <c r="J48" s="281" t="s">
        <v>90</v>
      </c>
      <c r="K48" s="281" t="s">
        <v>288</v>
      </c>
    </row>
    <row r="49">
      <c r="A49" s="280">
        <v>459.0</v>
      </c>
      <c r="B49" s="281" t="s">
        <v>287</v>
      </c>
      <c r="C49" s="281" t="s">
        <v>13</v>
      </c>
      <c r="D49" s="282">
        <v>42643.0</v>
      </c>
      <c r="E49" s="283">
        <v>1.21574E10</v>
      </c>
      <c r="F49" s="283">
        <v>9.5026E9</v>
      </c>
      <c r="G49" s="283">
        <v>1.1003E9</v>
      </c>
      <c r="H49" s="284">
        <v>0.0</v>
      </c>
      <c r="I49" s="284">
        <v>0.0</v>
      </c>
      <c r="J49" s="281" t="s">
        <v>90</v>
      </c>
      <c r="K49" s="281" t="s">
        <v>288</v>
      </c>
    </row>
    <row r="50">
      <c r="A50" s="280">
        <v>464.0</v>
      </c>
      <c r="B50" s="281" t="s">
        <v>290</v>
      </c>
      <c r="C50" s="281" t="s">
        <v>10</v>
      </c>
      <c r="D50" s="282">
        <v>41545.0</v>
      </c>
      <c r="E50" s="283">
        <v>4.5041E10</v>
      </c>
      <c r="F50" s="283">
        <v>2.5034E10</v>
      </c>
      <c r="G50" s="283">
        <v>8.365E9</v>
      </c>
      <c r="H50" s="284">
        <v>0.0</v>
      </c>
      <c r="I50" s="283">
        <v>2.192E9</v>
      </c>
      <c r="J50" s="281" t="s">
        <v>90</v>
      </c>
      <c r="K50" s="286" t="s">
        <v>291</v>
      </c>
    </row>
    <row r="51">
      <c r="A51" s="280">
        <v>465.0</v>
      </c>
      <c r="B51" s="281" t="s">
        <v>290</v>
      </c>
      <c r="C51" s="281" t="s">
        <v>11</v>
      </c>
      <c r="D51" s="282">
        <v>41909.0</v>
      </c>
      <c r="E51" s="283">
        <v>4.8813E10</v>
      </c>
      <c r="F51" s="283">
        <v>2.642E10</v>
      </c>
      <c r="G51" s="283">
        <v>8.565E9</v>
      </c>
      <c r="H51" s="284">
        <v>0.0</v>
      </c>
      <c r="I51" s="283">
        <v>2.288E9</v>
      </c>
      <c r="J51" s="281" t="s">
        <v>90</v>
      </c>
      <c r="K51" s="286" t="s">
        <v>291</v>
      </c>
    </row>
    <row r="52">
      <c r="A52" s="280">
        <v>466.0</v>
      </c>
      <c r="B52" s="281" t="s">
        <v>290</v>
      </c>
      <c r="C52" s="281" t="s">
        <v>12</v>
      </c>
      <c r="D52" s="282">
        <v>42280.0</v>
      </c>
      <c r="E52" s="283">
        <v>5.2465E10</v>
      </c>
      <c r="F52" s="283">
        <v>2.8364E10</v>
      </c>
      <c r="G52" s="283">
        <v>8.523E9</v>
      </c>
      <c r="H52" s="284">
        <v>0.0</v>
      </c>
      <c r="I52" s="283">
        <v>2.354E9</v>
      </c>
      <c r="J52" s="281" t="s">
        <v>90</v>
      </c>
      <c r="K52" s="286" t="s">
        <v>291</v>
      </c>
    </row>
    <row r="53">
      <c r="A53" s="280">
        <v>467.0</v>
      </c>
      <c r="B53" s="281" t="s">
        <v>290</v>
      </c>
      <c r="C53" s="281" t="s">
        <v>13</v>
      </c>
      <c r="D53" s="282">
        <v>42644.0</v>
      </c>
      <c r="E53" s="283">
        <v>5.5632E10</v>
      </c>
      <c r="F53" s="283">
        <v>2.9993E10</v>
      </c>
      <c r="G53" s="283">
        <v>8.754E9</v>
      </c>
      <c r="H53" s="284">
        <v>0.0</v>
      </c>
      <c r="I53" s="283">
        <v>2.527E9</v>
      </c>
      <c r="J53" s="281" t="s">
        <v>90</v>
      </c>
      <c r="K53" s="286" t="s">
        <v>291</v>
      </c>
    </row>
    <row r="54">
      <c r="A54" s="280">
        <v>468.0</v>
      </c>
      <c r="B54" s="281" t="s">
        <v>292</v>
      </c>
      <c r="C54" s="281" t="s">
        <v>10</v>
      </c>
      <c r="D54" s="282">
        <v>41639.0</v>
      </c>
      <c r="E54" s="283">
        <v>5.535E9</v>
      </c>
      <c r="F54" s="283">
        <v>1.689E9</v>
      </c>
      <c r="G54" s="283">
        <v>1.598E9</v>
      </c>
      <c r="H54" s="284">
        <v>0.0</v>
      </c>
      <c r="I54" s="283">
        <v>2.76E8</v>
      </c>
      <c r="J54" s="281" t="s">
        <v>90</v>
      </c>
      <c r="K54" s="286" t="s">
        <v>240</v>
      </c>
    </row>
    <row r="55">
      <c r="A55" s="280">
        <v>469.0</v>
      </c>
      <c r="B55" s="281" t="s">
        <v>292</v>
      </c>
      <c r="C55" s="281" t="s">
        <v>11</v>
      </c>
      <c r="D55" s="282">
        <v>42004.0</v>
      </c>
      <c r="E55" s="283">
        <v>6.265E9</v>
      </c>
      <c r="F55" s="283">
        <v>2.124E9</v>
      </c>
      <c r="G55" s="283">
        <v>1.692E9</v>
      </c>
      <c r="H55" s="284">
        <v>0.0</v>
      </c>
      <c r="I55" s="283">
        <v>3.29E8</v>
      </c>
      <c r="J55" s="281" t="s">
        <v>90</v>
      </c>
      <c r="K55" s="286" t="s">
        <v>240</v>
      </c>
    </row>
    <row r="56">
      <c r="A56" s="280">
        <v>470.0</v>
      </c>
      <c r="B56" s="281" t="s">
        <v>292</v>
      </c>
      <c r="C56" s="281" t="s">
        <v>12</v>
      </c>
      <c r="D56" s="282">
        <v>42369.0</v>
      </c>
      <c r="E56" s="283">
        <v>6.394E9</v>
      </c>
      <c r="F56" s="283">
        <v>2.343E9</v>
      </c>
      <c r="G56" s="283">
        <v>1.669E9</v>
      </c>
      <c r="H56" s="284">
        <v>0.0</v>
      </c>
      <c r="I56" s="283">
        <v>3.3E8</v>
      </c>
      <c r="J56" s="281" t="s">
        <v>90</v>
      </c>
      <c r="K56" s="286" t="s">
        <v>240</v>
      </c>
    </row>
    <row r="57">
      <c r="A57" s="280">
        <v>471.0</v>
      </c>
      <c r="B57" s="281" t="s">
        <v>292</v>
      </c>
      <c r="C57" s="281" t="s">
        <v>13</v>
      </c>
      <c r="D57" s="282">
        <v>42735.0</v>
      </c>
      <c r="E57" s="283">
        <v>6.497E9</v>
      </c>
      <c r="F57" s="283">
        <v>2.432E9</v>
      </c>
      <c r="G57" s="283">
        <v>1.69E9</v>
      </c>
      <c r="H57" s="284">
        <v>0.0</v>
      </c>
      <c r="I57" s="283">
        <v>3.22E8</v>
      </c>
      <c r="J57" s="281" t="s">
        <v>90</v>
      </c>
      <c r="K57" s="286" t="s">
        <v>240</v>
      </c>
    </row>
    <row r="58">
      <c r="A58" s="280">
        <v>472.0</v>
      </c>
      <c r="B58" s="281" t="s">
        <v>293</v>
      </c>
      <c r="C58" s="281" t="s">
        <v>10</v>
      </c>
      <c r="D58" s="282">
        <v>41639.0</v>
      </c>
      <c r="E58" s="283">
        <v>5.535E9</v>
      </c>
      <c r="F58" s="283">
        <v>1.689E9</v>
      </c>
      <c r="G58" s="283">
        <v>1.598E9</v>
      </c>
      <c r="H58" s="284">
        <v>0.0</v>
      </c>
      <c r="I58" s="283">
        <v>2.76E8</v>
      </c>
      <c r="J58" s="281" t="s">
        <v>90</v>
      </c>
      <c r="K58" s="286" t="s">
        <v>240</v>
      </c>
    </row>
    <row r="59">
      <c r="A59" s="280">
        <v>473.0</v>
      </c>
      <c r="B59" s="281" t="s">
        <v>293</v>
      </c>
      <c r="C59" s="281" t="s">
        <v>11</v>
      </c>
      <c r="D59" s="282">
        <v>42004.0</v>
      </c>
      <c r="E59" s="283">
        <v>6.265E9</v>
      </c>
      <c r="F59" s="283">
        <v>2.124E9</v>
      </c>
      <c r="G59" s="283">
        <v>1.692E9</v>
      </c>
      <c r="H59" s="284">
        <v>0.0</v>
      </c>
      <c r="I59" s="283">
        <v>3.29E8</v>
      </c>
      <c r="J59" s="281" t="s">
        <v>90</v>
      </c>
      <c r="K59" s="286" t="s">
        <v>240</v>
      </c>
    </row>
    <row r="60">
      <c r="A60" s="280">
        <v>474.0</v>
      </c>
      <c r="B60" s="281" t="s">
        <v>293</v>
      </c>
      <c r="C60" s="281" t="s">
        <v>12</v>
      </c>
      <c r="D60" s="282">
        <v>42369.0</v>
      </c>
      <c r="E60" s="283">
        <v>6.394E9</v>
      </c>
      <c r="F60" s="283">
        <v>2.343E9</v>
      </c>
      <c r="G60" s="283">
        <v>1.669E9</v>
      </c>
      <c r="H60" s="284">
        <v>0.0</v>
      </c>
      <c r="I60" s="283">
        <v>3.3E8</v>
      </c>
      <c r="J60" s="281" t="s">
        <v>90</v>
      </c>
      <c r="K60" s="286" t="s">
        <v>240</v>
      </c>
    </row>
    <row r="61">
      <c r="A61" s="280">
        <v>475.0</v>
      </c>
      <c r="B61" s="281" t="s">
        <v>293</v>
      </c>
      <c r="C61" s="281" t="s">
        <v>13</v>
      </c>
      <c r="D61" s="282">
        <v>42735.0</v>
      </c>
      <c r="E61" s="283">
        <v>6.497E9</v>
      </c>
      <c r="F61" s="283">
        <v>2.432E9</v>
      </c>
      <c r="G61" s="283">
        <v>1.69E9</v>
      </c>
      <c r="H61" s="284">
        <v>0.0</v>
      </c>
      <c r="I61" s="283">
        <v>3.22E8</v>
      </c>
      <c r="J61" s="281" t="s">
        <v>90</v>
      </c>
      <c r="K61" s="286" t="s">
        <v>240</v>
      </c>
    </row>
    <row r="62">
      <c r="A62" s="280">
        <v>476.0</v>
      </c>
      <c r="B62" s="281" t="s">
        <v>294</v>
      </c>
      <c r="C62" s="281" t="s">
        <v>10</v>
      </c>
      <c r="D62" s="282">
        <v>41639.0</v>
      </c>
      <c r="E62" s="283">
        <v>1.5051E10</v>
      </c>
      <c r="F62" s="283">
        <v>1.2274E10</v>
      </c>
      <c r="G62" s="283">
        <v>9.16E8</v>
      </c>
      <c r="H62" s="284">
        <v>0.0</v>
      </c>
      <c r="I62" s="283">
        <v>9.7E7</v>
      </c>
      <c r="J62" s="281" t="s">
        <v>90</v>
      </c>
      <c r="K62" s="286" t="s">
        <v>121</v>
      </c>
    </row>
    <row r="63">
      <c r="A63" s="280">
        <v>477.0</v>
      </c>
      <c r="B63" s="281" t="s">
        <v>294</v>
      </c>
      <c r="C63" s="281" t="s">
        <v>11</v>
      </c>
      <c r="D63" s="282">
        <v>42004.0</v>
      </c>
      <c r="E63" s="283">
        <v>1.5499E10</v>
      </c>
      <c r="F63" s="283">
        <v>1.2471E10</v>
      </c>
      <c r="G63" s="283">
        <v>1.036E9</v>
      </c>
      <c r="H63" s="284">
        <v>0.0</v>
      </c>
      <c r="I63" s="283">
        <v>9.4E7</v>
      </c>
      <c r="J63" s="281" t="s">
        <v>90</v>
      </c>
      <c r="K63" s="286" t="s">
        <v>121</v>
      </c>
    </row>
    <row r="64">
      <c r="A64" s="280">
        <v>478.0</v>
      </c>
      <c r="B64" s="281" t="s">
        <v>294</v>
      </c>
      <c r="C64" s="281" t="s">
        <v>12</v>
      </c>
      <c r="D64" s="282">
        <v>42369.0</v>
      </c>
      <c r="E64" s="283">
        <v>1.5165E10</v>
      </c>
      <c r="F64" s="283">
        <v>1.2155E10</v>
      </c>
      <c r="G64" s="283">
        <v>1.017E9</v>
      </c>
      <c r="H64" s="284">
        <v>0.0</v>
      </c>
      <c r="I64" s="283">
        <v>9.3E7</v>
      </c>
      <c r="J64" s="281" t="s">
        <v>90</v>
      </c>
      <c r="K64" s="286" t="s">
        <v>121</v>
      </c>
    </row>
    <row r="65">
      <c r="A65" s="280">
        <v>479.0</v>
      </c>
      <c r="B65" s="281" t="s">
        <v>294</v>
      </c>
      <c r="C65" s="281" t="s">
        <v>13</v>
      </c>
      <c r="D65" s="282">
        <v>42735.0</v>
      </c>
      <c r="E65" s="283">
        <v>1.6661E10</v>
      </c>
      <c r="F65" s="283">
        <v>1.3107E10</v>
      </c>
      <c r="G65" s="283">
        <v>1.145E9</v>
      </c>
      <c r="H65" s="284">
        <v>0.0</v>
      </c>
      <c r="I65" s="283">
        <v>1.34E8</v>
      </c>
      <c r="J65" s="281" t="s">
        <v>90</v>
      </c>
      <c r="K65" s="286" t="s">
        <v>121</v>
      </c>
    </row>
    <row r="66">
      <c r="A66" s="280">
        <v>484.0</v>
      </c>
      <c r="B66" s="281" t="s">
        <v>296</v>
      </c>
      <c r="C66" s="281" t="s">
        <v>10</v>
      </c>
      <c r="D66" s="282">
        <v>41307.0</v>
      </c>
      <c r="E66" s="283">
        <v>7.3945E9</v>
      </c>
      <c r="F66" s="283">
        <v>4.7418E9</v>
      </c>
      <c r="G66" s="283">
        <v>1.7326E9</v>
      </c>
      <c r="H66" s="284">
        <v>0.0</v>
      </c>
      <c r="I66" s="284">
        <v>0.0</v>
      </c>
      <c r="J66" s="281" t="s">
        <v>90</v>
      </c>
      <c r="K66" s="286" t="s">
        <v>284</v>
      </c>
    </row>
    <row r="67">
      <c r="A67" s="280">
        <v>485.0</v>
      </c>
      <c r="B67" s="281" t="s">
        <v>296</v>
      </c>
      <c r="C67" s="281" t="s">
        <v>11</v>
      </c>
      <c r="D67" s="282">
        <v>41671.0</v>
      </c>
      <c r="E67" s="283">
        <v>7.8403E9</v>
      </c>
      <c r="F67" s="283">
        <v>5.0505E9</v>
      </c>
      <c r="G67" s="283">
        <v>1.8195E9</v>
      </c>
      <c r="H67" s="284">
        <v>0.0</v>
      </c>
      <c r="I67" s="284">
        <v>0.0</v>
      </c>
      <c r="J67" s="281" t="s">
        <v>90</v>
      </c>
      <c r="K67" s="286" t="s">
        <v>284</v>
      </c>
    </row>
    <row r="68">
      <c r="A68" s="280">
        <v>486.0</v>
      </c>
      <c r="B68" s="281" t="s">
        <v>296</v>
      </c>
      <c r="C68" s="281" t="s">
        <v>12</v>
      </c>
      <c r="D68" s="282">
        <v>42035.0</v>
      </c>
      <c r="E68" s="283">
        <v>8.6022E9</v>
      </c>
      <c r="F68" s="283">
        <v>5.5682E9</v>
      </c>
      <c r="G68" s="283">
        <v>1.9938E9</v>
      </c>
      <c r="H68" s="284">
        <v>0.0</v>
      </c>
      <c r="I68" s="284">
        <v>0.0</v>
      </c>
      <c r="J68" s="281" t="s">
        <v>90</v>
      </c>
      <c r="K68" s="286" t="s">
        <v>284</v>
      </c>
    </row>
    <row r="69">
      <c r="A69" s="280">
        <v>487.0</v>
      </c>
      <c r="B69" s="281" t="s">
        <v>296</v>
      </c>
      <c r="C69" s="281" t="s">
        <v>13</v>
      </c>
      <c r="D69" s="282">
        <v>42399.0</v>
      </c>
      <c r="E69" s="283">
        <v>1.54984E10</v>
      </c>
      <c r="F69" s="283">
        <v>1.08417E10</v>
      </c>
      <c r="G69" s="283">
        <v>3.607E9</v>
      </c>
      <c r="H69" s="284">
        <v>0.0</v>
      </c>
      <c r="I69" s="284">
        <v>0.0</v>
      </c>
      <c r="J69" s="281" t="s">
        <v>90</v>
      </c>
      <c r="K69" s="286" t="s">
        <v>284</v>
      </c>
    </row>
    <row r="70">
      <c r="A70" s="280">
        <v>500.0</v>
      </c>
      <c r="B70" s="281" t="s">
        <v>302</v>
      </c>
      <c r="C70" s="281" t="s">
        <v>10</v>
      </c>
      <c r="D70" s="282">
        <v>41420.0</v>
      </c>
      <c r="E70" s="283">
        <v>5.921E9</v>
      </c>
      <c r="F70" s="283">
        <v>4.6166E9</v>
      </c>
      <c r="G70" s="283">
        <v>6.252E8</v>
      </c>
      <c r="H70" s="284">
        <v>0.0</v>
      </c>
      <c r="I70" s="283">
        <v>2.783E8</v>
      </c>
      <c r="J70" s="281" t="s">
        <v>90</v>
      </c>
      <c r="K70" s="281" t="s">
        <v>247</v>
      </c>
    </row>
    <row r="71">
      <c r="A71" s="280">
        <v>501.0</v>
      </c>
      <c r="B71" s="281" t="s">
        <v>302</v>
      </c>
      <c r="C71" s="281" t="s">
        <v>11</v>
      </c>
      <c r="D71" s="282">
        <v>41784.0</v>
      </c>
      <c r="E71" s="283">
        <v>6.2856E9</v>
      </c>
      <c r="F71" s="283">
        <v>4.9905E9</v>
      </c>
      <c r="G71" s="283">
        <v>6.654E8</v>
      </c>
      <c r="H71" s="284">
        <v>0.0</v>
      </c>
      <c r="I71" s="283">
        <v>3.044E8</v>
      </c>
      <c r="J71" s="281" t="s">
        <v>90</v>
      </c>
      <c r="K71" s="281" t="s">
        <v>247</v>
      </c>
    </row>
    <row r="72">
      <c r="A72" s="280">
        <v>502.0</v>
      </c>
      <c r="B72" s="281" t="s">
        <v>302</v>
      </c>
      <c r="C72" s="281" t="s">
        <v>12</v>
      </c>
      <c r="D72" s="282">
        <v>42155.0</v>
      </c>
      <c r="E72" s="283">
        <v>6.764E9</v>
      </c>
      <c r="F72" s="283">
        <v>5.3415E9</v>
      </c>
      <c r="G72" s="283">
        <v>6.735E8</v>
      </c>
      <c r="H72" s="284">
        <v>0.0</v>
      </c>
      <c r="I72" s="283">
        <v>3.193E8</v>
      </c>
      <c r="J72" s="281" t="s">
        <v>90</v>
      </c>
      <c r="K72" s="281" t="s">
        <v>247</v>
      </c>
    </row>
    <row r="73">
      <c r="A73" s="280">
        <v>503.0</v>
      </c>
      <c r="B73" s="281" t="s">
        <v>302</v>
      </c>
      <c r="C73" s="281" t="s">
        <v>13</v>
      </c>
      <c r="D73" s="282">
        <v>42519.0</v>
      </c>
      <c r="E73" s="283">
        <v>6.9335E9</v>
      </c>
      <c r="F73" s="283">
        <v>5.3924E9</v>
      </c>
      <c r="G73" s="283">
        <v>6.229E8</v>
      </c>
      <c r="H73" s="284">
        <v>0.0</v>
      </c>
      <c r="I73" s="283">
        <v>2.902E8</v>
      </c>
      <c r="J73" s="281" t="s">
        <v>90</v>
      </c>
      <c r="K73" s="281" t="s">
        <v>247</v>
      </c>
    </row>
    <row r="74">
      <c r="A74" s="280">
        <v>600.0</v>
      </c>
      <c r="B74" s="281" t="s">
        <v>77</v>
      </c>
      <c r="C74" s="281" t="s">
        <v>10</v>
      </c>
      <c r="D74" s="282">
        <v>41639.0</v>
      </c>
      <c r="E74" s="283">
        <v>4.771259E9</v>
      </c>
      <c r="F74" s="283">
        <v>1.038034E9</v>
      </c>
      <c r="G74" s="283">
        <v>3.151043E9</v>
      </c>
      <c r="H74" s="284">
        <v>0.0</v>
      </c>
      <c r="I74" s="283">
        <v>7.1731E7</v>
      </c>
      <c r="J74" s="281" t="s">
        <v>90</v>
      </c>
      <c r="K74" s="286" t="s">
        <v>98</v>
      </c>
    </row>
    <row r="75">
      <c r="A75" s="280">
        <v>601.0</v>
      </c>
      <c r="B75" s="281" t="s">
        <v>77</v>
      </c>
      <c r="C75" s="281" t="s">
        <v>11</v>
      </c>
      <c r="D75" s="282">
        <v>42004.0</v>
      </c>
      <c r="E75" s="283">
        <v>5.763485E9</v>
      </c>
      <c r="F75" s="283">
        <v>1.179081E9</v>
      </c>
      <c r="G75" s="283">
        <v>3.919856E9</v>
      </c>
      <c r="H75" s="284">
        <v>0.0</v>
      </c>
      <c r="I75" s="283">
        <v>7.6773E7</v>
      </c>
      <c r="J75" s="281" t="s">
        <v>90</v>
      </c>
      <c r="K75" s="286" t="s">
        <v>98</v>
      </c>
    </row>
    <row r="76">
      <c r="A76" s="280">
        <v>602.0</v>
      </c>
      <c r="B76" s="281" t="s">
        <v>77</v>
      </c>
      <c r="C76" s="281" t="s">
        <v>12</v>
      </c>
      <c r="D76" s="282">
        <v>42369.0</v>
      </c>
      <c r="E76" s="283">
        <v>6.672317E9</v>
      </c>
      <c r="F76" s="283">
        <v>1.309559E9</v>
      </c>
      <c r="G76" s="283">
        <v>4.785243E9</v>
      </c>
      <c r="H76" s="284">
        <v>0.0</v>
      </c>
      <c r="I76" s="283">
        <v>1.56458E8</v>
      </c>
      <c r="J76" s="281" t="s">
        <v>90</v>
      </c>
      <c r="K76" s="286" t="s">
        <v>98</v>
      </c>
    </row>
    <row r="77">
      <c r="A77" s="280">
        <v>603.0</v>
      </c>
      <c r="B77" s="281" t="s">
        <v>77</v>
      </c>
      <c r="C77" s="281" t="s">
        <v>13</v>
      </c>
      <c r="D77" s="282">
        <v>42735.0</v>
      </c>
      <c r="E77" s="283">
        <v>8.773564E9</v>
      </c>
      <c r="F77" s="283">
        <v>1.596698E9</v>
      </c>
      <c r="G77" s="283">
        <v>6.280728E9</v>
      </c>
      <c r="H77" s="284">
        <v>0.0</v>
      </c>
      <c r="I77" s="283">
        <v>3.17141E8</v>
      </c>
      <c r="J77" s="281" t="s">
        <v>90</v>
      </c>
      <c r="K77" s="286" t="s">
        <v>98</v>
      </c>
    </row>
    <row r="78">
      <c r="A78" s="280">
        <v>608.0</v>
      </c>
      <c r="B78" s="281" t="s">
        <v>328</v>
      </c>
      <c r="C78" s="281" t="s">
        <v>10</v>
      </c>
      <c r="D78" s="282">
        <v>41639.0</v>
      </c>
      <c r="E78" s="283">
        <v>1.46917E11</v>
      </c>
      <c r="F78" s="283">
        <v>1.2305E11</v>
      </c>
      <c r="G78" s="283">
        <v>1.085E10</v>
      </c>
      <c r="H78" s="284">
        <v>0.0</v>
      </c>
      <c r="I78" s="284">
        <v>0.0</v>
      </c>
      <c r="J78" s="281" t="s">
        <v>90</v>
      </c>
      <c r="K78" s="286" t="s">
        <v>329</v>
      </c>
    </row>
    <row r="79">
      <c r="A79" s="280">
        <v>609.0</v>
      </c>
      <c r="B79" s="281" t="s">
        <v>328</v>
      </c>
      <c r="C79" s="281" t="s">
        <v>11</v>
      </c>
      <c r="D79" s="282">
        <v>42004.0</v>
      </c>
      <c r="E79" s="283">
        <v>1.44077E11</v>
      </c>
      <c r="F79" s="283">
        <v>1.31903E11</v>
      </c>
      <c r="G79" s="283">
        <v>1.1842E10</v>
      </c>
      <c r="H79" s="284">
        <v>0.0</v>
      </c>
      <c r="I79" s="284">
        <v>0.0</v>
      </c>
      <c r="J79" s="281" t="s">
        <v>90</v>
      </c>
      <c r="K79" s="286" t="s">
        <v>329</v>
      </c>
    </row>
    <row r="80">
      <c r="A80" s="280">
        <v>610.0</v>
      </c>
      <c r="B80" s="281" t="s">
        <v>328</v>
      </c>
      <c r="C80" s="281" t="s">
        <v>12</v>
      </c>
      <c r="D80" s="282">
        <v>42369.0</v>
      </c>
      <c r="E80" s="283">
        <v>1.49558E11</v>
      </c>
      <c r="F80" s="283">
        <v>1.31409E11</v>
      </c>
      <c r="G80" s="283">
        <v>1.0502E10</v>
      </c>
      <c r="H80" s="284">
        <v>0.0</v>
      </c>
      <c r="I80" s="284">
        <v>0.0</v>
      </c>
      <c r="J80" s="281" t="s">
        <v>90</v>
      </c>
      <c r="K80" s="286" t="s">
        <v>329</v>
      </c>
    </row>
    <row r="81">
      <c r="A81" s="280">
        <v>611.0</v>
      </c>
      <c r="B81" s="281" t="s">
        <v>328</v>
      </c>
      <c r="C81" s="281" t="s">
        <v>13</v>
      </c>
      <c r="D81" s="282">
        <v>42735.0</v>
      </c>
      <c r="E81" s="283">
        <v>1.518E11</v>
      </c>
      <c r="F81" s="283">
        <v>1.35488E11</v>
      </c>
      <c r="G81" s="283">
        <v>1.2196E10</v>
      </c>
      <c r="H81" s="284">
        <v>0.0</v>
      </c>
      <c r="I81" s="284">
        <v>0.0</v>
      </c>
      <c r="J81" s="281" t="s">
        <v>90</v>
      </c>
      <c r="K81" s="286" t="s">
        <v>329</v>
      </c>
    </row>
    <row r="82">
      <c r="A82" s="280">
        <v>648.0</v>
      </c>
      <c r="B82" s="281" t="s">
        <v>340</v>
      </c>
      <c r="C82" s="281" t="s">
        <v>10</v>
      </c>
      <c r="D82" s="282">
        <v>41307.0</v>
      </c>
      <c r="E82" s="283">
        <v>6.182E9</v>
      </c>
      <c r="F82" s="283">
        <v>4.148E9</v>
      </c>
      <c r="G82" s="283">
        <v>1.294E9</v>
      </c>
      <c r="H82" s="284">
        <v>0.0</v>
      </c>
      <c r="I82" s="283">
        <v>1.18E8</v>
      </c>
      <c r="J82" s="281" t="s">
        <v>90</v>
      </c>
      <c r="K82" s="281" t="s">
        <v>109</v>
      </c>
    </row>
    <row r="83">
      <c r="A83" s="280">
        <v>649.0</v>
      </c>
      <c r="B83" s="281" t="s">
        <v>340</v>
      </c>
      <c r="C83" s="281" t="s">
        <v>11</v>
      </c>
      <c r="D83" s="282">
        <v>41671.0</v>
      </c>
      <c r="E83" s="283">
        <v>6.505E9</v>
      </c>
      <c r="F83" s="283">
        <v>4.372E9</v>
      </c>
      <c r="G83" s="283">
        <v>1.334E9</v>
      </c>
      <c r="H83" s="284">
        <v>0.0</v>
      </c>
      <c r="I83" s="283">
        <v>1.33E8</v>
      </c>
      <c r="J83" s="281" t="s">
        <v>90</v>
      </c>
      <c r="K83" s="281" t="s">
        <v>109</v>
      </c>
    </row>
    <row r="84">
      <c r="A84" s="280">
        <v>650.0</v>
      </c>
      <c r="B84" s="281" t="s">
        <v>340</v>
      </c>
      <c r="C84" s="281" t="s">
        <v>12</v>
      </c>
      <c r="D84" s="282">
        <v>42035.0</v>
      </c>
      <c r="E84" s="283">
        <v>7.151E9</v>
      </c>
      <c r="F84" s="283">
        <v>4.777E9</v>
      </c>
      <c r="G84" s="283">
        <v>1.426E9</v>
      </c>
      <c r="H84" s="284">
        <v>0.0</v>
      </c>
      <c r="I84" s="283">
        <v>1.39E8</v>
      </c>
      <c r="J84" s="281" t="s">
        <v>90</v>
      </c>
      <c r="K84" s="281" t="s">
        <v>109</v>
      </c>
    </row>
    <row r="85">
      <c r="A85" s="280">
        <v>651.0</v>
      </c>
      <c r="B85" s="281" t="s">
        <v>340</v>
      </c>
      <c r="C85" s="281" t="s">
        <v>13</v>
      </c>
      <c r="D85" s="282">
        <v>42399.0</v>
      </c>
      <c r="E85" s="283">
        <v>7.412E9</v>
      </c>
      <c r="F85" s="283">
        <v>4.907E9</v>
      </c>
      <c r="G85" s="283">
        <v>1.415E9</v>
      </c>
      <c r="H85" s="284">
        <v>0.0</v>
      </c>
      <c r="I85" s="283">
        <v>1.48E8</v>
      </c>
      <c r="J85" s="281" t="s">
        <v>90</v>
      </c>
      <c r="K85" s="281" t="s">
        <v>109</v>
      </c>
    </row>
    <row r="86">
      <c r="A86" s="280">
        <v>700.0</v>
      </c>
      <c r="B86" s="281" t="s">
        <v>356</v>
      </c>
      <c r="C86" s="281" t="s">
        <v>10</v>
      </c>
      <c r="D86" s="282">
        <v>41639.0</v>
      </c>
      <c r="E86" s="283">
        <v>1.55427E11</v>
      </c>
      <c r="F86" s="283">
        <v>1.37373E11</v>
      </c>
      <c r="G86" s="283">
        <v>1.2382E10</v>
      </c>
      <c r="H86" s="284">
        <v>0.0</v>
      </c>
      <c r="I86" s="284">
        <v>0.0</v>
      </c>
      <c r="J86" s="281" t="s">
        <v>90</v>
      </c>
      <c r="K86" s="286" t="s">
        <v>329</v>
      </c>
    </row>
    <row r="87">
      <c r="A87" s="280">
        <v>701.0</v>
      </c>
      <c r="B87" s="281" t="s">
        <v>356</v>
      </c>
      <c r="C87" s="281" t="s">
        <v>11</v>
      </c>
      <c r="D87" s="282">
        <v>42004.0</v>
      </c>
      <c r="E87" s="283">
        <v>1.55929E11</v>
      </c>
      <c r="F87" s="283">
        <v>1.42121E11</v>
      </c>
      <c r="G87" s="283">
        <v>1.2158E10</v>
      </c>
      <c r="H87" s="284">
        <v>0.0</v>
      </c>
      <c r="I87" s="284">
        <v>0.0</v>
      </c>
      <c r="J87" s="281" t="s">
        <v>90</v>
      </c>
      <c r="K87" s="286" t="s">
        <v>329</v>
      </c>
    </row>
    <row r="88">
      <c r="A88" s="280">
        <v>702.0</v>
      </c>
      <c r="B88" s="281" t="s">
        <v>356</v>
      </c>
      <c r="C88" s="281" t="s">
        <v>12</v>
      </c>
      <c r="D88" s="282">
        <v>42369.0</v>
      </c>
      <c r="E88" s="283">
        <v>1.52356E11</v>
      </c>
      <c r="F88" s="283">
        <v>1.34054E11</v>
      </c>
      <c r="G88" s="283">
        <v>1.3405E10</v>
      </c>
      <c r="H88" s="284">
        <v>0.0</v>
      </c>
      <c r="I88" s="284">
        <v>0.0</v>
      </c>
      <c r="J88" s="281" t="s">
        <v>90</v>
      </c>
      <c r="K88" s="286" t="s">
        <v>329</v>
      </c>
    </row>
    <row r="89">
      <c r="A89" s="280">
        <v>703.0</v>
      </c>
      <c r="B89" s="281" t="s">
        <v>356</v>
      </c>
      <c r="C89" s="281" t="s">
        <v>13</v>
      </c>
      <c r="D89" s="282">
        <v>42735.0</v>
      </c>
      <c r="E89" s="283">
        <v>1.6638E11</v>
      </c>
      <c r="F89" s="283">
        <v>1.45125E11</v>
      </c>
      <c r="G89" s="283">
        <v>1.171E10</v>
      </c>
      <c r="H89" s="284">
        <v>0.0</v>
      </c>
      <c r="I89" s="284">
        <v>0.0</v>
      </c>
      <c r="J89" s="281" t="s">
        <v>90</v>
      </c>
      <c r="K89" s="286" t="s">
        <v>329</v>
      </c>
    </row>
    <row r="90">
      <c r="A90" s="280">
        <v>704.0</v>
      </c>
      <c r="B90" s="281" t="s">
        <v>357</v>
      </c>
      <c r="C90" s="281" t="s">
        <v>10</v>
      </c>
      <c r="D90" s="282">
        <v>41274.0</v>
      </c>
      <c r="E90" s="283">
        <v>1.3013868E10</v>
      </c>
      <c r="F90" s="283">
        <v>9.235777E9</v>
      </c>
      <c r="G90" s="283">
        <v>2.65653E9</v>
      </c>
      <c r="H90" s="284">
        <v>0.0</v>
      </c>
      <c r="I90" s="283">
        <v>9.8383E7</v>
      </c>
      <c r="J90" s="281" t="s">
        <v>90</v>
      </c>
      <c r="K90" s="281" t="s">
        <v>177</v>
      </c>
    </row>
    <row r="91">
      <c r="A91" s="280">
        <v>705.0</v>
      </c>
      <c r="B91" s="281" t="s">
        <v>357</v>
      </c>
      <c r="C91" s="281" t="s">
        <v>11</v>
      </c>
      <c r="D91" s="282">
        <v>41639.0</v>
      </c>
      <c r="E91" s="283">
        <v>1.4077843E10</v>
      </c>
      <c r="F91" s="283">
        <v>9.857923E9</v>
      </c>
      <c r="G91" s="283">
        <v>3.028028E9</v>
      </c>
      <c r="H91" s="284">
        <v>0.0</v>
      </c>
      <c r="I91" s="283">
        <v>1.33957E8</v>
      </c>
      <c r="J91" s="281" t="s">
        <v>90</v>
      </c>
      <c r="K91" s="281" t="s">
        <v>177</v>
      </c>
    </row>
    <row r="92">
      <c r="A92" s="280">
        <v>706.0</v>
      </c>
      <c r="B92" s="281" t="s">
        <v>357</v>
      </c>
      <c r="C92" s="281" t="s">
        <v>12</v>
      </c>
      <c r="D92" s="282">
        <v>42004.0</v>
      </c>
      <c r="E92" s="283">
        <v>1.5341647E10</v>
      </c>
      <c r="F92" s="283">
        <v>1.0747886E10</v>
      </c>
      <c r="G92" s="283">
        <v>3.31403E9</v>
      </c>
      <c r="H92" s="284">
        <v>0.0</v>
      </c>
      <c r="I92" s="283">
        <v>1.48313E8</v>
      </c>
      <c r="J92" s="281" t="s">
        <v>90</v>
      </c>
      <c r="K92" s="281" t="s">
        <v>177</v>
      </c>
    </row>
    <row r="93">
      <c r="A93" s="280">
        <v>707.0</v>
      </c>
      <c r="B93" s="281" t="s">
        <v>357</v>
      </c>
      <c r="C93" s="281" t="s">
        <v>13</v>
      </c>
      <c r="D93" s="282">
        <v>42369.0</v>
      </c>
      <c r="E93" s="283">
        <v>1.5280044E10</v>
      </c>
      <c r="F93" s="283">
        <v>1.0724192E10</v>
      </c>
      <c r="G93" s="283">
        <v>3.27739E9</v>
      </c>
      <c r="H93" s="284">
        <v>0.0</v>
      </c>
      <c r="I93" s="283">
        <v>1.41675E8</v>
      </c>
      <c r="J93" s="281" t="s">
        <v>90</v>
      </c>
      <c r="K93" s="281" t="s">
        <v>177</v>
      </c>
    </row>
    <row r="94">
      <c r="A94" s="280">
        <v>712.0</v>
      </c>
      <c r="B94" s="281" t="s">
        <v>359</v>
      </c>
      <c r="C94" s="281" t="s">
        <v>10</v>
      </c>
      <c r="D94" s="282">
        <v>41307.0</v>
      </c>
      <c r="E94" s="283">
        <v>1.5651E10</v>
      </c>
      <c r="F94" s="283">
        <v>9.48E9</v>
      </c>
      <c r="G94" s="284">
        <v>0.0</v>
      </c>
      <c r="H94" s="284">
        <v>0.0</v>
      </c>
      <c r="I94" s="284">
        <v>0.0</v>
      </c>
      <c r="J94" s="281" t="s">
        <v>90</v>
      </c>
      <c r="K94" s="281" t="s">
        <v>109</v>
      </c>
    </row>
    <row r="95">
      <c r="A95" s="280">
        <v>713.0</v>
      </c>
      <c r="B95" s="281" t="s">
        <v>359</v>
      </c>
      <c r="C95" s="281" t="s">
        <v>11</v>
      </c>
      <c r="D95" s="282">
        <v>41671.0</v>
      </c>
      <c r="E95" s="283">
        <v>1.6148E10</v>
      </c>
      <c r="F95" s="283">
        <v>9.855E9</v>
      </c>
      <c r="G95" s="284">
        <v>0.0</v>
      </c>
      <c r="H95" s="284">
        <v>0.0</v>
      </c>
      <c r="I95" s="284">
        <v>0.0</v>
      </c>
      <c r="J95" s="281" t="s">
        <v>90</v>
      </c>
      <c r="K95" s="281" t="s">
        <v>109</v>
      </c>
    </row>
    <row r="96">
      <c r="A96" s="280">
        <v>714.0</v>
      </c>
      <c r="B96" s="281" t="s">
        <v>359</v>
      </c>
      <c r="C96" s="281" t="s">
        <v>12</v>
      </c>
      <c r="D96" s="282">
        <v>42035.0</v>
      </c>
      <c r="E96" s="283">
        <v>1.6435E10</v>
      </c>
      <c r="F96" s="283">
        <v>1.0146E10</v>
      </c>
      <c r="G96" s="284">
        <v>0.0</v>
      </c>
      <c r="H96" s="284">
        <v>0.0</v>
      </c>
      <c r="I96" s="284">
        <v>0.0</v>
      </c>
      <c r="J96" s="281" t="s">
        <v>90</v>
      </c>
      <c r="K96" s="281" t="s">
        <v>109</v>
      </c>
    </row>
    <row r="97">
      <c r="A97" s="280">
        <v>715.0</v>
      </c>
      <c r="B97" s="281" t="s">
        <v>359</v>
      </c>
      <c r="C97" s="281" t="s">
        <v>13</v>
      </c>
      <c r="D97" s="282">
        <v>42399.0</v>
      </c>
      <c r="E97" s="283">
        <v>1.5797E10</v>
      </c>
      <c r="F97" s="283">
        <v>1.0077E10</v>
      </c>
      <c r="G97" s="284">
        <v>0.0</v>
      </c>
      <c r="H97" s="284">
        <v>0.0</v>
      </c>
      <c r="I97" s="284">
        <v>0.0</v>
      </c>
      <c r="J97" s="281" t="s">
        <v>90</v>
      </c>
      <c r="K97" s="281" t="s">
        <v>109</v>
      </c>
    </row>
    <row r="98">
      <c r="A98" s="280">
        <v>716.0</v>
      </c>
      <c r="B98" s="281" t="s">
        <v>360</v>
      </c>
      <c r="C98" s="281" t="s">
        <v>10</v>
      </c>
      <c r="D98" s="282">
        <v>41272.0</v>
      </c>
      <c r="E98" s="283">
        <v>2.715675E9</v>
      </c>
      <c r="F98" s="283">
        <v>1.277195E9</v>
      </c>
      <c r="G98" s="283">
        <v>5.08547E8</v>
      </c>
      <c r="H98" s="283">
        <v>3.25773E8</v>
      </c>
      <c r="I98" s="284">
        <v>0.0</v>
      </c>
      <c r="J98" s="281" t="s">
        <v>90</v>
      </c>
      <c r="K98" s="286" t="s">
        <v>361</v>
      </c>
    </row>
    <row r="99">
      <c r="A99" s="280">
        <v>717.0</v>
      </c>
      <c r="B99" s="281" t="s">
        <v>360</v>
      </c>
      <c r="C99" s="281" t="s">
        <v>11</v>
      </c>
      <c r="D99" s="282">
        <v>41636.0</v>
      </c>
      <c r="E99" s="283">
        <v>2.631851E9</v>
      </c>
      <c r="F99" s="283">
        <v>1.224551E9</v>
      </c>
      <c r="G99" s="283">
        <v>4.68345E8</v>
      </c>
      <c r="H99" s="283">
        <v>3.64923E8</v>
      </c>
      <c r="I99" s="284">
        <v>0.0</v>
      </c>
      <c r="J99" s="281" t="s">
        <v>90</v>
      </c>
      <c r="K99" s="286" t="s">
        <v>361</v>
      </c>
    </row>
    <row r="100">
      <c r="A100" s="280">
        <v>718.0</v>
      </c>
      <c r="B100" s="281" t="s">
        <v>360</v>
      </c>
      <c r="C100" s="281" t="s">
        <v>12</v>
      </c>
      <c r="D100" s="282">
        <v>42000.0</v>
      </c>
      <c r="E100" s="283">
        <v>2.870658E9</v>
      </c>
      <c r="F100" s="283">
        <v>1.266246E9</v>
      </c>
      <c r="G100" s="283">
        <v>5.18665E8</v>
      </c>
      <c r="H100" s="283">
        <v>3.95121E8</v>
      </c>
      <c r="I100" s="284">
        <v>0.0</v>
      </c>
      <c r="J100" s="281" t="s">
        <v>90</v>
      </c>
      <c r="K100" s="286" t="s">
        <v>361</v>
      </c>
    </row>
    <row r="101">
      <c r="A101" s="280">
        <v>719.0</v>
      </c>
      <c r="B101" s="281" t="s">
        <v>360</v>
      </c>
      <c r="C101" s="281" t="s">
        <v>13</v>
      </c>
      <c r="D101" s="282">
        <v>42364.0</v>
      </c>
      <c r="E101" s="283">
        <v>2.82027E9</v>
      </c>
      <c r="F101" s="283">
        <v>1.281566E9</v>
      </c>
      <c r="G101" s="283">
        <v>5.6208E8</v>
      </c>
      <c r="H101" s="283">
        <v>4.27043E8</v>
      </c>
      <c r="I101" s="284">
        <v>0.0</v>
      </c>
      <c r="J101" s="281" t="s">
        <v>90</v>
      </c>
      <c r="K101" s="286" t="s">
        <v>361</v>
      </c>
    </row>
    <row r="102">
      <c r="A102" s="280">
        <v>720.0</v>
      </c>
      <c r="B102" s="281" t="s">
        <v>362</v>
      </c>
      <c r="C102" s="281" t="s">
        <v>10</v>
      </c>
      <c r="D102" s="282">
        <v>41639.0</v>
      </c>
      <c r="E102" s="283">
        <v>1.954E10</v>
      </c>
      <c r="F102" s="283">
        <v>1.5422E10</v>
      </c>
      <c r="G102" s="283">
        <v>2.816E9</v>
      </c>
      <c r="H102" s="284">
        <v>0.0</v>
      </c>
      <c r="I102" s="284">
        <v>0.0</v>
      </c>
      <c r="J102" s="281" t="s">
        <v>90</v>
      </c>
      <c r="K102" s="281" t="s">
        <v>363</v>
      </c>
    </row>
    <row r="103">
      <c r="A103" s="280">
        <v>721.0</v>
      </c>
      <c r="B103" s="281" t="s">
        <v>362</v>
      </c>
      <c r="C103" s="281" t="s">
        <v>11</v>
      </c>
      <c r="D103" s="282">
        <v>42004.0</v>
      </c>
      <c r="E103" s="283">
        <v>1.8138E10</v>
      </c>
      <c r="F103" s="283">
        <v>1.3906E10</v>
      </c>
      <c r="G103" s="283">
        <v>2.815E9</v>
      </c>
      <c r="H103" s="284">
        <v>0.0</v>
      </c>
      <c r="I103" s="284">
        <v>0.0</v>
      </c>
      <c r="J103" s="281" t="s">
        <v>90</v>
      </c>
      <c r="K103" s="281" t="s">
        <v>363</v>
      </c>
    </row>
    <row r="104">
      <c r="A104" s="280">
        <v>722.0</v>
      </c>
      <c r="B104" s="281" t="s">
        <v>362</v>
      </c>
      <c r="C104" s="281" t="s">
        <v>12</v>
      </c>
      <c r="D104" s="282">
        <v>42369.0</v>
      </c>
      <c r="E104" s="283">
        <v>1.6443E10</v>
      </c>
      <c r="F104" s="283">
        <v>1.2164E10</v>
      </c>
      <c r="G104" s="283">
        <v>2.728E9</v>
      </c>
      <c r="H104" s="284">
        <v>0.0</v>
      </c>
      <c r="I104" s="284">
        <v>0.0</v>
      </c>
      <c r="J104" s="281" t="s">
        <v>90</v>
      </c>
      <c r="K104" s="281" t="s">
        <v>363</v>
      </c>
    </row>
    <row r="105">
      <c r="A105" s="280">
        <v>723.0</v>
      </c>
      <c r="B105" s="281" t="s">
        <v>362</v>
      </c>
      <c r="C105" s="281" t="s">
        <v>13</v>
      </c>
      <c r="D105" s="282">
        <v>42735.0</v>
      </c>
      <c r="E105" s="283">
        <v>1.5158E10</v>
      </c>
      <c r="F105" s="283">
        <v>1.0972E10</v>
      </c>
      <c r="G105" s="283">
        <v>2.617E9</v>
      </c>
      <c r="H105" s="284">
        <v>0.0</v>
      </c>
      <c r="I105" s="284">
        <v>0.0</v>
      </c>
      <c r="J105" s="281" t="s">
        <v>90</v>
      </c>
      <c r="K105" s="281" t="s">
        <v>363</v>
      </c>
    </row>
    <row r="106">
      <c r="A106" s="280">
        <v>732.0</v>
      </c>
      <c r="B106" s="281" t="s">
        <v>367</v>
      </c>
      <c r="C106" s="281" t="s">
        <v>10</v>
      </c>
      <c r="D106" s="282">
        <v>41455.0</v>
      </c>
      <c r="E106" s="283">
        <v>4.297842E9</v>
      </c>
      <c r="F106" s="283">
        <v>3.193722E9</v>
      </c>
      <c r="G106" s="283">
        <v>9.02869E8</v>
      </c>
      <c r="H106" s="284">
        <v>0.0</v>
      </c>
      <c r="I106" s="284">
        <v>0.0</v>
      </c>
      <c r="J106" s="281" t="s">
        <v>90</v>
      </c>
      <c r="K106" s="286" t="s">
        <v>361</v>
      </c>
    </row>
    <row r="107">
      <c r="A107" s="280">
        <v>733.0</v>
      </c>
      <c r="B107" s="281" t="s">
        <v>367</v>
      </c>
      <c r="C107" s="281" t="s">
        <v>11</v>
      </c>
      <c r="D107" s="282">
        <v>41820.0</v>
      </c>
      <c r="E107" s="283">
        <v>5.348483E9</v>
      </c>
      <c r="F107" s="283">
        <v>3.891816E9</v>
      </c>
      <c r="G107" s="283">
        <v>1.12694E9</v>
      </c>
      <c r="H107" s="284">
        <v>0.0</v>
      </c>
      <c r="I107" s="284">
        <v>0.0</v>
      </c>
      <c r="J107" s="281" t="s">
        <v>90</v>
      </c>
      <c r="K107" s="286" t="s">
        <v>361</v>
      </c>
    </row>
    <row r="108">
      <c r="A108" s="280">
        <v>734.0</v>
      </c>
      <c r="B108" s="281" t="s">
        <v>367</v>
      </c>
      <c r="C108" s="281" t="s">
        <v>12</v>
      </c>
      <c r="D108" s="282">
        <v>42185.0</v>
      </c>
      <c r="E108" s="283">
        <v>6.155297E9</v>
      </c>
      <c r="F108" s="283">
        <v>4.338193E9</v>
      </c>
      <c r="G108" s="283">
        <v>1.34751E9</v>
      </c>
      <c r="H108" s="284">
        <v>0.0</v>
      </c>
      <c r="I108" s="284">
        <v>0.0</v>
      </c>
      <c r="J108" s="281" t="s">
        <v>90</v>
      </c>
      <c r="K108" s="286" t="s">
        <v>361</v>
      </c>
    </row>
    <row r="109">
      <c r="A109" s="280">
        <v>735.0</v>
      </c>
      <c r="B109" s="281" t="s">
        <v>367</v>
      </c>
      <c r="C109" s="281" t="s">
        <v>13</v>
      </c>
      <c r="D109" s="282">
        <v>42551.0</v>
      </c>
      <c r="E109" s="283">
        <v>6.911676E9</v>
      </c>
      <c r="F109" s="283">
        <v>4.818585E9</v>
      </c>
      <c r="G109" s="283">
        <v>1.513064E9</v>
      </c>
      <c r="H109" s="284">
        <v>0.0</v>
      </c>
      <c r="I109" s="284">
        <v>0.0</v>
      </c>
      <c r="J109" s="281" t="s">
        <v>90</v>
      </c>
      <c r="K109" s="286" t="s">
        <v>361</v>
      </c>
    </row>
    <row r="110">
      <c r="A110" s="280">
        <v>736.0</v>
      </c>
      <c r="B110" s="281" t="s">
        <v>368</v>
      </c>
      <c r="C110" s="281" t="s">
        <v>10</v>
      </c>
      <c r="D110" s="282">
        <v>41274.0</v>
      </c>
      <c r="E110" s="283">
        <v>4.088983E9</v>
      </c>
      <c r="F110" s="283">
        <v>1.67198E9</v>
      </c>
      <c r="G110" s="283">
        <v>1.269586E9</v>
      </c>
      <c r="H110" s="283">
        <v>2.01197E8</v>
      </c>
      <c r="I110" s="283">
        <v>9.2369E7</v>
      </c>
      <c r="J110" s="281" t="s">
        <v>90</v>
      </c>
      <c r="K110" s="286" t="s">
        <v>110</v>
      </c>
    </row>
    <row r="111">
      <c r="A111" s="280">
        <v>737.0</v>
      </c>
      <c r="B111" s="281" t="s">
        <v>368</v>
      </c>
      <c r="C111" s="281" t="s">
        <v>11</v>
      </c>
      <c r="D111" s="282">
        <v>41637.0</v>
      </c>
      <c r="E111" s="283">
        <v>4.082157E9</v>
      </c>
      <c r="F111" s="283">
        <v>1.672901E9</v>
      </c>
      <c r="G111" s="283">
        <v>1.269777E9</v>
      </c>
      <c r="H111" s="283">
        <v>2.07591E8</v>
      </c>
      <c r="I111" s="283">
        <v>1.25876E8</v>
      </c>
      <c r="J111" s="281" t="s">
        <v>90</v>
      </c>
      <c r="K111" s="286" t="s">
        <v>110</v>
      </c>
    </row>
    <row r="112">
      <c r="A112" s="280">
        <v>738.0</v>
      </c>
      <c r="B112" s="281" t="s">
        <v>368</v>
      </c>
      <c r="C112" s="281" t="s">
        <v>12</v>
      </c>
      <c r="D112" s="282">
        <v>42001.0</v>
      </c>
      <c r="E112" s="283">
        <v>4.277207E9</v>
      </c>
      <c r="F112" s="283">
        <v>1.698372E9</v>
      </c>
      <c r="G112" s="283">
        <v>1.315793E9</v>
      </c>
      <c r="H112" s="283">
        <v>2.22556E8</v>
      </c>
      <c r="I112" s="283">
        <v>9.9794E7</v>
      </c>
      <c r="J112" s="281" t="s">
        <v>90</v>
      </c>
      <c r="K112" s="286" t="s">
        <v>110</v>
      </c>
    </row>
    <row r="113">
      <c r="A113" s="280">
        <v>739.0</v>
      </c>
      <c r="B113" s="281" t="s">
        <v>368</v>
      </c>
      <c r="C113" s="281" t="s">
        <v>13</v>
      </c>
      <c r="D113" s="282">
        <v>42365.0</v>
      </c>
      <c r="E113" s="283">
        <v>4.447509E9</v>
      </c>
      <c r="F113" s="283">
        <v>1.677033E9</v>
      </c>
      <c r="G113" s="283">
        <v>1.370183E9</v>
      </c>
      <c r="H113" s="283">
        <v>2.42944E8</v>
      </c>
      <c r="I113" s="283">
        <v>8.6171E7</v>
      </c>
      <c r="J113" s="281" t="s">
        <v>90</v>
      </c>
      <c r="K113" s="286" t="s">
        <v>110</v>
      </c>
    </row>
    <row r="114">
      <c r="A114" s="280">
        <v>744.0</v>
      </c>
      <c r="B114" s="281" t="s">
        <v>370</v>
      </c>
      <c r="C114" s="281" t="s">
        <v>10</v>
      </c>
      <c r="D114" s="282">
        <v>41636.0</v>
      </c>
      <c r="E114" s="283">
        <v>4.627802E9</v>
      </c>
      <c r="F114" s="283">
        <v>3.016109E9</v>
      </c>
      <c r="G114" s="283">
        <v>1.096507E9</v>
      </c>
      <c r="H114" s="284">
        <v>0.0</v>
      </c>
      <c r="I114" s="284">
        <v>0.0</v>
      </c>
      <c r="J114" s="281" t="s">
        <v>90</v>
      </c>
      <c r="K114" s="286" t="s">
        <v>112</v>
      </c>
    </row>
    <row r="115">
      <c r="A115" s="280">
        <v>745.0</v>
      </c>
      <c r="B115" s="281" t="s">
        <v>370</v>
      </c>
      <c r="C115" s="281" t="s">
        <v>11</v>
      </c>
      <c r="D115" s="282">
        <v>42007.0</v>
      </c>
      <c r="E115" s="283">
        <v>5.324746E9</v>
      </c>
      <c r="F115" s="283">
        <v>3.420339E9</v>
      </c>
      <c r="G115" s="283">
        <v>1.340453E9</v>
      </c>
      <c r="H115" s="284">
        <v>0.0</v>
      </c>
      <c r="I115" s="284">
        <v>0.0</v>
      </c>
      <c r="J115" s="281" t="s">
        <v>90</v>
      </c>
      <c r="K115" s="286" t="s">
        <v>112</v>
      </c>
    </row>
    <row r="116">
      <c r="A116" s="280">
        <v>746.0</v>
      </c>
      <c r="B116" s="281" t="s">
        <v>370</v>
      </c>
      <c r="C116" s="281" t="s">
        <v>12</v>
      </c>
      <c r="D116" s="282">
        <v>42371.0</v>
      </c>
      <c r="E116" s="283">
        <v>5.731549E9</v>
      </c>
      <c r="F116" s="283">
        <v>3.595217E9</v>
      </c>
      <c r="G116" s="283">
        <v>1.541214E9</v>
      </c>
      <c r="H116" s="284">
        <v>0.0</v>
      </c>
      <c r="I116" s="284">
        <v>0.0</v>
      </c>
      <c r="J116" s="281" t="s">
        <v>90</v>
      </c>
      <c r="K116" s="286" t="s">
        <v>112</v>
      </c>
    </row>
    <row r="117">
      <c r="A117" s="280">
        <v>747.0</v>
      </c>
      <c r="B117" s="281" t="s">
        <v>370</v>
      </c>
      <c r="C117" s="281" t="s">
        <v>13</v>
      </c>
      <c r="D117" s="282">
        <v>42735.0</v>
      </c>
      <c r="E117" s="283">
        <v>6.028199E9</v>
      </c>
      <c r="F117" s="283">
        <v>3.752151E9</v>
      </c>
      <c r="G117" s="283">
        <v>1.500399E9</v>
      </c>
      <c r="H117" s="284">
        <v>0.0</v>
      </c>
      <c r="I117" s="284">
        <v>0.0</v>
      </c>
      <c r="J117" s="281" t="s">
        <v>90</v>
      </c>
      <c r="K117" s="286" t="s">
        <v>112</v>
      </c>
    </row>
    <row r="118">
      <c r="A118" s="280">
        <v>760.0</v>
      </c>
      <c r="B118" s="281" t="s">
        <v>374</v>
      </c>
      <c r="C118" s="281" t="s">
        <v>10</v>
      </c>
      <c r="D118" s="282">
        <v>41308.0</v>
      </c>
      <c r="E118" s="283">
        <v>7.4754E10</v>
      </c>
      <c r="F118" s="283">
        <v>4.8912E10</v>
      </c>
      <c r="G118" s="283">
        <v>1.6508E10</v>
      </c>
      <c r="H118" s="284">
        <v>0.0</v>
      </c>
      <c r="I118" s="283">
        <v>1.568E9</v>
      </c>
      <c r="J118" s="281" t="s">
        <v>90</v>
      </c>
      <c r="K118" s="286" t="s">
        <v>375</v>
      </c>
    </row>
    <row r="119">
      <c r="A119" s="280">
        <v>761.0</v>
      </c>
      <c r="B119" s="281" t="s">
        <v>374</v>
      </c>
      <c r="C119" s="281" t="s">
        <v>11</v>
      </c>
      <c r="D119" s="282">
        <v>41672.0</v>
      </c>
      <c r="E119" s="283">
        <v>7.8812E10</v>
      </c>
      <c r="F119" s="283">
        <v>5.1897E10</v>
      </c>
      <c r="G119" s="283">
        <v>1.6122E10</v>
      </c>
      <c r="H119" s="284">
        <v>0.0</v>
      </c>
      <c r="I119" s="283">
        <v>1.627E9</v>
      </c>
      <c r="J119" s="281" t="s">
        <v>90</v>
      </c>
      <c r="K119" s="286" t="s">
        <v>375</v>
      </c>
    </row>
    <row r="120">
      <c r="A120" s="280">
        <v>762.0</v>
      </c>
      <c r="B120" s="281" t="s">
        <v>374</v>
      </c>
      <c r="C120" s="281" t="s">
        <v>12</v>
      </c>
      <c r="D120" s="282">
        <v>42036.0</v>
      </c>
      <c r="E120" s="283">
        <v>8.3176E10</v>
      </c>
      <c r="F120" s="283">
        <v>5.4787E10</v>
      </c>
      <c r="G120" s="283">
        <v>1.628E10</v>
      </c>
      <c r="H120" s="284">
        <v>0.0</v>
      </c>
      <c r="I120" s="283">
        <v>1.64E9</v>
      </c>
      <c r="J120" s="281" t="s">
        <v>90</v>
      </c>
      <c r="K120" s="286" t="s">
        <v>375</v>
      </c>
    </row>
    <row r="121">
      <c r="A121" s="280">
        <v>763.0</v>
      </c>
      <c r="B121" s="281" t="s">
        <v>374</v>
      </c>
      <c r="C121" s="281" t="s">
        <v>13</v>
      </c>
      <c r="D121" s="282">
        <v>42400.0</v>
      </c>
      <c r="E121" s="283">
        <v>8.8519E10</v>
      </c>
      <c r="F121" s="283">
        <v>5.8254E10</v>
      </c>
      <c r="G121" s="283">
        <v>1.6801E10</v>
      </c>
      <c r="H121" s="284">
        <v>0.0</v>
      </c>
      <c r="I121" s="283">
        <v>1.69E9</v>
      </c>
      <c r="J121" s="281" t="s">
        <v>90</v>
      </c>
      <c r="K121" s="286" t="s">
        <v>375</v>
      </c>
    </row>
    <row r="122">
      <c r="A122" s="280">
        <v>772.0</v>
      </c>
      <c r="B122" s="281" t="s">
        <v>378</v>
      </c>
      <c r="C122" s="281" t="s">
        <v>10</v>
      </c>
      <c r="D122" s="282">
        <v>41274.0</v>
      </c>
      <c r="E122" s="283">
        <v>5.580506E9</v>
      </c>
      <c r="F122" s="283">
        <v>3.440623E9</v>
      </c>
      <c r="G122" s="283">
        <v>1.111232E9</v>
      </c>
      <c r="H122" s="284">
        <v>0.0</v>
      </c>
      <c r="I122" s="284">
        <v>0.0</v>
      </c>
      <c r="J122" s="281" t="s">
        <v>90</v>
      </c>
      <c r="K122" s="286" t="s">
        <v>379</v>
      </c>
    </row>
    <row r="123">
      <c r="A123" s="280">
        <v>773.0</v>
      </c>
      <c r="B123" s="281" t="s">
        <v>378</v>
      </c>
      <c r="C123" s="281" t="s">
        <v>11</v>
      </c>
      <c r="D123" s="282">
        <v>41639.0</v>
      </c>
      <c r="E123" s="283">
        <v>5.899872E9</v>
      </c>
      <c r="F123" s="283">
        <v>3.621417E9</v>
      </c>
      <c r="G123" s="283">
        <v>1.124753E9</v>
      </c>
      <c r="H123" s="284">
        <v>0.0</v>
      </c>
      <c r="I123" s="284">
        <v>0.0</v>
      </c>
      <c r="J123" s="281" t="s">
        <v>90</v>
      </c>
      <c r="K123" s="286" t="s">
        <v>379</v>
      </c>
    </row>
    <row r="124">
      <c r="A124" s="280">
        <v>774.0</v>
      </c>
      <c r="B124" s="281" t="s">
        <v>378</v>
      </c>
      <c r="C124" s="281" t="s">
        <v>12</v>
      </c>
      <c r="D124" s="282">
        <v>42004.0</v>
      </c>
      <c r="E124" s="283">
        <v>6.228508E9</v>
      </c>
      <c r="F124" s="283">
        <v>3.788023E9</v>
      </c>
      <c r="G124" s="283">
        <v>1.159502E9</v>
      </c>
      <c r="H124" s="284">
        <v>0.0</v>
      </c>
      <c r="I124" s="284">
        <v>0.0</v>
      </c>
      <c r="J124" s="281" t="s">
        <v>90</v>
      </c>
      <c r="K124" s="286" t="s">
        <v>379</v>
      </c>
    </row>
    <row r="125">
      <c r="A125" s="280">
        <v>775.0</v>
      </c>
      <c r="B125" s="281" t="s">
        <v>378</v>
      </c>
      <c r="C125" s="281" t="s">
        <v>13</v>
      </c>
      <c r="D125" s="282">
        <v>42369.0</v>
      </c>
      <c r="E125" s="283">
        <v>5.995402E9</v>
      </c>
      <c r="F125" s="283">
        <v>3.619612E9</v>
      </c>
      <c r="G125" s="283">
        <v>1.220095E9</v>
      </c>
      <c r="H125" s="284">
        <v>0.0</v>
      </c>
      <c r="I125" s="284">
        <v>0.0</v>
      </c>
      <c r="J125" s="281" t="s">
        <v>90</v>
      </c>
      <c r="K125" s="286" t="s">
        <v>379</v>
      </c>
    </row>
    <row r="126">
      <c r="A126" s="280">
        <v>851.0</v>
      </c>
      <c r="B126" s="281" t="s">
        <v>401</v>
      </c>
      <c r="C126" s="281" t="s">
        <v>10</v>
      </c>
      <c r="D126" s="282">
        <v>41274.0</v>
      </c>
      <c r="E126" s="283">
        <v>6.9562E9</v>
      </c>
      <c r="F126" s="284">
        <v>0.0</v>
      </c>
      <c r="G126" s="283">
        <v>6.2791E9</v>
      </c>
      <c r="H126" s="284">
        <v>0.0</v>
      </c>
      <c r="I126" s="284">
        <v>0.0</v>
      </c>
      <c r="J126" s="281" t="s">
        <v>90</v>
      </c>
      <c r="K126" s="281" t="s">
        <v>91</v>
      </c>
    </row>
    <row r="127">
      <c r="A127" s="280">
        <v>852.0</v>
      </c>
      <c r="B127" s="281" t="s">
        <v>401</v>
      </c>
      <c r="C127" s="281" t="s">
        <v>11</v>
      </c>
      <c r="D127" s="282">
        <v>41639.0</v>
      </c>
      <c r="E127" s="283">
        <v>7.1223E9</v>
      </c>
      <c r="F127" s="284">
        <v>0.0</v>
      </c>
      <c r="G127" s="283">
        <v>6.4634E9</v>
      </c>
      <c r="H127" s="284">
        <v>0.0</v>
      </c>
      <c r="I127" s="284">
        <v>0.0</v>
      </c>
      <c r="J127" s="281" t="s">
        <v>90</v>
      </c>
      <c r="K127" s="281" t="s">
        <v>91</v>
      </c>
    </row>
    <row r="128">
      <c r="A128" s="280">
        <v>853.0</v>
      </c>
      <c r="B128" s="281" t="s">
        <v>401</v>
      </c>
      <c r="C128" s="281" t="s">
        <v>12</v>
      </c>
      <c r="D128" s="282">
        <v>42004.0</v>
      </c>
      <c r="E128" s="283">
        <v>7.5371E9</v>
      </c>
      <c r="F128" s="284">
        <v>0.0</v>
      </c>
      <c r="G128" s="283">
        <v>6.7485E9</v>
      </c>
      <c r="H128" s="284">
        <v>0.0</v>
      </c>
      <c r="I128" s="284">
        <v>0.0</v>
      </c>
      <c r="J128" s="281" t="s">
        <v>90</v>
      </c>
      <c r="K128" s="281" t="s">
        <v>91</v>
      </c>
    </row>
    <row r="129">
      <c r="A129" s="280">
        <v>854.0</v>
      </c>
      <c r="B129" s="281" t="s">
        <v>401</v>
      </c>
      <c r="C129" s="281" t="s">
        <v>13</v>
      </c>
      <c r="D129" s="282">
        <v>42369.0</v>
      </c>
      <c r="E129" s="283">
        <v>7.6138E9</v>
      </c>
      <c r="F129" s="284">
        <v>0.0</v>
      </c>
      <c r="G129" s="283">
        <v>6.7427E9</v>
      </c>
      <c r="H129" s="284">
        <v>0.0</v>
      </c>
      <c r="I129" s="284">
        <v>0.0</v>
      </c>
      <c r="J129" s="281" t="s">
        <v>90</v>
      </c>
      <c r="K129" s="281" t="s">
        <v>91</v>
      </c>
    </row>
    <row r="130">
      <c r="A130" s="280">
        <v>887.0</v>
      </c>
      <c r="B130" s="281" t="s">
        <v>411</v>
      </c>
      <c r="C130" s="281" t="s">
        <v>10</v>
      </c>
      <c r="D130" s="282">
        <v>41307.0</v>
      </c>
      <c r="E130" s="283">
        <v>1.2134E10</v>
      </c>
      <c r="F130" s="283">
        <v>7.432E9</v>
      </c>
      <c r="G130" s="283">
        <v>3.357E9</v>
      </c>
      <c r="H130" s="284">
        <v>0.0</v>
      </c>
      <c r="I130" s="284">
        <v>0.0</v>
      </c>
      <c r="J130" s="281" t="s">
        <v>90</v>
      </c>
      <c r="K130" s="286" t="s">
        <v>412</v>
      </c>
    </row>
    <row r="131">
      <c r="A131" s="280">
        <v>888.0</v>
      </c>
      <c r="B131" s="281" t="s">
        <v>411</v>
      </c>
      <c r="C131" s="281" t="s">
        <v>11</v>
      </c>
      <c r="D131" s="282">
        <v>41671.0</v>
      </c>
      <c r="E131" s="283">
        <v>1.254E10</v>
      </c>
      <c r="F131" s="283">
        <v>7.737E9</v>
      </c>
      <c r="G131" s="283">
        <v>3.453E9</v>
      </c>
      <c r="H131" s="284">
        <v>0.0</v>
      </c>
      <c r="I131" s="284">
        <v>0.0</v>
      </c>
      <c r="J131" s="281" t="s">
        <v>90</v>
      </c>
      <c r="K131" s="286" t="s">
        <v>412</v>
      </c>
    </row>
    <row r="132">
      <c r="A132" s="280">
        <v>889.0</v>
      </c>
      <c r="B132" s="281" t="s">
        <v>411</v>
      </c>
      <c r="C132" s="281" t="s">
        <v>12</v>
      </c>
      <c r="D132" s="282">
        <v>42035.0</v>
      </c>
      <c r="E132" s="283">
        <v>1.3506E10</v>
      </c>
      <c r="F132" s="283">
        <v>8.406E9</v>
      </c>
      <c r="G132" s="283">
        <v>3.777E9</v>
      </c>
      <c r="H132" s="284">
        <v>0.0</v>
      </c>
      <c r="I132" s="284">
        <v>0.0</v>
      </c>
      <c r="J132" s="281" t="s">
        <v>90</v>
      </c>
      <c r="K132" s="286" t="s">
        <v>412</v>
      </c>
    </row>
    <row r="133">
      <c r="A133" s="280">
        <v>890.0</v>
      </c>
      <c r="B133" s="281" t="s">
        <v>411</v>
      </c>
      <c r="C133" s="281" t="s">
        <v>13</v>
      </c>
      <c r="D133" s="282">
        <v>42399.0</v>
      </c>
      <c r="E133" s="283">
        <v>1.4437E10</v>
      </c>
      <c r="F133" s="283">
        <v>9.168E9</v>
      </c>
      <c r="G133" s="283">
        <v>4.168E9</v>
      </c>
      <c r="H133" s="284">
        <v>0.0</v>
      </c>
      <c r="I133" s="284">
        <v>0.0</v>
      </c>
      <c r="J133" s="281" t="s">
        <v>90</v>
      </c>
      <c r="K133" s="286" t="s">
        <v>412</v>
      </c>
    </row>
    <row r="134">
      <c r="A134" s="280">
        <v>915.0</v>
      </c>
      <c r="B134" s="281" t="s">
        <v>420</v>
      </c>
      <c r="C134" s="281" t="s">
        <v>10</v>
      </c>
      <c r="D134" s="282">
        <v>41333.0</v>
      </c>
      <c r="E134" s="283">
        <v>1.0962818E10</v>
      </c>
      <c r="F134" s="283">
        <v>9.498456E9</v>
      </c>
      <c r="G134" s="283">
        <v>7.31767E8</v>
      </c>
      <c r="H134" s="284">
        <v>0.0</v>
      </c>
      <c r="I134" s="284">
        <v>0.0</v>
      </c>
      <c r="J134" s="281" t="s">
        <v>90</v>
      </c>
      <c r="K134" s="281" t="s">
        <v>177</v>
      </c>
    </row>
    <row r="135">
      <c r="A135" s="280">
        <v>916.0</v>
      </c>
      <c r="B135" s="281" t="s">
        <v>420</v>
      </c>
      <c r="C135" s="281" t="s">
        <v>11</v>
      </c>
      <c r="D135" s="282">
        <v>41698.0</v>
      </c>
      <c r="E135" s="283">
        <v>1.2574299E10</v>
      </c>
      <c r="F135" s="283">
        <v>1.0925598E10</v>
      </c>
      <c r="G135" s="283">
        <v>8.19048E8</v>
      </c>
      <c r="H135" s="284">
        <v>0.0</v>
      </c>
      <c r="I135" s="284">
        <v>0.0</v>
      </c>
      <c r="J135" s="281" t="s">
        <v>90</v>
      </c>
      <c r="K135" s="281" t="s">
        <v>177</v>
      </c>
    </row>
    <row r="136">
      <c r="A136" s="280">
        <v>917.0</v>
      </c>
      <c r="B136" s="281" t="s">
        <v>420</v>
      </c>
      <c r="C136" s="281" t="s">
        <v>12</v>
      </c>
      <c r="D136" s="282">
        <v>42063.0</v>
      </c>
      <c r="E136" s="283">
        <v>1.4268716E10</v>
      </c>
      <c r="F136" s="283">
        <v>1.2381189E10</v>
      </c>
      <c r="G136" s="283">
        <v>8.90431E8</v>
      </c>
      <c r="H136" s="284">
        <v>0.0</v>
      </c>
      <c r="I136" s="284">
        <v>0.0</v>
      </c>
      <c r="J136" s="281" t="s">
        <v>90</v>
      </c>
      <c r="K136" s="281" t="s">
        <v>177</v>
      </c>
    </row>
    <row r="137">
      <c r="A137" s="280">
        <v>918.0</v>
      </c>
      <c r="B137" s="281" t="s">
        <v>420</v>
      </c>
      <c r="C137" s="281" t="s">
        <v>13</v>
      </c>
      <c r="D137" s="282">
        <v>42429.0</v>
      </c>
      <c r="E137" s="283">
        <v>1.5149675E10</v>
      </c>
      <c r="F137" s="283">
        <v>1.3130915E10</v>
      </c>
      <c r="G137" s="283">
        <v>9.59899E8</v>
      </c>
      <c r="H137" s="284">
        <v>0.0</v>
      </c>
      <c r="I137" s="284">
        <v>0.0</v>
      </c>
      <c r="J137" s="281" t="s">
        <v>90</v>
      </c>
      <c r="K137" s="281" t="s">
        <v>177</v>
      </c>
    </row>
    <row r="138">
      <c r="A138" s="280">
        <v>923.0</v>
      </c>
      <c r="B138" s="281" t="s">
        <v>422</v>
      </c>
      <c r="C138" s="281" t="s">
        <v>10</v>
      </c>
      <c r="D138" s="282">
        <v>41363.0</v>
      </c>
      <c r="E138" s="283">
        <v>2.181732E9</v>
      </c>
      <c r="F138" s="283">
        <v>8.75166E8</v>
      </c>
      <c r="G138" s="283">
        <v>6.21536E8</v>
      </c>
      <c r="H138" s="284">
        <v>0.0</v>
      </c>
      <c r="I138" s="283">
        <v>5.4291E7</v>
      </c>
      <c r="J138" s="281" t="s">
        <v>90</v>
      </c>
      <c r="K138" s="286" t="s">
        <v>112</v>
      </c>
    </row>
    <row r="139">
      <c r="A139" s="280">
        <v>924.0</v>
      </c>
      <c r="B139" s="281" t="s">
        <v>422</v>
      </c>
      <c r="C139" s="281" t="s">
        <v>11</v>
      </c>
      <c r="D139" s="282">
        <v>41727.0</v>
      </c>
      <c r="E139" s="283">
        <v>3.3108E9</v>
      </c>
      <c r="F139" s="283">
        <v>1.2947E9</v>
      </c>
      <c r="G139" s="283">
        <v>9.269E8</v>
      </c>
      <c r="H139" s="284">
        <v>0.0</v>
      </c>
      <c r="I139" s="283">
        <v>7.97E7</v>
      </c>
      <c r="J139" s="281" t="s">
        <v>90</v>
      </c>
      <c r="K139" s="286" t="s">
        <v>112</v>
      </c>
    </row>
    <row r="140">
      <c r="A140" s="280">
        <v>925.0</v>
      </c>
      <c r="B140" s="281" t="s">
        <v>422</v>
      </c>
      <c r="C140" s="281" t="s">
        <v>12</v>
      </c>
      <c r="D140" s="282">
        <v>42091.0</v>
      </c>
      <c r="E140" s="283">
        <v>4.3715E9</v>
      </c>
      <c r="F140" s="283">
        <v>1.7238E9</v>
      </c>
      <c r="G140" s="283">
        <v>1.2515E9</v>
      </c>
      <c r="H140" s="284">
        <v>0.0</v>
      </c>
      <c r="I140" s="283">
        <v>1.384E8</v>
      </c>
      <c r="J140" s="281" t="s">
        <v>90</v>
      </c>
      <c r="K140" s="286" t="s">
        <v>112</v>
      </c>
    </row>
    <row r="141">
      <c r="A141" s="280">
        <v>926.0</v>
      </c>
      <c r="B141" s="281" t="s">
        <v>422</v>
      </c>
      <c r="C141" s="281" t="s">
        <v>13</v>
      </c>
      <c r="D141" s="282">
        <v>42462.0</v>
      </c>
      <c r="E141" s="283">
        <v>4.7121E9</v>
      </c>
      <c r="F141" s="283">
        <v>1.9149E9</v>
      </c>
      <c r="G141" s="283">
        <v>1.428E9</v>
      </c>
      <c r="H141" s="284">
        <v>0.0</v>
      </c>
      <c r="I141" s="283">
        <v>1.832E8</v>
      </c>
      <c r="J141" s="281" t="s">
        <v>90</v>
      </c>
      <c r="K141" s="286" t="s">
        <v>112</v>
      </c>
    </row>
    <row r="142">
      <c r="A142" s="280">
        <v>931.0</v>
      </c>
      <c r="B142" s="281" t="s">
        <v>425</v>
      </c>
      <c r="C142" s="281" t="s">
        <v>10</v>
      </c>
      <c r="D142" s="282">
        <v>41307.0</v>
      </c>
      <c r="E142" s="283">
        <v>1.9279E10</v>
      </c>
      <c r="F142" s="283">
        <v>1.2289E10</v>
      </c>
      <c r="G142" s="283">
        <v>4.267E9</v>
      </c>
      <c r="H142" s="284">
        <v>0.0</v>
      </c>
      <c r="I142" s="283">
        <v>8.33E8</v>
      </c>
      <c r="J142" s="281" t="s">
        <v>90</v>
      </c>
      <c r="K142" s="286" t="s">
        <v>284</v>
      </c>
    </row>
    <row r="143">
      <c r="A143" s="280">
        <v>932.0</v>
      </c>
      <c r="B143" s="281" t="s">
        <v>425</v>
      </c>
      <c r="C143" s="281" t="s">
        <v>11</v>
      </c>
      <c r="D143" s="282">
        <v>41671.0</v>
      </c>
      <c r="E143" s="283">
        <v>1.9031E10</v>
      </c>
      <c r="F143" s="283">
        <v>1.2087E10</v>
      </c>
      <c r="G143" s="283">
        <v>4.313E9</v>
      </c>
      <c r="H143" s="284">
        <v>0.0</v>
      </c>
      <c r="I143" s="283">
        <v>8.89E8</v>
      </c>
      <c r="J143" s="281" t="s">
        <v>90</v>
      </c>
      <c r="K143" s="286" t="s">
        <v>284</v>
      </c>
    </row>
    <row r="144">
      <c r="A144" s="280">
        <v>933.0</v>
      </c>
      <c r="B144" s="281" t="s">
        <v>425</v>
      </c>
      <c r="C144" s="281" t="s">
        <v>12</v>
      </c>
      <c r="D144" s="282">
        <v>42035.0</v>
      </c>
      <c r="E144" s="283">
        <v>1.9023E10</v>
      </c>
      <c r="F144" s="283">
        <v>1.2098E10</v>
      </c>
      <c r="G144" s="283">
        <v>4.35E9</v>
      </c>
      <c r="H144" s="284">
        <v>0.0</v>
      </c>
      <c r="I144" s="283">
        <v>8.86E8</v>
      </c>
      <c r="J144" s="281" t="s">
        <v>90</v>
      </c>
      <c r="K144" s="286" t="s">
        <v>284</v>
      </c>
    </row>
    <row r="145">
      <c r="A145" s="280">
        <v>934.0</v>
      </c>
      <c r="B145" s="281" t="s">
        <v>425</v>
      </c>
      <c r="C145" s="281" t="s">
        <v>13</v>
      </c>
      <c r="D145" s="282">
        <v>42399.0</v>
      </c>
      <c r="E145" s="283">
        <v>1.9204E10</v>
      </c>
      <c r="F145" s="283">
        <v>1.2265E10</v>
      </c>
      <c r="G145" s="283">
        <v>4.452E9</v>
      </c>
      <c r="H145" s="284">
        <v>0.0</v>
      </c>
      <c r="I145" s="283">
        <v>9.34E8</v>
      </c>
      <c r="J145" s="281" t="s">
        <v>90</v>
      </c>
      <c r="K145" s="286" t="s">
        <v>284</v>
      </c>
    </row>
    <row r="146">
      <c r="A146" s="280">
        <v>939.0</v>
      </c>
      <c r="B146" s="281" t="s">
        <v>427</v>
      </c>
      <c r="C146" s="281" t="s">
        <v>10</v>
      </c>
      <c r="D146" s="282">
        <v>41307.0</v>
      </c>
      <c r="E146" s="283">
        <v>1.0459E10</v>
      </c>
      <c r="F146" s="283">
        <v>6.073E9</v>
      </c>
      <c r="G146" s="283">
        <v>2.72E9</v>
      </c>
      <c r="H146" s="284">
        <v>0.0</v>
      </c>
      <c r="I146" s="284">
        <v>0.0</v>
      </c>
      <c r="J146" s="281" t="s">
        <v>90</v>
      </c>
      <c r="K146" s="281" t="s">
        <v>109</v>
      </c>
    </row>
    <row r="147">
      <c r="A147" s="280">
        <v>940.0</v>
      </c>
      <c r="B147" s="281" t="s">
        <v>427</v>
      </c>
      <c r="C147" s="281" t="s">
        <v>11</v>
      </c>
      <c r="D147" s="282">
        <v>41671.0</v>
      </c>
      <c r="E147" s="283">
        <v>1.0773E10</v>
      </c>
      <c r="F147" s="283">
        <v>6.344E9</v>
      </c>
      <c r="G147" s="283">
        <v>2.686E9</v>
      </c>
      <c r="H147" s="284">
        <v>0.0</v>
      </c>
      <c r="I147" s="284">
        <v>0.0</v>
      </c>
      <c r="J147" s="281" t="s">
        <v>90</v>
      </c>
      <c r="K147" s="281" t="s">
        <v>109</v>
      </c>
    </row>
    <row r="148">
      <c r="A148" s="280">
        <v>941.0</v>
      </c>
      <c r="B148" s="281" t="s">
        <v>427</v>
      </c>
      <c r="C148" s="281" t="s">
        <v>12</v>
      </c>
      <c r="D148" s="282">
        <v>42035.0</v>
      </c>
      <c r="E148" s="283">
        <v>1.1454E10</v>
      </c>
      <c r="F148" s="283">
        <v>6.646E9</v>
      </c>
      <c r="G148" s="283">
        <v>2.855E9</v>
      </c>
      <c r="H148" s="284">
        <v>0.0</v>
      </c>
      <c r="I148" s="284">
        <v>0.0</v>
      </c>
      <c r="J148" s="281" t="s">
        <v>90</v>
      </c>
      <c r="K148" s="281" t="s">
        <v>109</v>
      </c>
    </row>
    <row r="149">
      <c r="A149" s="280">
        <v>942.0</v>
      </c>
      <c r="B149" s="281" t="s">
        <v>427</v>
      </c>
      <c r="C149" s="281" t="s">
        <v>13</v>
      </c>
      <c r="D149" s="282">
        <v>42399.0</v>
      </c>
      <c r="E149" s="283">
        <v>1.2154E10</v>
      </c>
      <c r="F149" s="283">
        <v>6.95E9</v>
      </c>
      <c r="G149" s="283">
        <v>3.012E9</v>
      </c>
      <c r="H149" s="284">
        <v>0.0</v>
      </c>
      <c r="I149" s="284">
        <v>0.0</v>
      </c>
      <c r="J149" s="281" t="s">
        <v>90</v>
      </c>
      <c r="K149" s="281" t="s">
        <v>109</v>
      </c>
    </row>
    <row r="150">
      <c r="A150" s="280">
        <v>947.0</v>
      </c>
      <c r="B150" s="281" t="s">
        <v>429</v>
      </c>
      <c r="C150" s="281" t="s">
        <v>10</v>
      </c>
      <c r="D150" s="282">
        <v>41608.0</v>
      </c>
      <c r="E150" s="283">
        <v>5.935095E9</v>
      </c>
      <c r="F150" s="283">
        <v>4.920664E9</v>
      </c>
      <c r="G150" s="283">
        <v>3.28595E8</v>
      </c>
      <c r="H150" s="284">
        <v>0.0</v>
      </c>
      <c r="I150" s="284">
        <v>0.0</v>
      </c>
      <c r="J150" s="281" t="s">
        <v>90</v>
      </c>
      <c r="K150" s="281" t="s">
        <v>288</v>
      </c>
    </row>
    <row r="151">
      <c r="A151" s="280">
        <v>948.0</v>
      </c>
      <c r="B151" s="281" t="s">
        <v>429</v>
      </c>
      <c r="C151" s="281" t="s">
        <v>11</v>
      </c>
      <c r="D151" s="282">
        <v>41973.0</v>
      </c>
      <c r="E151" s="283">
        <v>7.779812E9</v>
      </c>
      <c r="F151" s="283">
        <v>6.336272E9</v>
      </c>
      <c r="G151" s="283">
        <v>5.21502E8</v>
      </c>
      <c r="H151" s="284">
        <v>0.0</v>
      </c>
      <c r="I151" s="284">
        <v>0.0</v>
      </c>
      <c r="J151" s="281" t="s">
        <v>90</v>
      </c>
      <c r="K151" s="281" t="s">
        <v>288</v>
      </c>
    </row>
    <row r="152">
      <c r="A152" s="280">
        <v>949.0</v>
      </c>
      <c r="B152" s="281" t="s">
        <v>429</v>
      </c>
      <c r="C152" s="281" t="s">
        <v>12</v>
      </c>
      <c r="D152" s="282">
        <v>42338.0</v>
      </c>
      <c r="E152" s="283">
        <v>9.474008E9</v>
      </c>
      <c r="F152" s="283">
        <v>7.757571E9</v>
      </c>
      <c r="G152" s="283">
        <v>6.30421E8</v>
      </c>
      <c r="H152" s="284">
        <v>0.0</v>
      </c>
      <c r="I152" s="284">
        <v>0.0</v>
      </c>
      <c r="J152" s="281" t="s">
        <v>90</v>
      </c>
      <c r="K152" s="281" t="s">
        <v>288</v>
      </c>
    </row>
    <row r="153">
      <c r="A153" s="280">
        <v>950.0</v>
      </c>
      <c r="B153" s="281" t="s">
        <v>429</v>
      </c>
      <c r="C153" s="281" t="s">
        <v>13</v>
      </c>
      <c r="D153" s="282">
        <v>42704.0</v>
      </c>
      <c r="E153" s="283">
        <v>1.0949999E10</v>
      </c>
      <c r="F153" s="283">
        <v>8.923519E9</v>
      </c>
      <c r="G153" s="283">
        <v>7.64117E8</v>
      </c>
      <c r="H153" s="284">
        <v>0.0</v>
      </c>
      <c r="I153" s="284">
        <v>0.0</v>
      </c>
      <c r="J153" s="281" t="s">
        <v>90</v>
      </c>
      <c r="K153" s="281" t="s">
        <v>288</v>
      </c>
    </row>
    <row r="154">
      <c r="A154" s="280">
        <v>955.0</v>
      </c>
      <c r="B154" s="281" t="s">
        <v>431</v>
      </c>
      <c r="C154" s="281" t="s">
        <v>10</v>
      </c>
      <c r="D154" s="282">
        <v>41274.0</v>
      </c>
      <c r="E154" s="283">
        <v>4.12293E9</v>
      </c>
      <c r="F154" s="283">
        <v>2.39879E9</v>
      </c>
      <c r="G154" s="283">
        <v>1.219343E9</v>
      </c>
      <c r="H154" s="284">
        <v>0.0</v>
      </c>
      <c r="I154" s="283">
        <v>6.4093E7</v>
      </c>
      <c r="J154" s="281" t="s">
        <v>90</v>
      </c>
      <c r="K154" s="281" t="s">
        <v>432</v>
      </c>
    </row>
    <row r="155">
      <c r="A155" s="280">
        <v>956.0</v>
      </c>
      <c r="B155" s="281" t="s">
        <v>431</v>
      </c>
      <c r="C155" s="281" t="s">
        <v>11</v>
      </c>
      <c r="D155" s="282">
        <v>41639.0</v>
      </c>
      <c r="E155" s="283">
        <v>5.062528E9</v>
      </c>
      <c r="F155" s="283">
        <v>2.987126E9</v>
      </c>
      <c r="G155" s="283">
        <v>1.45408E9</v>
      </c>
      <c r="H155" s="284">
        <v>0.0</v>
      </c>
      <c r="I155" s="283">
        <v>8.0969E7</v>
      </c>
      <c r="J155" s="281" t="s">
        <v>90</v>
      </c>
      <c r="K155" s="281" t="s">
        <v>432</v>
      </c>
    </row>
    <row r="156">
      <c r="A156" s="280">
        <v>957.0</v>
      </c>
      <c r="B156" s="281" t="s">
        <v>431</v>
      </c>
      <c r="C156" s="281" t="s">
        <v>12</v>
      </c>
      <c r="D156" s="282">
        <v>42004.0</v>
      </c>
      <c r="E156" s="283">
        <v>6.740064E9</v>
      </c>
      <c r="F156" s="283">
        <v>4.088151E9</v>
      </c>
      <c r="G156" s="283">
        <v>1.86652E9</v>
      </c>
      <c r="H156" s="284">
        <v>0.0</v>
      </c>
      <c r="I156" s="283">
        <v>1.20719E8</v>
      </c>
      <c r="J156" s="281" t="s">
        <v>90</v>
      </c>
      <c r="K156" s="281" t="s">
        <v>432</v>
      </c>
    </row>
    <row r="157">
      <c r="A157" s="280">
        <v>958.0</v>
      </c>
      <c r="B157" s="281" t="s">
        <v>431</v>
      </c>
      <c r="C157" s="281" t="s">
        <v>13</v>
      </c>
      <c r="D157" s="282">
        <v>42369.0</v>
      </c>
      <c r="E157" s="283">
        <v>7.192633E9</v>
      </c>
      <c r="F157" s="283">
        <v>4.359104E9</v>
      </c>
      <c r="G157" s="283">
        <v>1.987271E9</v>
      </c>
      <c r="H157" s="284">
        <v>0.0</v>
      </c>
      <c r="I157" s="283">
        <v>1.2212E8</v>
      </c>
      <c r="J157" s="281" t="s">
        <v>90</v>
      </c>
      <c r="K157" s="281" t="s">
        <v>432</v>
      </c>
    </row>
    <row r="158">
      <c r="A158" s="280">
        <v>979.0</v>
      </c>
      <c r="B158" s="281" t="s">
        <v>438</v>
      </c>
      <c r="C158" s="281" t="s">
        <v>10</v>
      </c>
      <c r="D158" s="282">
        <v>41306.0</v>
      </c>
      <c r="E158" s="283">
        <v>5.0521E10</v>
      </c>
      <c r="F158" s="283">
        <v>3.3194E10</v>
      </c>
      <c r="G158" s="283">
        <v>1.2244E10</v>
      </c>
      <c r="H158" s="284">
        <v>0.0</v>
      </c>
      <c r="I158" s="283">
        <v>1.523E9</v>
      </c>
      <c r="J158" s="281" t="s">
        <v>90</v>
      </c>
      <c r="K158" s="286" t="s">
        <v>375</v>
      </c>
    </row>
    <row r="159">
      <c r="A159" s="280">
        <v>980.0</v>
      </c>
      <c r="B159" s="281" t="s">
        <v>438</v>
      </c>
      <c r="C159" s="281" t="s">
        <v>11</v>
      </c>
      <c r="D159" s="282">
        <v>41670.0</v>
      </c>
      <c r="E159" s="283">
        <v>5.3417E10</v>
      </c>
      <c r="F159" s="283">
        <v>3.4941E10</v>
      </c>
      <c r="G159" s="283">
        <v>1.2865E10</v>
      </c>
      <c r="H159" s="284">
        <v>0.0</v>
      </c>
      <c r="I159" s="283">
        <v>1.462E9</v>
      </c>
      <c r="J159" s="281" t="s">
        <v>90</v>
      </c>
      <c r="K159" s="286" t="s">
        <v>375</v>
      </c>
    </row>
    <row r="160">
      <c r="A160" s="280">
        <v>981.0</v>
      </c>
      <c r="B160" s="281" t="s">
        <v>438</v>
      </c>
      <c r="C160" s="281" t="s">
        <v>12</v>
      </c>
      <c r="D160" s="282">
        <v>42034.0</v>
      </c>
      <c r="E160" s="283">
        <v>5.6223E10</v>
      </c>
      <c r="F160" s="283">
        <v>3.6665E10</v>
      </c>
      <c r="G160" s="283">
        <v>1.3281E10</v>
      </c>
      <c r="H160" s="284">
        <v>0.0</v>
      </c>
      <c r="I160" s="283">
        <v>1.485E9</v>
      </c>
      <c r="J160" s="281" t="s">
        <v>90</v>
      </c>
      <c r="K160" s="286" t="s">
        <v>375</v>
      </c>
    </row>
    <row r="161">
      <c r="A161" s="280">
        <v>982.0</v>
      </c>
      <c r="B161" s="281" t="s">
        <v>438</v>
      </c>
      <c r="C161" s="281" t="s">
        <v>13</v>
      </c>
      <c r="D161" s="282">
        <v>42398.0</v>
      </c>
      <c r="E161" s="283">
        <v>5.9074E10</v>
      </c>
      <c r="F161" s="283">
        <v>3.8504E10</v>
      </c>
      <c r="G161" s="283">
        <v>1.4115E10</v>
      </c>
      <c r="H161" s="284">
        <v>0.0</v>
      </c>
      <c r="I161" s="283">
        <v>1.484E9</v>
      </c>
      <c r="J161" s="281" t="s">
        <v>90</v>
      </c>
      <c r="K161" s="286" t="s">
        <v>375</v>
      </c>
    </row>
    <row r="162">
      <c r="A162" s="280">
        <v>1003.0</v>
      </c>
      <c r="B162" s="281" t="s">
        <v>445</v>
      </c>
      <c r="C162" s="281" t="s">
        <v>10</v>
      </c>
      <c r="D162" s="282">
        <v>41307.0</v>
      </c>
      <c r="E162" s="283">
        <v>2.7686E10</v>
      </c>
      <c r="F162" s="283">
        <v>1.6538E10</v>
      </c>
      <c r="G162" s="283">
        <v>8.482E9</v>
      </c>
      <c r="H162" s="284">
        <v>0.0</v>
      </c>
      <c r="I162" s="284">
        <v>0.0</v>
      </c>
      <c r="J162" s="281" t="s">
        <v>90</v>
      </c>
      <c r="K162" s="286" t="s">
        <v>412</v>
      </c>
    </row>
    <row r="163">
      <c r="A163" s="280">
        <v>1004.0</v>
      </c>
      <c r="B163" s="281" t="s">
        <v>445</v>
      </c>
      <c r="C163" s="281" t="s">
        <v>11</v>
      </c>
      <c r="D163" s="282">
        <v>41671.0</v>
      </c>
      <c r="E163" s="283">
        <v>2.7931E10</v>
      </c>
      <c r="F163" s="283">
        <v>1.6725E10</v>
      </c>
      <c r="G163" s="283">
        <v>8.44E9</v>
      </c>
      <c r="H163" s="284">
        <v>0.0</v>
      </c>
      <c r="I163" s="284">
        <v>0.0</v>
      </c>
      <c r="J163" s="281" t="s">
        <v>90</v>
      </c>
      <c r="K163" s="286" t="s">
        <v>412</v>
      </c>
    </row>
    <row r="164">
      <c r="A164" s="280">
        <v>1005.0</v>
      </c>
      <c r="B164" s="281" t="s">
        <v>445</v>
      </c>
      <c r="C164" s="281" t="s">
        <v>12</v>
      </c>
      <c r="D164" s="282">
        <v>42035.0</v>
      </c>
      <c r="E164" s="283">
        <v>2.8105E10</v>
      </c>
      <c r="F164" s="283">
        <v>1.6863E10</v>
      </c>
      <c r="G164" s="283">
        <v>8.355E9</v>
      </c>
      <c r="H164" s="284">
        <v>0.0</v>
      </c>
      <c r="I164" s="284">
        <v>0.0</v>
      </c>
      <c r="J164" s="281" t="s">
        <v>90</v>
      </c>
      <c r="K164" s="286" t="s">
        <v>412</v>
      </c>
    </row>
    <row r="165">
      <c r="A165" s="280">
        <v>1006.0</v>
      </c>
      <c r="B165" s="281" t="s">
        <v>445</v>
      </c>
      <c r="C165" s="281" t="s">
        <v>13</v>
      </c>
      <c r="D165" s="282">
        <v>42399.0</v>
      </c>
      <c r="E165" s="283">
        <v>2.7079E10</v>
      </c>
      <c r="F165" s="283">
        <v>1.6496E10</v>
      </c>
      <c r="G165" s="283">
        <v>8.256E9</v>
      </c>
      <c r="H165" s="284">
        <v>0.0</v>
      </c>
      <c r="I165" s="284">
        <v>0.0</v>
      </c>
      <c r="J165" s="281" t="s">
        <v>90</v>
      </c>
      <c r="K165" s="286" t="s">
        <v>412</v>
      </c>
    </row>
    <row r="166">
      <c r="A166" s="280">
        <v>1019.0</v>
      </c>
      <c r="B166" s="281" t="s">
        <v>449</v>
      </c>
      <c r="C166" s="281" t="s">
        <v>10</v>
      </c>
      <c r="D166" s="282">
        <v>41274.0</v>
      </c>
      <c r="E166" s="283">
        <v>1.1814E10</v>
      </c>
      <c r="F166" s="283">
        <v>1.019E10</v>
      </c>
      <c r="G166" s="283">
        <v>5.82E8</v>
      </c>
      <c r="H166" s="284">
        <v>0.0</v>
      </c>
      <c r="I166" s="283">
        <v>1.02E8</v>
      </c>
      <c r="J166" s="281" t="s">
        <v>90</v>
      </c>
      <c r="K166" s="286" t="s">
        <v>227</v>
      </c>
    </row>
    <row r="167">
      <c r="A167" s="280">
        <v>1020.0</v>
      </c>
      <c r="B167" s="281" t="s">
        <v>449</v>
      </c>
      <c r="C167" s="281" t="s">
        <v>11</v>
      </c>
      <c r="D167" s="282">
        <v>41639.0</v>
      </c>
      <c r="E167" s="283">
        <v>1.2784E10</v>
      </c>
      <c r="F167" s="283">
        <v>1.102E10</v>
      </c>
      <c r="G167" s="283">
        <v>6.49E8</v>
      </c>
      <c r="H167" s="284">
        <v>0.0</v>
      </c>
      <c r="I167" s="283">
        <v>1.27E8</v>
      </c>
      <c r="J167" s="281" t="s">
        <v>90</v>
      </c>
      <c r="K167" s="286" t="s">
        <v>227</v>
      </c>
    </row>
    <row r="168">
      <c r="A168" s="280">
        <v>1021.0</v>
      </c>
      <c r="B168" s="281" t="s">
        <v>449</v>
      </c>
      <c r="C168" s="281" t="s">
        <v>12</v>
      </c>
      <c r="D168" s="282">
        <v>42004.0</v>
      </c>
      <c r="E168" s="283">
        <v>1.3796E10</v>
      </c>
      <c r="F168" s="283">
        <v>1.183E10</v>
      </c>
      <c r="G168" s="283">
        <v>6.59E8</v>
      </c>
      <c r="H168" s="284">
        <v>0.0</v>
      </c>
      <c r="I168" s="283">
        <v>1.48E8</v>
      </c>
      <c r="J168" s="281" t="s">
        <v>90</v>
      </c>
      <c r="K168" s="286" t="s">
        <v>227</v>
      </c>
    </row>
    <row r="169">
      <c r="A169" s="280">
        <v>1022.0</v>
      </c>
      <c r="B169" s="281" t="s">
        <v>449</v>
      </c>
      <c r="C169" s="281" t="s">
        <v>13</v>
      </c>
      <c r="D169" s="282">
        <v>42369.0</v>
      </c>
      <c r="E169" s="283">
        <v>1.4486E10</v>
      </c>
      <c r="F169" s="283">
        <v>1.2363E10</v>
      </c>
      <c r="G169" s="283">
        <v>6.34E8</v>
      </c>
      <c r="H169" s="284">
        <v>0.0</v>
      </c>
      <c r="I169" s="283">
        <v>1.39E8</v>
      </c>
      <c r="J169" s="281" t="s">
        <v>90</v>
      </c>
      <c r="K169" s="286" t="s">
        <v>227</v>
      </c>
    </row>
    <row r="170">
      <c r="A170" s="280">
        <v>1027.0</v>
      </c>
      <c r="B170" s="281" t="s">
        <v>451</v>
      </c>
      <c r="C170" s="281" t="s">
        <v>10</v>
      </c>
      <c r="D170" s="282">
        <v>41274.0</v>
      </c>
      <c r="E170" s="283">
        <v>6.420881E9</v>
      </c>
      <c r="F170" s="283">
        <v>3.011684E9</v>
      </c>
      <c r="G170" s="283">
        <v>2.388182E9</v>
      </c>
      <c r="H170" s="284">
        <v>0.0</v>
      </c>
      <c r="I170" s="284">
        <v>0.0</v>
      </c>
      <c r="J170" s="281" t="s">
        <v>90</v>
      </c>
      <c r="K170" s="286" t="s">
        <v>110</v>
      </c>
    </row>
    <row r="171">
      <c r="A171" s="280">
        <v>1028.0</v>
      </c>
      <c r="B171" s="281" t="s">
        <v>451</v>
      </c>
      <c r="C171" s="281" t="s">
        <v>11</v>
      </c>
      <c r="D171" s="282">
        <v>41639.0</v>
      </c>
      <c r="E171" s="283">
        <v>6.484892E9</v>
      </c>
      <c r="F171" s="283">
        <v>3.006009E9</v>
      </c>
      <c r="G171" s="283">
        <v>2.31078E9</v>
      </c>
      <c r="H171" s="284">
        <v>0.0</v>
      </c>
      <c r="I171" s="284">
        <v>0.0</v>
      </c>
      <c r="J171" s="281" t="s">
        <v>90</v>
      </c>
      <c r="K171" s="286" t="s">
        <v>110</v>
      </c>
    </row>
    <row r="172">
      <c r="A172" s="280">
        <v>1029.0</v>
      </c>
      <c r="B172" s="281" t="s">
        <v>451</v>
      </c>
      <c r="C172" s="281" t="s">
        <v>12</v>
      </c>
      <c r="D172" s="282">
        <v>42004.0</v>
      </c>
      <c r="E172" s="283">
        <v>6.023819E9</v>
      </c>
      <c r="F172" s="283">
        <v>3.022797E9</v>
      </c>
      <c r="G172" s="283">
        <v>2.347308E9</v>
      </c>
      <c r="H172" s="284">
        <v>0.0</v>
      </c>
      <c r="I172" s="284">
        <v>0.0</v>
      </c>
      <c r="J172" s="281" t="s">
        <v>90</v>
      </c>
      <c r="K172" s="286" t="s">
        <v>110</v>
      </c>
    </row>
    <row r="173">
      <c r="A173" s="280">
        <v>1030.0</v>
      </c>
      <c r="B173" s="281" t="s">
        <v>451</v>
      </c>
      <c r="C173" s="281" t="s">
        <v>13</v>
      </c>
      <c r="D173" s="282">
        <v>42369.0</v>
      </c>
      <c r="E173" s="283">
        <v>5.702613E9</v>
      </c>
      <c r="F173" s="283">
        <v>2.896255E9</v>
      </c>
      <c r="G173" s="283">
        <v>2.265436E9</v>
      </c>
      <c r="H173" s="284">
        <v>0.0</v>
      </c>
      <c r="I173" s="284">
        <v>0.0</v>
      </c>
      <c r="J173" s="281" t="s">
        <v>90</v>
      </c>
      <c r="K173" s="286" t="s">
        <v>110</v>
      </c>
    </row>
    <row r="174">
      <c r="A174" s="280">
        <v>1031.0</v>
      </c>
      <c r="B174" s="281" t="s">
        <v>452</v>
      </c>
      <c r="C174" s="281" t="s">
        <v>10</v>
      </c>
      <c r="D174" s="282">
        <v>41274.0</v>
      </c>
      <c r="E174" s="283">
        <v>2.7567E10</v>
      </c>
      <c r="F174" s="283">
        <v>1.67507E10</v>
      </c>
      <c r="G174" s="283">
        <v>2.2117E9</v>
      </c>
      <c r="H174" s="284">
        <v>0.0</v>
      </c>
      <c r="I174" s="284">
        <v>0.0</v>
      </c>
      <c r="J174" s="281" t="s">
        <v>90</v>
      </c>
      <c r="K174" s="281" t="s">
        <v>247</v>
      </c>
    </row>
    <row r="175">
      <c r="A175" s="280">
        <v>1032.0</v>
      </c>
      <c r="B175" s="281" t="s">
        <v>452</v>
      </c>
      <c r="C175" s="281" t="s">
        <v>11</v>
      </c>
      <c r="D175" s="282">
        <v>41639.0</v>
      </c>
      <c r="E175" s="283">
        <v>2.81057E10</v>
      </c>
      <c r="F175" s="283">
        <v>1.7203E10</v>
      </c>
      <c r="G175" s="283">
        <v>2.1384E9</v>
      </c>
      <c r="H175" s="284">
        <v>0.0</v>
      </c>
      <c r="I175" s="284">
        <v>0.0</v>
      </c>
      <c r="J175" s="281" t="s">
        <v>90</v>
      </c>
      <c r="K175" s="281" t="s">
        <v>247</v>
      </c>
    </row>
    <row r="176">
      <c r="A176" s="280">
        <v>1033.0</v>
      </c>
      <c r="B176" s="281" t="s">
        <v>452</v>
      </c>
      <c r="C176" s="281" t="s">
        <v>12</v>
      </c>
      <c r="D176" s="282">
        <v>42004.0</v>
      </c>
      <c r="E176" s="283">
        <v>2.74413E10</v>
      </c>
      <c r="F176" s="283">
        <v>1.69856E10</v>
      </c>
      <c r="G176" s="283">
        <v>2.5065E9</v>
      </c>
      <c r="H176" s="284">
        <v>0.0</v>
      </c>
      <c r="I176" s="284">
        <v>0.0</v>
      </c>
      <c r="J176" s="281" t="s">
        <v>90</v>
      </c>
      <c r="K176" s="281" t="s">
        <v>247</v>
      </c>
    </row>
    <row r="177">
      <c r="A177" s="280">
        <v>1034.0</v>
      </c>
      <c r="B177" s="281" t="s">
        <v>452</v>
      </c>
      <c r="C177" s="281" t="s">
        <v>13</v>
      </c>
      <c r="D177" s="282">
        <v>42369.0</v>
      </c>
      <c r="E177" s="283">
        <v>2.5413E10</v>
      </c>
      <c r="F177" s="283">
        <v>1.56238E10</v>
      </c>
      <c r="G177" s="283">
        <v>2.6437E9</v>
      </c>
      <c r="H177" s="284">
        <v>0.0</v>
      </c>
      <c r="I177" s="284">
        <v>0.0</v>
      </c>
      <c r="J177" s="281" t="s">
        <v>90</v>
      </c>
      <c r="K177" s="281" t="s">
        <v>247</v>
      </c>
    </row>
    <row r="178">
      <c r="A178" s="280">
        <v>1055.0</v>
      </c>
      <c r="B178" s="281" t="s">
        <v>459</v>
      </c>
      <c r="C178" s="281" t="s">
        <v>10</v>
      </c>
      <c r="D178" s="282">
        <v>41274.0</v>
      </c>
      <c r="E178" s="283">
        <v>5.78798E9</v>
      </c>
      <c r="F178" s="283">
        <v>4.297922E9</v>
      </c>
      <c r="G178" s="283">
        <v>1.11055E9</v>
      </c>
      <c r="H178" s="284">
        <v>0.0</v>
      </c>
      <c r="I178" s="284">
        <v>0.0</v>
      </c>
      <c r="J178" s="281" t="s">
        <v>90</v>
      </c>
      <c r="K178" s="286" t="s">
        <v>460</v>
      </c>
    </row>
    <row r="179">
      <c r="A179" s="280">
        <v>1056.0</v>
      </c>
      <c r="B179" s="281" t="s">
        <v>459</v>
      </c>
      <c r="C179" s="281" t="s">
        <v>11</v>
      </c>
      <c r="D179" s="282">
        <v>41639.0</v>
      </c>
      <c r="E179" s="283">
        <v>7.348754E9</v>
      </c>
      <c r="F179" s="283">
        <v>5.427945E9</v>
      </c>
      <c r="G179" s="283">
        <v>1.373878E9</v>
      </c>
      <c r="H179" s="284">
        <v>0.0</v>
      </c>
      <c r="I179" s="284">
        <v>0.0</v>
      </c>
      <c r="J179" s="281" t="s">
        <v>90</v>
      </c>
      <c r="K179" s="286" t="s">
        <v>460</v>
      </c>
    </row>
    <row r="180">
      <c r="A180" s="280">
        <v>1057.0</v>
      </c>
      <c r="B180" s="281" t="s">
        <v>459</v>
      </c>
      <c r="C180" s="281" t="s">
        <v>12</v>
      </c>
      <c r="D180" s="282">
        <v>42004.0</v>
      </c>
      <c r="E180" s="283">
        <v>7.803446E9</v>
      </c>
      <c r="F180" s="283">
        <v>5.649254E9</v>
      </c>
      <c r="G180" s="283">
        <v>1.381396E9</v>
      </c>
      <c r="H180" s="284">
        <v>0.0</v>
      </c>
      <c r="I180" s="284">
        <v>0.0</v>
      </c>
      <c r="J180" s="281" t="s">
        <v>90</v>
      </c>
      <c r="K180" s="286" t="s">
        <v>460</v>
      </c>
    </row>
    <row r="181">
      <c r="A181" s="280">
        <v>1058.0</v>
      </c>
      <c r="B181" s="281" t="s">
        <v>459</v>
      </c>
      <c r="C181" s="281" t="s">
        <v>13</v>
      </c>
      <c r="D181" s="282">
        <v>42369.0</v>
      </c>
      <c r="E181" s="283">
        <v>8.071563E9</v>
      </c>
      <c r="F181" s="283">
        <v>5.660877E9</v>
      </c>
      <c r="G181" s="283">
        <v>1.57312E9</v>
      </c>
      <c r="H181" s="284">
        <v>0.0</v>
      </c>
      <c r="I181" s="284">
        <v>0.0</v>
      </c>
      <c r="J181" s="281" t="s">
        <v>90</v>
      </c>
      <c r="K181" s="286" t="s">
        <v>460</v>
      </c>
    </row>
    <row r="182">
      <c r="A182" s="280">
        <v>1156.0</v>
      </c>
      <c r="B182" s="281" t="s">
        <v>489</v>
      </c>
      <c r="C182" s="281" t="s">
        <v>10</v>
      </c>
      <c r="D182" s="282">
        <v>41425.0</v>
      </c>
      <c r="E182" s="283">
        <v>2.5313E10</v>
      </c>
      <c r="F182" s="283">
        <v>1.4279E10</v>
      </c>
      <c r="G182" s="283">
        <v>7.796E9</v>
      </c>
      <c r="H182" s="284">
        <v>0.0</v>
      </c>
      <c r="I182" s="284">
        <v>0.0</v>
      </c>
      <c r="J182" s="281" t="s">
        <v>90</v>
      </c>
      <c r="K182" s="286" t="s">
        <v>112</v>
      </c>
    </row>
    <row r="183">
      <c r="A183" s="280">
        <v>1157.0</v>
      </c>
      <c r="B183" s="281" t="s">
        <v>489</v>
      </c>
      <c r="C183" s="281" t="s">
        <v>11</v>
      </c>
      <c r="D183" s="282">
        <v>41790.0</v>
      </c>
      <c r="E183" s="283">
        <v>2.7799E10</v>
      </c>
      <c r="F183" s="283">
        <v>1.5353E10</v>
      </c>
      <c r="G183" s="283">
        <v>8.766E9</v>
      </c>
      <c r="H183" s="284">
        <v>0.0</v>
      </c>
      <c r="I183" s="284">
        <v>0.0</v>
      </c>
      <c r="J183" s="281" t="s">
        <v>90</v>
      </c>
      <c r="K183" s="286" t="s">
        <v>112</v>
      </c>
    </row>
    <row r="184">
      <c r="A184" s="280">
        <v>1158.0</v>
      </c>
      <c r="B184" s="281" t="s">
        <v>489</v>
      </c>
      <c r="C184" s="281" t="s">
        <v>12</v>
      </c>
      <c r="D184" s="282">
        <v>42155.0</v>
      </c>
      <c r="E184" s="283">
        <v>3.0601E10</v>
      </c>
      <c r="F184" s="283">
        <v>1.6534E10</v>
      </c>
      <c r="G184" s="283">
        <v>9.892E9</v>
      </c>
      <c r="H184" s="284">
        <v>0.0</v>
      </c>
      <c r="I184" s="284">
        <v>0.0</v>
      </c>
      <c r="J184" s="281" t="s">
        <v>90</v>
      </c>
      <c r="K184" s="286" t="s">
        <v>112</v>
      </c>
    </row>
    <row r="185">
      <c r="A185" s="280">
        <v>1159.0</v>
      </c>
      <c r="B185" s="281" t="s">
        <v>489</v>
      </c>
      <c r="C185" s="281" t="s">
        <v>13</v>
      </c>
      <c r="D185" s="282">
        <v>42521.0</v>
      </c>
      <c r="E185" s="283">
        <v>3.2376E10</v>
      </c>
      <c r="F185" s="283">
        <v>1.7405E10</v>
      </c>
      <c r="G185" s="283">
        <v>1.0469E10</v>
      </c>
      <c r="H185" s="284">
        <v>0.0</v>
      </c>
      <c r="I185" s="284">
        <v>0.0</v>
      </c>
      <c r="J185" s="281" t="s">
        <v>90</v>
      </c>
      <c r="K185" s="286" t="s">
        <v>112</v>
      </c>
    </row>
    <row r="186">
      <c r="A186" s="280">
        <v>1188.0</v>
      </c>
      <c r="B186" s="281" t="s">
        <v>497</v>
      </c>
      <c r="C186" s="281" t="s">
        <v>10</v>
      </c>
      <c r="D186" s="282">
        <v>41274.0</v>
      </c>
      <c r="E186" s="283">
        <v>5.5085E9</v>
      </c>
      <c r="F186" s="283">
        <v>3.4144E9</v>
      </c>
      <c r="G186" s="283">
        <v>1.4035E9</v>
      </c>
      <c r="H186" s="284">
        <v>0.0</v>
      </c>
      <c r="I186" s="284">
        <v>0.0</v>
      </c>
      <c r="J186" s="281" t="s">
        <v>90</v>
      </c>
      <c r="K186" s="286" t="s">
        <v>498</v>
      </c>
    </row>
    <row r="187">
      <c r="A187" s="280">
        <v>1189.0</v>
      </c>
      <c r="B187" s="281" t="s">
        <v>497</v>
      </c>
      <c r="C187" s="281" t="s">
        <v>11</v>
      </c>
      <c r="D187" s="282">
        <v>41639.0</v>
      </c>
      <c r="E187" s="283">
        <v>5.607E9</v>
      </c>
      <c r="F187" s="283">
        <v>3.4821E9</v>
      </c>
      <c r="G187" s="283">
        <v>1.3995E9</v>
      </c>
      <c r="H187" s="284">
        <v>0.0</v>
      </c>
      <c r="I187" s="284">
        <v>0.0</v>
      </c>
      <c r="J187" s="281" t="s">
        <v>90</v>
      </c>
      <c r="K187" s="286" t="s">
        <v>498</v>
      </c>
    </row>
    <row r="188">
      <c r="A188" s="280">
        <v>1190.0</v>
      </c>
      <c r="B188" s="281" t="s">
        <v>497</v>
      </c>
      <c r="C188" s="281" t="s">
        <v>12</v>
      </c>
      <c r="D188" s="282">
        <v>42004.0</v>
      </c>
      <c r="E188" s="283">
        <v>5.727E9</v>
      </c>
      <c r="F188" s="283">
        <v>3.5236E9</v>
      </c>
      <c r="G188" s="283">
        <v>1.5459E9</v>
      </c>
      <c r="H188" s="284">
        <v>0.0</v>
      </c>
      <c r="I188" s="284">
        <v>0.0</v>
      </c>
      <c r="J188" s="281" t="s">
        <v>90</v>
      </c>
      <c r="K188" s="286" t="s">
        <v>498</v>
      </c>
    </row>
    <row r="189">
      <c r="A189" s="280">
        <v>1191.0</v>
      </c>
      <c r="B189" s="281" t="s">
        <v>497</v>
      </c>
      <c r="C189" s="281" t="s">
        <v>13</v>
      </c>
      <c r="D189" s="282">
        <v>42369.0</v>
      </c>
      <c r="E189" s="283">
        <v>5.9157E9</v>
      </c>
      <c r="F189" s="283">
        <v>3.6111E9</v>
      </c>
      <c r="G189" s="283">
        <v>1.626E9</v>
      </c>
      <c r="H189" s="284">
        <v>0.0</v>
      </c>
      <c r="I189" s="284">
        <v>0.0</v>
      </c>
      <c r="J189" s="281" t="s">
        <v>90</v>
      </c>
      <c r="K189" s="286" t="s">
        <v>498</v>
      </c>
    </row>
    <row r="190">
      <c r="A190" s="280">
        <v>1209.0</v>
      </c>
      <c r="B190" s="281" t="s">
        <v>501</v>
      </c>
      <c r="C190" s="281" t="s">
        <v>10</v>
      </c>
      <c r="D190" s="282">
        <v>42004.0</v>
      </c>
      <c r="E190" s="283">
        <v>1.53178E10</v>
      </c>
      <c r="F190" s="283">
        <v>1.26021E10</v>
      </c>
      <c r="G190" s="283">
        <v>4.772E8</v>
      </c>
      <c r="H190" s="284">
        <v>0.0</v>
      </c>
      <c r="I190" s="283">
        <v>2.944E8</v>
      </c>
      <c r="J190" s="281" t="s">
        <v>90</v>
      </c>
      <c r="K190" s="281" t="s">
        <v>91</v>
      </c>
    </row>
    <row r="191">
      <c r="A191" s="280">
        <v>1210.0</v>
      </c>
      <c r="B191" s="281" t="s">
        <v>501</v>
      </c>
      <c r="C191" s="281" t="s">
        <v>11</v>
      </c>
      <c r="D191" s="282">
        <v>42369.0</v>
      </c>
      <c r="E191" s="283">
        <v>1.51344E10</v>
      </c>
      <c r="F191" s="283">
        <v>1.24914E10</v>
      </c>
      <c r="G191" s="283">
        <v>4.318E8</v>
      </c>
      <c r="H191" s="284">
        <v>0.0</v>
      </c>
      <c r="I191" s="283">
        <v>2.911E8</v>
      </c>
      <c r="J191" s="281" t="s">
        <v>90</v>
      </c>
      <c r="K191" s="281" t="s">
        <v>91</v>
      </c>
    </row>
    <row r="192">
      <c r="A192" s="280">
        <v>1211.0</v>
      </c>
      <c r="B192" s="281" t="s">
        <v>501</v>
      </c>
      <c r="C192" s="281" t="s">
        <v>12</v>
      </c>
      <c r="D192" s="282">
        <v>42735.0</v>
      </c>
      <c r="E192" s="283">
        <v>1.54169E10</v>
      </c>
      <c r="F192" s="283">
        <v>1.26712E10</v>
      </c>
      <c r="G192" s="283">
        <v>4.439E8</v>
      </c>
      <c r="H192" s="284">
        <v>0.0</v>
      </c>
      <c r="I192" s="283">
        <v>2.929E8</v>
      </c>
      <c r="J192" s="281" t="s">
        <v>90</v>
      </c>
      <c r="K192" s="281" t="s">
        <v>91</v>
      </c>
    </row>
    <row r="193">
      <c r="A193" s="280">
        <v>1212.0</v>
      </c>
      <c r="B193" s="281" t="s">
        <v>502</v>
      </c>
      <c r="C193" s="281" t="s">
        <v>10</v>
      </c>
      <c r="D193" s="282">
        <v>41274.0</v>
      </c>
      <c r="E193" s="283">
        <v>6.182184E9</v>
      </c>
      <c r="F193" s="283">
        <v>3.084766E9</v>
      </c>
      <c r="G193" s="283">
        <v>2.120025E9</v>
      </c>
      <c r="H193" s="284">
        <v>0.0</v>
      </c>
      <c r="I193" s="284">
        <v>0.0</v>
      </c>
      <c r="J193" s="281" t="s">
        <v>90</v>
      </c>
      <c r="K193" s="281" t="s">
        <v>177</v>
      </c>
    </row>
    <row r="194">
      <c r="A194" s="280">
        <v>1213.0</v>
      </c>
      <c r="B194" s="281" t="s">
        <v>502</v>
      </c>
      <c r="C194" s="281" t="s">
        <v>11</v>
      </c>
      <c r="D194" s="282">
        <v>41639.0</v>
      </c>
      <c r="E194" s="283">
        <v>6.649237E9</v>
      </c>
      <c r="F194" s="283">
        <v>3.280236E9</v>
      </c>
      <c r="G194" s="283">
        <v>2.265516E9</v>
      </c>
      <c r="H194" s="284">
        <v>0.0</v>
      </c>
      <c r="I194" s="284">
        <v>0.0</v>
      </c>
      <c r="J194" s="281" t="s">
        <v>90</v>
      </c>
      <c r="K194" s="281" t="s">
        <v>177</v>
      </c>
    </row>
    <row r="195">
      <c r="A195" s="280">
        <v>1214.0</v>
      </c>
      <c r="B195" s="281" t="s">
        <v>502</v>
      </c>
      <c r="C195" s="281" t="s">
        <v>12</v>
      </c>
      <c r="D195" s="282">
        <v>42004.0</v>
      </c>
      <c r="E195" s="283">
        <v>7.216081E9</v>
      </c>
      <c r="F195" s="283">
        <v>3.50718E9</v>
      </c>
      <c r="G195" s="283">
        <v>2.438527E9</v>
      </c>
      <c r="H195" s="284">
        <v>0.0</v>
      </c>
      <c r="I195" s="284">
        <v>0.0</v>
      </c>
      <c r="J195" s="281" t="s">
        <v>90</v>
      </c>
      <c r="K195" s="281" t="s">
        <v>177</v>
      </c>
    </row>
    <row r="196">
      <c r="A196" s="280">
        <v>1215.0</v>
      </c>
      <c r="B196" s="281" t="s">
        <v>502</v>
      </c>
      <c r="C196" s="281" t="s">
        <v>13</v>
      </c>
      <c r="D196" s="282">
        <v>42369.0</v>
      </c>
      <c r="E196" s="283">
        <v>7.966674E9</v>
      </c>
      <c r="F196" s="283">
        <v>3.804031E9</v>
      </c>
      <c r="G196" s="283">
        <v>2.648622E9</v>
      </c>
      <c r="H196" s="284">
        <v>0.0</v>
      </c>
      <c r="I196" s="284">
        <v>0.0</v>
      </c>
      <c r="J196" s="281" t="s">
        <v>90</v>
      </c>
      <c r="K196" s="281" t="s">
        <v>177</v>
      </c>
    </row>
    <row r="197">
      <c r="A197" s="280">
        <v>1240.0</v>
      </c>
      <c r="B197" s="281" t="s">
        <v>78</v>
      </c>
      <c r="C197" s="281" t="s">
        <v>10</v>
      </c>
      <c r="D197" s="282">
        <v>41274.0</v>
      </c>
      <c r="E197" s="283">
        <v>5.260956E9</v>
      </c>
      <c r="F197" s="283">
        <v>1.177275E9</v>
      </c>
      <c r="G197" s="283">
        <v>2.188747E9</v>
      </c>
      <c r="H197" s="284">
        <v>0.0</v>
      </c>
      <c r="I197" s="283">
        <v>6.5141E7</v>
      </c>
      <c r="J197" s="281" t="s">
        <v>90</v>
      </c>
      <c r="K197" s="286" t="s">
        <v>98</v>
      </c>
    </row>
    <row r="198">
      <c r="A198" s="280">
        <v>1241.0</v>
      </c>
      <c r="B198" s="281" t="s">
        <v>78</v>
      </c>
      <c r="C198" s="281" t="s">
        <v>11</v>
      </c>
      <c r="D198" s="282">
        <v>41639.0</v>
      </c>
      <c r="E198" s="283">
        <v>6.793306E9</v>
      </c>
      <c r="F198" s="283">
        <v>1.07742E9</v>
      </c>
      <c r="G198" s="283">
        <v>3.185497E9</v>
      </c>
      <c r="H198" s="284">
        <v>0.0</v>
      </c>
      <c r="I198" s="283">
        <v>1.17975E8</v>
      </c>
      <c r="J198" s="281" t="s">
        <v>90</v>
      </c>
      <c r="K198" s="286" t="s">
        <v>98</v>
      </c>
    </row>
    <row r="199">
      <c r="A199" s="280">
        <v>1242.0</v>
      </c>
      <c r="B199" s="281" t="s">
        <v>78</v>
      </c>
      <c r="C199" s="281" t="s">
        <v>12</v>
      </c>
      <c r="D199" s="282">
        <v>42004.0</v>
      </c>
      <c r="E199" s="283">
        <v>8.441971E9</v>
      </c>
      <c r="F199" s="283">
        <v>8.57841E8</v>
      </c>
      <c r="G199" s="283">
        <v>4.302998E9</v>
      </c>
      <c r="H199" s="284">
        <v>0.0</v>
      </c>
      <c r="I199" s="283">
        <v>2.0782E8</v>
      </c>
      <c r="J199" s="281" t="s">
        <v>90</v>
      </c>
      <c r="K199" s="286" t="s">
        <v>98</v>
      </c>
    </row>
    <row r="200">
      <c r="A200" s="280">
        <v>1243.0</v>
      </c>
      <c r="B200" s="281" t="s">
        <v>78</v>
      </c>
      <c r="C200" s="281" t="s">
        <v>13</v>
      </c>
      <c r="D200" s="282">
        <v>42369.0</v>
      </c>
      <c r="E200" s="283">
        <v>9.223987E9</v>
      </c>
      <c r="F200" s="283">
        <v>6.3218E8</v>
      </c>
      <c r="G200" s="283">
        <v>5.060406E9</v>
      </c>
      <c r="H200" s="284">
        <v>0.0</v>
      </c>
      <c r="I200" s="283">
        <v>2.72494E8</v>
      </c>
      <c r="J200" s="281" t="s">
        <v>90</v>
      </c>
      <c r="K200" s="286" t="s">
        <v>98</v>
      </c>
    </row>
    <row r="201">
      <c r="A201" s="280">
        <v>1276.0</v>
      </c>
      <c r="B201" s="281" t="s">
        <v>518</v>
      </c>
      <c r="C201" s="281" t="s">
        <v>10</v>
      </c>
      <c r="D201" s="282">
        <v>41639.0</v>
      </c>
      <c r="E201" s="283">
        <v>5.679595E9</v>
      </c>
      <c r="F201" s="283">
        <v>4.507196E9</v>
      </c>
      <c r="G201" s="283">
        <v>5.685E8</v>
      </c>
      <c r="H201" s="284">
        <v>0.0</v>
      </c>
      <c r="I201" s="284">
        <v>0.0</v>
      </c>
      <c r="J201" s="281" t="s">
        <v>90</v>
      </c>
      <c r="K201" s="281" t="s">
        <v>288</v>
      </c>
    </row>
    <row r="202">
      <c r="A202" s="280">
        <v>1277.0</v>
      </c>
      <c r="B202" s="281" t="s">
        <v>518</v>
      </c>
      <c r="C202" s="281" t="s">
        <v>11</v>
      </c>
      <c r="D202" s="282">
        <v>42004.0</v>
      </c>
      <c r="E202" s="283">
        <v>5.822363E9</v>
      </c>
      <c r="F202" s="283">
        <v>4.244479E9</v>
      </c>
      <c r="G202" s="283">
        <v>8.6139E8</v>
      </c>
      <c r="H202" s="284">
        <v>0.0</v>
      </c>
      <c r="I202" s="284">
        <v>0.0</v>
      </c>
      <c r="J202" s="281" t="s">
        <v>90</v>
      </c>
      <c r="K202" s="281" t="s">
        <v>288</v>
      </c>
    </row>
    <row r="203">
      <c r="A203" s="280">
        <v>1278.0</v>
      </c>
      <c r="B203" s="281" t="s">
        <v>518</v>
      </c>
      <c r="C203" s="281" t="s">
        <v>12</v>
      </c>
      <c r="D203" s="282">
        <v>42369.0</v>
      </c>
      <c r="E203" s="283">
        <v>5.981964E9</v>
      </c>
      <c r="F203" s="283">
        <v>4.35385E9</v>
      </c>
      <c r="G203" s="283">
        <v>7.94728E8</v>
      </c>
      <c r="H203" s="284">
        <v>0.0</v>
      </c>
      <c r="I203" s="284">
        <v>0.0</v>
      </c>
      <c r="J203" s="281" t="s">
        <v>90</v>
      </c>
      <c r="K203" s="281" t="s">
        <v>288</v>
      </c>
    </row>
    <row r="204">
      <c r="A204" s="280">
        <v>1279.0</v>
      </c>
      <c r="B204" s="281" t="s">
        <v>518</v>
      </c>
      <c r="C204" s="281" t="s">
        <v>13</v>
      </c>
      <c r="D204" s="282">
        <v>42735.0</v>
      </c>
      <c r="E204" s="283">
        <v>7.668476E9</v>
      </c>
      <c r="F204" s="283">
        <v>5.728662E9</v>
      </c>
      <c r="G204" s="283">
        <v>9.5715E8</v>
      </c>
      <c r="H204" s="284">
        <v>0.0</v>
      </c>
      <c r="I204" s="284">
        <v>0.0</v>
      </c>
      <c r="J204" s="281" t="s">
        <v>90</v>
      </c>
      <c r="K204" s="281" t="s">
        <v>288</v>
      </c>
    </row>
    <row r="205">
      <c r="A205" s="280">
        <v>1316.0</v>
      </c>
      <c r="B205" s="281" t="s">
        <v>528</v>
      </c>
      <c r="C205" s="281" t="s">
        <v>10</v>
      </c>
      <c r="D205" s="282">
        <v>41308.0</v>
      </c>
      <c r="E205" s="283">
        <v>6.043E9</v>
      </c>
      <c r="F205" s="283">
        <v>2.7938E9</v>
      </c>
      <c r="G205" s="283">
        <v>2.5943E9</v>
      </c>
      <c r="H205" s="284">
        <v>0.0</v>
      </c>
      <c r="I205" s="284">
        <v>0.0</v>
      </c>
      <c r="J205" s="281" t="s">
        <v>90</v>
      </c>
      <c r="K205" s="286" t="s">
        <v>112</v>
      </c>
    </row>
    <row r="206">
      <c r="A206" s="280">
        <v>1317.0</v>
      </c>
      <c r="B206" s="281" t="s">
        <v>528</v>
      </c>
      <c r="C206" s="281" t="s">
        <v>11</v>
      </c>
      <c r="D206" s="282">
        <v>41672.0</v>
      </c>
      <c r="E206" s="283">
        <v>8.1864E9</v>
      </c>
      <c r="F206" s="283">
        <v>3.9671E9</v>
      </c>
      <c r="G206" s="283">
        <v>3.6735E9</v>
      </c>
      <c r="H206" s="284">
        <v>0.0</v>
      </c>
      <c r="I206" s="284">
        <v>0.0</v>
      </c>
      <c r="J206" s="281" t="s">
        <v>90</v>
      </c>
      <c r="K206" s="286" t="s">
        <v>112</v>
      </c>
    </row>
    <row r="207">
      <c r="A207" s="280">
        <v>1318.0</v>
      </c>
      <c r="B207" s="281" t="s">
        <v>528</v>
      </c>
      <c r="C207" s="281" t="s">
        <v>12</v>
      </c>
      <c r="D207" s="282">
        <v>42036.0</v>
      </c>
      <c r="E207" s="283">
        <v>8.2412E9</v>
      </c>
      <c r="F207" s="283">
        <v>3.9145E9</v>
      </c>
      <c r="G207" s="283">
        <v>3.7136E9</v>
      </c>
      <c r="H207" s="284">
        <v>0.0</v>
      </c>
      <c r="I207" s="284">
        <v>0.0</v>
      </c>
      <c r="J207" s="281" t="s">
        <v>90</v>
      </c>
      <c r="K207" s="286" t="s">
        <v>112</v>
      </c>
    </row>
    <row r="208">
      <c r="A208" s="280">
        <v>1319.0</v>
      </c>
      <c r="B208" s="281" t="s">
        <v>528</v>
      </c>
      <c r="C208" s="281" t="s">
        <v>13</v>
      </c>
      <c r="D208" s="282">
        <v>42400.0</v>
      </c>
      <c r="E208" s="283">
        <v>8.0203E9</v>
      </c>
      <c r="F208" s="283">
        <v>3.8587E9</v>
      </c>
      <c r="G208" s="283">
        <v>3.4177E9</v>
      </c>
      <c r="H208" s="284">
        <v>0.0</v>
      </c>
      <c r="I208" s="284">
        <v>0.0</v>
      </c>
      <c r="J208" s="281" t="s">
        <v>90</v>
      </c>
      <c r="K208" s="286" t="s">
        <v>112</v>
      </c>
    </row>
    <row r="209">
      <c r="A209" s="280">
        <v>1342.0</v>
      </c>
      <c r="B209" s="281" t="s">
        <v>534</v>
      </c>
      <c r="C209" s="281" t="s">
        <v>10</v>
      </c>
      <c r="D209" s="282">
        <v>41274.0</v>
      </c>
      <c r="E209" s="283">
        <v>7.688024E9</v>
      </c>
      <c r="F209" s="283">
        <v>5.157434E9</v>
      </c>
      <c r="G209" s="283">
        <v>1.011543E9</v>
      </c>
      <c r="H209" s="284">
        <v>0.0</v>
      </c>
      <c r="I209" s="283">
        <v>7.30493E8</v>
      </c>
      <c r="J209" s="281" t="s">
        <v>90</v>
      </c>
      <c r="K209" s="286" t="s">
        <v>227</v>
      </c>
    </row>
    <row r="210">
      <c r="A210" s="280">
        <v>1343.0</v>
      </c>
      <c r="B210" s="281" t="s">
        <v>534</v>
      </c>
      <c r="C210" s="281" t="s">
        <v>11</v>
      </c>
      <c r="D210" s="282">
        <v>41639.0</v>
      </c>
      <c r="E210" s="283">
        <v>7.959894E9</v>
      </c>
      <c r="F210" s="283">
        <v>5.30527E9</v>
      </c>
      <c r="G210" s="283">
        <v>1.044819E9</v>
      </c>
      <c r="H210" s="284">
        <v>0.0</v>
      </c>
      <c r="I210" s="283">
        <v>7.54711E8</v>
      </c>
      <c r="J210" s="281" t="s">
        <v>90</v>
      </c>
      <c r="K210" s="286" t="s">
        <v>227</v>
      </c>
    </row>
    <row r="211">
      <c r="A211" s="280">
        <v>1344.0</v>
      </c>
      <c r="B211" s="281" t="s">
        <v>534</v>
      </c>
      <c r="C211" s="281" t="s">
        <v>12</v>
      </c>
      <c r="D211" s="282">
        <v>42004.0</v>
      </c>
      <c r="E211" s="283">
        <v>8.073855E9</v>
      </c>
      <c r="F211" s="283">
        <v>5.306281E9</v>
      </c>
      <c r="G211" s="283">
        <v>1.048952E9</v>
      </c>
      <c r="H211" s="284">
        <v>0.0</v>
      </c>
      <c r="I211" s="283">
        <v>7.72445E8</v>
      </c>
      <c r="J211" s="281" t="s">
        <v>90</v>
      </c>
      <c r="K211" s="286" t="s">
        <v>227</v>
      </c>
    </row>
    <row r="212">
      <c r="A212" s="280">
        <v>1345.0</v>
      </c>
      <c r="B212" s="281" t="s">
        <v>534</v>
      </c>
      <c r="C212" s="281" t="s">
        <v>13</v>
      </c>
      <c r="D212" s="282">
        <v>42369.0</v>
      </c>
      <c r="E212" s="283">
        <v>8.299074E9</v>
      </c>
      <c r="F212" s="283">
        <v>5.099393E9</v>
      </c>
      <c r="G212" s="283">
        <v>1.086504E9</v>
      </c>
      <c r="H212" s="284">
        <v>0.0</v>
      </c>
      <c r="I212" s="283">
        <v>8.27008E8</v>
      </c>
      <c r="J212" s="281" t="s">
        <v>90</v>
      </c>
      <c r="K212" s="286" t="s">
        <v>227</v>
      </c>
    </row>
    <row r="213">
      <c r="A213" s="280">
        <v>1358.0</v>
      </c>
      <c r="B213" s="281" t="s">
        <v>539</v>
      </c>
      <c r="C213" s="281" t="s">
        <v>10</v>
      </c>
      <c r="D213" s="282">
        <v>41363.0</v>
      </c>
      <c r="E213" s="283">
        <v>6.945E9</v>
      </c>
      <c r="F213" s="283">
        <v>2.789E9</v>
      </c>
      <c r="G213" s="283">
        <v>2.971E9</v>
      </c>
      <c r="H213" s="284">
        <v>0.0</v>
      </c>
      <c r="I213" s="283">
        <v>2.7E7</v>
      </c>
      <c r="J213" s="281" t="s">
        <v>90</v>
      </c>
      <c r="K213" s="286" t="s">
        <v>112</v>
      </c>
    </row>
    <row r="214">
      <c r="A214" s="280">
        <v>1359.0</v>
      </c>
      <c r="B214" s="281" t="s">
        <v>539</v>
      </c>
      <c r="C214" s="281" t="s">
        <v>11</v>
      </c>
      <c r="D214" s="282">
        <v>41727.0</v>
      </c>
      <c r="E214" s="283">
        <v>7.45E9</v>
      </c>
      <c r="F214" s="283">
        <v>3.14E9</v>
      </c>
      <c r="G214" s="283">
        <v>3.142E9</v>
      </c>
      <c r="H214" s="284">
        <v>0.0</v>
      </c>
      <c r="I214" s="283">
        <v>3.5E7</v>
      </c>
      <c r="J214" s="281" t="s">
        <v>90</v>
      </c>
      <c r="K214" s="286" t="s">
        <v>112</v>
      </c>
    </row>
    <row r="215">
      <c r="A215" s="280">
        <v>1360.0</v>
      </c>
      <c r="B215" s="281" t="s">
        <v>539</v>
      </c>
      <c r="C215" s="281" t="s">
        <v>12</v>
      </c>
      <c r="D215" s="282">
        <v>42091.0</v>
      </c>
      <c r="E215" s="283">
        <v>7.62E9</v>
      </c>
      <c r="F215" s="283">
        <v>3.242E9</v>
      </c>
      <c r="G215" s="283">
        <v>3.301E9</v>
      </c>
      <c r="H215" s="284">
        <v>0.0</v>
      </c>
      <c r="I215" s="283">
        <v>2.5E7</v>
      </c>
      <c r="J215" s="281" t="s">
        <v>90</v>
      </c>
      <c r="K215" s="286" t="s">
        <v>112</v>
      </c>
    </row>
    <row r="216">
      <c r="A216" s="280">
        <v>1361.0</v>
      </c>
      <c r="B216" s="281" t="s">
        <v>539</v>
      </c>
      <c r="C216" s="281" t="s">
        <v>13</v>
      </c>
      <c r="D216" s="282">
        <v>42462.0</v>
      </c>
      <c r="E216" s="283">
        <v>7.405E9</v>
      </c>
      <c r="F216" s="283">
        <v>3.218E9</v>
      </c>
      <c r="G216" s="283">
        <v>3.389E9</v>
      </c>
      <c r="H216" s="284">
        <v>0.0</v>
      </c>
      <c r="I216" s="283">
        <v>2.4E7</v>
      </c>
      <c r="J216" s="281" t="s">
        <v>90</v>
      </c>
      <c r="K216" s="286" t="s">
        <v>112</v>
      </c>
    </row>
    <row r="217">
      <c r="A217" s="280">
        <v>1370.0</v>
      </c>
      <c r="B217" s="281" t="s">
        <v>542</v>
      </c>
      <c r="C217" s="281" t="s">
        <v>10</v>
      </c>
      <c r="D217" s="282">
        <v>41307.0</v>
      </c>
      <c r="E217" s="283">
        <v>9.721065E9</v>
      </c>
      <c r="F217" s="283">
        <v>7.011428E9</v>
      </c>
      <c r="G217" s="283">
        <v>1.437886E9</v>
      </c>
      <c r="H217" s="284">
        <v>0.0</v>
      </c>
      <c r="I217" s="284">
        <v>0.0</v>
      </c>
      <c r="J217" s="281" t="s">
        <v>90</v>
      </c>
      <c r="K217" s="281" t="s">
        <v>109</v>
      </c>
    </row>
    <row r="218">
      <c r="A218" s="280">
        <v>1371.0</v>
      </c>
      <c r="B218" s="281" t="s">
        <v>542</v>
      </c>
      <c r="C218" s="281" t="s">
        <v>11</v>
      </c>
      <c r="D218" s="282">
        <v>41671.0</v>
      </c>
      <c r="E218" s="283">
        <v>1.0230353E10</v>
      </c>
      <c r="F218" s="283">
        <v>7.360924E9</v>
      </c>
      <c r="G218" s="283">
        <v>1.526366E9</v>
      </c>
      <c r="H218" s="284">
        <v>0.0</v>
      </c>
      <c r="I218" s="284">
        <v>0.0</v>
      </c>
      <c r="J218" s="281" t="s">
        <v>90</v>
      </c>
      <c r="K218" s="281" t="s">
        <v>109</v>
      </c>
    </row>
    <row r="219">
      <c r="A219" s="280">
        <v>1372.0</v>
      </c>
      <c r="B219" s="281" t="s">
        <v>542</v>
      </c>
      <c r="C219" s="281" t="s">
        <v>12</v>
      </c>
      <c r="D219" s="282">
        <v>42035.0</v>
      </c>
      <c r="E219" s="283">
        <v>1.1041677E10</v>
      </c>
      <c r="F219" s="283">
        <v>7.937956E9</v>
      </c>
      <c r="G219" s="283">
        <v>1.615371E9</v>
      </c>
      <c r="H219" s="284">
        <v>0.0</v>
      </c>
      <c r="I219" s="284">
        <v>0.0</v>
      </c>
      <c r="J219" s="281" t="s">
        <v>90</v>
      </c>
      <c r="K219" s="281" t="s">
        <v>109</v>
      </c>
    </row>
    <row r="220">
      <c r="A220" s="280">
        <v>1373.0</v>
      </c>
      <c r="B220" s="281" t="s">
        <v>542</v>
      </c>
      <c r="C220" s="281" t="s">
        <v>13</v>
      </c>
      <c r="D220" s="282">
        <v>42399.0</v>
      </c>
      <c r="E220" s="283">
        <v>1.1939999E10</v>
      </c>
      <c r="F220" s="283">
        <v>8.576873E9</v>
      </c>
      <c r="G220" s="283">
        <v>1.738755E9</v>
      </c>
      <c r="H220" s="284">
        <v>0.0</v>
      </c>
      <c r="I220" s="284">
        <v>0.0</v>
      </c>
      <c r="J220" s="281" t="s">
        <v>90</v>
      </c>
      <c r="K220" s="281" t="s">
        <v>109</v>
      </c>
    </row>
    <row r="221">
      <c r="A221" s="280">
        <v>1382.0</v>
      </c>
      <c r="B221" s="281" t="s">
        <v>545</v>
      </c>
      <c r="C221" s="281" t="s">
        <v>10</v>
      </c>
      <c r="D221" s="282">
        <v>41546.0</v>
      </c>
      <c r="E221" s="283">
        <v>1.48668E10</v>
      </c>
      <c r="F221" s="283">
        <v>6.3823E9</v>
      </c>
      <c r="G221" s="283">
        <v>5.6558E9</v>
      </c>
      <c r="H221" s="284">
        <v>0.0</v>
      </c>
      <c r="I221" s="283">
        <v>6.214E8</v>
      </c>
      <c r="J221" s="281" t="s">
        <v>90</v>
      </c>
      <c r="K221" s="281" t="s">
        <v>247</v>
      </c>
    </row>
    <row r="222">
      <c r="A222" s="280">
        <v>1383.0</v>
      </c>
      <c r="B222" s="281" t="s">
        <v>545</v>
      </c>
      <c r="C222" s="281" t="s">
        <v>11</v>
      </c>
      <c r="D222" s="282">
        <v>41910.0</v>
      </c>
      <c r="E222" s="283">
        <v>1.64478E10</v>
      </c>
      <c r="F222" s="283">
        <v>6.8588E9</v>
      </c>
      <c r="G222" s="283">
        <v>6.0868E9</v>
      </c>
      <c r="H222" s="284">
        <v>0.0</v>
      </c>
      <c r="I222" s="283">
        <v>7.096E8</v>
      </c>
      <c r="J222" s="281" t="s">
        <v>90</v>
      </c>
      <c r="K222" s="281" t="s">
        <v>247</v>
      </c>
    </row>
    <row r="223">
      <c r="A223" s="280">
        <v>1384.0</v>
      </c>
      <c r="B223" s="281" t="s">
        <v>545</v>
      </c>
      <c r="C223" s="281" t="s">
        <v>12</v>
      </c>
      <c r="D223" s="282">
        <v>42274.0</v>
      </c>
      <c r="E223" s="283">
        <v>1.91627E10</v>
      </c>
      <c r="F223" s="283">
        <v>7.7875E9</v>
      </c>
      <c r="G223" s="283">
        <v>7.1302E9</v>
      </c>
      <c r="H223" s="284">
        <v>0.0</v>
      </c>
      <c r="I223" s="283">
        <v>8.939E8</v>
      </c>
      <c r="J223" s="281" t="s">
        <v>90</v>
      </c>
      <c r="K223" s="281" t="s">
        <v>247</v>
      </c>
    </row>
    <row r="224">
      <c r="A224" s="280">
        <v>1385.0</v>
      </c>
      <c r="B224" s="281" t="s">
        <v>545</v>
      </c>
      <c r="C224" s="281" t="s">
        <v>13</v>
      </c>
      <c r="D224" s="282">
        <v>42645.0</v>
      </c>
      <c r="E224" s="283">
        <v>2.13159E10</v>
      </c>
      <c r="F224" s="283">
        <v>8.5111E9</v>
      </c>
      <c r="G224" s="283">
        <v>7.9703E9</v>
      </c>
      <c r="H224" s="284">
        <v>0.0</v>
      </c>
      <c r="I224" s="283">
        <v>9.808E8</v>
      </c>
      <c r="J224" s="281" t="s">
        <v>90</v>
      </c>
      <c r="K224" s="281" t="s">
        <v>247</v>
      </c>
    </row>
    <row r="225">
      <c r="A225" s="280">
        <v>1406.0</v>
      </c>
      <c r="B225" s="281" t="s">
        <v>550</v>
      </c>
      <c r="C225" s="281" t="s">
        <v>10</v>
      </c>
      <c r="D225" s="282">
        <v>41307.0</v>
      </c>
      <c r="E225" s="283">
        <v>3.9834E9</v>
      </c>
      <c r="F225" s="283">
        <v>2.446E9</v>
      </c>
      <c r="G225" s="283">
        <v>9.769E8</v>
      </c>
      <c r="H225" s="284">
        <v>0.0</v>
      </c>
      <c r="I225" s="284">
        <v>0.0</v>
      </c>
      <c r="J225" s="281" t="s">
        <v>90</v>
      </c>
      <c r="K225" s="281" t="s">
        <v>177</v>
      </c>
    </row>
    <row r="226">
      <c r="A226" s="280">
        <v>1407.0</v>
      </c>
      <c r="B226" s="281" t="s">
        <v>550</v>
      </c>
      <c r="C226" s="281" t="s">
        <v>11</v>
      </c>
      <c r="D226" s="282">
        <v>41671.0</v>
      </c>
      <c r="E226" s="283">
        <v>4.2092E9</v>
      </c>
      <c r="F226" s="283">
        <v>2.6287E9</v>
      </c>
      <c r="G226" s="283">
        <v>1.01E9</v>
      </c>
      <c r="H226" s="284">
        <v>0.0</v>
      </c>
      <c r="I226" s="284">
        <v>0.0</v>
      </c>
      <c r="J226" s="281" t="s">
        <v>90</v>
      </c>
      <c r="K226" s="281" t="s">
        <v>177</v>
      </c>
    </row>
    <row r="227">
      <c r="A227" s="280">
        <v>1408.0</v>
      </c>
      <c r="B227" s="281" t="s">
        <v>550</v>
      </c>
      <c r="C227" s="281" t="s">
        <v>12</v>
      </c>
      <c r="D227" s="282">
        <v>42037.0</v>
      </c>
      <c r="E227" s="283">
        <v>5.7363E9</v>
      </c>
      <c r="F227" s="283">
        <v>3.6621E9</v>
      </c>
      <c r="G227" s="283">
        <v>1.4976E9</v>
      </c>
      <c r="H227" s="284">
        <v>0.0</v>
      </c>
      <c r="I227" s="284">
        <v>0.0</v>
      </c>
      <c r="J227" s="281" t="s">
        <v>90</v>
      </c>
      <c r="K227" s="281" t="s">
        <v>177</v>
      </c>
    </row>
    <row r="228">
      <c r="A228" s="280">
        <v>1409.0</v>
      </c>
      <c r="B228" s="281" t="s">
        <v>550</v>
      </c>
      <c r="C228" s="281" t="s">
        <v>13</v>
      </c>
      <c r="D228" s="282">
        <v>42399.0</v>
      </c>
      <c r="E228" s="283">
        <v>6.5502E9</v>
      </c>
      <c r="F228" s="283">
        <v>4.1098E9</v>
      </c>
      <c r="G228" s="283">
        <v>1.7367E9</v>
      </c>
      <c r="H228" s="284">
        <v>0.0</v>
      </c>
      <c r="I228" s="284">
        <v>0.0</v>
      </c>
      <c r="J228" s="281" t="s">
        <v>90</v>
      </c>
      <c r="K228" s="281" t="s">
        <v>177</v>
      </c>
    </row>
    <row r="229">
      <c r="A229" s="280">
        <v>1418.0</v>
      </c>
      <c r="B229" s="281" t="s">
        <v>554</v>
      </c>
      <c r="C229" s="281" t="s">
        <v>10</v>
      </c>
      <c r="D229" s="282">
        <v>41639.0</v>
      </c>
      <c r="E229" s="283">
        <v>3.2375E9</v>
      </c>
      <c r="F229" s="283">
        <v>1.6389E9</v>
      </c>
      <c r="G229" s="283">
        <v>1.0124E9</v>
      </c>
      <c r="H229" s="284">
        <v>0.0</v>
      </c>
      <c r="I229" s="284">
        <v>0.0</v>
      </c>
      <c r="J229" s="281" t="s">
        <v>90</v>
      </c>
      <c r="K229" s="286" t="s">
        <v>555</v>
      </c>
    </row>
    <row r="230">
      <c r="A230" s="280">
        <v>1419.0</v>
      </c>
      <c r="B230" s="281" t="s">
        <v>554</v>
      </c>
      <c r="C230" s="281" t="s">
        <v>11</v>
      </c>
      <c r="D230" s="282">
        <v>42007.0</v>
      </c>
      <c r="E230" s="283">
        <v>3.4926E9</v>
      </c>
      <c r="F230" s="283">
        <v>1.7592E9</v>
      </c>
      <c r="G230" s="283">
        <v>1.0487E9</v>
      </c>
      <c r="H230" s="284">
        <v>0.0</v>
      </c>
      <c r="I230" s="284">
        <v>0.0</v>
      </c>
      <c r="J230" s="281" t="s">
        <v>90</v>
      </c>
      <c r="K230" s="286" t="s">
        <v>555</v>
      </c>
    </row>
    <row r="231">
      <c r="A231" s="280">
        <v>1420.0</v>
      </c>
      <c r="B231" s="281" t="s">
        <v>554</v>
      </c>
      <c r="C231" s="281" t="s">
        <v>12</v>
      </c>
      <c r="D231" s="282">
        <v>42371.0</v>
      </c>
      <c r="E231" s="283">
        <v>3.5931E9</v>
      </c>
      <c r="F231" s="283">
        <v>1.7746E9</v>
      </c>
      <c r="G231" s="283">
        <v>1.0537E9</v>
      </c>
      <c r="H231" s="284">
        <v>0.0</v>
      </c>
      <c r="I231" s="284">
        <v>0.0</v>
      </c>
      <c r="J231" s="281" t="s">
        <v>90</v>
      </c>
      <c r="K231" s="286" t="s">
        <v>555</v>
      </c>
    </row>
    <row r="232">
      <c r="A232" s="280">
        <v>1421.0</v>
      </c>
      <c r="B232" s="281" t="s">
        <v>554</v>
      </c>
      <c r="C232" s="281" t="s">
        <v>13</v>
      </c>
      <c r="D232" s="282">
        <v>42735.0</v>
      </c>
      <c r="E232" s="283">
        <v>3.7118E9</v>
      </c>
      <c r="F232" s="283">
        <v>1.8035E9</v>
      </c>
      <c r="G232" s="283">
        <v>1.0541E9</v>
      </c>
      <c r="H232" s="284">
        <v>0.0</v>
      </c>
      <c r="I232" s="284">
        <v>0.0</v>
      </c>
      <c r="J232" s="281" t="s">
        <v>90</v>
      </c>
      <c r="K232" s="286" t="s">
        <v>555</v>
      </c>
    </row>
    <row r="233">
      <c r="A233" s="280">
        <v>1422.0</v>
      </c>
      <c r="B233" s="281" t="s">
        <v>556</v>
      </c>
      <c r="C233" s="281" t="s">
        <v>10</v>
      </c>
      <c r="D233" s="282">
        <v>41274.0</v>
      </c>
      <c r="E233" s="283">
        <v>2.307182E9</v>
      </c>
      <c r="F233" s="283">
        <v>6.10836E8</v>
      </c>
      <c r="G233" s="283">
        <v>6.55473E8</v>
      </c>
      <c r="H233" s="284">
        <v>0.0</v>
      </c>
      <c r="I233" s="283">
        <v>1.07591E8</v>
      </c>
      <c r="J233" s="281" t="s">
        <v>90</v>
      </c>
      <c r="K233" s="286" t="s">
        <v>291</v>
      </c>
    </row>
    <row r="234">
      <c r="A234" s="280">
        <v>1423.0</v>
      </c>
      <c r="B234" s="281" t="s">
        <v>556</v>
      </c>
      <c r="C234" s="281" t="s">
        <v>11</v>
      </c>
      <c r="D234" s="282">
        <v>41639.0</v>
      </c>
      <c r="E234" s="283">
        <v>2.530809E9</v>
      </c>
      <c r="F234" s="283">
        <v>6.99294E8</v>
      </c>
      <c r="G234" s="283">
        <v>7.29055E8</v>
      </c>
      <c r="H234" s="284">
        <v>0.0</v>
      </c>
      <c r="I234" s="283">
        <v>1.1758E8</v>
      </c>
      <c r="J234" s="281" t="s">
        <v>90</v>
      </c>
      <c r="K234" s="286" t="s">
        <v>291</v>
      </c>
    </row>
    <row r="235">
      <c r="A235" s="280">
        <v>1424.0</v>
      </c>
      <c r="B235" s="281" t="s">
        <v>556</v>
      </c>
      <c r="C235" s="281" t="s">
        <v>12</v>
      </c>
      <c r="D235" s="282">
        <v>42004.0</v>
      </c>
      <c r="E235" s="283">
        <v>2.665456E9</v>
      </c>
      <c r="F235" s="283">
        <v>7.78896E8</v>
      </c>
      <c r="G235" s="283">
        <v>7.64799E8</v>
      </c>
      <c r="H235" s="284">
        <v>0.0</v>
      </c>
      <c r="I235" s="283">
        <v>1.28582E8</v>
      </c>
      <c r="J235" s="281" t="s">
        <v>90</v>
      </c>
      <c r="K235" s="286" t="s">
        <v>291</v>
      </c>
    </row>
    <row r="236">
      <c r="A236" s="280">
        <v>1425.0</v>
      </c>
      <c r="B236" s="281" t="s">
        <v>556</v>
      </c>
      <c r="C236" s="281" t="s">
        <v>13</v>
      </c>
      <c r="D236" s="282">
        <v>42369.0</v>
      </c>
      <c r="E236" s="283">
        <v>3.018227E9</v>
      </c>
      <c r="F236" s="283">
        <v>9.87357E8</v>
      </c>
      <c r="G236" s="283">
        <v>7.85179E8</v>
      </c>
      <c r="H236" s="284">
        <v>0.0</v>
      </c>
      <c r="I236" s="283">
        <v>1.37596E8</v>
      </c>
      <c r="J236" s="281" t="s">
        <v>90</v>
      </c>
      <c r="K236" s="286" t="s">
        <v>291</v>
      </c>
    </row>
    <row r="237">
      <c r="A237" s="280">
        <v>1438.0</v>
      </c>
      <c r="B237" s="281" t="s">
        <v>559</v>
      </c>
      <c r="C237" s="281" t="s">
        <v>10</v>
      </c>
      <c r="D237" s="282">
        <v>41307.0</v>
      </c>
      <c r="E237" s="283">
        <v>2.438051E10</v>
      </c>
      <c r="F237" s="283">
        <v>1.7889249E10</v>
      </c>
      <c r="G237" s="283">
        <v>4.884284E9</v>
      </c>
      <c r="H237" s="284">
        <v>0.0</v>
      </c>
      <c r="I237" s="283">
        <v>7.89E7</v>
      </c>
      <c r="J237" s="281" t="s">
        <v>90</v>
      </c>
      <c r="K237" s="281" t="s">
        <v>177</v>
      </c>
    </row>
    <row r="238">
      <c r="A238" s="280">
        <v>1439.0</v>
      </c>
      <c r="B238" s="281" t="s">
        <v>559</v>
      </c>
      <c r="C238" s="281" t="s">
        <v>11</v>
      </c>
      <c r="D238" s="282">
        <v>41671.0</v>
      </c>
      <c r="E238" s="283">
        <v>2.3114E10</v>
      </c>
      <c r="F238" s="283">
        <v>1.7082E10</v>
      </c>
      <c r="G238" s="283">
        <v>4.735E9</v>
      </c>
      <c r="H238" s="284">
        <v>0.0</v>
      </c>
      <c r="I238" s="283">
        <v>5.5E7</v>
      </c>
      <c r="J238" s="281" t="s">
        <v>90</v>
      </c>
      <c r="K238" s="281" t="s">
        <v>177</v>
      </c>
    </row>
    <row r="239">
      <c r="A239" s="280">
        <v>1440.0</v>
      </c>
      <c r="B239" s="281" t="s">
        <v>559</v>
      </c>
      <c r="C239" s="281" t="s">
        <v>12</v>
      </c>
      <c r="D239" s="282">
        <v>42035.0</v>
      </c>
      <c r="E239" s="283">
        <v>2.2492E10</v>
      </c>
      <c r="F239" s="283">
        <v>1.6691E10</v>
      </c>
      <c r="G239" s="283">
        <v>4.816E9</v>
      </c>
      <c r="H239" s="284">
        <v>0.0</v>
      </c>
      <c r="I239" s="283">
        <v>6.2E7</v>
      </c>
      <c r="J239" s="281" t="s">
        <v>90</v>
      </c>
      <c r="K239" s="281" t="s">
        <v>177</v>
      </c>
    </row>
    <row r="240">
      <c r="A240" s="280">
        <v>1441.0</v>
      </c>
      <c r="B240" s="281" t="s">
        <v>559</v>
      </c>
      <c r="C240" s="281" t="s">
        <v>13</v>
      </c>
      <c r="D240" s="282">
        <v>42399.0</v>
      </c>
      <c r="E240" s="283">
        <v>2.1059E10</v>
      </c>
      <c r="F240" s="283">
        <v>1.5545E10</v>
      </c>
      <c r="G240" s="283">
        <v>4.6E9</v>
      </c>
      <c r="H240" s="284">
        <v>0.0</v>
      </c>
      <c r="I240" s="283">
        <v>6.7E7</v>
      </c>
      <c r="J240" s="281" t="s">
        <v>90</v>
      </c>
      <c r="K240" s="281" t="s">
        <v>177</v>
      </c>
    </row>
    <row r="241">
      <c r="A241" s="280">
        <v>1466.0</v>
      </c>
      <c r="B241" s="281" t="s">
        <v>567</v>
      </c>
      <c r="C241" s="281" t="s">
        <v>10</v>
      </c>
      <c r="D241" s="282">
        <v>41636.0</v>
      </c>
      <c r="E241" s="283">
        <v>1.08895E10</v>
      </c>
      <c r="F241" s="283">
        <v>6.9858E9</v>
      </c>
      <c r="G241" s="283">
        <v>2.9603E9</v>
      </c>
      <c r="H241" s="284">
        <v>0.0</v>
      </c>
      <c r="I241" s="284">
        <v>0.0</v>
      </c>
      <c r="J241" s="281" t="s">
        <v>90</v>
      </c>
      <c r="K241" s="286" t="s">
        <v>555</v>
      </c>
    </row>
    <row r="242">
      <c r="A242" s="280">
        <v>1467.0</v>
      </c>
      <c r="B242" s="281" t="s">
        <v>567</v>
      </c>
      <c r="C242" s="281" t="s">
        <v>11</v>
      </c>
      <c r="D242" s="282">
        <v>42007.0</v>
      </c>
      <c r="E242" s="283">
        <v>1.13386E10</v>
      </c>
      <c r="F242" s="283">
        <v>7.2359E9</v>
      </c>
      <c r="G242" s="283">
        <v>2.8146E9</v>
      </c>
      <c r="H242" s="284">
        <v>0.0</v>
      </c>
      <c r="I242" s="284">
        <v>0.0</v>
      </c>
      <c r="J242" s="281" t="s">
        <v>90</v>
      </c>
      <c r="K242" s="286" t="s">
        <v>555</v>
      </c>
    </row>
    <row r="243">
      <c r="A243" s="280">
        <v>1468.0</v>
      </c>
      <c r="B243" s="281" t="s">
        <v>567</v>
      </c>
      <c r="C243" s="281" t="s">
        <v>12</v>
      </c>
      <c r="D243" s="282">
        <v>42371.0</v>
      </c>
      <c r="E243" s="283">
        <v>1.11718E10</v>
      </c>
      <c r="F243" s="283">
        <v>7.0998E9</v>
      </c>
      <c r="G243" s="283">
        <v>2.6811E9</v>
      </c>
      <c r="H243" s="284">
        <v>0.0</v>
      </c>
      <c r="I243" s="284">
        <v>0.0</v>
      </c>
      <c r="J243" s="281" t="s">
        <v>90</v>
      </c>
      <c r="K243" s="286" t="s">
        <v>555</v>
      </c>
    </row>
    <row r="244">
      <c r="A244" s="280">
        <v>1469.0</v>
      </c>
      <c r="B244" s="281" t="s">
        <v>567</v>
      </c>
      <c r="C244" s="281" t="s">
        <v>13</v>
      </c>
      <c r="D244" s="282">
        <v>42735.0</v>
      </c>
      <c r="E244" s="283">
        <v>1.14069E10</v>
      </c>
      <c r="F244" s="283">
        <v>7.1397E9</v>
      </c>
      <c r="G244" s="283">
        <v>2.7989E9</v>
      </c>
      <c r="H244" s="284">
        <v>0.0</v>
      </c>
      <c r="I244" s="284">
        <v>0.0</v>
      </c>
      <c r="J244" s="281" t="s">
        <v>90</v>
      </c>
      <c r="K244" s="286" t="s">
        <v>555</v>
      </c>
    </row>
    <row r="245">
      <c r="A245" s="280">
        <v>1514.0</v>
      </c>
      <c r="B245" s="281" t="s">
        <v>582</v>
      </c>
      <c r="C245" s="281" t="s">
        <v>10</v>
      </c>
      <c r="D245" s="282">
        <v>41273.0</v>
      </c>
      <c r="E245" s="283">
        <v>5.353197E9</v>
      </c>
      <c r="F245" s="283">
        <v>2.943847E9</v>
      </c>
      <c r="G245" s="283">
        <v>1.303427E9</v>
      </c>
      <c r="H245" s="284">
        <v>0.0</v>
      </c>
      <c r="I245" s="283">
        <v>1.94039E8</v>
      </c>
      <c r="J245" s="281" t="s">
        <v>90</v>
      </c>
      <c r="K245" s="281" t="s">
        <v>583</v>
      </c>
    </row>
    <row r="246">
      <c r="A246" s="280">
        <v>1515.0</v>
      </c>
      <c r="B246" s="281" t="s">
        <v>582</v>
      </c>
      <c r="C246" s="281" t="s">
        <v>11</v>
      </c>
      <c r="D246" s="282">
        <v>41637.0</v>
      </c>
      <c r="E246" s="283">
        <v>1.603123E9</v>
      </c>
      <c r="F246" s="283">
        <v>6.62769E8</v>
      </c>
      <c r="G246" s="283">
        <v>5.31932E8</v>
      </c>
      <c r="H246" s="284">
        <v>0.0</v>
      </c>
      <c r="I246" s="283">
        <v>7.4833E7</v>
      </c>
      <c r="J246" s="281" t="s">
        <v>90</v>
      </c>
      <c r="K246" s="281" t="s">
        <v>583</v>
      </c>
    </row>
    <row r="247">
      <c r="A247" s="280">
        <v>1516.0</v>
      </c>
      <c r="B247" s="281" t="s">
        <v>582</v>
      </c>
      <c r="C247" s="281" t="s">
        <v>12</v>
      </c>
      <c r="D247" s="282">
        <v>42004.0</v>
      </c>
      <c r="E247" s="283">
        <v>2.626141E9</v>
      </c>
      <c r="F247" s="283">
        <v>9.5499E8</v>
      </c>
      <c r="G247" s="283">
        <v>7.66854E8</v>
      </c>
      <c r="H247" s="284">
        <v>0.0</v>
      </c>
      <c r="I247" s="283">
        <v>1.51837E8</v>
      </c>
      <c r="J247" s="281" t="s">
        <v>90</v>
      </c>
      <c r="K247" s="281" t="s">
        <v>583</v>
      </c>
    </row>
    <row r="248">
      <c r="A248" s="280">
        <v>1517.0</v>
      </c>
      <c r="B248" s="281" t="s">
        <v>582</v>
      </c>
      <c r="C248" s="281" t="s">
        <v>13</v>
      </c>
      <c r="D248" s="282">
        <v>42369.0</v>
      </c>
      <c r="E248" s="283">
        <v>3.050945E9</v>
      </c>
      <c r="F248" s="283">
        <v>9.23336E8</v>
      </c>
      <c r="G248" s="283">
        <v>1.068221E9</v>
      </c>
      <c r="H248" s="284">
        <v>0.0</v>
      </c>
      <c r="I248" s="283">
        <v>2.05087E8</v>
      </c>
      <c r="J248" s="281" t="s">
        <v>90</v>
      </c>
      <c r="K248" s="281" t="s">
        <v>583</v>
      </c>
    </row>
    <row r="249">
      <c r="A249" s="280">
        <v>1518.0</v>
      </c>
      <c r="B249" s="281" t="s">
        <v>584</v>
      </c>
      <c r="C249" s="281" t="s">
        <v>10</v>
      </c>
      <c r="D249" s="282">
        <v>41307.0</v>
      </c>
      <c r="E249" s="283">
        <v>7.3301E10</v>
      </c>
      <c r="F249" s="283">
        <v>5.0568E10</v>
      </c>
      <c r="G249" s="283">
        <v>1.511E10</v>
      </c>
      <c r="H249" s="284">
        <v>0.0</v>
      </c>
      <c r="I249" s="283">
        <v>2.044E9</v>
      </c>
      <c r="J249" s="281" t="s">
        <v>90</v>
      </c>
      <c r="K249" s="286" t="s">
        <v>284</v>
      </c>
    </row>
    <row r="250">
      <c r="A250" s="280">
        <v>1519.0</v>
      </c>
      <c r="B250" s="281" t="s">
        <v>584</v>
      </c>
      <c r="C250" s="281" t="s">
        <v>11</v>
      </c>
      <c r="D250" s="282">
        <v>41671.0</v>
      </c>
      <c r="E250" s="283">
        <v>7.1279E10</v>
      </c>
      <c r="F250" s="283">
        <v>5.0039E10</v>
      </c>
      <c r="G250" s="283">
        <v>1.4465E10</v>
      </c>
      <c r="H250" s="284">
        <v>0.0</v>
      </c>
      <c r="I250" s="283">
        <v>1.996E9</v>
      </c>
      <c r="J250" s="281" t="s">
        <v>90</v>
      </c>
      <c r="K250" s="286" t="s">
        <v>284</v>
      </c>
    </row>
    <row r="251">
      <c r="A251" s="280">
        <v>1520.0</v>
      </c>
      <c r="B251" s="281" t="s">
        <v>584</v>
      </c>
      <c r="C251" s="281" t="s">
        <v>12</v>
      </c>
      <c r="D251" s="282">
        <v>42035.0</v>
      </c>
      <c r="E251" s="283">
        <v>7.2618E10</v>
      </c>
      <c r="F251" s="283">
        <v>5.1278E10</v>
      </c>
      <c r="G251" s="283">
        <v>1.4676E10</v>
      </c>
      <c r="H251" s="284">
        <v>0.0</v>
      </c>
      <c r="I251" s="283">
        <v>2.129E9</v>
      </c>
      <c r="J251" s="281" t="s">
        <v>90</v>
      </c>
      <c r="K251" s="286" t="s">
        <v>284</v>
      </c>
    </row>
    <row r="252">
      <c r="A252" s="280">
        <v>1521.0</v>
      </c>
      <c r="B252" s="281" t="s">
        <v>584</v>
      </c>
      <c r="C252" s="281" t="s">
        <v>13</v>
      </c>
      <c r="D252" s="282">
        <v>42399.0</v>
      </c>
      <c r="E252" s="283">
        <v>7.3785E10</v>
      </c>
      <c r="F252" s="283">
        <v>5.1997E10</v>
      </c>
      <c r="G252" s="283">
        <v>1.4665E10</v>
      </c>
      <c r="H252" s="284">
        <v>0.0</v>
      </c>
      <c r="I252" s="283">
        <v>2.213E9</v>
      </c>
      <c r="J252" s="281" t="s">
        <v>90</v>
      </c>
      <c r="K252" s="286" t="s">
        <v>284</v>
      </c>
    </row>
    <row r="253">
      <c r="A253" s="280">
        <v>1522.0</v>
      </c>
      <c r="B253" s="281" t="s">
        <v>585</v>
      </c>
      <c r="C253" s="281" t="s">
        <v>10</v>
      </c>
      <c r="D253" s="282">
        <v>41305.0</v>
      </c>
      <c r="E253" s="283">
        <v>3.794249E9</v>
      </c>
      <c r="F253" s="283">
        <v>1.630965E9</v>
      </c>
      <c r="G253" s="283">
        <v>1.466067E9</v>
      </c>
      <c r="H253" s="284">
        <v>0.0</v>
      </c>
      <c r="I253" s="284">
        <v>0.0</v>
      </c>
      <c r="J253" s="281" t="s">
        <v>90</v>
      </c>
      <c r="K253" s="286" t="s">
        <v>112</v>
      </c>
    </row>
    <row r="254">
      <c r="A254" s="280">
        <v>1523.0</v>
      </c>
      <c r="B254" s="281" t="s">
        <v>585</v>
      </c>
      <c r="C254" s="281" t="s">
        <v>11</v>
      </c>
      <c r="D254" s="282">
        <v>41670.0</v>
      </c>
      <c r="E254" s="283">
        <v>4.0311E9</v>
      </c>
      <c r="F254" s="283">
        <v>1.6907E9</v>
      </c>
      <c r="G254" s="283">
        <v>2.0361E9</v>
      </c>
      <c r="H254" s="284">
        <v>0.0</v>
      </c>
      <c r="I254" s="284">
        <v>0.0</v>
      </c>
      <c r="J254" s="281" t="s">
        <v>90</v>
      </c>
      <c r="K254" s="286" t="s">
        <v>112</v>
      </c>
    </row>
    <row r="255">
      <c r="A255" s="280">
        <v>1524.0</v>
      </c>
      <c r="B255" s="281" t="s">
        <v>585</v>
      </c>
      <c r="C255" s="281" t="s">
        <v>12</v>
      </c>
      <c r="D255" s="282">
        <v>42035.0</v>
      </c>
      <c r="E255" s="283">
        <v>4.2499E9</v>
      </c>
      <c r="F255" s="283">
        <v>1.7127E9</v>
      </c>
      <c r="G255" s="283">
        <v>1.6458E9</v>
      </c>
      <c r="H255" s="284">
        <v>0.0</v>
      </c>
      <c r="I255" s="284">
        <v>0.0</v>
      </c>
      <c r="J255" s="281" t="s">
        <v>90</v>
      </c>
      <c r="K255" s="286" t="s">
        <v>112</v>
      </c>
    </row>
    <row r="256">
      <c r="A256" s="280">
        <v>1525.0</v>
      </c>
      <c r="B256" s="281" t="s">
        <v>585</v>
      </c>
      <c r="C256" s="281" t="s">
        <v>13</v>
      </c>
      <c r="D256" s="282">
        <v>42400.0</v>
      </c>
      <c r="E256" s="283">
        <v>4.1049E9</v>
      </c>
      <c r="F256" s="283">
        <v>1.6136E9</v>
      </c>
      <c r="G256" s="283">
        <v>1.7312E9</v>
      </c>
      <c r="H256" s="284">
        <v>0.0</v>
      </c>
      <c r="I256" s="284">
        <v>0.0</v>
      </c>
      <c r="J256" s="281" t="s">
        <v>90</v>
      </c>
      <c r="K256" s="286" t="s">
        <v>112</v>
      </c>
    </row>
    <row r="257">
      <c r="A257" s="280">
        <v>1526.0</v>
      </c>
      <c r="B257" s="281" t="s">
        <v>586</v>
      </c>
      <c r="C257" s="281" t="s">
        <v>10</v>
      </c>
      <c r="D257" s="282">
        <v>41307.0</v>
      </c>
      <c r="E257" s="283">
        <v>2.5878372E10</v>
      </c>
      <c r="F257" s="283">
        <v>1.85214E10</v>
      </c>
      <c r="G257" s="283">
        <v>4.250446E9</v>
      </c>
      <c r="H257" s="284">
        <v>0.0</v>
      </c>
      <c r="I257" s="284">
        <v>0.0</v>
      </c>
      <c r="J257" s="281" t="s">
        <v>90</v>
      </c>
      <c r="K257" s="281" t="s">
        <v>109</v>
      </c>
    </row>
    <row r="258">
      <c r="A258" s="280">
        <v>1527.0</v>
      </c>
      <c r="B258" s="281" t="s">
        <v>586</v>
      </c>
      <c r="C258" s="281" t="s">
        <v>11</v>
      </c>
      <c r="D258" s="282">
        <v>41671.0</v>
      </c>
      <c r="E258" s="283">
        <v>2.7422696E10</v>
      </c>
      <c r="F258" s="283">
        <v>1.9605037E10</v>
      </c>
      <c r="G258" s="283">
        <v>4.467089E9</v>
      </c>
      <c r="H258" s="284">
        <v>0.0</v>
      </c>
      <c r="I258" s="284">
        <v>0.0</v>
      </c>
      <c r="J258" s="281" t="s">
        <v>90</v>
      </c>
      <c r="K258" s="281" t="s">
        <v>109</v>
      </c>
    </row>
    <row r="259">
      <c r="A259" s="280">
        <v>1528.0</v>
      </c>
      <c r="B259" s="281" t="s">
        <v>586</v>
      </c>
      <c r="C259" s="281" t="s">
        <v>12</v>
      </c>
      <c r="D259" s="282">
        <v>42035.0</v>
      </c>
      <c r="E259" s="283">
        <v>2.9078407E10</v>
      </c>
      <c r="F259" s="283">
        <v>2.0776522E10</v>
      </c>
      <c r="G259" s="283">
        <v>4.695384E9</v>
      </c>
      <c r="H259" s="284">
        <v>0.0</v>
      </c>
      <c r="I259" s="284">
        <v>0.0</v>
      </c>
      <c r="J259" s="281" t="s">
        <v>90</v>
      </c>
      <c r="K259" s="281" t="s">
        <v>109</v>
      </c>
    </row>
    <row r="260">
      <c r="A260" s="280">
        <v>1529.0</v>
      </c>
      <c r="B260" s="281" t="s">
        <v>586</v>
      </c>
      <c r="C260" s="281" t="s">
        <v>13</v>
      </c>
      <c r="D260" s="282">
        <v>42399.0</v>
      </c>
      <c r="E260" s="283">
        <v>3.0944938E10</v>
      </c>
      <c r="F260" s="283">
        <v>2.2034523E10</v>
      </c>
      <c r="G260" s="283">
        <v>5.205715E9</v>
      </c>
      <c r="H260" s="284">
        <v>0.0</v>
      </c>
      <c r="I260" s="284">
        <v>0.0</v>
      </c>
      <c r="J260" s="281" t="s">
        <v>90</v>
      </c>
      <c r="K260" s="281" t="s">
        <v>109</v>
      </c>
    </row>
    <row r="261">
      <c r="A261" s="280">
        <v>1538.0</v>
      </c>
      <c r="B261" s="281" t="s">
        <v>80</v>
      </c>
      <c r="C261" s="281" t="s">
        <v>10</v>
      </c>
      <c r="D261" s="282">
        <v>41274.0</v>
      </c>
      <c r="E261" s="283">
        <v>7.63E8</v>
      </c>
      <c r="F261" s="283">
        <v>1.2E7</v>
      </c>
      <c r="G261" s="283">
        <v>4.29E8</v>
      </c>
      <c r="H261" s="284">
        <v>0.0</v>
      </c>
      <c r="I261" s="283">
        <v>2.6E7</v>
      </c>
      <c r="J261" s="281" t="s">
        <v>90</v>
      </c>
      <c r="K261" s="286" t="s">
        <v>98</v>
      </c>
    </row>
    <row r="262">
      <c r="A262" s="280">
        <v>1539.0</v>
      </c>
      <c r="B262" s="281" t="s">
        <v>80</v>
      </c>
      <c r="C262" s="281" t="s">
        <v>11</v>
      </c>
      <c r="D262" s="282">
        <v>41639.0</v>
      </c>
      <c r="E262" s="283">
        <v>9.45E8</v>
      </c>
      <c r="F262" s="283">
        <v>1.8E7</v>
      </c>
      <c r="G262" s="283">
        <v>5.97E8</v>
      </c>
      <c r="H262" s="284">
        <v>0.0</v>
      </c>
      <c r="I262" s="283">
        <v>3.6E7</v>
      </c>
      <c r="J262" s="281" t="s">
        <v>90</v>
      </c>
      <c r="K262" s="286" t="s">
        <v>98</v>
      </c>
    </row>
    <row r="263">
      <c r="A263" s="280">
        <v>1540.0</v>
      </c>
      <c r="B263" s="281" t="s">
        <v>80</v>
      </c>
      <c r="C263" s="281" t="s">
        <v>12</v>
      </c>
      <c r="D263" s="282">
        <v>42004.0</v>
      </c>
      <c r="E263" s="283">
        <v>1.246E9</v>
      </c>
      <c r="F263" s="283">
        <v>4.0E7</v>
      </c>
      <c r="G263" s="283">
        <v>8.01E8</v>
      </c>
      <c r="H263" s="284">
        <v>0.0</v>
      </c>
      <c r="I263" s="283">
        <v>6.5E7</v>
      </c>
      <c r="J263" s="281" t="s">
        <v>90</v>
      </c>
      <c r="K263" s="286" t="s">
        <v>98</v>
      </c>
    </row>
    <row r="264">
      <c r="A264" s="280">
        <v>1541.0</v>
      </c>
      <c r="B264" s="281" t="s">
        <v>80</v>
      </c>
      <c r="C264" s="281" t="s">
        <v>13</v>
      </c>
      <c r="D264" s="282">
        <v>42369.0</v>
      </c>
      <c r="E264" s="283">
        <v>1.492E9</v>
      </c>
      <c r="F264" s="283">
        <v>5.8E7</v>
      </c>
      <c r="G264" s="283">
        <v>1.109E9</v>
      </c>
      <c r="H264" s="284">
        <v>0.0</v>
      </c>
      <c r="I264" s="283">
        <v>9.3E7</v>
      </c>
      <c r="J264" s="281" t="s">
        <v>90</v>
      </c>
      <c r="K264" s="286" t="s">
        <v>98</v>
      </c>
    </row>
    <row r="265">
      <c r="A265" s="280">
        <v>1546.0</v>
      </c>
      <c r="B265" s="281" t="s">
        <v>590</v>
      </c>
      <c r="C265" s="281" t="s">
        <v>10</v>
      </c>
      <c r="D265" s="282">
        <v>41272.0</v>
      </c>
      <c r="E265" s="283">
        <v>4.66412E9</v>
      </c>
      <c r="F265" s="283">
        <v>3.098066E9</v>
      </c>
      <c r="G265" s="283">
        <v>1.040287E9</v>
      </c>
      <c r="H265" s="284">
        <v>0.0</v>
      </c>
      <c r="I265" s="283">
        <v>8.8975E7</v>
      </c>
      <c r="J265" s="281" t="s">
        <v>90</v>
      </c>
      <c r="K265" s="281" t="s">
        <v>591</v>
      </c>
    </row>
    <row r="266">
      <c r="A266" s="280">
        <v>1547.0</v>
      </c>
      <c r="B266" s="281" t="s">
        <v>590</v>
      </c>
      <c r="C266" s="281" t="s">
        <v>11</v>
      </c>
      <c r="D266" s="282">
        <v>41636.0</v>
      </c>
      <c r="E266" s="283">
        <v>5.164784E9</v>
      </c>
      <c r="F266" s="283">
        <v>3.411175E9</v>
      </c>
      <c r="G266" s="283">
        <v>1.138934E9</v>
      </c>
      <c r="H266" s="284">
        <v>0.0</v>
      </c>
      <c r="I266" s="283">
        <v>1.00025E8</v>
      </c>
      <c r="J266" s="281" t="s">
        <v>90</v>
      </c>
      <c r="K266" s="281" t="s">
        <v>591</v>
      </c>
    </row>
    <row r="267">
      <c r="A267" s="280">
        <v>1548.0</v>
      </c>
      <c r="B267" s="281" t="s">
        <v>590</v>
      </c>
      <c r="C267" s="281" t="s">
        <v>12</v>
      </c>
      <c r="D267" s="282">
        <v>42000.0</v>
      </c>
      <c r="E267" s="283">
        <v>5.711715E9</v>
      </c>
      <c r="F267" s="283">
        <v>3.7613E9</v>
      </c>
      <c r="G267" s="283">
        <v>1.246308E9</v>
      </c>
      <c r="H267" s="284">
        <v>0.0</v>
      </c>
      <c r="I267" s="283">
        <v>1.14635E8</v>
      </c>
      <c r="J267" s="281" t="s">
        <v>90</v>
      </c>
      <c r="K267" s="281" t="s">
        <v>591</v>
      </c>
    </row>
    <row r="268">
      <c r="A268" s="280">
        <v>1549.0</v>
      </c>
      <c r="B268" s="281" t="s">
        <v>590</v>
      </c>
      <c r="C268" s="281" t="s">
        <v>13</v>
      </c>
      <c r="D268" s="282">
        <v>42364.0</v>
      </c>
      <c r="E268" s="283">
        <v>6.226507E9</v>
      </c>
      <c r="F268" s="283">
        <v>4.083333E9</v>
      </c>
      <c r="G268" s="283">
        <v>1.369097E9</v>
      </c>
      <c r="H268" s="284">
        <v>0.0</v>
      </c>
      <c r="I268" s="283">
        <v>1.23569E8</v>
      </c>
      <c r="J268" s="281" t="s">
        <v>90</v>
      </c>
      <c r="K268" s="281" t="s">
        <v>591</v>
      </c>
    </row>
    <row r="269">
      <c r="A269" s="280">
        <v>1570.0</v>
      </c>
      <c r="B269" s="281" t="s">
        <v>597</v>
      </c>
      <c r="C269" s="281" t="s">
        <v>10</v>
      </c>
      <c r="D269" s="282">
        <v>41274.0</v>
      </c>
      <c r="E269" s="283">
        <v>1.834921E9</v>
      </c>
      <c r="F269" s="283">
        <v>9.55624E8</v>
      </c>
      <c r="G269" s="283">
        <v>6.70602E8</v>
      </c>
      <c r="H269" s="284">
        <v>0.0</v>
      </c>
      <c r="I269" s="284">
        <v>0.0</v>
      </c>
      <c r="J269" s="281" t="s">
        <v>90</v>
      </c>
      <c r="K269" s="286" t="s">
        <v>112</v>
      </c>
    </row>
    <row r="270">
      <c r="A270" s="280">
        <v>1571.0</v>
      </c>
      <c r="B270" s="281" t="s">
        <v>597</v>
      </c>
      <c r="C270" s="281" t="s">
        <v>11</v>
      </c>
      <c r="D270" s="282">
        <v>41639.0</v>
      </c>
      <c r="E270" s="283">
        <v>2.332051E9</v>
      </c>
      <c r="F270" s="283">
        <v>1.195381E9</v>
      </c>
      <c r="G270" s="283">
        <v>8.71572E8</v>
      </c>
      <c r="H270" s="284">
        <v>0.0</v>
      </c>
      <c r="I270" s="284">
        <v>0.0</v>
      </c>
      <c r="J270" s="281" t="s">
        <v>90</v>
      </c>
      <c r="K270" s="286" t="s">
        <v>112</v>
      </c>
    </row>
    <row r="271">
      <c r="A271" s="280">
        <v>1572.0</v>
      </c>
      <c r="B271" s="281" t="s">
        <v>597</v>
      </c>
      <c r="C271" s="281" t="s">
        <v>12</v>
      </c>
      <c r="D271" s="282">
        <v>42004.0</v>
      </c>
      <c r="E271" s="283">
        <v>3.08437E9</v>
      </c>
      <c r="F271" s="283">
        <v>1.572164E9</v>
      </c>
      <c r="G271" s="283">
        <v>1.158251E9</v>
      </c>
      <c r="H271" s="284">
        <v>0.0</v>
      </c>
      <c r="I271" s="284">
        <v>0.0</v>
      </c>
      <c r="J271" s="281" t="s">
        <v>90</v>
      </c>
      <c r="K271" s="286" t="s">
        <v>112</v>
      </c>
    </row>
    <row r="272">
      <c r="A272" s="280">
        <v>1573.0</v>
      </c>
      <c r="B272" s="281" t="s">
        <v>597</v>
      </c>
      <c r="C272" s="281" t="s">
        <v>13</v>
      </c>
      <c r="D272" s="282">
        <v>42369.0</v>
      </c>
      <c r="E272" s="283">
        <v>3.963313E9</v>
      </c>
      <c r="F272" s="283">
        <v>2.057766E9</v>
      </c>
      <c r="G272" s="283">
        <v>1.497E9</v>
      </c>
      <c r="H272" s="284">
        <v>0.0</v>
      </c>
      <c r="I272" s="284">
        <v>0.0</v>
      </c>
      <c r="J272" s="281" t="s">
        <v>90</v>
      </c>
      <c r="K272" s="286" t="s">
        <v>112</v>
      </c>
    </row>
    <row r="273">
      <c r="A273" s="280">
        <v>1574.0</v>
      </c>
      <c r="B273" s="281" t="s">
        <v>598</v>
      </c>
      <c r="C273" s="281" t="s">
        <v>10</v>
      </c>
      <c r="D273" s="282">
        <v>41274.0</v>
      </c>
      <c r="E273" s="283">
        <v>1.834921E9</v>
      </c>
      <c r="F273" s="283">
        <v>9.55624E8</v>
      </c>
      <c r="G273" s="283">
        <v>6.70602E8</v>
      </c>
      <c r="H273" s="284">
        <v>0.0</v>
      </c>
      <c r="I273" s="284">
        <v>0.0</v>
      </c>
      <c r="J273" s="281" t="s">
        <v>90</v>
      </c>
      <c r="K273" s="286" t="s">
        <v>112</v>
      </c>
    </row>
    <row r="274">
      <c r="A274" s="280">
        <v>1575.0</v>
      </c>
      <c r="B274" s="281" t="s">
        <v>598</v>
      </c>
      <c r="C274" s="281" t="s">
        <v>11</v>
      </c>
      <c r="D274" s="282">
        <v>41639.0</v>
      </c>
      <c r="E274" s="283">
        <v>2.332051E9</v>
      </c>
      <c r="F274" s="283">
        <v>1.195381E9</v>
      </c>
      <c r="G274" s="283">
        <v>8.71572E8</v>
      </c>
      <c r="H274" s="284">
        <v>0.0</v>
      </c>
      <c r="I274" s="284">
        <v>0.0</v>
      </c>
      <c r="J274" s="281" t="s">
        <v>90</v>
      </c>
      <c r="K274" s="286" t="s">
        <v>112</v>
      </c>
    </row>
    <row r="275">
      <c r="A275" s="280">
        <v>1576.0</v>
      </c>
      <c r="B275" s="281" t="s">
        <v>598</v>
      </c>
      <c r="C275" s="281" t="s">
        <v>12</v>
      </c>
      <c r="D275" s="282">
        <v>42004.0</v>
      </c>
      <c r="E275" s="283">
        <v>3.08437E9</v>
      </c>
      <c r="F275" s="283">
        <v>1.572164E9</v>
      </c>
      <c r="G275" s="283">
        <v>1.158251E9</v>
      </c>
      <c r="H275" s="284">
        <v>0.0</v>
      </c>
      <c r="I275" s="284">
        <v>0.0</v>
      </c>
      <c r="J275" s="281" t="s">
        <v>90</v>
      </c>
      <c r="K275" s="286" t="s">
        <v>112</v>
      </c>
    </row>
    <row r="276">
      <c r="A276" s="280">
        <v>1577.0</v>
      </c>
      <c r="B276" s="281" t="s">
        <v>598</v>
      </c>
      <c r="C276" s="281" t="s">
        <v>13</v>
      </c>
      <c r="D276" s="282">
        <v>42369.0</v>
      </c>
      <c r="E276" s="283">
        <v>3.963313E9</v>
      </c>
      <c r="F276" s="283">
        <v>2.057766E9</v>
      </c>
      <c r="G276" s="283">
        <v>1.497E9</v>
      </c>
      <c r="H276" s="284">
        <v>0.0</v>
      </c>
      <c r="I276" s="284">
        <v>0.0</v>
      </c>
      <c r="J276" s="281" t="s">
        <v>90</v>
      </c>
      <c r="K276" s="286" t="s">
        <v>112</v>
      </c>
    </row>
    <row r="277">
      <c r="A277" s="280">
        <v>1590.0</v>
      </c>
      <c r="B277" s="281" t="s">
        <v>601</v>
      </c>
      <c r="C277" s="281" t="s">
        <v>10</v>
      </c>
      <c r="D277" s="282">
        <v>41307.0</v>
      </c>
      <c r="E277" s="283">
        <v>2.220256E9</v>
      </c>
      <c r="F277" s="283">
        <v>1.436582E9</v>
      </c>
      <c r="G277" s="283">
        <v>4.8888E8</v>
      </c>
      <c r="H277" s="284">
        <v>0.0</v>
      </c>
      <c r="I277" s="284">
        <v>0.0</v>
      </c>
      <c r="J277" s="281" t="s">
        <v>90</v>
      </c>
      <c r="K277" s="281" t="s">
        <v>177</v>
      </c>
    </row>
    <row r="278">
      <c r="A278" s="280">
        <v>1591.0</v>
      </c>
      <c r="B278" s="281" t="s">
        <v>601</v>
      </c>
      <c r="C278" s="281" t="s">
        <v>11</v>
      </c>
      <c r="D278" s="282">
        <v>41672.0</v>
      </c>
      <c r="E278" s="283">
        <v>2.670573E9</v>
      </c>
      <c r="F278" s="283">
        <v>1.729325E9</v>
      </c>
      <c r="G278" s="283">
        <v>5.9639E8</v>
      </c>
      <c r="H278" s="284">
        <v>0.0</v>
      </c>
      <c r="I278" s="284">
        <v>0.0</v>
      </c>
      <c r="J278" s="281" t="s">
        <v>90</v>
      </c>
      <c r="K278" s="281" t="s">
        <v>177</v>
      </c>
    </row>
    <row r="279">
      <c r="A279" s="280">
        <v>1592.0</v>
      </c>
      <c r="B279" s="281" t="s">
        <v>601</v>
      </c>
      <c r="C279" s="281" t="s">
        <v>12</v>
      </c>
      <c r="D279" s="282">
        <v>42035.0</v>
      </c>
      <c r="E279" s="283">
        <v>3.241369E9</v>
      </c>
      <c r="F279" s="283">
        <v>2.104582E9</v>
      </c>
      <c r="G279" s="283">
        <v>7.12006E8</v>
      </c>
      <c r="H279" s="284">
        <v>0.0</v>
      </c>
      <c r="I279" s="284">
        <v>0.0</v>
      </c>
      <c r="J279" s="281" t="s">
        <v>90</v>
      </c>
      <c r="K279" s="281" t="s">
        <v>177</v>
      </c>
    </row>
    <row r="280">
      <c r="A280" s="280">
        <v>1593.0</v>
      </c>
      <c r="B280" s="281" t="s">
        <v>601</v>
      </c>
      <c r="C280" s="281" t="s">
        <v>13</v>
      </c>
      <c r="D280" s="282">
        <v>42400.0</v>
      </c>
      <c r="E280" s="283">
        <v>3.924116E9</v>
      </c>
      <c r="F280" s="283">
        <v>2.539783E9</v>
      </c>
      <c r="G280" s="283">
        <v>8.63354E8</v>
      </c>
      <c r="H280" s="284">
        <v>0.0</v>
      </c>
      <c r="I280" s="284">
        <v>0.0</v>
      </c>
      <c r="J280" s="281" t="s">
        <v>90</v>
      </c>
      <c r="K280" s="281" t="s">
        <v>177</v>
      </c>
    </row>
    <row r="281">
      <c r="A281" s="280">
        <v>1610.0</v>
      </c>
      <c r="B281" s="281" t="s">
        <v>606</v>
      </c>
      <c r="C281" s="281" t="s">
        <v>10</v>
      </c>
      <c r="D281" s="282">
        <v>41305.0</v>
      </c>
      <c r="E281" s="283">
        <v>2.794925E9</v>
      </c>
      <c r="F281" s="283">
        <v>1.763394E9</v>
      </c>
      <c r="G281" s="283">
        <v>6.57246E8</v>
      </c>
      <c r="H281" s="284">
        <v>0.0</v>
      </c>
      <c r="I281" s="284">
        <v>0.0</v>
      </c>
      <c r="J281" s="281" t="s">
        <v>90</v>
      </c>
      <c r="K281" s="281" t="s">
        <v>109</v>
      </c>
    </row>
    <row r="282">
      <c r="A282" s="280">
        <v>1611.0</v>
      </c>
      <c r="B282" s="281" t="s">
        <v>606</v>
      </c>
      <c r="C282" s="281" t="s">
        <v>11</v>
      </c>
      <c r="D282" s="282">
        <v>41670.0</v>
      </c>
      <c r="E282" s="283">
        <v>3.086608E9</v>
      </c>
      <c r="F282" s="283">
        <v>1.925266E9</v>
      </c>
      <c r="G282" s="283">
        <v>7.34511E8</v>
      </c>
      <c r="H282" s="284">
        <v>0.0</v>
      </c>
      <c r="I282" s="284">
        <v>0.0</v>
      </c>
      <c r="J282" s="281" t="s">
        <v>90</v>
      </c>
      <c r="K282" s="281" t="s">
        <v>109</v>
      </c>
    </row>
    <row r="283">
      <c r="A283" s="280">
        <v>1612.0</v>
      </c>
      <c r="B283" s="281" t="s">
        <v>606</v>
      </c>
      <c r="C283" s="281" t="s">
        <v>12</v>
      </c>
      <c r="D283" s="282">
        <v>42035.0</v>
      </c>
      <c r="E283" s="283">
        <v>3.323077E9</v>
      </c>
      <c r="F283" s="283">
        <v>2.148147E9</v>
      </c>
      <c r="G283" s="283">
        <v>8.09545E8</v>
      </c>
      <c r="H283" s="284">
        <v>0.0</v>
      </c>
      <c r="I283" s="284">
        <v>0.0</v>
      </c>
      <c r="J283" s="281" t="s">
        <v>90</v>
      </c>
      <c r="K283" s="281" t="s">
        <v>109</v>
      </c>
    </row>
    <row r="284">
      <c r="A284" s="280">
        <v>1613.0</v>
      </c>
      <c r="B284" s="281" t="s">
        <v>606</v>
      </c>
      <c r="C284" s="281" t="s">
        <v>13</v>
      </c>
      <c r="D284" s="282">
        <v>42400.0</v>
      </c>
      <c r="E284" s="283">
        <v>3.445134E9</v>
      </c>
      <c r="F284" s="283">
        <v>2.243232E9</v>
      </c>
      <c r="G284" s="283">
        <v>8.48323E8</v>
      </c>
      <c r="H284" s="284">
        <v>0.0</v>
      </c>
      <c r="I284" s="284">
        <v>0.0</v>
      </c>
      <c r="J284" s="281" t="s">
        <v>90</v>
      </c>
      <c r="K284" s="281" t="s">
        <v>109</v>
      </c>
    </row>
    <row r="285">
      <c r="A285" s="280">
        <v>1630.0</v>
      </c>
      <c r="B285" s="281" t="s">
        <v>611</v>
      </c>
      <c r="C285" s="281" t="s">
        <v>10</v>
      </c>
      <c r="D285" s="282">
        <v>41274.0</v>
      </c>
      <c r="E285" s="283">
        <v>1.0879855E10</v>
      </c>
      <c r="F285" s="283">
        <v>5.81788E9</v>
      </c>
      <c r="G285" s="283">
        <v>3.596708E9</v>
      </c>
      <c r="H285" s="284">
        <v>0.0</v>
      </c>
      <c r="I285" s="284">
        <v>0.0</v>
      </c>
      <c r="J285" s="281" t="s">
        <v>90</v>
      </c>
      <c r="K285" s="286" t="s">
        <v>112</v>
      </c>
    </row>
    <row r="286">
      <c r="A286" s="280">
        <v>1631.0</v>
      </c>
      <c r="B286" s="281" t="s">
        <v>611</v>
      </c>
      <c r="C286" s="281" t="s">
        <v>11</v>
      </c>
      <c r="D286" s="282">
        <v>41639.0</v>
      </c>
      <c r="E286" s="283">
        <v>1.1419648E10</v>
      </c>
      <c r="F286" s="283">
        <v>5.931469E9</v>
      </c>
      <c r="G286" s="283">
        <v>3.841032E9</v>
      </c>
      <c r="H286" s="284">
        <v>0.0</v>
      </c>
      <c r="I286" s="284">
        <v>0.0</v>
      </c>
      <c r="J286" s="281" t="s">
        <v>90</v>
      </c>
      <c r="K286" s="286" t="s">
        <v>112</v>
      </c>
    </row>
    <row r="287">
      <c r="A287" s="280">
        <v>1632.0</v>
      </c>
      <c r="B287" s="281" t="s">
        <v>611</v>
      </c>
      <c r="C287" s="281" t="s">
        <v>12</v>
      </c>
      <c r="D287" s="282">
        <v>42007.0</v>
      </c>
      <c r="E287" s="283">
        <v>1.2282161E10</v>
      </c>
      <c r="F287" s="283">
        <v>6.28819E9</v>
      </c>
      <c r="G287" s="283">
        <v>4.159885E9</v>
      </c>
      <c r="H287" s="284">
        <v>0.0</v>
      </c>
      <c r="I287" s="284">
        <v>0.0</v>
      </c>
      <c r="J287" s="281" t="s">
        <v>90</v>
      </c>
      <c r="K287" s="286" t="s">
        <v>112</v>
      </c>
    </row>
    <row r="288">
      <c r="A288" s="280">
        <v>1633.0</v>
      </c>
      <c r="B288" s="281" t="s">
        <v>611</v>
      </c>
      <c r="C288" s="281" t="s">
        <v>13</v>
      </c>
      <c r="D288" s="282">
        <v>42371.0</v>
      </c>
      <c r="E288" s="283">
        <v>1.2376744E10</v>
      </c>
      <c r="F288" s="283">
        <v>6.3938E9</v>
      </c>
      <c r="G288" s="283">
        <v>4.178386E9</v>
      </c>
      <c r="H288" s="284">
        <v>0.0</v>
      </c>
      <c r="I288" s="284">
        <v>0.0</v>
      </c>
      <c r="J288" s="281" t="s">
        <v>90</v>
      </c>
      <c r="K288" s="286" t="s">
        <v>112</v>
      </c>
    </row>
    <row r="289">
      <c r="A289" s="280">
        <v>1634.0</v>
      </c>
      <c r="B289" s="281" t="s">
        <v>612</v>
      </c>
      <c r="C289" s="281" t="s">
        <v>10</v>
      </c>
      <c r="D289" s="282">
        <v>41547.0</v>
      </c>
      <c r="E289" s="283">
        <v>1.3794E10</v>
      </c>
      <c r="F289" s="283">
        <v>6.799E9</v>
      </c>
      <c r="G289" s="283">
        <v>2.829E9</v>
      </c>
      <c r="H289" s="284">
        <v>0.0</v>
      </c>
      <c r="I289" s="283">
        <v>2.37E8</v>
      </c>
      <c r="J289" s="281" t="s">
        <v>90</v>
      </c>
      <c r="K289" s="286" t="s">
        <v>291</v>
      </c>
    </row>
    <row r="290">
      <c r="A290" s="280">
        <v>1635.0</v>
      </c>
      <c r="B290" s="281" t="s">
        <v>612</v>
      </c>
      <c r="C290" s="281" t="s">
        <v>11</v>
      </c>
      <c r="D290" s="282">
        <v>41912.0</v>
      </c>
      <c r="E290" s="283">
        <v>1.3783E10</v>
      </c>
      <c r="F290" s="283">
        <v>6.542E9</v>
      </c>
      <c r="G290" s="283">
        <v>2.899E9</v>
      </c>
      <c r="H290" s="284">
        <v>0.0</v>
      </c>
      <c r="I290" s="283">
        <v>2.17E8</v>
      </c>
      <c r="J290" s="281" t="s">
        <v>90</v>
      </c>
      <c r="K290" s="286" t="s">
        <v>291</v>
      </c>
    </row>
    <row r="291">
      <c r="A291" s="280">
        <v>1636.0</v>
      </c>
      <c r="B291" s="281" t="s">
        <v>612</v>
      </c>
      <c r="C291" s="281" t="s">
        <v>12</v>
      </c>
      <c r="D291" s="282">
        <v>42277.0</v>
      </c>
      <c r="E291" s="283">
        <v>1.3268E10</v>
      </c>
      <c r="F291" s="283">
        <v>6.868E9</v>
      </c>
      <c r="G291" s="283">
        <v>2.86E9</v>
      </c>
      <c r="H291" s="284">
        <v>0.0</v>
      </c>
      <c r="I291" s="283">
        <v>2.22E8</v>
      </c>
      <c r="J291" s="281" t="s">
        <v>90</v>
      </c>
      <c r="K291" s="286" t="s">
        <v>291</v>
      </c>
    </row>
    <row r="292">
      <c r="A292" s="280">
        <v>1637.0</v>
      </c>
      <c r="B292" s="281" t="s">
        <v>612</v>
      </c>
      <c r="C292" s="281" t="s">
        <v>13</v>
      </c>
      <c r="D292" s="282">
        <v>42643.0</v>
      </c>
      <c r="E292" s="283">
        <v>1.2488E10</v>
      </c>
      <c r="F292" s="283">
        <v>6.684E9</v>
      </c>
      <c r="G292" s="283">
        <v>2.851E9</v>
      </c>
      <c r="H292" s="284">
        <v>0.0</v>
      </c>
      <c r="I292" s="283">
        <v>2.21E8</v>
      </c>
      <c r="J292" s="281" t="s">
        <v>90</v>
      </c>
      <c r="K292" s="286" t="s">
        <v>291</v>
      </c>
    </row>
    <row r="293">
      <c r="A293" s="280">
        <v>1690.0</v>
      </c>
      <c r="B293" s="281" t="s">
        <v>626</v>
      </c>
      <c r="C293" s="281" t="s">
        <v>10</v>
      </c>
      <c r="D293" s="282">
        <v>41639.0</v>
      </c>
      <c r="E293" s="283">
        <v>1.8769E10</v>
      </c>
      <c r="F293" s="283">
        <v>1.5471E10</v>
      </c>
      <c r="G293" s="283">
        <v>1.828E9</v>
      </c>
      <c r="H293" s="284">
        <v>0.0</v>
      </c>
      <c r="I293" s="283">
        <v>2.5E7</v>
      </c>
      <c r="J293" s="281" t="s">
        <v>90</v>
      </c>
      <c r="K293" s="286" t="s">
        <v>555</v>
      </c>
    </row>
    <row r="294">
      <c r="A294" s="280">
        <v>1691.0</v>
      </c>
      <c r="B294" s="281" t="s">
        <v>626</v>
      </c>
      <c r="C294" s="281" t="s">
        <v>11</v>
      </c>
      <c r="D294" s="282">
        <v>42004.0</v>
      </c>
      <c r="E294" s="283">
        <v>1.9872E10</v>
      </c>
      <c r="F294" s="283">
        <v>1.6477E10</v>
      </c>
      <c r="G294" s="283">
        <v>2.038E9</v>
      </c>
      <c r="H294" s="284">
        <v>0.0</v>
      </c>
      <c r="I294" s="283">
        <v>3.3E7</v>
      </c>
      <c r="J294" s="281" t="s">
        <v>90</v>
      </c>
      <c r="K294" s="286" t="s">
        <v>555</v>
      </c>
    </row>
    <row r="295">
      <c r="A295" s="280">
        <v>1692.0</v>
      </c>
      <c r="B295" s="281" t="s">
        <v>626</v>
      </c>
      <c r="C295" s="281" t="s">
        <v>12</v>
      </c>
      <c r="D295" s="282">
        <v>42369.0</v>
      </c>
      <c r="E295" s="283">
        <v>2.0891E10</v>
      </c>
      <c r="F295" s="283">
        <v>1.7201E10</v>
      </c>
      <c r="G295" s="283">
        <v>2.13E9</v>
      </c>
      <c r="H295" s="284">
        <v>0.0</v>
      </c>
      <c r="I295" s="283">
        <v>7.4E7</v>
      </c>
      <c r="J295" s="281" t="s">
        <v>90</v>
      </c>
      <c r="K295" s="286" t="s">
        <v>555</v>
      </c>
    </row>
    <row r="296">
      <c r="A296" s="280">
        <v>1693.0</v>
      </c>
      <c r="B296" s="281" t="s">
        <v>626</v>
      </c>
      <c r="C296" s="281" t="s">
        <v>13</v>
      </c>
      <c r="D296" s="282">
        <v>42735.0</v>
      </c>
      <c r="E296" s="283">
        <v>2.0718E10</v>
      </c>
      <c r="F296" s="283">
        <v>1.7036E10</v>
      </c>
      <c r="G296" s="283">
        <v>2.084E9</v>
      </c>
      <c r="H296" s="284">
        <v>0.0</v>
      </c>
      <c r="I296" s="283">
        <v>7.1E7</v>
      </c>
      <c r="J296" s="281" t="s">
        <v>90</v>
      </c>
      <c r="K296" s="286" t="s">
        <v>555</v>
      </c>
    </row>
    <row r="297">
      <c r="A297" s="280">
        <v>1721.0</v>
      </c>
      <c r="B297" s="281" t="s">
        <v>634</v>
      </c>
      <c r="C297" s="281" t="s">
        <v>10</v>
      </c>
      <c r="D297" s="282">
        <v>41274.0</v>
      </c>
      <c r="E297" s="283">
        <v>4.534E9</v>
      </c>
      <c r="F297" s="283">
        <v>2.093E9</v>
      </c>
      <c r="G297" s="283">
        <v>1.389E9</v>
      </c>
      <c r="H297" s="284">
        <v>0.0</v>
      </c>
      <c r="I297" s="283">
        <v>1.85E8</v>
      </c>
      <c r="J297" s="281" t="s">
        <v>90</v>
      </c>
      <c r="K297" s="286" t="s">
        <v>227</v>
      </c>
    </row>
    <row r="298">
      <c r="A298" s="280">
        <v>1722.0</v>
      </c>
      <c r="B298" s="281" t="s">
        <v>634</v>
      </c>
      <c r="C298" s="281" t="s">
        <v>11</v>
      </c>
      <c r="D298" s="282">
        <v>41639.0</v>
      </c>
      <c r="E298" s="283">
        <v>5.009E9</v>
      </c>
      <c r="F298" s="283">
        <v>2.394E9</v>
      </c>
      <c r="G298" s="283">
        <v>1.471E9</v>
      </c>
      <c r="H298" s="284">
        <v>0.0</v>
      </c>
      <c r="I298" s="283">
        <v>2.16E8</v>
      </c>
      <c r="J298" s="281" t="s">
        <v>90</v>
      </c>
      <c r="K298" s="286" t="s">
        <v>227</v>
      </c>
    </row>
    <row r="299">
      <c r="A299" s="280">
        <v>1723.0</v>
      </c>
      <c r="B299" s="281" t="s">
        <v>634</v>
      </c>
      <c r="C299" s="281" t="s">
        <v>12</v>
      </c>
      <c r="D299" s="282">
        <v>42004.0</v>
      </c>
      <c r="E299" s="283">
        <v>5.281E9</v>
      </c>
      <c r="F299" s="283">
        <v>2.504E9</v>
      </c>
      <c r="G299" s="283">
        <v>1.557E9</v>
      </c>
      <c r="H299" s="284">
        <v>0.0</v>
      </c>
      <c r="I299" s="283">
        <v>2.33E8</v>
      </c>
      <c r="J299" s="281" t="s">
        <v>90</v>
      </c>
      <c r="K299" s="286" t="s">
        <v>227</v>
      </c>
    </row>
    <row r="300">
      <c r="A300" s="280">
        <v>1724.0</v>
      </c>
      <c r="B300" s="281" t="s">
        <v>634</v>
      </c>
      <c r="C300" s="281" t="s">
        <v>13</v>
      </c>
      <c r="D300" s="282">
        <v>42369.0</v>
      </c>
      <c r="E300" s="283">
        <v>5.536E9</v>
      </c>
      <c r="F300" s="283">
        <v>2.7E9</v>
      </c>
      <c r="G300" s="283">
        <v>1.574E9</v>
      </c>
      <c r="H300" s="284">
        <v>0.0</v>
      </c>
      <c r="I300" s="283">
        <v>2.34E8</v>
      </c>
      <c r="J300" s="281" t="s">
        <v>90</v>
      </c>
      <c r="K300" s="286" t="s">
        <v>227</v>
      </c>
    </row>
    <row r="301">
      <c r="A301" s="280">
        <v>1725.0</v>
      </c>
      <c r="B301" s="281" t="s">
        <v>635</v>
      </c>
      <c r="C301" s="281" t="s">
        <v>10</v>
      </c>
      <c r="D301" s="282">
        <v>41274.0</v>
      </c>
      <c r="E301" s="283">
        <v>5.154284E9</v>
      </c>
      <c r="F301" s="283">
        <v>3.251575E9</v>
      </c>
      <c r="G301" s="283">
        <v>4.81677E8</v>
      </c>
      <c r="H301" s="284">
        <v>0.0</v>
      </c>
      <c r="I301" s="283">
        <v>3.73199E8</v>
      </c>
      <c r="J301" s="281" t="s">
        <v>90</v>
      </c>
      <c r="K301" s="286" t="s">
        <v>636</v>
      </c>
    </row>
    <row r="302">
      <c r="A302" s="280">
        <v>1726.0</v>
      </c>
      <c r="B302" s="281" t="s">
        <v>635</v>
      </c>
      <c r="C302" s="281" t="s">
        <v>11</v>
      </c>
      <c r="D302" s="282">
        <v>41639.0</v>
      </c>
      <c r="E302" s="283">
        <v>5.620936E9</v>
      </c>
      <c r="F302" s="283">
        <v>3.478822E9</v>
      </c>
      <c r="G302" s="283">
        <v>4.65926E8</v>
      </c>
      <c r="H302" s="284">
        <v>0.0</v>
      </c>
      <c r="I302" s="283">
        <v>3.71051E8</v>
      </c>
      <c r="J302" s="281" t="s">
        <v>90</v>
      </c>
      <c r="K302" s="286" t="s">
        <v>636</v>
      </c>
    </row>
    <row r="303">
      <c r="A303" s="280">
        <v>1727.0</v>
      </c>
      <c r="B303" s="281" t="s">
        <v>635</v>
      </c>
      <c r="C303" s="281" t="s">
        <v>12</v>
      </c>
      <c r="D303" s="282">
        <v>42004.0</v>
      </c>
      <c r="E303" s="283">
        <v>5.433661E9</v>
      </c>
      <c r="F303" s="283">
        <v>3.316311E9</v>
      </c>
      <c r="G303" s="283">
        <v>5.02901E8</v>
      </c>
      <c r="H303" s="284">
        <v>0.0</v>
      </c>
      <c r="I303" s="283">
        <v>3.14119E8</v>
      </c>
      <c r="J303" s="281" t="s">
        <v>90</v>
      </c>
      <c r="K303" s="286" t="s">
        <v>636</v>
      </c>
    </row>
    <row r="304">
      <c r="A304" s="280">
        <v>1728.0</v>
      </c>
      <c r="B304" s="281" t="s">
        <v>635</v>
      </c>
      <c r="C304" s="281" t="s">
        <v>13</v>
      </c>
      <c r="D304" s="282">
        <v>42369.0</v>
      </c>
      <c r="E304" s="283">
        <v>4.075883E9</v>
      </c>
      <c r="F304" s="283">
        <v>2.530374E9</v>
      </c>
      <c r="G304" s="283">
        <v>4.75328E8</v>
      </c>
      <c r="H304" s="284">
        <v>0.0</v>
      </c>
      <c r="I304" s="283">
        <v>3.22629E8</v>
      </c>
      <c r="J304" s="281" t="s">
        <v>90</v>
      </c>
      <c r="K304" s="286" t="s">
        <v>636</v>
      </c>
    </row>
    <row r="305">
      <c r="A305" s="280">
        <v>1765.0</v>
      </c>
      <c r="B305" s="281" t="s">
        <v>645</v>
      </c>
      <c r="C305" s="281" t="s">
        <v>10</v>
      </c>
      <c r="D305" s="282">
        <v>41272.0</v>
      </c>
      <c r="E305" s="283">
        <v>1.3633E10</v>
      </c>
      <c r="F305" s="283">
        <v>9.852E9</v>
      </c>
      <c r="G305" s="283">
        <v>1.45E9</v>
      </c>
      <c r="H305" s="284">
        <v>0.0</v>
      </c>
      <c r="I305" s="284">
        <v>0.0</v>
      </c>
      <c r="J305" s="281" t="s">
        <v>90</v>
      </c>
      <c r="K305" s="281" t="s">
        <v>247</v>
      </c>
    </row>
    <row r="306">
      <c r="A306" s="280">
        <v>1766.0</v>
      </c>
      <c r="B306" s="281" t="s">
        <v>645</v>
      </c>
      <c r="C306" s="281" t="s">
        <v>11</v>
      </c>
      <c r="D306" s="282">
        <v>41636.0</v>
      </c>
      <c r="E306" s="283">
        <v>1.3084E10</v>
      </c>
      <c r="F306" s="283">
        <v>9.501E9</v>
      </c>
      <c r="G306" s="283">
        <v>1.454E9</v>
      </c>
      <c r="H306" s="284">
        <v>0.0</v>
      </c>
      <c r="I306" s="284">
        <v>0.0</v>
      </c>
      <c r="J306" s="281" t="s">
        <v>90</v>
      </c>
      <c r="K306" s="281" t="s">
        <v>247</v>
      </c>
    </row>
    <row r="307">
      <c r="A307" s="280">
        <v>1767.0</v>
      </c>
      <c r="B307" s="281" t="s">
        <v>645</v>
      </c>
      <c r="C307" s="281" t="s">
        <v>12</v>
      </c>
      <c r="D307" s="282">
        <v>42000.0</v>
      </c>
      <c r="E307" s="283">
        <v>1.3279E10</v>
      </c>
      <c r="F307" s="283">
        <v>9.682E9</v>
      </c>
      <c r="G307" s="283">
        <v>1.505E9</v>
      </c>
      <c r="H307" s="284">
        <v>0.0</v>
      </c>
      <c r="I307" s="284">
        <v>0.0</v>
      </c>
      <c r="J307" s="281" t="s">
        <v>90</v>
      </c>
      <c r="K307" s="281" t="s">
        <v>247</v>
      </c>
    </row>
    <row r="308">
      <c r="A308" s="280">
        <v>1768.0</v>
      </c>
      <c r="B308" s="281" t="s">
        <v>645</v>
      </c>
      <c r="C308" s="281" t="s">
        <v>13</v>
      </c>
      <c r="D308" s="282">
        <v>42364.0</v>
      </c>
      <c r="E308" s="283">
        <v>1.3105E10</v>
      </c>
      <c r="F308" s="283">
        <v>9.359E9</v>
      </c>
      <c r="G308" s="283">
        <v>1.746E9</v>
      </c>
      <c r="H308" s="284">
        <v>0.0</v>
      </c>
      <c r="I308" s="284">
        <v>0.0</v>
      </c>
      <c r="J308" s="281" t="s">
        <v>90</v>
      </c>
      <c r="K308" s="281" t="s">
        <v>247</v>
      </c>
    </row>
    <row r="311">
      <c r="D311" s="184" t="s">
        <v>12458</v>
      </c>
      <c r="E311" s="258">
        <f>AVERAGE(E2:E308)</f>
        <v>18318138785</v>
      </c>
    </row>
  </sheetData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H1" s="184" t="s">
        <v>40</v>
      </c>
    </row>
    <row r="2">
      <c r="A2" s="559" t="s">
        <v>130</v>
      </c>
      <c r="E2" s="559" t="s">
        <v>130</v>
      </c>
      <c r="H2" s="184" t="s">
        <v>47</v>
      </c>
    </row>
    <row r="3">
      <c r="A3" s="308" t="s">
        <v>131</v>
      </c>
      <c r="C3" s="184" t="s">
        <v>12459</v>
      </c>
      <c r="E3" s="308" t="s">
        <v>131</v>
      </c>
      <c r="G3" s="184" t="s">
        <v>12460</v>
      </c>
      <c r="H3" s="184" t="s">
        <v>48</v>
      </c>
    </row>
    <row r="4">
      <c r="A4" s="308" t="s">
        <v>133</v>
      </c>
      <c r="E4" s="308" t="s">
        <v>133</v>
      </c>
    </row>
    <row r="5">
      <c r="A5" s="308" t="s">
        <v>135</v>
      </c>
      <c r="E5" s="308" t="s">
        <v>135</v>
      </c>
    </row>
    <row r="6">
      <c r="A6" s="308" t="s">
        <v>137</v>
      </c>
      <c r="E6" s="308" t="s">
        <v>137</v>
      </c>
    </row>
    <row r="7">
      <c r="A7" s="308" t="s">
        <v>139</v>
      </c>
      <c r="E7" s="308" t="s">
        <v>139</v>
      </c>
    </row>
    <row r="8">
      <c r="A8" s="308" t="s">
        <v>141</v>
      </c>
      <c r="E8" s="308" t="s">
        <v>141</v>
      </c>
    </row>
    <row r="9">
      <c r="A9" s="308" t="s">
        <v>142</v>
      </c>
      <c r="E9" s="308" t="s">
        <v>142</v>
      </c>
    </row>
    <row r="10">
      <c r="A10" s="308" t="s">
        <v>144</v>
      </c>
      <c r="E10" s="308" t="s">
        <v>144</v>
      </c>
    </row>
    <row r="11">
      <c r="A11" s="308" t="s">
        <v>145</v>
      </c>
      <c r="E11" s="308" t="s">
        <v>145</v>
      </c>
    </row>
    <row r="12">
      <c r="A12" s="308" t="s">
        <v>147</v>
      </c>
      <c r="E12" s="308" t="s">
        <v>147</v>
      </c>
    </row>
    <row r="13">
      <c r="A13" s="308" t="s">
        <v>148</v>
      </c>
      <c r="E13" s="308" t="s">
        <v>148</v>
      </c>
    </row>
    <row r="14">
      <c r="A14" s="308" t="s">
        <v>150</v>
      </c>
      <c r="E14" s="308" t="s">
        <v>150</v>
      </c>
    </row>
    <row r="15">
      <c r="A15" s="308" t="s">
        <v>152</v>
      </c>
      <c r="E15" s="308" t="s">
        <v>152</v>
      </c>
    </row>
    <row r="16">
      <c r="A16" s="308" t="s">
        <v>153</v>
      </c>
      <c r="E16" s="308" t="s">
        <v>153</v>
      </c>
    </row>
    <row r="17">
      <c r="A17" s="308" t="s">
        <v>155</v>
      </c>
      <c r="E17" s="308" t="s">
        <v>155</v>
      </c>
    </row>
    <row r="18">
      <c r="A18" s="308" t="s">
        <v>157</v>
      </c>
      <c r="E18" s="308" t="s">
        <v>157</v>
      </c>
    </row>
    <row r="19">
      <c r="A19" s="308" t="s">
        <v>159</v>
      </c>
      <c r="E19" s="308" t="s">
        <v>159</v>
      </c>
    </row>
    <row r="20">
      <c r="A20" s="308" t="s">
        <v>160</v>
      </c>
      <c r="E20" s="308" t="s">
        <v>160</v>
      </c>
    </row>
    <row r="21">
      <c r="A21" s="308" t="s">
        <v>162</v>
      </c>
      <c r="E21" s="308" t="s">
        <v>162</v>
      </c>
    </row>
    <row r="22">
      <c r="A22" s="308" t="s">
        <v>163</v>
      </c>
      <c r="E22" s="308" t="s">
        <v>163</v>
      </c>
    </row>
    <row r="23">
      <c r="A23" s="308" t="s">
        <v>164</v>
      </c>
      <c r="E23" s="308" t="s">
        <v>164</v>
      </c>
    </row>
    <row r="24">
      <c r="A24" s="308" t="s">
        <v>166</v>
      </c>
      <c r="E24" s="308" t="s">
        <v>166</v>
      </c>
    </row>
    <row r="25">
      <c r="A25" s="308" t="s">
        <v>168</v>
      </c>
      <c r="E25" s="308" t="s">
        <v>168</v>
      </c>
    </row>
    <row r="26">
      <c r="A26" s="308" t="s">
        <v>170</v>
      </c>
      <c r="E26" s="308" t="s">
        <v>170</v>
      </c>
    </row>
    <row r="27">
      <c r="A27" s="308" t="s">
        <v>172</v>
      </c>
      <c r="E27" s="308" t="s">
        <v>172</v>
      </c>
    </row>
    <row r="28">
      <c r="A28" s="308" t="s">
        <v>173</v>
      </c>
      <c r="E28" s="308" t="s">
        <v>173</v>
      </c>
    </row>
    <row r="29">
      <c r="A29" s="308" t="s">
        <v>174</v>
      </c>
      <c r="E29" s="308" t="s">
        <v>174</v>
      </c>
    </row>
    <row r="30">
      <c r="A30" s="308" t="s">
        <v>16</v>
      </c>
      <c r="E30" s="308" t="s">
        <v>16</v>
      </c>
    </row>
    <row r="31">
      <c r="A31" s="308" t="s">
        <v>176</v>
      </c>
      <c r="E31" s="308" t="s">
        <v>176</v>
      </c>
    </row>
    <row r="32">
      <c r="A32" s="308" t="s">
        <v>178</v>
      </c>
      <c r="E32" s="308" t="s">
        <v>178</v>
      </c>
    </row>
    <row r="33">
      <c r="A33" s="308" t="s">
        <v>179</v>
      </c>
      <c r="E33" s="308" t="s">
        <v>179</v>
      </c>
    </row>
    <row r="34">
      <c r="A34" s="308" t="s">
        <v>181</v>
      </c>
      <c r="E34" s="308" t="s">
        <v>181</v>
      </c>
    </row>
    <row r="35">
      <c r="A35" s="308" t="s">
        <v>182</v>
      </c>
      <c r="E35" s="308" t="s">
        <v>182</v>
      </c>
    </row>
    <row r="36">
      <c r="A36" s="308" t="s">
        <v>184</v>
      </c>
      <c r="E36" s="308" t="s">
        <v>184</v>
      </c>
    </row>
    <row r="37">
      <c r="A37" s="308" t="s">
        <v>186</v>
      </c>
      <c r="E37" s="308" t="s">
        <v>186</v>
      </c>
    </row>
    <row r="38">
      <c r="A38" s="308" t="s">
        <v>187</v>
      </c>
      <c r="E38" s="308" t="s">
        <v>187</v>
      </c>
    </row>
    <row r="39">
      <c r="A39" s="308" t="s">
        <v>189</v>
      </c>
      <c r="E39" s="308" t="s">
        <v>189</v>
      </c>
    </row>
    <row r="40">
      <c r="A40" s="308" t="s">
        <v>190</v>
      </c>
      <c r="E40" s="308" t="s">
        <v>190</v>
      </c>
    </row>
    <row r="41">
      <c r="A41" s="308" t="s">
        <v>192</v>
      </c>
      <c r="E41" s="308" t="s">
        <v>192</v>
      </c>
    </row>
    <row r="42">
      <c r="A42" s="308" t="s">
        <v>194</v>
      </c>
      <c r="E42" s="308" t="s">
        <v>194</v>
      </c>
    </row>
    <row r="43">
      <c r="A43" s="308" t="s">
        <v>196</v>
      </c>
      <c r="E43" s="308" t="s">
        <v>196</v>
      </c>
    </row>
    <row r="44">
      <c r="A44" s="308" t="s">
        <v>197</v>
      </c>
      <c r="E44" s="308" t="s">
        <v>197</v>
      </c>
    </row>
    <row r="45">
      <c r="A45" s="308" t="s">
        <v>198</v>
      </c>
      <c r="E45" s="308" t="s">
        <v>198</v>
      </c>
    </row>
    <row r="46">
      <c r="A46" s="308" t="s">
        <v>199</v>
      </c>
      <c r="E46" s="308" t="s">
        <v>199</v>
      </c>
    </row>
    <row r="47">
      <c r="A47" s="308" t="s">
        <v>201</v>
      </c>
      <c r="E47" s="308" t="s">
        <v>201</v>
      </c>
    </row>
    <row r="48">
      <c r="A48" s="308" t="s">
        <v>202</v>
      </c>
      <c r="E48" s="308" t="s">
        <v>202</v>
      </c>
    </row>
    <row r="49">
      <c r="A49" s="308" t="s">
        <v>203</v>
      </c>
      <c r="E49" s="308" t="s">
        <v>203</v>
      </c>
    </row>
    <row r="50">
      <c r="A50" s="308" t="s">
        <v>204</v>
      </c>
      <c r="E50" s="308" t="s">
        <v>204</v>
      </c>
    </row>
    <row r="51">
      <c r="A51" s="308" t="s">
        <v>206</v>
      </c>
      <c r="E51" s="308" t="s">
        <v>206</v>
      </c>
    </row>
    <row r="52">
      <c r="A52" s="308" t="s">
        <v>207</v>
      </c>
      <c r="E52" s="308" t="s">
        <v>207</v>
      </c>
    </row>
    <row r="53">
      <c r="A53" s="308" t="s">
        <v>208</v>
      </c>
      <c r="E53" s="308" t="s">
        <v>208</v>
      </c>
    </row>
    <row r="54">
      <c r="A54" s="308" t="s">
        <v>210</v>
      </c>
      <c r="E54" s="308" t="s">
        <v>210</v>
      </c>
    </row>
    <row r="55">
      <c r="A55" s="308" t="s">
        <v>211</v>
      </c>
      <c r="E55" s="308" t="s">
        <v>211</v>
      </c>
    </row>
    <row r="56">
      <c r="A56" s="308" t="s">
        <v>213</v>
      </c>
      <c r="E56" s="308" t="s">
        <v>213</v>
      </c>
    </row>
    <row r="57">
      <c r="A57" s="308" t="s">
        <v>214</v>
      </c>
      <c r="E57" s="308" t="s">
        <v>214</v>
      </c>
    </row>
    <row r="58">
      <c r="A58" s="308" t="s">
        <v>215</v>
      </c>
      <c r="E58" s="308" t="s">
        <v>215</v>
      </c>
    </row>
    <row r="59">
      <c r="A59" s="308" t="s">
        <v>216</v>
      </c>
      <c r="E59" s="308" t="s">
        <v>216</v>
      </c>
    </row>
    <row r="60">
      <c r="A60" s="308" t="s">
        <v>217</v>
      </c>
      <c r="E60" s="308" t="s">
        <v>217</v>
      </c>
    </row>
    <row r="61">
      <c r="A61" s="308" t="s">
        <v>219</v>
      </c>
      <c r="E61" s="308" t="s">
        <v>219</v>
      </c>
    </row>
    <row r="62">
      <c r="A62" s="308" t="s">
        <v>220</v>
      </c>
      <c r="E62" s="308" t="s">
        <v>220</v>
      </c>
    </row>
    <row r="63">
      <c r="A63" s="308" t="s">
        <v>222</v>
      </c>
      <c r="E63" s="308" t="s">
        <v>222</v>
      </c>
    </row>
    <row r="64">
      <c r="A64" s="308" t="s">
        <v>223</v>
      </c>
      <c r="E64" s="308" t="s">
        <v>223</v>
      </c>
    </row>
    <row r="65">
      <c r="A65" s="308" t="s">
        <v>225</v>
      </c>
      <c r="E65" s="308" t="s">
        <v>225</v>
      </c>
    </row>
    <row r="66">
      <c r="A66" s="308" t="s">
        <v>226</v>
      </c>
      <c r="E66" s="308" t="s">
        <v>226</v>
      </c>
    </row>
    <row r="67">
      <c r="A67" s="308" t="s">
        <v>228</v>
      </c>
      <c r="E67" s="308" t="s">
        <v>228</v>
      </c>
    </row>
    <row r="68">
      <c r="A68" s="308" t="s">
        <v>229</v>
      </c>
      <c r="E68" s="308" t="s">
        <v>229</v>
      </c>
    </row>
    <row r="69">
      <c r="A69" s="308" t="s">
        <v>231</v>
      </c>
      <c r="E69" s="308" t="s">
        <v>231</v>
      </c>
    </row>
    <row r="70">
      <c r="A70" s="308" t="s">
        <v>233</v>
      </c>
      <c r="E70" s="308" t="s">
        <v>233</v>
      </c>
    </row>
    <row r="71">
      <c r="A71" s="308" t="s">
        <v>235</v>
      </c>
      <c r="E71" s="308" t="s">
        <v>235</v>
      </c>
    </row>
    <row r="72">
      <c r="A72" s="308" t="s">
        <v>237</v>
      </c>
      <c r="E72" s="308" t="s">
        <v>237</v>
      </c>
    </row>
    <row r="73">
      <c r="A73" s="308" t="s">
        <v>238</v>
      </c>
      <c r="E73" s="308" t="s">
        <v>238</v>
      </c>
    </row>
    <row r="74">
      <c r="A74" s="308" t="s">
        <v>239</v>
      </c>
      <c r="E74" s="308" t="s">
        <v>239</v>
      </c>
    </row>
    <row r="75">
      <c r="A75" s="308" t="s">
        <v>241</v>
      </c>
      <c r="E75" s="308" t="s">
        <v>241</v>
      </c>
    </row>
    <row r="76">
      <c r="A76" s="308" t="s">
        <v>242</v>
      </c>
      <c r="E76" s="308" t="s">
        <v>242</v>
      </c>
    </row>
    <row r="77">
      <c r="A77" s="308" t="s">
        <v>243</v>
      </c>
      <c r="E77" s="308" t="s">
        <v>243</v>
      </c>
    </row>
    <row r="78">
      <c r="A78" s="308" t="s">
        <v>244</v>
      </c>
      <c r="E78" s="308" t="s">
        <v>244</v>
      </c>
    </row>
    <row r="79">
      <c r="A79" s="308" t="s">
        <v>245</v>
      </c>
      <c r="E79" s="308" t="s">
        <v>245</v>
      </c>
    </row>
    <row r="80">
      <c r="A80" s="308" t="s">
        <v>246</v>
      </c>
      <c r="E80" s="308" t="s">
        <v>246</v>
      </c>
    </row>
    <row r="81">
      <c r="A81" s="308" t="s">
        <v>248</v>
      </c>
      <c r="E81" s="308" t="s">
        <v>248</v>
      </c>
    </row>
    <row r="82">
      <c r="A82" s="308" t="s">
        <v>250</v>
      </c>
      <c r="E82" s="308" t="s">
        <v>250</v>
      </c>
    </row>
    <row r="83">
      <c r="A83" s="308" t="s">
        <v>251</v>
      </c>
      <c r="E83" s="308" t="s">
        <v>251</v>
      </c>
    </row>
    <row r="84">
      <c r="A84" s="308" t="s">
        <v>252</v>
      </c>
      <c r="E84" s="308" t="s">
        <v>252</v>
      </c>
    </row>
    <row r="85">
      <c r="A85" s="308" t="s">
        <v>253</v>
      </c>
      <c r="E85" s="308" t="s">
        <v>253</v>
      </c>
    </row>
    <row r="86">
      <c r="A86" s="308" t="s">
        <v>254</v>
      </c>
      <c r="E86" s="308" t="s">
        <v>254</v>
      </c>
    </row>
    <row r="87">
      <c r="A87" s="308" t="s">
        <v>255</v>
      </c>
      <c r="E87" s="308" t="s">
        <v>255</v>
      </c>
    </row>
    <row r="88">
      <c r="A88" s="308" t="s">
        <v>257</v>
      </c>
      <c r="E88" s="308" t="s">
        <v>257</v>
      </c>
    </row>
    <row r="89">
      <c r="A89" s="308" t="s">
        <v>259</v>
      </c>
      <c r="E89" s="308" t="s">
        <v>259</v>
      </c>
    </row>
    <row r="90">
      <c r="A90" s="308" t="s">
        <v>261</v>
      </c>
      <c r="E90" s="308" t="s">
        <v>261</v>
      </c>
    </row>
    <row r="91">
      <c r="A91" s="308" t="s">
        <v>263</v>
      </c>
      <c r="E91" s="308" t="s">
        <v>263</v>
      </c>
    </row>
    <row r="92">
      <c r="A92" s="308" t="s">
        <v>264</v>
      </c>
      <c r="E92" s="308" t="s">
        <v>264</v>
      </c>
    </row>
    <row r="93">
      <c r="A93" s="308" t="s">
        <v>265</v>
      </c>
      <c r="E93" s="308" t="s">
        <v>265</v>
      </c>
    </row>
    <row r="94">
      <c r="A94" s="308" t="s">
        <v>75</v>
      </c>
      <c r="E94" s="308" t="s">
        <v>75</v>
      </c>
    </row>
    <row r="95">
      <c r="A95" s="308" t="s">
        <v>267</v>
      </c>
      <c r="E95" s="308" t="s">
        <v>267</v>
      </c>
    </row>
    <row r="96">
      <c r="A96" s="308" t="s">
        <v>269</v>
      </c>
      <c r="E96" s="308" t="s">
        <v>269</v>
      </c>
    </row>
    <row r="97">
      <c r="A97" s="308" t="s">
        <v>271</v>
      </c>
      <c r="E97" s="308" t="s">
        <v>271</v>
      </c>
    </row>
    <row r="98">
      <c r="A98" s="308" t="s">
        <v>76</v>
      </c>
      <c r="E98" s="308" t="s">
        <v>76</v>
      </c>
    </row>
    <row r="99">
      <c r="A99" s="308" t="s">
        <v>272</v>
      </c>
      <c r="E99" s="308" t="s">
        <v>272</v>
      </c>
    </row>
    <row r="100">
      <c r="A100" s="308" t="s">
        <v>273</v>
      </c>
      <c r="E100" s="308" t="s">
        <v>273</v>
      </c>
    </row>
    <row r="101">
      <c r="A101" s="308" t="s">
        <v>275</v>
      </c>
      <c r="E101" s="308" t="s">
        <v>275</v>
      </c>
    </row>
    <row r="102">
      <c r="A102" s="308" t="s">
        <v>276</v>
      </c>
      <c r="E102" s="308" t="s">
        <v>276</v>
      </c>
    </row>
    <row r="103">
      <c r="A103" s="308" t="s">
        <v>277</v>
      </c>
      <c r="E103" s="308" t="s">
        <v>277</v>
      </c>
    </row>
    <row r="104">
      <c r="A104" s="308" t="s">
        <v>278</v>
      </c>
      <c r="E104" s="308" t="s">
        <v>278</v>
      </c>
    </row>
    <row r="105">
      <c r="A105" s="308" t="s">
        <v>279</v>
      </c>
      <c r="E105" s="308" t="s">
        <v>279</v>
      </c>
    </row>
    <row r="106">
      <c r="A106" s="308" t="s">
        <v>281</v>
      </c>
      <c r="E106" s="308" t="s">
        <v>281</v>
      </c>
    </row>
    <row r="107">
      <c r="A107" s="308" t="s">
        <v>282</v>
      </c>
      <c r="E107" s="308" t="s">
        <v>282</v>
      </c>
    </row>
    <row r="108">
      <c r="A108" s="308" t="s">
        <v>283</v>
      </c>
      <c r="E108" s="308" t="s">
        <v>283</v>
      </c>
    </row>
    <row r="109">
      <c r="A109" s="308" t="s">
        <v>285</v>
      </c>
      <c r="E109" s="308" t="s">
        <v>285</v>
      </c>
    </row>
    <row r="110">
      <c r="A110" s="308" t="s">
        <v>287</v>
      </c>
      <c r="E110" s="308" t="s">
        <v>287</v>
      </c>
    </row>
    <row r="111">
      <c r="A111" s="308" t="s">
        <v>289</v>
      </c>
      <c r="E111" s="308" t="s">
        <v>289</v>
      </c>
    </row>
    <row r="112">
      <c r="A112" s="308" t="s">
        <v>290</v>
      </c>
      <c r="E112" s="308" t="s">
        <v>290</v>
      </c>
    </row>
    <row r="113">
      <c r="A113" s="308" t="s">
        <v>292</v>
      </c>
      <c r="E113" s="308" t="s">
        <v>292</v>
      </c>
    </row>
    <row r="114">
      <c r="A114" s="308" t="s">
        <v>293</v>
      </c>
      <c r="E114" s="308" t="s">
        <v>293</v>
      </c>
    </row>
    <row r="115">
      <c r="A115" s="308" t="s">
        <v>294</v>
      </c>
      <c r="E115" s="308" t="s">
        <v>294</v>
      </c>
    </row>
    <row r="116">
      <c r="A116" s="308" t="s">
        <v>295</v>
      </c>
      <c r="E116" s="308" t="s">
        <v>295</v>
      </c>
    </row>
    <row r="117">
      <c r="A117" s="308" t="s">
        <v>296</v>
      </c>
      <c r="E117" s="308" t="s">
        <v>296</v>
      </c>
    </row>
    <row r="118">
      <c r="A118" s="308" t="s">
        <v>297</v>
      </c>
      <c r="E118" s="308" t="s">
        <v>297</v>
      </c>
    </row>
    <row r="119">
      <c r="A119" s="308" t="s">
        <v>299</v>
      </c>
      <c r="E119" s="308" t="s">
        <v>299</v>
      </c>
    </row>
    <row r="120">
      <c r="A120" s="308" t="s">
        <v>300</v>
      </c>
      <c r="E120" s="308" t="s">
        <v>300</v>
      </c>
    </row>
    <row r="121">
      <c r="A121" s="308" t="s">
        <v>302</v>
      </c>
      <c r="E121" s="308" t="s">
        <v>302</v>
      </c>
    </row>
    <row r="122">
      <c r="A122" s="308" t="s">
        <v>303</v>
      </c>
      <c r="E122" s="308" t="s">
        <v>303</v>
      </c>
    </row>
    <row r="123">
      <c r="A123" s="308" t="s">
        <v>304</v>
      </c>
      <c r="E123" s="308" t="s">
        <v>304</v>
      </c>
    </row>
    <row r="124">
      <c r="A124" s="308" t="s">
        <v>305</v>
      </c>
      <c r="E124" s="308" t="s">
        <v>305</v>
      </c>
    </row>
    <row r="125">
      <c r="A125" s="308" t="s">
        <v>306</v>
      </c>
      <c r="E125" s="308" t="s">
        <v>306</v>
      </c>
    </row>
    <row r="126">
      <c r="A126" s="308" t="s">
        <v>20</v>
      </c>
      <c r="E126" s="308" t="s">
        <v>20</v>
      </c>
    </row>
    <row r="127">
      <c r="A127" s="308" t="s">
        <v>307</v>
      </c>
      <c r="E127" s="308" t="s">
        <v>307</v>
      </c>
    </row>
    <row r="128">
      <c r="A128" s="308" t="s">
        <v>308</v>
      </c>
      <c r="E128" s="308" t="s">
        <v>308</v>
      </c>
    </row>
    <row r="129">
      <c r="A129" s="308" t="s">
        <v>309</v>
      </c>
      <c r="E129" s="308" t="s">
        <v>309</v>
      </c>
    </row>
    <row r="130">
      <c r="A130" s="308" t="s">
        <v>310</v>
      </c>
      <c r="E130" s="308" t="s">
        <v>310</v>
      </c>
    </row>
    <row r="131">
      <c r="A131" s="308" t="s">
        <v>311</v>
      </c>
      <c r="E131" s="308" t="s">
        <v>311</v>
      </c>
    </row>
    <row r="132">
      <c r="A132" s="308" t="s">
        <v>312</v>
      </c>
      <c r="E132" s="308" t="s">
        <v>312</v>
      </c>
    </row>
    <row r="133">
      <c r="A133" s="308" t="s">
        <v>313</v>
      </c>
      <c r="E133" s="308" t="s">
        <v>313</v>
      </c>
    </row>
    <row r="134">
      <c r="A134" s="308" t="s">
        <v>314</v>
      </c>
      <c r="E134" s="308" t="s">
        <v>314</v>
      </c>
    </row>
    <row r="135">
      <c r="A135" s="308" t="s">
        <v>315</v>
      </c>
      <c r="E135" s="308" t="s">
        <v>315</v>
      </c>
    </row>
    <row r="136">
      <c r="A136" s="308" t="s">
        <v>316</v>
      </c>
      <c r="E136" s="308" t="s">
        <v>316</v>
      </c>
    </row>
    <row r="137">
      <c r="A137" s="308" t="s">
        <v>317</v>
      </c>
      <c r="E137" s="308" t="s">
        <v>317</v>
      </c>
    </row>
    <row r="138">
      <c r="A138" s="308" t="s">
        <v>318</v>
      </c>
      <c r="E138" s="308" t="s">
        <v>318</v>
      </c>
    </row>
    <row r="139">
      <c r="A139" s="308" t="s">
        <v>319</v>
      </c>
      <c r="E139" s="308" t="s">
        <v>319</v>
      </c>
    </row>
    <row r="140">
      <c r="A140" s="308" t="s">
        <v>321</v>
      </c>
      <c r="E140" s="308" t="s">
        <v>321</v>
      </c>
    </row>
    <row r="141">
      <c r="A141" s="308" t="s">
        <v>322</v>
      </c>
      <c r="E141" s="308" t="s">
        <v>322</v>
      </c>
    </row>
    <row r="142">
      <c r="A142" s="308" t="s">
        <v>323</v>
      </c>
      <c r="E142" s="308" t="s">
        <v>323</v>
      </c>
    </row>
    <row r="143">
      <c r="A143" s="308" t="s">
        <v>324</v>
      </c>
      <c r="E143" s="308" t="s">
        <v>324</v>
      </c>
    </row>
    <row r="144">
      <c r="A144" s="308" t="s">
        <v>325</v>
      </c>
      <c r="E144" s="308" t="s">
        <v>325</v>
      </c>
    </row>
    <row r="145">
      <c r="A145" s="308" t="s">
        <v>326</v>
      </c>
      <c r="E145" s="308" t="s">
        <v>326</v>
      </c>
    </row>
    <row r="146">
      <c r="A146" s="308" t="s">
        <v>77</v>
      </c>
      <c r="E146" s="308" t="s">
        <v>77</v>
      </c>
    </row>
    <row r="147">
      <c r="A147" s="308" t="s">
        <v>327</v>
      </c>
      <c r="E147" s="308" t="s">
        <v>327</v>
      </c>
    </row>
    <row r="148">
      <c r="A148" s="308" t="s">
        <v>328</v>
      </c>
      <c r="E148" s="308" t="s">
        <v>328</v>
      </c>
    </row>
    <row r="149">
      <c r="A149" s="308" t="s">
        <v>330</v>
      </c>
      <c r="E149" s="308" t="s">
        <v>330</v>
      </c>
    </row>
    <row r="150">
      <c r="A150" s="308" t="s">
        <v>331</v>
      </c>
      <c r="E150" s="308" t="s">
        <v>331</v>
      </c>
    </row>
    <row r="151">
      <c r="A151" s="308" t="s">
        <v>332</v>
      </c>
      <c r="E151" s="308" t="s">
        <v>332</v>
      </c>
    </row>
    <row r="152">
      <c r="A152" s="308" t="s">
        <v>333</v>
      </c>
      <c r="E152" s="308" t="s">
        <v>333</v>
      </c>
    </row>
    <row r="153">
      <c r="A153" s="308" t="s">
        <v>335</v>
      </c>
      <c r="E153" s="308" t="s">
        <v>335</v>
      </c>
    </row>
    <row r="154">
      <c r="A154" s="308" t="s">
        <v>336</v>
      </c>
      <c r="E154" s="308" t="s">
        <v>336</v>
      </c>
    </row>
    <row r="155">
      <c r="A155" s="308" t="s">
        <v>337</v>
      </c>
      <c r="E155" s="308" t="s">
        <v>337</v>
      </c>
    </row>
    <row r="156">
      <c r="A156" s="308" t="s">
        <v>338</v>
      </c>
      <c r="E156" s="308" t="s">
        <v>338</v>
      </c>
    </row>
    <row r="157">
      <c r="A157" s="308" t="s">
        <v>339</v>
      </c>
      <c r="E157" s="308" t="s">
        <v>339</v>
      </c>
    </row>
    <row r="158">
      <c r="A158" s="308" t="s">
        <v>340</v>
      </c>
      <c r="E158" s="308" t="s">
        <v>340</v>
      </c>
    </row>
    <row r="159">
      <c r="A159" s="308" t="s">
        <v>341</v>
      </c>
      <c r="E159" s="308" t="s">
        <v>341</v>
      </c>
    </row>
    <row r="160">
      <c r="A160" s="308" t="s">
        <v>343</v>
      </c>
      <c r="E160" s="308" t="s">
        <v>343</v>
      </c>
    </row>
    <row r="161">
      <c r="A161" s="308" t="s">
        <v>345</v>
      </c>
      <c r="E161" s="308" t="s">
        <v>345</v>
      </c>
    </row>
    <row r="162">
      <c r="A162" s="308" t="s">
        <v>346</v>
      </c>
      <c r="E162" s="308" t="s">
        <v>346</v>
      </c>
    </row>
    <row r="163">
      <c r="A163" s="308" t="s">
        <v>347</v>
      </c>
      <c r="E163" s="308" t="s">
        <v>347</v>
      </c>
    </row>
    <row r="164">
      <c r="A164" s="308" t="s">
        <v>349</v>
      </c>
      <c r="E164" s="308" t="s">
        <v>349</v>
      </c>
    </row>
    <row r="165">
      <c r="A165" s="308" t="s">
        <v>350</v>
      </c>
      <c r="E165" s="308" t="s">
        <v>350</v>
      </c>
    </row>
    <row r="166">
      <c r="A166" s="308" t="s">
        <v>351</v>
      </c>
      <c r="E166" s="308" t="s">
        <v>351</v>
      </c>
    </row>
    <row r="167">
      <c r="A167" s="308" t="s">
        <v>352</v>
      </c>
      <c r="E167" s="308" t="s">
        <v>352</v>
      </c>
    </row>
    <row r="168">
      <c r="A168" s="308" t="s">
        <v>353</v>
      </c>
      <c r="E168" s="308" t="s">
        <v>353</v>
      </c>
    </row>
    <row r="169">
      <c r="A169" s="308" t="s">
        <v>354</v>
      </c>
      <c r="E169" s="308" t="s">
        <v>354</v>
      </c>
    </row>
    <row r="170">
      <c r="A170" s="308" t="s">
        <v>355</v>
      </c>
      <c r="E170" s="308" t="s">
        <v>355</v>
      </c>
    </row>
    <row r="171">
      <c r="A171" s="308" t="s">
        <v>356</v>
      </c>
      <c r="E171" s="308" t="s">
        <v>356</v>
      </c>
    </row>
    <row r="172">
      <c r="A172" s="308" t="s">
        <v>357</v>
      </c>
      <c r="E172" s="308" t="s">
        <v>357</v>
      </c>
    </row>
    <row r="173">
      <c r="A173" s="308" t="s">
        <v>358</v>
      </c>
      <c r="E173" s="308" t="s">
        <v>358</v>
      </c>
    </row>
    <row r="174">
      <c r="A174" s="308" t="s">
        <v>359</v>
      </c>
      <c r="E174" s="308" t="s">
        <v>359</v>
      </c>
    </row>
    <row r="175">
      <c r="A175" s="308" t="s">
        <v>360</v>
      </c>
      <c r="E175" s="308" t="s">
        <v>360</v>
      </c>
    </row>
    <row r="176">
      <c r="A176" s="308" t="s">
        <v>362</v>
      </c>
      <c r="E176" s="308" t="s">
        <v>362</v>
      </c>
    </row>
    <row r="177">
      <c r="A177" s="308" t="s">
        <v>364</v>
      </c>
      <c r="E177" s="308" t="s">
        <v>364</v>
      </c>
    </row>
    <row r="178">
      <c r="A178" s="308" t="s">
        <v>366</v>
      </c>
      <c r="E178" s="308" t="s">
        <v>366</v>
      </c>
    </row>
    <row r="179">
      <c r="A179" s="308" t="s">
        <v>367</v>
      </c>
      <c r="E179" s="308" t="s">
        <v>367</v>
      </c>
    </row>
    <row r="180">
      <c r="A180" s="308" t="s">
        <v>368</v>
      </c>
      <c r="E180" s="308" t="s">
        <v>368</v>
      </c>
    </row>
    <row r="181">
      <c r="A181" s="308" t="s">
        <v>369</v>
      </c>
      <c r="E181" s="308" t="s">
        <v>369</v>
      </c>
    </row>
    <row r="182">
      <c r="A182" s="308" t="s">
        <v>370</v>
      </c>
      <c r="E182" s="308" t="s">
        <v>370</v>
      </c>
    </row>
    <row r="183">
      <c r="A183" s="308" t="s">
        <v>371</v>
      </c>
      <c r="E183" s="308" t="s">
        <v>371</v>
      </c>
    </row>
    <row r="184">
      <c r="A184" s="308" t="s">
        <v>372</v>
      </c>
      <c r="E184" s="308" t="s">
        <v>372</v>
      </c>
    </row>
    <row r="185">
      <c r="A185" s="308" t="s">
        <v>373</v>
      </c>
      <c r="E185" s="308" t="s">
        <v>373</v>
      </c>
    </row>
    <row r="186">
      <c r="A186" s="308" t="s">
        <v>374</v>
      </c>
      <c r="E186" s="308" t="s">
        <v>374</v>
      </c>
    </row>
    <row r="187">
      <c r="A187" s="308" t="s">
        <v>376</v>
      </c>
      <c r="E187" s="308" t="s">
        <v>376</v>
      </c>
    </row>
    <row r="188">
      <c r="A188" s="308" t="s">
        <v>377</v>
      </c>
      <c r="E188" s="308" t="s">
        <v>377</v>
      </c>
    </row>
    <row r="189">
      <c r="A189" s="308" t="s">
        <v>378</v>
      </c>
      <c r="E189" s="308" t="s">
        <v>378</v>
      </c>
    </row>
    <row r="190">
      <c r="A190" s="308" t="s">
        <v>380</v>
      </c>
      <c r="E190" s="308" t="s">
        <v>380</v>
      </c>
    </row>
    <row r="191">
      <c r="A191" s="308" t="s">
        <v>381</v>
      </c>
      <c r="E191" s="308" t="s">
        <v>381</v>
      </c>
    </row>
    <row r="192">
      <c r="A192" s="308" t="s">
        <v>382</v>
      </c>
      <c r="E192" s="308" t="s">
        <v>382</v>
      </c>
    </row>
    <row r="193">
      <c r="A193" s="308" t="s">
        <v>384</v>
      </c>
      <c r="E193" s="308" t="s">
        <v>384</v>
      </c>
    </row>
    <row r="194">
      <c r="A194" s="308" t="s">
        <v>386</v>
      </c>
      <c r="E194" s="308" t="s">
        <v>386</v>
      </c>
    </row>
    <row r="195">
      <c r="A195" s="308" t="s">
        <v>387</v>
      </c>
      <c r="E195" s="308" t="s">
        <v>387</v>
      </c>
    </row>
    <row r="196">
      <c r="A196" s="308" t="s">
        <v>388</v>
      </c>
      <c r="E196" s="308" t="s">
        <v>388</v>
      </c>
    </row>
    <row r="197">
      <c r="A197" s="308" t="s">
        <v>389</v>
      </c>
      <c r="E197" s="308" t="s">
        <v>389</v>
      </c>
    </row>
    <row r="198">
      <c r="A198" s="308" t="s">
        <v>391</v>
      </c>
      <c r="E198" s="308" t="s">
        <v>391</v>
      </c>
    </row>
    <row r="199">
      <c r="A199" s="308" t="s">
        <v>392</v>
      </c>
      <c r="E199" s="308" t="s">
        <v>392</v>
      </c>
    </row>
    <row r="200">
      <c r="A200" s="308" t="s">
        <v>393</v>
      </c>
      <c r="E200" s="308" t="s">
        <v>393</v>
      </c>
    </row>
    <row r="201">
      <c r="A201" s="308" t="s">
        <v>394</v>
      </c>
      <c r="E201" s="308" t="s">
        <v>394</v>
      </c>
    </row>
    <row r="202">
      <c r="A202" s="308" t="s">
        <v>1</v>
      </c>
      <c r="E202" s="308" t="s">
        <v>1</v>
      </c>
    </row>
    <row r="203">
      <c r="A203" s="308" t="s">
        <v>395</v>
      </c>
      <c r="E203" s="308" t="s">
        <v>395</v>
      </c>
    </row>
    <row r="204">
      <c r="A204" s="308" t="s">
        <v>396</v>
      </c>
      <c r="E204" s="308" t="s">
        <v>396</v>
      </c>
    </row>
    <row r="205">
      <c r="A205" s="308" t="s">
        <v>397</v>
      </c>
      <c r="E205" s="308" t="s">
        <v>397</v>
      </c>
    </row>
    <row r="206">
      <c r="A206" s="308" t="s">
        <v>398</v>
      </c>
      <c r="E206" s="308" t="s">
        <v>398</v>
      </c>
    </row>
    <row r="207">
      <c r="A207" s="308" t="s">
        <v>399</v>
      </c>
      <c r="E207" s="308" t="s">
        <v>399</v>
      </c>
    </row>
    <row r="208">
      <c r="A208" s="308" t="s">
        <v>400</v>
      </c>
      <c r="E208" s="308" t="s">
        <v>400</v>
      </c>
    </row>
    <row r="209">
      <c r="A209" s="308" t="s">
        <v>401</v>
      </c>
      <c r="E209" s="308" t="s">
        <v>401</v>
      </c>
    </row>
    <row r="210">
      <c r="A210" s="308" t="s">
        <v>402</v>
      </c>
      <c r="E210" s="308" t="s">
        <v>402</v>
      </c>
    </row>
    <row r="211">
      <c r="A211" s="308" t="s">
        <v>403</v>
      </c>
      <c r="E211" s="308" t="s">
        <v>403</v>
      </c>
    </row>
    <row r="212">
      <c r="A212" s="308" t="s">
        <v>404</v>
      </c>
      <c r="E212" s="308" t="s">
        <v>404</v>
      </c>
    </row>
    <row r="213">
      <c r="A213" s="308" t="s">
        <v>405</v>
      </c>
      <c r="E213" s="308" t="s">
        <v>405</v>
      </c>
    </row>
    <row r="214">
      <c r="A214" s="308" t="s">
        <v>406</v>
      </c>
      <c r="E214" s="308" t="s">
        <v>406</v>
      </c>
    </row>
    <row r="215">
      <c r="A215" s="308" t="s">
        <v>408</v>
      </c>
      <c r="E215" s="308" t="s">
        <v>408</v>
      </c>
    </row>
    <row r="216">
      <c r="A216" s="308" t="s">
        <v>409</v>
      </c>
      <c r="E216" s="308" t="s">
        <v>409</v>
      </c>
    </row>
    <row r="217">
      <c r="A217" s="308" t="s">
        <v>410</v>
      </c>
      <c r="E217" s="308" t="s">
        <v>410</v>
      </c>
    </row>
    <row r="218">
      <c r="A218" s="308" t="s">
        <v>411</v>
      </c>
      <c r="E218" s="308" t="s">
        <v>411</v>
      </c>
    </row>
    <row r="219">
      <c r="A219" s="308" t="s">
        <v>413</v>
      </c>
      <c r="E219" s="308" t="s">
        <v>413</v>
      </c>
    </row>
    <row r="220">
      <c r="A220" s="308" t="s">
        <v>414</v>
      </c>
      <c r="E220" s="308" t="s">
        <v>414</v>
      </c>
    </row>
    <row r="221">
      <c r="A221" s="308" t="s">
        <v>415</v>
      </c>
      <c r="E221" s="308" t="s">
        <v>415</v>
      </c>
    </row>
    <row r="222">
      <c r="A222" s="308" t="s">
        <v>416</v>
      </c>
      <c r="E222" s="308" t="s">
        <v>416</v>
      </c>
    </row>
    <row r="223">
      <c r="A223" s="308" t="s">
        <v>417</v>
      </c>
      <c r="E223" s="308" t="s">
        <v>417</v>
      </c>
    </row>
    <row r="224">
      <c r="A224" s="308" t="s">
        <v>418</v>
      </c>
      <c r="E224" s="308" t="s">
        <v>418</v>
      </c>
    </row>
    <row r="225">
      <c r="A225" s="308" t="s">
        <v>420</v>
      </c>
      <c r="E225" s="308" t="s">
        <v>420</v>
      </c>
    </row>
    <row r="226">
      <c r="A226" s="308" t="s">
        <v>421</v>
      </c>
      <c r="E226" s="308" t="s">
        <v>421</v>
      </c>
    </row>
    <row r="227">
      <c r="A227" s="308" t="s">
        <v>422</v>
      </c>
      <c r="E227" s="308" t="s">
        <v>422</v>
      </c>
    </row>
    <row r="228">
      <c r="A228" s="308" t="s">
        <v>423</v>
      </c>
      <c r="E228" s="308" t="s">
        <v>423</v>
      </c>
    </row>
    <row r="229">
      <c r="A229" s="308" t="s">
        <v>425</v>
      </c>
      <c r="E229" s="308" t="s">
        <v>425</v>
      </c>
    </row>
    <row r="230">
      <c r="A230" s="308" t="s">
        <v>426</v>
      </c>
      <c r="E230" s="308" t="s">
        <v>426</v>
      </c>
    </row>
    <row r="231">
      <c r="A231" s="308" t="s">
        <v>427</v>
      </c>
      <c r="E231" s="308" t="s">
        <v>427</v>
      </c>
    </row>
    <row r="232">
      <c r="A232" s="308" t="s">
        <v>428</v>
      </c>
      <c r="E232" s="308" t="s">
        <v>428</v>
      </c>
    </row>
    <row r="233">
      <c r="A233" s="308" t="s">
        <v>429</v>
      </c>
      <c r="E233" s="308" t="s">
        <v>429</v>
      </c>
    </row>
    <row r="234">
      <c r="A234" s="308" t="s">
        <v>430</v>
      </c>
      <c r="E234" s="308" t="s">
        <v>430</v>
      </c>
    </row>
    <row r="235">
      <c r="A235" s="308" t="s">
        <v>431</v>
      </c>
      <c r="E235" s="308" t="s">
        <v>431</v>
      </c>
    </row>
    <row r="236">
      <c r="A236" s="308" t="s">
        <v>433</v>
      </c>
      <c r="E236" s="308" t="s">
        <v>433</v>
      </c>
    </row>
    <row r="237">
      <c r="A237" s="308" t="s">
        <v>434</v>
      </c>
      <c r="E237" s="308" t="s">
        <v>434</v>
      </c>
    </row>
    <row r="238">
      <c r="A238" s="308" t="s">
        <v>435</v>
      </c>
      <c r="E238" s="308" t="s">
        <v>435</v>
      </c>
    </row>
    <row r="239">
      <c r="A239" s="308" t="s">
        <v>436</v>
      </c>
      <c r="E239" s="308" t="s">
        <v>436</v>
      </c>
    </row>
    <row r="240">
      <c r="A240" s="308" t="s">
        <v>437</v>
      </c>
      <c r="E240" s="308" t="s">
        <v>437</v>
      </c>
    </row>
    <row r="241">
      <c r="A241" s="308" t="s">
        <v>438</v>
      </c>
      <c r="E241" s="308" t="s">
        <v>438</v>
      </c>
    </row>
    <row r="242">
      <c r="A242" s="308" t="s">
        <v>439</v>
      </c>
      <c r="E242" s="308" t="s">
        <v>439</v>
      </c>
    </row>
    <row r="243">
      <c r="A243" s="308" t="s">
        <v>440</v>
      </c>
      <c r="E243" s="308" t="s">
        <v>440</v>
      </c>
    </row>
    <row r="244">
      <c r="A244" s="308" t="s">
        <v>442</v>
      </c>
      <c r="E244" s="308" t="s">
        <v>442</v>
      </c>
    </row>
    <row r="245">
      <c r="A245" s="308" t="s">
        <v>443</v>
      </c>
      <c r="E245" s="308" t="s">
        <v>443</v>
      </c>
    </row>
    <row r="246">
      <c r="A246" s="308" t="s">
        <v>444</v>
      </c>
      <c r="E246" s="308" t="s">
        <v>444</v>
      </c>
    </row>
    <row r="247">
      <c r="A247" s="308" t="s">
        <v>445</v>
      </c>
      <c r="E247" s="308" t="s">
        <v>445</v>
      </c>
    </row>
    <row r="248">
      <c r="A248" s="308" t="s">
        <v>446</v>
      </c>
      <c r="E248" s="308" t="s">
        <v>446</v>
      </c>
    </row>
    <row r="249">
      <c r="A249" s="308" t="s">
        <v>447</v>
      </c>
      <c r="E249" s="308" t="s">
        <v>447</v>
      </c>
    </row>
    <row r="250">
      <c r="A250" s="308" t="s">
        <v>448</v>
      </c>
      <c r="E250" s="308" t="s">
        <v>448</v>
      </c>
    </row>
    <row r="251">
      <c r="A251" s="308" t="s">
        <v>449</v>
      </c>
      <c r="E251" s="308" t="s">
        <v>449</v>
      </c>
    </row>
    <row r="252">
      <c r="A252" s="308" t="s">
        <v>450</v>
      </c>
      <c r="E252" s="308" t="s">
        <v>450</v>
      </c>
    </row>
    <row r="253">
      <c r="A253" s="308" t="s">
        <v>451</v>
      </c>
      <c r="E253" s="308" t="s">
        <v>451</v>
      </c>
    </row>
    <row r="254">
      <c r="A254" s="308" t="s">
        <v>452</v>
      </c>
      <c r="E254" s="308" t="s">
        <v>452</v>
      </c>
    </row>
    <row r="255">
      <c r="A255" s="308" t="s">
        <v>453</v>
      </c>
      <c r="E255" s="308" t="s">
        <v>453</v>
      </c>
    </row>
    <row r="256">
      <c r="A256" s="308" t="s">
        <v>454</v>
      </c>
      <c r="E256" s="308" t="s">
        <v>454</v>
      </c>
    </row>
    <row r="257">
      <c r="A257" s="308" t="s">
        <v>455</v>
      </c>
      <c r="E257" s="308" t="s">
        <v>455</v>
      </c>
    </row>
    <row r="258">
      <c r="A258" s="308" t="s">
        <v>457</v>
      </c>
      <c r="E258" s="308" t="s">
        <v>457</v>
      </c>
    </row>
    <row r="259">
      <c r="A259" s="308" t="s">
        <v>458</v>
      </c>
      <c r="E259" s="308" t="s">
        <v>458</v>
      </c>
    </row>
    <row r="260">
      <c r="A260" s="308" t="s">
        <v>459</v>
      </c>
      <c r="E260" s="308" t="s">
        <v>459</v>
      </c>
    </row>
    <row r="261">
      <c r="A261" s="308" t="s">
        <v>461</v>
      </c>
      <c r="E261" s="308" t="s">
        <v>461</v>
      </c>
    </row>
    <row r="262">
      <c r="A262" s="308" t="s">
        <v>462</v>
      </c>
      <c r="E262" s="308" t="s">
        <v>462</v>
      </c>
    </row>
    <row r="263">
      <c r="A263" s="308" t="s">
        <v>463</v>
      </c>
      <c r="E263" s="308" t="s">
        <v>463</v>
      </c>
    </row>
    <row r="264">
      <c r="A264" s="308" t="s">
        <v>465</v>
      </c>
      <c r="E264" s="308" t="s">
        <v>465</v>
      </c>
    </row>
    <row r="265">
      <c r="A265" s="308" t="s">
        <v>466</v>
      </c>
      <c r="E265" s="308" t="s">
        <v>466</v>
      </c>
    </row>
    <row r="266">
      <c r="A266" s="308" t="s">
        <v>467</v>
      </c>
      <c r="E266" s="308" t="s">
        <v>467</v>
      </c>
    </row>
    <row r="267">
      <c r="A267" s="308" t="s">
        <v>468</v>
      </c>
      <c r="E267" s="308" t="s">
        <v>468</v>
      </c>
    </row>
    <row r="268">
      <c r="A268" s="308" t="s">
        <v>470</v>
      </c>
      <c r="E268" s="308" t="s">
        <v>470</v>
      </c>
    </row>
    <row r="269">
      <c r="A269" s="308" t="s">
        <v>471</v>
      </c>
      <c r="E269" s="308" t="s">
        <v>471</v>
      </c>
    </row>
    <row r="270">
      <c r="A270" s="308" t="s">
        <v>472</v>
      </c>
      <c r="E270" s="308" t="s">
        <v>472</v>
      </c>
    </row>
    <row r="271">
      <c r="A271" s="308" t="s">
        <v>473</v>
      </c>
      <c r="E271" s="308" t="s">
        <v>473</v>
      </c>
    </row>
    <row r="272">
      <c r="A272" s="308" t="s">
        <v>474</v>
      </c>
      <c r="E272" s="308" t="s">
        <v>474</v>
      </c>
    </row>
    <row r="273">
      <c r="A273" s="308" t="s">
        <v>475</v>
      </c>
      <c r="E273" s="308" t="s">
        <v>475</v>
      </c>
    </row>
    <row r="274">
      <c r="A274" s="308" t="s">
        <v>477</v>
      </c>
      <c r="E274" s="308" t="s">
        <v>477</v>
      </c>
    </row>
    <row r="275">
      <c r="A275" s="308" t="s">
        <v>478</v>
      </c>
      <c r="E275" s="308" t="s">
        <v>478</v>
      </c>
    </row>
    <row r="276">
      <c r="A276" s="308" t="s">
        <v>479</v>
      </c>
      <c r="E276" s="308" t="s">
        <v>479</v>
      </c>
    </row>
    <row r="277">
      <c r="A277" s="308" t="s">
        <v>480</v>
      </c>
      <c r="E277" s="308" t="s">
        <v>480</v>
      </c>
    </row>
    <row r="278">
      <c r="A278" s="308" t="s">
        <v>481</v>
      </c>
      <c r="E278" s="308" t="s">
        <v>481</v>
      </c>
    </row>
    <row r="279">
      <c r="A279" s="308" t="s">
        <v>482</v>
      </c>
      <c r="E279" s="308" t="s">
        <v>482</v>
      </c>
    </row>
    <row r="280">
      <c r="A280" s="308" t="s">
        <v>483</v>
      </c>
      <c r="E280" s="308" t="s">
        <v>483</v>
      </c>
    </row>
    <row r="281">
      <c r="A281" s="308" t="s">
        <v>484</v>
      </c>
      <c r="E281" s="308" t="s">
        <v>484</v>
      </c>
    </row>
    <row r="282">
      <c r="A282" s="308" t="s">
        <v>485</v>
      </c>
      <c r="E282" s="308" t="s">
        <v>485</v>
      </c>
    </row>
    <row r="283">
      <c r="A283" s="308" t="s">
        <v>487</v>
      </c>
      <c r="E283" s="308" t="s">
        <v>487</v>
      </c>
    </row>
    <row r="284">
      <c r="A284" s="308" t="s">
        <v>488</v>
      </c>
      <c r="E284" s="308" t="s">
        <v>488</v>
      </c>
    </row>
    <row r="285">
      <c r="A285" s="308" t="s">
        <v>489</v>
      </c>
      <c r="E285" s="308" t="s">
        <v>489</v>
      </c>
    </row>
    <row r="286">
      <c r="A286" s="308" t="s">
        <v>490</v>
      </c>
      <c r="E286" s="308" t="s">
        <v>490</v>
      </c>
    </row>
    <row r="287">
      <c r="A287" s="308" t="s">
        <v>491</v>
      </c>
      <c r="E287" s="308" t="s">
        <v>491</v>
      </c>
    </row>
    <row r="288">
      <c r="A288" s="308" t="s">
        <v>492</v>
      </c>
      <c r="E288" s="308" t="s">
        <v>492</v>
      </c>
    </row>
    <row r="289">
      <c r="A289" s="308" t="s">
        <v>493</v>
      </c>
      <c r="E289" s="308" t="s">
        <v>493</v>
      </c>
    </row>
    <row r="290">
      <c r="A290" s="308" t="s">
        <v>494</v>
      </c>
      <c r="E290" s="308" t="s">
        <v>494</v>
      </c>
    </row>
    <row r="291">
      <c r="A291" s="308" t="s">
        <v>496</v>
      </c>
      <c r="E291" s="308" t="s">
        <v>496</v>
      </c>
    </row>
    <row r="292">
      <c r="A292" s="308" t="s">
        <v>497</v>
      </c>
      <c r="E292" s="308" t="s">
        <v>497</v>
      </c>
    </row>
    <row r="293">
      <c r="A293" s="308" t="s">
        <v>499</v>
      </c>
      <c r="E293" s="308" t="s">
        <v>499</v>
      </c>
    </row>
    <row r="294">
      <c r="A294" s="308" t="s">
        <v>500</v>
      </c>
      <c r="E294" s="308" t="s">
        <v>500</v>
      </c>
    </row>
    <row r="295">
      <c r="A295" s="308" t="s">
        <v>501</v>
      </c>
      <c r="E295" s="308" t="s">
        <v>501</v>
      </c>
    </row>
    <row r="296">
      <c r="A296" s="308" t="s">
        <v>502</v>
      </c>
      <c r="E296" s="308" t="s">
        <v>502</v>
      </c>
    </row>
    <row r="297">
      <c r="A297" s="308" t="s">
        <v>503</v>
      </c>
      <c r="E297" s="308" t="s">
        <v>503</v>
      </c>
    </row>
    <row r="298">
      <c r="A298" s="308" t="s">
        <v>504</v>
      </c>
      <c r="E298" s="308" t="s">
        <v>504</v>
      </c>
    </row>
    <row r="299">
      <c r="A299" s="308" t="s">
        <v>506</v>
      </c>
      <c r="E299" s="308" t="s">
        <v>506</v>
      </c>
    </row>
    <row r="300">
      <c r="A300" s="308" t="s">
        <v>508</v>
      </c>
      <c r="E300" s="308" t="s">
        <v>508</v>
      </c>
    </row>
    <row r="301">
      <c r="A301" s="308" t="s">
        <v>509</v>
      </c>
      <c r="E301" s="308" t="s">
        <v>509</v>
      </c>
    </row>
    <row r="302">
      <c r="A302" s="308" t="s">
        <v>78</v>
      </c>
      <c r="E302" s="308" t="s">
        <v>78</v>
      </c>
    </row>
    <row r="303">
      <c r="A303" s="308" t="s">
        <v>510</v>
      </c>
      <c r="E303" s="308" t="s">
        <v>510</v>
      </c>
    </row>
    <row r="304">
      <c r="A304" s="308" t="s">
        <v>511</v>
      </c>
      <c r="E304" s="308" t="s">
        <v>511</v>
      </c>
    </row>
    <row r="305">
      <c r="A305" s="308" t="s">
        <v>512</v>
      </c>
      <c r="E305" s="308" t="s">
        <v>512</v>
      </c>
    </row>
    <row r="306">
      <c r="A306" s="308" t="s">
        <v>513</v>
      </c>
      <c r="E306" s="308" t="s">
        <v>513</v>
      </c>
    </row>
    <row r="307">
      <c r="A307" s="308" t="s">
        <v>514</v>
      </c>
      <c r="E307" s="308" t="s">
        <v>514</v>
      </c>
    </row>
    <row r="308">
      <c r="A308" s="308" t="s">
        <v>515</v>
      </c>
      <c r="E308" s="308" t="s">
        <v>515</v>
      </c>
    </row>
    <row r="309">
      <c r="A309" s="308" t="s">
        <v>516</v>
      </c>
      <c r="E309" s="308" t="s">
        <v>516</v>
      </c>
    </row>
    <row r="310">
      <c r="A310" s="308" t="s">
        <v>517</v>
      </c>
      <c r="E310" s="308" t="s">
        <v>517</v>
      </c>
    </row>
    <row r="311">
      <c r="A311" s="308" t="s">
        <v>518</v>
      </c>
      <c r="E311" s="308" t="s">
        <v>518</v>
      </c>
    </row>
    <row r="312">
      <c r="A312" s="308" t="s">
        <v>519</v>
      </c>
      <c r="E312" s="308" t="s">
        <v>519</v>
      </c>
    </row>
    <row r="313">
      <c r="A313" s="308" t="s">
        <v>520</v>
      </c>
      <c r="E313" s="308" t="s">
        <v>520</v>
      </c>
    </row>
    <row r="314">
      <c r="A314" s="308" t="s">
        <v>521</v>
      </c>
      <c r="E314" s="308" t="s">
        <v>521</v>
      </c>
    </row>
    <row r="315">
      <c r="A315" s="308" t="s">
        <v>522</v>
      </c>
      <c r="E315" s="308" t="s">
        <v>522</v>
      </c>
    </row>
    <row r="316">
      <c r="A316" s="308" t="s">
        <v>523</v>
      </c>
      <c r="E316" s="308" t="s">
        <v>523</v>
      </c>
    </row>
    <row r="317">
      <c r="A317" s="308" t="s">
        <v>524</v>
      </c>
      <c r="E317" s="308" t="s">
        <v>524</v>
      </c>
    </row>
    <row r="318">
      <c r="A318" s="308" t="s">
        <v>525</v>
      </c>
      <c r="E318" s="308" t="s">
        <v>525</v>
      </c>
    </row>
    <row r="319">
      <c r="A319" s="308" t="s">
        <v>526</v>
      </c>
      <c r="E319" s="308" t="s">
        <v>526</v>
      </c>
    </row>
    <row r="320">
      <c r="A320" s="308" t="s">
        <v>527</v>
      </c>
      <c r="E320" s="308" t="s">
        <v>527</v>
      </c>
    </row>
    <row r="321">
      <c r="A321" s="308" t="s">
        <v>528</v>
      </c>
      <c r="E321" s="308" t="s">
        <v>528</v>
      </c>
    </row>
    <row r="322">
      <c r="A322" s="308" t="s">
        <v>529</v>
      </c>
      <c r="E322" s="308" t="s">
        <v>529</v>
      </c>
    </row>
    <row r="323">
      <c r="A323" s="308" t="s">
        <v>530</v>
      </c>
      <c r="E323" s="308" t="s">
        <v>530</v>
      </c>
    </row>
    <row r="324">
      <c r="A324" s="308" t="s">
        <v>531</v>
      </c>
      <c r="E324" s="308" t="s">
        <v>531</v>
      </c>
    </row>
    <row r="325">
      <c r="A325" s="308" t="s">
        <v>532</v>
      </c>
      <c r="E325" s="308" t="s">
        <v>532</v>
      </c>
    </row>
    <row r="326">
      <c r="A326" s="308" t="s">
        <v>533</v>
      </c>
      <c r="E326" s="308" t="s">
        <v>533</v>
      </c>
    </row>
    <row r="327">
      <c r="A327" s="308" t="s">
        <v>534</v>
      </c>
      <c r="E327" s="308" t="s">
        <v>534</v>
      </c>
    </row>
    <row r="328">
      <c r="A328" s="308" t="s">
        <v>535</v>
      </c>
      <c r="E328" s="308" t="s">
        <v>535</v>
      </c>
    </row>
    <row r="329">
      <c r="A329" s="308" t="s">
        <v>536</v>
      </c>
      <c r="E329" s="308" t="s">
        <v>536</v>
      </c>
    </row>
    <row r="330">
      <c r="A330" s="308" t="s">
        <v>538</v>
      </c>
      <c r="E330" s="308" t="s">
        <v>538</v>
      </c>
    </row>
    <row r="331">
      <c r="A331" s="308" t="s">
        <v>539</v>
      </c>
      <c r="E331" s="308" t="s">
        <v>539</v>
      </c>
    </row>
    <row r="332">
      <c r="A332" s="308" t="s">
        <v>540</v>
      </c>
      <c r="E332" s="308" t="s">
        <v>540</v>
      </c>
    </row>
    <row r="333">
      <c r="A333" s="308" t="s">
        <v>541</v>
      </c>
      <c r="E333" s="308" t="s">
        <v>541</v>
      </c>
    </row>
    <row r="334">
      <c r="A334" s="308" t="s">
        <v>542</v>
      </c>
      <c r="E334" s="308" t="s">
        <v>542</v>
      </c>
    </row>
    <row r="335">
      <c r="A335" s="308" t="s">
        <v>543</v>
      </c>
      <c r="E335" s="308" t="s">
        <v>543</v>
      </c>
    </row>
    <row r="336">
      <c r="A336" s="308" t="s">
        <v>544</v>
      </c>
      <c r="E336" s="308" t="s">
        <v>544</v>
      </c>
    </row>
    <row r="337">
      <c r="A337" s="308" t="s">
        <v>545</v>
      </c>
      <c r="E337" s="308" t="s">
        <v>545</v>
      </c>
    </row>
    <row r="338">
      <c r="A338" s="308" t="s">
        <v>546</v>
      </c>
      <c r="E338" s="308" t="s">
        <v>546</v>
      </c>
    </row>
    <row r="339">
      <c r="A339" s="308" t="s">
        <v>547</v>
      </c>
      <c r="E339" s="308" t="s">
        <v>547</v>
      </c>
    </row>
    <row r="340">
      <c r="A340" s="308" t="s">
        <v>548</v>
      </c>
      <c r="E340" s="308" t="s">
        <v>548</v>
      </c>
    </row>
    <row r="341">
      <c r="A341" s="308" t="s">
        <v>549</v>
      </c>
      <c r="E341" s="308" t="s">
        <v>549</v>
      </c>
    </row>
    <row r="342">
      <c r="A342" s="308" t="s">
        <v>550</v>
      </c>
      <c r="E342" s="308" t="s">
        <v>550</v>
      </c>
    </row>
    <row r="343">
      <c r="A343" s="308" t="s">
        <v>551</v>
      </c>
      <c r="E343" s="308" t="s">
        <v>551</v>
      </c>
    </row>
    <row r="344">
      <c r="A344" s="308" t="s">
        <v>552</v>
      </c>
      <c r="E344" s="308" t="s">
        <v>552</v>
      </c>
    </row>
    <row r="345">
      <c r="A345" s="308" t="s">
        <v>554</v>
      </c>
      <c r="E345" s="308" t="s">
        <v>554</v>
      </c>
    </row>
    <row r="346">
      <c r="A346" s="308" t="s">
        <v>556</v>
      </c>
      <c r="E346" s="308" t="s">
        <v>556</v>
      </c>
    </row>
    <row r="347">
      <c r="A347" s="308" t="s">
        <v>557</v>
      </c>
      <c r="E347" s="308" t="s">
        <v>557</v>
      </c>
    </row>
    <row r="348">
      <c r="A348" s="308" t="s">
        <v>558</v>
      </c>
      <c r="E348" s="308" t="s">
        <v>558</v>
      </c>
    </row>
    <row r="349">
      <c r="A349" s="308" t="s">
        <v>559</v>
      </c>
      <c r="E349" s="308" t="s">
        <v>559</v>
      </c>
    </row>
    <row r="350">
      <c r="A350" s="308" t="s">
        <v>560</v>
      </c>
      <c r="E350" s="308" t="s">
        <v>560</v>
      </c>
    </row>
    <row r="351">
      <c r="A351" s="308" t="s">
        <v>561</v>
      </c>
      <c r="E351" s="308" t="s">
        <v>561</v>
      </c>
    </row>
    <row r="352">
      <c r="A352" s="308" t="s">
        <v>562</v>
      </c>
      <c r="E352" s="308" t="s">
        <v>562</v>
      </c>
    </row>
    <row r="353">
      <c r="A353" s="308" t="s">
        <v>563</v>
      </c>
      <c r="E353" s="308" t="s">
        <v>563</v>
      </c>
    </row>
    <row r="354">
      <c r="A354" s="308" t="s">
        <v>565</v>
      </c>
      <c r="E354" s="308" t="s">
        <v>565</v>
      </c>
    </row>
    <row r="355">
      <c r="A355" s="308" t="s">
        <v>567</v>
      </c>
      <c r="E355" s="308" t="s">
        <v>567</v>
      </c>
    </row>
    <row r="356">
      <c r="A356" s="308" t="s">
        <v>568</v>
      </c>
      <c r="E356" s="308" t="s">
        <v>568</v>
      </c>
    </row>
    <row r="357">
      <c r="A357" s="308" t="s">
        <v>569</v>
      </c>
      <c r="E357" s="308" t="s">
        <v>569</v>
      </c>
    </row>
    <row r="358">
      <c r="A358" s="308" t="s">
        <v>570</v>
      </c>
      <c r="E358" s="308" t="s">
        <v>570</v>
      </c>
    </row>
    <row r="359">
      <c r="A359" s="308" t="s">
        <v>571</v>
      </c>
      <c r="E359" s="308" t="s">
        <v>571</v>
      </c>
    </row>
    <row r="360">
      <c r="A360" s="308" t="s">
        <v>572</v>
      </c>
      <c r="E360" s="308" t="s">
        <v>572</v>
      </c>
    </row>
    <row r="361">
      <c r="A361" s="308" t="s">
        <v>573</v>
      </c>
      <c r="E361" s="308" t="s">
        <v>573</v>
      </c>
    </row>
    <row r="362">
      <c r="A362" s="308" t="s">
        <v>575</v>
      </c>
      <c r="E362" s="308" t="s">
        <v>575</v>
      </c>
    </row>
    <row r="363">
      <c r="A363" s="308" t="s">
        <v>576</v>
      </c>
      <c r="E363" s="308" t="s">
        <v>576</v>
      </c>
    </row>
    <row r="364">
      <c r="A364" s="308" t="s">
        <v>578</v>
      </c>
      <c r="E364" s="308" t="s">
        <v>578</v>
      </c>
    </row>
    <row r="365">
      <c r="A365" s="308" t="s">
        <v>579</v>
      </c>
      <c r="E365" s="308" t="s">
        <v>579</v>
      </c>
    </row>
    <row r="366">
      <c r="A366" s="308" t="s">
        <v>580</v>
      </c>
      <c r="E366" s="308" t="s">
        <v>580</v>
      </c>
    </row>
    <row r="367">
      <c r="A367" s="308" t="s">
        <v>582</v>
      </c>
      <c r="E367" s="308" t="s">
        <v>582</v>
      </c>
    </row>
    <row r="368">
      <c r="A368" s="308" t="s">
        <v>584</v>
      </c>
      <c r="E368" s="308" t="s">
        <v>584</v>
      </c>
    </row>
    <row r="369">
      <c r="A369" s="308" t="s">
        <v>585</v>
      </c>
      <c r="E369" s="308" t="s">
        <v>585</v>
      </c>
    </row>
    <row r="370">
      <c r="A370" s="308" t="s">
        <v>586</v>
      </c>
      <c r="E370" s="308" t="s">
        <v>586</v>
      </c>
    </row>
    <row r="371">
      <c r="A371" s="308" t="s">
        <v>587</v>
      </c>
      <c r="E371" s="308" t="s">
        <v>587</v>
      </c>
    </row>
    <row r="372">
      <c r="A372" s="308" t="s">
        <v>588</v>
      </c>
      <c r="E372" s="308" t="s">
        <v>588</v>
      </c>
    </row>
    <row r="373">
      <c r="A373" s="308" t="s">
        <v>80</v>
      </c>
      <c r="E373" s="308" t="s">
        <v>80</v>
      </c>
    </row>
    <row r="374">
      <c r="A374" s="308" t="s">
        <v>589</v>
      </c>
      <c r="E374" s="308" t="s">
        <v>589</v>
      </c>
    </row>
    <row r="375">
      <c r="A375" s="308" t="s">
        <v>590</v>
      </c>
      <c r="E375" s="308" t="s">
        <v>590</v>
      </c>
    </row>
    <row r="376">
      <c r="A376" s="308" t="s">
        <v>592</v>
      </c>
      <c r="E376" s="308" t="s">
        <v>592</v>
      </c>
    </row>
    <row r="377">
      <c r="A377" s="308" t="s">
        <v>593</v>
      </c>
      <c r="E377" s="308" t="s">
        <v>593</v>
      </c>
    </row>
    <row r="378">
      <c r="A378" s="308" t="s">
        <v>594</v>
      </c>
      <c r="E378" s="308" t="s">
        <v>594</v>
      </c>
    </row>
    <row r="379">
      <c r="A379" s="308" t="s">
        <v>595</v>
      </c>
      <c r="E379" s="308" t="s">
        <v>595</v>
      </c>
    </row>
    <row r="380">
      <c r="A380" s="308" t="s">
        <v>596</v>
      </c>
      <c r="E380" s="308" t="s">
        <v>596</v>
      </c>
    </row>
    <row r="381">
      <c r="A381" s="308" t="s">
        <v>597</v>
      </c>
      <c r="E381" s="308" t="s">
        <v>597</v>
      </c>
    </row>
    <row r="382">
      <c r="A382" s="308" t="s">
        <v>598</v>
      </c>
      <c r="E382" s="308" t="s">
        <v>598</v>
      </c>
    </row>
    <row r="383">
      <c r="A383" s="308" t="s">
        <v>599</v>
      </c>
      <c r="E383" s="308" t="s">
        <v>599</v>
      </c>
    </row>
    <row r="384">
      <c r="A384" s="308" t="s">
        <v>600</v>
      </c>
      <c r="E384" s="308" t="s">
        <v>600</v>
      </c>
    </row>
    <row r="385">
      <c r="A385" s="308" t="s">
        <v>601</v>
      </c>
      <c r="E385" s="308" t="s">
        <v>601</v>
      </c>
    </row>
    <row r="386">
      <c r="A386" s="308" t="s">
        <v>602</v>
      </c>
      <c r="E386" s="308" t="s">
        <v>602</v>
      </c>
    </row>
    <row r="387">
      <c r="A387" s="308" t="s">
        <v>603</v>
      </c>
      <c r="E387" s="308" t="s">
        <v>603</v>
      </c>
    </row>
    <row r="388">
      <c r="A388" s="308" t="s">
        <v>604</v>
      </c>
      <c r="E388" s="308" t="s">
        <v>604</v>
      </c>
    </row>
    <row r="389">
      <c r="A389" s="308" t="s">
        <v>605</v>
      </c>
      <c r="E389" s="308" t="s">
        <v>605</v>
      </c>
    </row>
    <row r="390">
      <c r="A390" s="308" t="s">
        <v>606</v>
      </c>
      <c r="E390" s="308" t="s">
        <v>606</v>
      </c>
    </row>
    <row r="391">
      <c r="A391" s="308" t="s">
        <v>607</v>
      </c>
      <c r="E391" s="308" t="s">
        <v>607</v>
      </c>
    </row>
    <row r="392">
      <c r="A392" s="308" t="s">
        <v>608</v>
      </c>
      <c r="E392" s="308" t="s">
        <v>608</v>
      </c>
    </row>
    <row r="393">
      <c r="A393" s="308" t="s">
        <v>609</v>
      </c>
      <c r="E393" s="308" t="s">
        <v>609</v>
      </c>
    </row>
    <row r="394">
      <c r="A394" s="308" t="s">
        <v>610</v>
      </c>
      <c r="E394" s="308" t="s">
        <v>610</v>
      </c>
    </row>
    <row r="395">
      <c r="A395" s="308" t="s">
        <v>611</v>
      </c>
      <c r="E395" s="308" t="s">
        <v>611</v>
      </c>
    </row>
    <row r="396">
      <c r="A396" s="308" t="s">
        <v>612</v>
      </c>
      <c r="E396" s="308" t="s">
        <v>612</v>
      </c>
    </row>
    <row r="397">
      <c r="A397" s="308" t="s">
        <v>613</v>
      </c>
      <c r="E397" s="308" t="s">
        <v>613</v>
      </c>
    </row>
    <row r="398">
      <c r="A398" s="308" t="s">
        <v>614</v>
      </c>
      <c r="E398" s="308" t="s">
        <v>614</v>
      </c>
    </row>
    <row r="399">
      <c r="A399" s="308" t="s">
        <v>615</v>
      </c>
      <c r="E399" s="308" t="s">
        <v>615</v>
      </c>
    </row>
    <row r="400">
      <c r="A400" s="308" t="s">
        <v>616</v>
      </c>
      <c r="E400" s="308" t="s">
        <v>616</v>
      </c>
    </row>
    <row r="401">
      <c r="A401" s="308" t="s">
        <v>617</v>
      </c>
      <c r="E401" s="308" t="s">
        <v>617</v>
      </c>
    </row>
    <row r="402">
      <c r="A402" s="308" t="s">
        <v>618</v>
      </c>
      <c r="E402" s="308" t="s">
        <v>618</v>
      </c>
    </row>
    <row r="403">
      <c r="A403" s="308" t="s">
        <v>619</v>
      </c>
      <c r="E403" s="308" t="s">
        <v>619</v>
      </c>
    </row>
    <row r="404">
      <c r="A404" s="308" t="s">
        <v>620</v>
      </c>
      <c r="E404" s="308" t="s">
        <v>620</v>
      </c>
    </row>
    <row r="405">
      <c r="A405" s="308" t="s">
        <v>621</v>
      </c>
      <c r="E405" s="308" t="s">
        <v>621</v>
      </c>
    </row>
    <row r="406">
      <c r="A406" s="308" t="s">
        <v>622</v>
      </c>
      <c r="E406" s="308" t="s">
        <v>622</v>
      </c>
    </row>
    <row r="407">
      <c r="A407" s="308" t="s">
        <v>623</v>
      </c>
      <c r="E407" s="308" t="s">
        <v>623</v>
      </c>
    </row>
    <row r="408">
      <c r="A408" s="308" t="s">
        <v>624</v>
      </c>
      <c r="E408" s="308" t="s">
        <v>624</v>
      </c>
    </row>
    <row r="409">
      <c r="A409" s="308" t="s">
        <v>625</v>
      </c>
      <c r="E409" s="308" t="s">
        <v>625</v>
      </c>
    </row>
    <row r="410">
      <c r="A410" s="308" t="s">
        <v>626</v>
      </c>
      <c r="E410" s="308" t="s">
        <v>626</v>
      </c>
    </row>
    <row r="411">
      <c r="A411" s="308" t="s">
        <v>627</v>
      </c>
      <c r="E411" s="308" t="s">
        <v>627</v>
      </c>
    </row>
    <row r="412">
      <c r="A412" s="308" t="s">
        <v>629</v>
      </c>
      <c r="E412" s="308" t="s">
        <v>629</v>
      </c>
    </row>
    <row r="413">
      <c r="A413" s="308" t="s">
        <v>630</v>
      </c>
      <c r="E413" s="308" t="s">
        <v>630</v>
      </c>
    </row>
    <row r="414">
      <c r="A414" s="308" t="s">
        <v>631</v>
      </c>
      <c r="E414" s="308" t="s">
        <v>631</v>
      </c>
    </row>
    <row r="415">
      <c r="A415" s="308" t="s">
        <v>632</v>
      </c>
      <c r="E415" s="308" t="s">
        <v>632</v>
      </c>
    </row>
    <row r="416">
      <c r="A416" s="308" t="s">
        <v>633</v>
      </c>
      <c r="E416" s="308" t="s">
        <v>633</v>
      </c>
    </row>
    <row r="417">
      <c r="A417" s="308" t="s">
        <v>634</v>
      </c>
      <c r="E417" s="308" t="s">
        <v>634</v>
      </c>
    </row>
    <row r="418">
      <c r="A418" s="308" t="s">
        <v>635</v>
      </c>
      <c r="E418" s="308" t="s">
        <v>635</v>
      </c>
    </row>
    <row r="419">
      <c r="A419" s="308" t="s">
        <v>637</v>
      </c>
      <c r="E419" s="308" t="s">
        <v>637</v>
      </c>
    </row>
    <row r="420">
      <c r="A420" s="308" t="s">
        <v>638</v>
      </c>
      <c r="E420" s="308" t="s">
        <v>638</v>
      </c>
    </row>
    <row r="421">
      <c r="A421" s="308" t="s">
        <v>639</v>
      </c>
      <c r="E421" s="308" t="s">
        <v>639</v>
      </c>
    </row>
    <row r="422">
      <c r="A422" s="308" t="s">
        <v>640</v>
      </c>
      <c r="E422" s="308" t="s">
        <v>640</v>
      </c>
    </row>
    <row r="423">
      <c r="A423" s="308" t="s">
        <v>641</v>
      </c>
      <c r="E423" s="308" t="s">
        <v>641</v>
      </c>
    </row>
    <row r="424">
      <c r="A424" s="308" t="s">
        <v>642</v>
      </c>
      <c r="E424" s="308" t="s">
        <v>642</v>
      </c>
    </row>
    <row r="425">
      <c r="A425" s="308" t="s">
        <v>79</v>
      </c>
      <c r="E425" s="308" t="s">
        <v>79</v>
      </c>
    </row>
    <row r="426">
      <c r="A426" s="308" t="s">
        <v>643</v>
      </c>
      <c r="E426" s="308" t="s">
        <v>643</v>
      </c>
    </row>
    <row r="427">
      <c r="A427" s="308" t="s">
        <v>644</v>
      </c>
      <c r="E427" s="308" t="s">
        <v>644</v>
      </c>
    </row>
    <row r="428">
      <c r="A428" s="308" t="s">
        <v>645</v>
      </c>
      <c r="E428" s="308" t="s">
        <v>645</v>
      </c>
    </row>
    <row r="429">
      <c r="A429" s="308" t="s">
        <v>646</v>
      </c>
      <c r="E429" s="308" t="s">
        <v>646</v>
      </c>
    </row>
    <row r="430">
      <c r="A430" s="308" t="s">
        <v>647</v>
      </c>
      <c r="E430" s="308" t="s">
        <v>647</v>
      </c>
    </row>
    <row r="431">
      <c r="A431" s="313" t="s">
        <v>648</v>
      </c>
      <c r="E431" s="313" t="s">
        <v>648</v>
      </c>
    </row>
  </sheetData>
  <drawing r:id="rId1"/>
</worksheet>
</file>