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ocuments\___dokumenty_nase\__lucka_final_mimo_sdileni\__docasne\"/>
    </mc:Choice>
  </mc:AlternateContent>
  <xr:revisionPtr revIDLastSave="0" documentId="13_ncr:1_{945239FD-C9F3-4806-B0C4-7B0E4B631800}" xr6:coauthVersionLast="47" xr6:coauthVersionMax="47" xr10:uidLastSave="{00000000-0000-0000-0000-000000000000}"/>
  <bookViews>
    <workbookView xWindow="-108" yWindow="-108" windowWidth="23256" windowHeight="12576" xr2:uid="{46F0CBA2-7199-4455-AA81-75A8FF2A48A1}"/>
  </bookViews>
  <sheets>
    <sheet name="vysledek" sheetId="2" r:id="rId1"/>
    <sheet name="rozbor_vzorců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B7" i="3"/>
  <c r="C7" i="3"/>
  <c r="D7" i="3"/>
  <c r="B8" i="3"/>
  <c r="C8" i="3"/>
  <c r="D8" i="3"/>
  <c r="B9" i="3"/>
  <c r="C9" i="3"/>
  <c r="D9" i="3"/>
  <c r="D6" i="2"/>
  <c r="G69" i="3"/>
  <c r="D69" i="3"/>
  <c r="B69" i="3"/>
  <c r="A69" i="3"/>
  <c r="A59" i="3"/>
  <c r="D7" i="2"/>
  <c r="D8" i="2"/>
  <c r="D9" i="2"/>
  <c r="D10" i="2"/>
  <c r="D11" i="2"/>
  <c r="D5" i="2"/>
  <c r="B6" i="2"/>
  <c r="B7" i="2"/>
  <c r="B8" i="2"/>
  <c r="B9" i="2"/>
  <c r="B10" i="2"/>
  <c r="B11" i="2"/>
  <c r="B5" i="2"/>
  <c r="C6" i="2"/>
  <c r="C7" i="2"/>
  <c r="C8" i="2"/>
  <c r="C9" i="2"/>
  <c r="C10" i="2"/>
  <c r="C11" i="2"/>
  <c r="C5" i="2"/>
</calcChain>
</file>

<file path=xl/sharedStrings.xml><?xml version="1.0" encoding="utf-8"?>
<sst xmlns="http://schemas.openxmlformats.org/spreadsheetml/2006/main" count="92" uniqueCount="74">
  <si>
    <t>phone:</t>
  </si>
  <si>
    <t>job title:</t>
  </si>
  <si>
    <t>=ČÁST(A2;HLEDAT("company: ";A2)+DÉLKA("company: ");HLEDAT(ZNAK(10);A2;HLEDAT("company: ";A2))-HLEDAT("company: ";A2)-DÉLKA("company: "))</t>
  </si>
  <si>
    <t>=KDYŽ(JE.CHYBHODN(HLEDAT("business phone:";A2));"";PROČISTIT(ČÁST(A2;HLEDAT("business phone:";A2)+DÉLKA("business phone:");HLEDAT(ZNAK(10);A2;HLEDAT("business phone:";A2))-HLEDAT("business phone:";A2)-DÉLKA("business phone:"))))</t>
  </si>
  <si>
    <t>=KDYŽ(JE.CHYBHODN(HLEDAT("job title:";A2)); "";PROČISTIT(ČÁST(A2;HLEDAT("job title:";A2)+DÉLKA("job title:");HLEDAT(ZNAK(10);A2;HLEDAT("job title:";A2))-HLEDAT("job title:";A2)-DÉLKA("job title:"))))</t>
  </si>
  <si>
    <t xml:space="preserve">company: </t>
  </si>
  <si>
    <t>! pozor nadpisy sloupců nepřepisovat, jsou na ně ve funkcích odkazy</t>
  </si>
  <si>
    <t>délka 9 znaků vč. mezery</t>
  </si>
  <si>
    <t>délka 7 znaků vč. mezery</t>
  </si>
  <si>
    <t xml:space="preserve">phone: </t>
  </si>
  <si>
    <t xml:space="preserve">title: </t>
  </si>
  <si>
    <t>final: '=ČÁST(A4;HLEDAT($B$3;A4)+DÉLKA($B$3);HLEDAT(ZNAK(10);A4;HLEDAT($B$3;A4))-HLEDAT($B$3;A4)-DÉLKA($B$3))</t>
  </si>
  <si>
    <t>final: '=KDYŽ(JE.CHYBHODN(HLEDAT($C$3;A4));"";ČÁST(A4;HLEDAT($C$3;A4)+DÉLKA($C$3);HLEDAT(ZNAK(10);A4;HLEDAT($C$3;A4))-HLEDAT($C$3;A4)-DÉLKA($C$3)))</t>
  </si>
  <si>
    <t>final: =KDYŽ(JE.CHYBHODN(HLEDAT($D$3;A4)); "";ČÁST(A4;HLEDAT($D$3;A4)+DÉLKA($D$3);HLEDAT(ZNAK(10);A4;HLEDAT($D$3;A4))-HLEDAT($D$3;A4)-DÉLKA($D$3)))</t>
  </si>
  <si>
    <t>=HLEDAT(ZNAK(10);A4;HLEDAT($C$3;A4))-HLEDAT($C$3;A4)-DÉLKA($C$3)</t>
  </si>
  <si>
    <t>1. vzorec pro company:</t>
  </si>
  <si>
    <t>text</t>
  </si>
  <si>
    <t>A4;</t>
  </si>
  <si>
    <t>start</t>
  </si>
  <si>
    <t>HLEDAT($B$3;A4)+DÉLKA($B$3);</t>
  </si>
  <si>
    <t>hledá="company: ";kde=prohledávané + počet znaků hledaného "company: "</t>
  </si>
  <si>
    <t>1 +9  = 10</t>
  </si>
  <si>
    <t>počet_znaků</t>
  </si>
  <si>
    <t>HLEDAT(ZNAK(10);A4;HLEDAT($B$3;A4))-HLEDAT($B$3;A4)-DÉLKA($B$3))</t>
  </si>
  <si>
    <t>hledá=řádkování;kde=prohledávané;start=hledá="company: ";kde=prohledávané  MÍNUS hledá="company: ";kde=prohledávané  MÍNUS hledá="company: ";kde=prohledávané - délka "company: "</t>
  </si>
  <si>
    <t>35;9-9-9 = výsledek 9-9-9 je -9, takže 35 - 9 = 26</t>
  </si>
  <si>
    <t>podmínka</t>
  </si>
  <si>
    <t>(JE.CHYBHODN(HLEDAT($C$3;A4));</t>
  </si>
  <si>
    <t>najde nebo nenajde "phone"? 'hledá="phone: ";kde=prohledávané</t>
  </si>
  <si>
    <t>výsledek je 46 = není to chyba, takže bude pokračovat vzorcem v NE</t>
  </si>
  <si>
    <t>Ano</t>
  </si>
  <si>
    <t>"";</t>
  </si>
  <si>
    <t>když je to pravda nepiš nic</t>
  </si>
  <si>
    <t>v tomto případě to neplatí, proto zapíše co bude výsledkem NE</t>
  </si>
  <si>
    <t>Ne</t>
  </si>
  <si>
    <r>
      <t>ČÁST(</t>
    </r>
    <r>
      <rPr>
        <b/>
        <sz val="11"/>
        <color theme="5" tint="-0.249977111117893"/>
        <rFont val="Calibri"/>
        <family val="2"/>
        <charset val="238"/>
        <scheme val="minor"/>
      </rPr>
      <t>A4;</t>
    </r>
    <r>
      <rPr>
        <b/>
        <sz val="11"/>
        <color rgb="FFFFC000"/>
        <rFont val="Calibri"/>
        <family val="2"/>
        <charset val="238"/>
        <scheme val="minor"/>
      </rPr>
      <t>HLEDAT($C$3;A4)+DÉLKA($C$3)</t>
    </r>
    <r>
      <rPr>
        <b/>
        <sz val="11"/>
        <color rgb="FF002060"/>
        <rFont val="Calibri"/>
        <family val="2"/>
        <charset val="238"/>
        <scheme val="minor"/>
      </rPr>
      <t>;</t>
    </r>
    <r>
      <rPr>
        <b/>
        <sz val="11"/>
        <color rgb="FF00B0F0"/>
        <rFont val="Calibri"/>
        <family val="2"/>
        <charset val="238"/>
        <scheme val="minor"/>
      </rPr>
      <t>HLEDAT(ZNAK(10);A4;HLEDAT($C$3;A4))-HLEDAT($C$3;A4)-DÉLKA($C$3)))</t>
    </r>
  </si>
  <si>
    <t>text s určitou délkou,prohledávané;hledá="phone: ";kde=prohledávané PLUS počet znaků hledaného "phone: ";</t>
  </si>
  <si>
    <t>hledá=řádkování;kde=prohledávané;start=hledá="phone: ";kde=prohledávané) MÍNUS hledá="phone: ";kde=prohledávané MÍNUS počet znaků hledaného "phone:"</t>
  </si>
  <si>
    <t>zde je výsledek 10, rozbor níže:</t>
  </si>
  <si>
    <t>3. vzorec pro job:</t>
  </si>
  <si>
    <t>(JE.CHYBHODN(HLEDAT($D$3;A4));</t>
  </si>
  <si>
    <t>výsledek je chyba, takže vypíše to co je v ANO</t>
  </si>
  <si>
    <t>ČÁST(A4;HLEDAT($D$3;A4)+DÉLKA($D$3);HLEDAT(ZNAK(10);A4;HLEDAT($D$3;A4))-HLEDAT($D$3;A4)-DÉLKA($D$3)))</t>
  </si>
  <si>
    <t>=ČÁST(A4;HLEDAT($C$3;A4)+DÉLKA($C$3);HLEDAT(ZNAK(10);A4;HLEDAT($C$3;A4))-HLEDAT($C$3;A4)-DÉLKA($C$3))</t>
  </si>
  <si>
    <r>
      <t xml:space="preserve">výsledek 10 získáme z </t>
    </r>
    <r>
      <rPr>
        <b/>
        <sz val="11"/>
        <color rgb="FFFF0000"/>
        <rFont val="Calibri"/>
        <family val="2"/>
        <charset val="238"/>
        <scheme val="minor"/>
      </rPr>
      <t>63 - 46 -7</t>
    </r>
  </si>
  <si>
    <t>=HLEDAT(ZNAK(10);A4;HLEDAT($C$3;A4))</t>
  </si>
  <si>
    <t>=HLEDAT($C$3;A4)</t>
  </si>
  <si>
    <t>=DÉLKA($C$3)</t>
  </si>
  <si>
    <t>jsou 3 samostatné vzorce:</t>
  </si>
  <si>
    <t>Proč je tady výsledek 63?</t>
  </si>
  <si>
    <t>začíná hledat od 46 pozice, což je místo, kde začíná slovo phone</t>
  </si>
  <si>
    <t>tam hledá řádkování, což je na konci řádku, proto je výsledek 63</t>
  </si>
  <si>
    <t>což je celá délka slova</t>
  </si>
  <si>
    <t>vzorce byly vymyšleny ve spolupráci s AI  :) na další stránce je rozbor</t>
  </si>
  <si>
    <t>=ČÁST(A4;HLEDAT($B$3;A4)+DÉLKA($B$3);HLEDAT(ZNAK(10);A4;HLEDAT($B$3;A4))-HLEDAT($B$3;A4)-DÉLKA($B$3))</t>
  </si>
  <si>
    <t>=KDYŽ(JE.CHYBHODN(HLEDAT($C$3;A4));"";PROČISTIT(ČÁST(A4;HLEDAT($C$3;A4)+DÉLKA("phone:");HLEDAT(ZNAK(10);A4;HLEDAT($C$3;A4))-HLEDAT($C$3;A4)-DÉLKA($C$3))))</t>
  </si>
  <si>
    <t>=KDYŽ(JE.CHYBHODN(HLEDAT($D$3;A4)); "";PROČISTIT(ČÁST(A4;HLEDAT($D$3;A4)+DÉLKA($D$3);HLEDAT(ZNAK(10);A4;HLEDAT($D$3;A4))-HLEDAT($D$3;A4)-DÉLKA($D$3))))</t>
  </si>
  <si>
    <t>Zadání úkolu: rozděl text ve sloupci A na tři sloupce company, phone a job title</t>
  </si>
  <si>
    <t>VZOREC pro company:</t>
  </si>
  <si>
    <t>VZOREC pro phone:</t>
  </si>
  <si>
    <t>VZOREC pro job title:</t>
  </si>
  <si>
    <t>data byla změněna</t>
  </si>
  <si>
    <t>Zjistila jsem, že jsou jednotlivé texty v buňce odděleny řádkováním, proto je možné využít funkci ZNAK(10)</t>
  </si>
  <si>
    <t xml:space="preserve">company: Test X 
business phone: x33222111
</t>
  </si>
  <si>
    <t xml:space="preserve">company: POKUS33, a.s. 
job title: asistant
</t>
  </si>
  <si>
    <t xml:space="preserve">company: Zkouška 0, s.r.o.
business phone: x66 555 444
</t>
  </si>
  <si>
    <t xml:space="preserve">company: Test Y., a. s.
job title: manager
business phone: x88 777 999
</t>
  </si>
  <si>
    <t xml:space="preserve">company: Hokus 3, s. r. o.
job title: accountant
</t>
  </si>
  <si>
    <t xml:space="preserve">company: Zkus 2, s.r.o.
</t>
  </si>
  <si>
    <t>a slova company, … jsem nahradila odkazem na buňku</t>
  </si>
  <si>
    <t>Níže jsou uvedené první vzorce, ale protože jsem k hledaným slovům (B-D3) doplnila mezeru, mohla jsem si dovolit vymazat funkci PROČISTIT</t>
  </si>
  <si>
    <t>2. vzorec pro phone: + viz. níže</t>
  </si>
  <si>
    <t>ad2) výsledek části vzorce při hledání phone:</t>
  </si>
  <si>
    <t xml:space="preserve">company: ZYX Czech Republic, s.r.o.
business phone: x111 22 33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</si>
</sst>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2" fillId="0" borderId="0" xfId="0" quotePrefix="1" applyFont="1"/>
    <xf numFmtId="0" fontId="3" fillId="0" borderId="0" xfId="0" quotePrefix="1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quotePrefix="1" applyFont="1"/>
    <xf numFmtId="0" fontId="8" fillId="0" borderId="0" xfId="0" applyFont="1"/>
    <xf numFmtId="0" fontId="8" fillId="0" borderId="0" xfId="0" quotePrefix="1" applyFont="1"/>
    <xf numFmtId="0" fontId="0" fillId="0" borderId="0" xfId="0" quotePrefix="1"/>
    <xf numFmtId="0" fontId="6" fillId="0" borderId="0" xfId="1"/>
    <xf numFmtId="0" fontId="12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2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/>
    <xf numFmtId="0" fontId="7" fillId="0" borderId="0" xfId="0" applyFont="1"/>
    <xf numFmtId="0" fontId="13" fillId="0" borderId="0" xfId="0" applyFont="1"/>
    <xf numFmtId="0" fontId="14" fillId="0" borderId="0" xfId="0" applyFont="1" applyFill="1" applyAlignment="1"/>
    <xf numFmtId="0" fontId="15" fillId="0" borderId="0" xfId="0" applyFont="1"/>
    <xf numFmtId="0" fontId="1" fillId="3" borderId="0" xfId="0" applyFont="1" applyFill="1"/>
    <xf numFmtId="0" fontId="1" fillId="0" borderId="0" xfId="0" applyFont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35860</xdr:colOff>
      <xdr:row>23</xdr:row>
      <xdr:rowOff>26893</xdr:rowOff>
    </xdr:from>
    <xdr:to>
      <xdr:col>1</xdr:col>
      <xdr:colOff>1713060</xdr:colOff>
      <xdr:row>31</xdr:row>
      <xdr:rowOff>170329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id="{CB132626-FEA1-FB26-4805-5A9A3B6BD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60" y="4150658"/>
          <a:ext cx="6276094" cy="1577789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</xdr:colOff>
      <xdr:row>33</xdr:row>
      <xdr:rowOff>44822</xdr:rowOff>
    </xdr:from>
    <xdr:to>
      <xdr:col>2</xdr:col>
      <xdr:colOff>993969</xdr:colOff>
      <xdr:row>43</xdr:row>
      <xdr:rowOff>125506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03F13F0F-5AD8-82F8-05E2-A20DA72D4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9" y="5961528"/>
          <a:ext cx="7654746" cy="1873625"/>
        </a:xfrm>
        <a:prstGeom prst="rect">
          <a:avLst/>
        </a:prstGeom>
      </xdr:spPr>
    </xdr:pic>
    <xdr:clientData/>
  </xdr:twoCellAnchor>
  <xdr:twoCellAnchor editAs="oneCell">
    <xdr:from>
      <xdr:col>0</xdr:col>
      <xdr:colOff>35859</xdr:colOff>
      <xdr:row>45</xdr:row>
      <xdr:rowOff>44823</xdr:rowOff>
    </xdr:from>
    <xdr:to>
      <xdr:col>2</xdr:col>
      <xdr:colOff>617669</xdr:colOff>
      <xdr:row>55</xdr:row>
      <xdr:rowOff>0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id="{FEAF5F1C-BAA4-3D07-BC9C-7722F213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59" y="8113058"/>
          <a:ext cx="7260516" cy="1748118"/>
        </a:xfrm>
        <a:prstGeom prst="rect">
          <a:avLst/>
        </a:prstGeom>
      </xdr:spPr>
    </xdr:pic>
    <xdr:clientData/>
  </xdr:twoCellAnchor>
  <xdr:twoCellAnchor editAs="oneCell">
    <xdr:from>
      <xdr:col>0</xdr:col>
      <xdr:colOff>35859</xdr:colOff>
      <xdr:row>59</xdr:row>
      <xdr:rowOff>35858</xdr:rowOff>
    </xdr:from>
    <xdr:to>
      <xdr:col>1</xdr:col>
      <xdr:colOff>939082</xdr:colOff>
      <xdr:row>66</xdr:row>
      <xdr:rowOff>129656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86789DCE-C571-1246-D22C-DC13F167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59" y="10614211"/>
          <a:ext cx="5502117" cy="1348857"/>
        </a:xfrm>
        <a:prstGeom prst="rect">
          <a:avLst/>
        </a:prstGeom>
      </xdr:spPr>
    </xdr:pic>
    <xdr:clientData/>
  </xdr:twoCellAnchor>
  <xdr:twoCellAnchor editAs="oneCell">
    <xdr:from>
      <xdr:col>1</xdr:col>
      <xdr:colOff>17930</xdr:colOff>
      <xdr:row>70</xdr:row>
      <xdr:rowOff>44824</xdr:rowOff>
    </xdr:from>
    <xdr:to>
      <xdr:col>2</xdr:col>
      <xdr:colOff>1534242</xdr:colOff>
      <xdr:row>75</xdr:row>
      <xdr:rowOff>116540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id="{F87402D5-4216-77F2-D3C2-281D77A93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6824" y="12595412"/>
          <a:ext cx="3596124" cy="968187"/>
        </a:xfrm>
        <a:prstGeom prst="rect">
          <a:avLst/>
        </a:prstGeom>
      </xdr:spPr>
    </xdr:pic>
    <xdr:clientData/>
  </xdr:twoCellAnchor>
  <xdr:twoCellAnchor editAs="oneCell">
    <xdr:from>
      <xdr:col>3</xdr:col>
      <xdr:colOff>26895</xdr:colOff>
      <xdr:row>70</xdr:row>
      <xdr:rowOff>53789</xdr:rowOff>
    </xdr:from>
    <xdr:to>
      <xdr:col>6</xdr:col>
      <xdr:colOff>7894</xdr:colOff>
      <xdr:row>75</xdr:row>
      <xdr:rowOff>116541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275FAA5F-737A-8A87-22B4-E66825DA6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26338"/>
        <a:stretch/>
      </xdr:blipFill>
      <xdr:spPr>
        <a:xfrm>
          <a:off x="8247530" y="12604377"/>
          <a:ext cx="2742129" cy="959223"/>
        </a:xfrm>
        <a:prstGeom prst="rect">
          <a:avLst/>
        </a:prstGeom>
      </xdr:spPr>
    </xdr:pic>
    <xdr:clientData/>
  </xdr:twoCellAnchor>
  <xdr:twoCellAnchor editAs="oneCell">
    <xdr:from>
      <xdr:col>6</xdr:col>
      <xdr:colOff>26895</xdr:colOff>
      <xdr:row>70</xdr:row>
      <xdr:rowOff>53788</xdr:rowOff>
    </xdr:from>
    <xdr:to>
      <xdr:col>10</xdr:col>
      <xdr:colOff>430306</xdr:colOff>
      <xdr:row>72</xdr:row>
      <xdr:rowOff>95547</xdr:rowOff>
    </xdr:to>
    <xdr:pic>
      <xdr:nvPicPr>
        <xdr:cNvPr id="15" name="Obrázek 14">
          <a:extLst>
            <a:ext uri="{FF2B5EF4-FFF2-40B4-BE49-F238E27FC236}">
              <a16:creationId xmlns:a16="http://schemas.microsoft.com/office/drawing/2014/main" id="{02BD0296-5681-8E69-9C1D-AC9D18304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08660" y="12604376"/>
          <a:ext cx="2841811" cy="400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3738-71A0-4D12-8783-DADD7C3C2150}">
  <dimension ref="A1:E16"/>
  <sheetViews>
    <sheetView tabSelected="1" workbookViewId="0">
      <selection activeCell="A24" sqref="A24"/>
    </sheetView>
  </sheetViews>
  <sheetFormatPr defaultRowHeight="14.4" x14ac:dyDescent="0.3"/>
  <cols>
    <col min="1" max="1" width="67" bestFit="1" customWidth="1"/>
    <col min="2" max="2" width="29" bestFit="1" customWidth="1"/>
    <col min="3" max="3" width="14" bestFit="1" customWidth="1"/>
    <col min="4" max="4" width="20.44140625" bestFit="1" customWidth="1"/>
    <col min="5" max="5" width="59.88671875" bestFit="1" customWidth="1"/>
  </cols>
  <sheetData>
    <row r="1" spans="1:5" s="1" customFormat="1" x14ac:dyDescent="0.3">
      <c r="A1" s="27" t="s">
        <v>57</v>
      </c>
    </row>
    <row r="2" spans="1:5" x14ac:dyDescent="0.3">
      <c r="A2" s="16" t="s">
        <v>53</v>
      </c>
    </row>
    <row r="3" spans="1:5" x14ac:dyDescent="0.3">
      <c r="A3" s="26" t="s">
        <v>62</v>
      </c>
    </row>
    <row r="4" spans="1:5" x14ac:dyDescent="0.3">
      <c r="B4" s="21" t="s">
        <v>5</v>
      </c>
      <c r="C4" s="21" t="s">
        <v>0</v>
      </c>
      <c r="D4" s="21" t="s">
        <v>1</v>
      </c>
      <c r="E4" s="25" t="s">
        <v>6</v>
      </c>
    </row>
    <row r="5" spans="1:5" x14ac:dyDescent="0.3">
      <c r="A5" s="28" t="s">
        <v>73</v>
      </c>
      <c r="B5" t="str">
        <f>MID(A5,SEARCH($B$4,A5)+LEN($B$4),SEARCH(CHAR(10),A5,SEARCH($B$4,A5))-SEARCH($B$4,A5)-LEN($B$4))</f>
        <v>ZYX Czech Republic, s.r.o.</v>
      </c>
      <c r="C5" t="str">
        <f>IF(ISERROR(SEARCH($C$4,A5)),"",TRIM(MID(A5,SEARCH($C$4,A5)+LEN("phone:"),SEARCH(CHAR(10),A5,SEARCH($C$4,A5))-SEARCH($C$4,A5)-LEN($C$4))))</f>
        <v>x111 22 33</v>
      </c>
      <c r="D5" t="str">
        <f>IF(ISERROR(SEARCH($D$4,A5)), "",TRIM(MID(A5,SEARCH($D$4,A5)+LEN($D$4),SEARCH(CHAR(10),A5,SEARCH($D$4,A5))-SEARCH($D$4,A5)-LEN($D$4))))</f>
        <v/>
      </c>
    </row>
    <row r="6" spans="1:5" x14ac:dyDescent="0.3">
      <c r="A6" s="28" t="s">
        <v>68</v>
      </c>
      <c r="B6" t="str">
        <f>MID(A6,SEARCH($B$4,A6)+LEN($B$4),SEARCH(CHAR(10),A6,SEARCH($B$4,A6))-SEARCH($B$4,A6)-LEN($B$4))</f>
        <v>Zkus 2, s.r.o.</v>
      </c>
      <c r="C6" t="str">
        <f>IF(ISERROR(SEARCH($C$4,A6)),"",TRIM(MID(A6,SEARCH($C$4,A6)+LEN("phone:"),SEARCH(CHAR(10),A6,SEARCH($C$4,A6))-SEARCH($C$4,A6)-LEN($C$4))))</f>
        <v/>
      </c>
      <c r="D6" t="str">
        <f>IF(ISERROR(SEARCH($D$4,A6)), "",TRIM(MID(A6,SEARCH($D$4,A6)+LEN($D$4),SEARCH(CHAR(10),A6,SEARCH($D$4,A6))-SEARCH($D$4,A6)-LEN($D$4))))</f>
        <v/>
      </c>
    </row>
    <row r="7" spans="1:5" x14ac:dyDescent="0.3">
      <c r="A7" s="28" t="s">
        <v>63</v>
      </c>
      <c r="B7" t="str">
        <f>MID(A7,SEARCH($B$4,A7)+LEN($B$4),SEARCH(CHAR(10),A7,SEARCH($B$4,A7))-SEARCH($B$4,A7)-LEN($B$4))</f>
        <v xml:space="preserve">Test X </v>
      </c>
      <c r="C7" t="str">
        <f>IF(ISERROR(SEARCH($C$4,A7)),"",TRIM(MID(A7,SEARCH($C$4,A7)+LEN("phone:"),SEARCH(CHAR(10),A7,SEARCH($C$4,A7))-SEARCH($C$4,A7)-LEN($C$4))))</f>
        <v>x33222111</v>
      </c>
      <c r="D7" t="str">
        <f>IF(ISERROR(SEARCH($D$4,A7)), "",TRIM(MID(A7,SEARCH($D$4,A7)+LEN($D$4),SEARCH(CHAR(10),A7,SEARCH($D$4,A7))-SEARCH($D$4,A7)-LEN($D$4))))</f>
        <v/>
      </c>
    </row>
    <row r="8" spans="1:5" x14ac:dyDescent="0.3">
      <c r="A8" s="28" t="s">
        <v>64</v>
      </c>
      <c r="B8" t="str">
        <f>MID(A8,SEARCH($B$4,A8)+LEN($B$4),SEARCH(CHAR(10),A8,SEARCH($B$4,A8))-SEARCH($B$4,A8)-LEN($B$4))</f>
        <v xml:space="preserve">POKUS33, a.s. </v>
      </c>
      <c r="C8" t="str">
        <f>IF(ISERROR(SEARCH($C$4,A8)),"",TRIM(MID(A8,SEARCH($C$4,A8)+LEN("phone:"),SEARCH(CHAR(10),A8,SEARCH($C$4,A8))-SEARCH($C$4,A8)-LEN($C$4))))</f>
        <v/>
      </c>
      <c r="D8" t="str">
        <f>IF(ISERROR(SEARCH($D$4,A8)), "",TRIM(MID(A8,SEARCH($D$4,A8)+LEN($D$4),SEARCH(CHAR(10),A8,SEARCH($D$4,A8))-SEARCH($D$4,A8)-LEN($D$4))))</f>
        <v>asistant</v>
      </c>
    </row>
    <row r="9" spans="1:5" x14ac:dyDescent="0.3">
      <c r="A9" s="28" t="s">
        <v>65</v>
      </c>
      <c r="B9" t="str">
        <f>MID(A9,SEARCH($B$4,A9)+LEN($B$4),SEARCH(CHAR(10),A9,SEARCH($B$4,A9))-SEARCH($B$4,A9)-LEN($B$4))</f>
        <v>Zkouška 0, s.r.o.</v>
      </c>
      <c r="C9" t="str">
        <f>IF(ISERROR(SEARCH($C$4,A9)),"",TRIM(MID(A9,SEARCH($C$4,A9)+LEN("phone:"),SEARCH(CHAR(10),A9,SEARCH($C$4,A9))-SEARCH($C$4,A9)-LEN($C$4))))</f>
        <v>x66 555 444</v>
      </c>
      <c r="D9" t="str">
        <f>IF(ISERROR(SEARCH($D$4,A9)), "",TRIM(MID(A9,SEARCH($D$4,A9)+LEN($D$4),SEARCH(CHAR(10),A9,SEARCH($D$4,A9))-SEARCH($D$4,A9)-LEN($D$4))))</f>
        <v/>
      </c>
    </row>
    <row r="10" spans="1:5" x14ac:dyDescent="0.3">
      <c r="A10" s="28" t="s">
        <v>66</v>
      </c>
      <c r="B10" t="str">
        <f>MID(A10,SEARCH($B$4,A10)+LEN($B$4),SEARCH(CHAR(10),A10,SEARCH($B$4,A10))-SEARCH($B$4,A10)-LEN($B$4))</f>
        <v>Test Y., a. s.</v>
      </c>
      <c r="C10" t="str">
        <f>IF(ISERROR(SEARCH($C$4,A10)),"",TRIM(MID(A10,SEARCH($C$4,A10)+LEN("phone:"),SEARCH(CHAR(10),A10,SEARCH($C$4,A10))-SEARCH($C$4,A10)-LEN($C$4))))</f>
        <v>x88 777 999</v>
      </c>
      <c r="D10" t="str">
        <f>IF(ISERROR(SEARCH($D$4,A10)), "",TRIM(MID(A10,SEARCH($D$4,A10)+LEN($D$4),SEARCH(CHAR(10),A10,SEARCH($D$4,A10))-SEARCH($D$4,A10)-LEN($D$4))))</f>
        <v>manager</v>
      </c>
    </row>
    <row r="11" spans="1:5" x14ac:dyDescent="0.3">
      <c r="A11" s="28" t="s">
        <v>67</v>
      </c>
      <c r="B11" t="str">
        <f>MID(A11,SEARCH($B$4,A11)+LEN($B$4),SEARCH(CHAR(10),A11,SEARCH($B$4,A11))-SEARCH($B$4,A11)-LEN($B$4))</f>
        <v>Hokus 3, s. r. o.</v>
      </c>
      <c r="C11" t="str">
        <f>IF(ISERROR(SEARCH($C$4,A11)),"",TRIM(MID(A11,SEARCH($C$4,A11)+LEN("phone:"),SEARCH(CHAR(10),A11,SEARCH($C$4,A11))-SEARCH($C$4,A11)-LEN($C$4))))</f>
        <v/>
      </c>
      <c r="D11" t="str">
        <f>IF(ISERROR(SEARCH($D$4,A11)), "",TRIM(MID(A11,SEARCH($D$4,A11)+LEN($D$4),SEARCH(CHAR(10),A11,SEARCH($D$4,A11))-SEARCH($D$4,A11)-LEN($D$4))))</f>
        <v>accountant</v>
      </c>
    </row>
    <row r="12" spans="1:5" x14ac:dyDescent="0.3">
      <c r="A12" s="23" t="s">
        <v>61</v>
      </c>
    </row>
    <row r="13" spans="1:5" x14ac:dyDescent="0.3">
      <c r="A13" s="23"/>
    </row>
    <row r="14" spans="1:5" x14ac:dyDescent="0.3">
      <c r="A14" s="24" t="s">
        <v>58</v>
      </c>
      <c r="B14" s="14" t="s">
        <v>54</v>
      </c>
    </row>
    <row r="15" spans="1:5" x14ac:dyDescent="0.3">
      <c r="A15" s="24" t="s">
        <v>59</v>
      </c>
      <c r="B15" s="14" t="s">
        <v>55</v>
      </c>
    </row>
    <row r="16" spans="1:5" x14ac:dyDescent="0.3">
      <c r="A16" s="24" t="s">
        <v>60</v>
      </c>
      <c r="B16" s="14" t="s">
        <v>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0DC2-FA7B-423A-A7AB-D6E3CDF6C73C}">
  <dimension ref="A1:P80"/>
  <sheetViews>
    <sheetView zoomScale="85" zoomScaleNormal="85" workbookViewId="0">
      <selection activeCell="H79" sqref="H79"/>
    </sheetView>
  </sheetViews>
  <sheetFormatPr defaultRowHeight="14.4" x14ac:dyDescent="0.3"/>
  <cols>
    <col min="1" max="1" width="67" bestFit="1" customWidth="1"/>
    <col min="2" max="2" width="30.33203125" customWidth="1"/>
    <col min="3" max="4" width="22.44140625" customWidth="1"/>
    <col min="6" max="6" width="8.88671875" customWidth="1"/>
    <col min="14" max="15" width="8.88671875" customWidth="1"/>
  </cols>
  <sheetData>
    <row r="1" spans="1:6" x14ac:dyDescent="0.3">
      <c r="A1" s="1"/>
      <c r="B1" t="s">
        <v>7</v>
      </c>
      <c r="C1" t="s">
        <v>8</v>
      </c>
      <c r="D1" t="s">
        <v>8</v>
      </c>
    </row>
    <row r="2" spans="1:6" x14ac:dyDescent="0.3">
      <c r="B2" s="1" t="s">
        <v>5</v>
      </c>
      <c r="C2" s="9" t="s">
        <v>9</v>
      </c>
      <c r="D2" s="1" t="s">
        <v>10</v>
      </c>
      <c r="E2" s="8" t="s">
        <v>6</v>
      </c>
    </row>
    <row r="3" spans="1:6" x14ac:dyDescent="0.3">
      <c r="A3" s="22" t="s">
        <v>73</v>
      </c>
      <c r="B3" t="str">
        <f>MID(A3,SEARCH($B$2,A3)+LEN($B$2),SEARCH(CHAR(10),A3,SEARCH($B$2,A3))-SEARCH($B$2,A3)-LEN($B$2))</f>
        <v>ZYX Czech Republic, s.r.o.</v>
      </c>
      <c r="C3" t="str">
        <f t="shared" ref="C3:C9" si="0">IF(ISERROR(SEARCH($C$2,A3)),"",MID(A3,SEARCH($C$2,A3)+LEN($C$2),SEARCH(CHAR(10),A3,SEARCH($C$2,A3))-SEARCH($C$2,A3)-LEN($C$2)))</f>
        <v>x111 22 33</v>
      </c>
      <c r="D3" t="str">
        <f>IF(ISERROR(SEARCH($D$2,A3)), "",MID(A3,SEARCH($D$2,A3)+LEN($D$2),SEARCH(CHAR(10),A3,SEARCH($D$2,A3))-SEARCH($D$2,A3)-LEN($D$2)))</f>
        <v/>
      </c>
    </row>
    <row r="4" spans="1:6" x14ac:dyDescent="0.3">
      <c r="A4" s="22" t="s">
        <v>68</v>
      </c>
      <c r="B4" t="str">
        <f t="shared" ref="B4:B9" si="1">MID(A4,SEARCH($B$2,A4)+LEN($B$2),SEARCH(CHAR(10),A4,SEARCH($B$2,A4))-SEARCH($B$2,A4)-LEN($B$2))</f>
        <v>Zkus 2, s.r.o.</v>
      </c>
      <c r="C4" t="str">
        <f t="shared" si="0"/>
        <v/>
      </c>
      <c r="D4" t="str">
        <f>IF(ISERROR(SEARCH($D$2,A4)), "",MID(A4,SEARCH($D$2,A4)+LEN($D$2),SEARCH(CHAR(10),A4,SEARCH($D$2,A4))-SEARCH($D$2,A4)-LEN($D$2)))</f>
        <v/>
      </c>
    </row>
    <row r="5" spans="1:6" x14ac:dyDescent="0.3">
      <c r="A5" s="22" t="s">
        <v>63</v>
      </c>
      <c r="B5" t="str">
        <f t="shared" si="1"/>
        <v xml:space="preserve">Test X </v>
      </c>
      <c r="C5" t="str">
        <f t="shared" si="0"/>
        <v>x33222111</v>
      </c>
      <c r="D5" t="str">
        <f>IF(ISERROR(SEARCH($D$2,A5)), "",MID(A5,SEARCH($D$2,A5)+LEN($D$2),SEARCH(CHAR(10),A5,SEARCH($D$2,A5))-SEARCH($D$2,A5)-LEN($D$2)))</f>
        <v/>
      </c>
    </row>
    <row r="6" spans="1:6" x14ac:dyDescent="0.3">
      <c r="A6" s="22" t="s">
        <v>64</v>
      </c>
      <c r="B6" t="str">
        <f t="shared" si="1"/>
        <v xml:space="preserve">POKUS33, a.s. </v>
      </c>
      <c r="C6" t="str">
        <f t="shared" si="0"/>
        <v/>
      </c>
      <c r="F6" s="10"/>
    </row>
    <row r="7" spans="1:6" x14ac:dyDescent="0.3">
      <c r="A7" s="22" t="s">
        <v>65</v>
      </c>
      <c r="B7" t="str">
        <f t="shared" si="1"/>
        <v>Zkouška 0, s.r.o.</v>
      </c>
      <c r="C7" t="str">
        <f t="shared" si="0"/>
        <v>x66 555 444</v>
      </c>
      <c r="D7" t="str">
        <f>IF(ISERROR(SEARCH($D$2,A7)), "",MID(A7,SEARCH($D$2,A7)+LEN($D$2),SEARCH(CHAR(10),A7,SEARCH($D$2,A7))-SEARCH($D$2,A7)-LEN($D$2)))</f>
        <v/>
      </c>
      <c r="F7" s="10"/>
    </row>
    <row r="8" spans="1:6" x14ac:dyDescent="0.3">
      <c r="A8" s="22" t="s">
        <v>66</v>
      </c>
      <c r="B8" t="str">
        <f t="shared" si="1"/>
        <v>Test Y., a. s.</v>
      </c>
      <c r="C8" t="str">
        <f t="shared" si="0"/>
        <v>x88 777 999</v>
      </c>
      <c r="D8" t="str">
        <f>IF(ISERROR(SEARCH($D$2,A8)), "",MID(A8,SEARCH($D$2,A8)+LEN($D$2),SEARCH(CHAR(10),A8,SEARCH($D$2,A8))-SEARCH($D$2,A8)-LEN($D$2)))</f>
        <v>manager</v>
      </c>
    </row>
    <row r="9" spans="1:6" x14ac:dyDescent="0.3">
      <c r="A9" s="22" t="s">
        <v>67</v>
      </c>
      <c r="B9" t="str">
        <f t="shared" si="1"/>
        <v>Hokus 3, s. r. o.</v>
      </c>
      <c r="C9" t="str">
        <f t="shared" si="0"/>
        <v/>
      </c>
      <c r="D9" t="str">
        <f>IF(ISERROR(SEARCH($D$2,A9)), "",MID(A9,SEARCH($D$2,A9)+LEN($D$2),SEARCH(CHAR(10),A9,SEARCH($D$2,A9))-SEARCH($D$2,A9)-LEN($D$2)))</f>
        <v>accountant</v>
      </c>
    </row>
    <row r="11" spans="1:6" x14ac:dyDescent="0.3">
      <c r="A11" t="s">
        <v>70</v>
      </c>
    </row>
    <row r="12" spans="1:6" x14ac:dyDescent="0.3">
      <c r="A12" t="s">
        <v>69</v>
      </c>
    </row>
    <row r="13" spans="1:6" x14ac:dyDescent="0.3">
      <c r="A13" s="2" t="s">
        <v>5</v>
      </c>
    </row>
    <row r="14" spans="1:6" x14ac:dyDescent="0.3">
      <c r="A14" s="6" t="s">
        <v>2</v>
      </c>
    </row>
    <row r="15" spans="1:6" s="2" customFormat="1" x14ac:dyDescent="0.3">
      <c r="A15" s="11" t="s">
        <v>11</v>
      </c>
    </row>
    <row r="16" spans="1:6" s="1" customFormat="1" x14ac:dyDescent="0.3">
      <c r="A16" s="12" t="s">
        <v>0</v>
      </c>
    </row>
    <row r="17" spans="1:15" s="1" customFormat="1" x14ac:dyDescent="0.3">
      <c r="A17" s="13" t="s">
        <v>3</v>
      </c>
    </row>
    <row r="18" spans="1:15" s="1" customFormat="1" x14ac:dyDescent="0.3">
      <c r="A18" s="13" t="s">
        <v>12</v>
      </c>
    </row>
    <row r="19" spans="1:15" x14ac:dyDescent="0.3">
      <c r="A19" s="4" t="s">
        <v>10</v>
      </c>
    </row>
    <row r="20" spans="1:15" x14ac:dyDescent="0.3">
      <c r="A20" s="5" t="s">
        <v>4</v>
      </c>
    </row>
    <row r="21" spans="1:15" x14ac:dyDescent="0.3">
      <c r="A21" s="5" t="s">
        <v>13</v>
      </c>
      <c r="O21" s="14"/>
    </row>
    <row r="23" spans="1:15" x14ac:dyDescent="0.3">
      <c r="A23" t="s">
        <v>15</v>
      </c>
      <c r="D23" s="11"/>
    </row>
    <row r="24" spans="1:15" x14ac:dyDescent="0.3">
      <c r="D24" s="2" t="s">
        <v>16</v>
      </c>
      <c r="E24" s="2" t="s">
        <v>17</v>
      </c>
      <c r="F24" s="2"/>
    </row>
    <row r="25" spans="1:15" x14ac:dyDescent="0.3">
      <c r="D25" s="2"/>
      <c r="E25" s="2"/>
      <c r="F25" s="2"/>
    </row>
    <row r="26" spans="1:15" x14ac:dyDescent="0.3">
      <c r="D26" s="2"/>
      <c r="E26" s="2"/>
      <c r="F26" s="2"/>
    </row>
    <row r="27" spans="1:15" x14ac:dyDescent="0.3">
      <c r="D27" s="2" t="s">
        <v>18</v>
      </c>
      <c r="E27" s="6" t="s">
        <v>19</v>
      </c>
      <c r="F27" s="2"/>
    </row>
    <row r="28" spans="1:15" x14ac:dyDescent="0.3">
      <c r="D28" s="2"/>
      <c r="E28" s="2" t="s">
        <v>20</v>
      </c>
      <c r="F28" s="2"/>
    </row>
    <row r="29" spans="1:15" x14ac:dyDescent="0.3">
      <c r="D29" s="2"/>
      <c r="E29" s="2" t="s">
        <v>21</v>
      </c>
      <c r="F29" s="2"/>
    </row>
    <row r="30" spans="1:15" x14ac:dyDescent="0.3">
      <c r="D30" s="2" t="s">
        <v>22</v>
      </c>
      <c r="E30" s="2" t="s">
        <v>23</v>
      </c>
      <c r="F30" s="2"/>
    </row>
    <row r="31" spans="1:15" x14ac:dyDescent="0.3">
      <c r="E31" s="2" t="s">
        <v>24</v>
      </c>
    </row>
    <row r="32" spans="1:15" x14ac:dyDescent="0.3">
      <c r="E32" s="2" t="s">
        <v>25</v>
      </c>
    </row>
    <row r="33" spans="1:16" x14ac:dyDescent="0.3">
      <c r="A33" t="s">
        <v>71</v>
      </c>
      <c r="D33" s="13"/>
    </row>
    <row r="34" spans="1:16" x14ac:dyDescent="0.3">
      <c r="D34" s="12" t="s">
        <v>26</v>
      </c>
      <c r="E34" s="13" t="s">
        <v>27</v>
      </c>
    </row>
    <row r="35" spans="1:16" x14ac:dyDescent="0.3">
      <c r="D35" s="12"/>
      <c r="E35" s="7" t="s">
        <v>28</v>
      </c>
    </row>
    <row r="36" spans="1:16" x14ac:dyDescent="0.3">
      <c r="D36" s="12"/>
      <c r="E36" s="7" t="s">
        <v>29</v>
      </c>
    </row>
    <row r="37" spans="1:16" x14ac:dyDescent="0.3">
      <c r="D37" s="12" t="s">
        <v>30</v>
      </c>
      <c r="E37" s="13" t="s">
        <v>31</v>
      </c>
    </row>
    <row r="38" spans="1:16" x14ac:dyDescent="0.3">
      <c r="D38" s="12"/>
      <c r="E38" s="13" t="s">
        <v>32</v>
      </c>
    </row>
    <row r="39" spans="1:16" x14ac:dyDescent="0.3">
      <c r="D39" s="12"/>
      <c r="E39" s="7" t="s">
        <v>33</v>
      </c>
    </row>
    <row r="40" spans="1:16" x14ac:dyDescent="0.3">
      <c r="D40" s="12" t="s">
        <v>34</v>
      </c>
      <c r="E40" s="13" t="s">
        <v>35</v>
      </c>
    </row>
    <row r="41" spans="1:16" x14ac:dyDescent="0.3">
      <c r="E41" s="3" t="s">
        <v>36</v>
      </c>
    </row>
    <row r="42" spans="1:16" x14ac:dyDescent="0.3">
      <c r="E42" s="3" t="s">
        <v>37</v>
      </c>
    </row>
    <row r="43" spans="1:16" x14ac:dyDescent="0.3">
      <c r="E43" s="15" t="s">
        <v>38</v>
      </c>
    </row>
    <row r="44" spans="1:16" x14ac:dyDescent="0.3">
      <c r="E44" s="12"/>
    </row>
    <row r="45" spans="1:16" x14ac:dyDescent="0.3">
      <c r="A45" t="s">
        <v>39</v>
      </c>
      <c r="D45" s="5"/>
      <c r="P45" s="14"/>
    </row>
    <row r="46" spans="1:16" x14ac:dyDescent="0.3">
      <c r="D46" t="s">
        <v>26</v>
      </c>
      <c r="E46" s="5" t="s">
        <v>40</v>
      </c>
    </row>
    <row r="47" spans="1:16" x14ac:dyDescent="0.3">
      <c r="E47" s="5" t="s">
        <v>41</v>
      </c>
    </row>
    <row r="49" spans="1:5" x14ac:dyDescent="0.3">
      <c r="D49" t="s">
        <v>30</v>
      </c>
      <c r="E49" s="5" t="s">
        <v>31</v>
      </c>
    </row>
    <row r="50" spans="1:5" x14ac:dyDescent="0.3">
      <c r="E50" s="5" t="s">
        <v>32</v>
      </c>
    </row>
    <row r="52" spans="1:5" x14ac:dyDescent="0.3">
      <c r="D52" t="s">
        <v>34</v>
      </c>
      <c r="E52" s="5" t="s">
        <v>42</v>
      </c>
    </row>
    <row r="57" spans="1:5" x14ac:dyDescent="0.3">
      <c r="A57" s="16" t="s">
        <v>72</v>
      </c>
    </row>
    <row r="58" spans="1:5" x14ac:dyDescent="0.3">
      <c r="A58" s="14" t="s">
        <v>43</v>
      </c>
    </row>
    <row r="59" spans="1:5" x14ac:dyDescent="0.3">
      <c r="A59" s="14" t="str">
        <f>MID(A3,SEARCH($C$2,A3)+LEN($C$2),SEARCH(CHAR(10),A3,SEARCH($C$2,A3))-SEARCH($C$2,A3)-LEN($C$2))</f>
        <v>x111 22 33</v>
      </c>
    </row>
    <row r="68" spans="1:7" x14ac:dyDescent="0.3">
      <c r="A68" s="17" t="s">
        <v>14</v>
      </c>
    </row>
    <row r="69" spans="1:7" x14ac:dyDescent="0.3">
      <c r="A69" s="18">
        <f>SEARCH(CHAR(10),A3,SEARCH($C$2,A3))-SEARCH($C$2,A3)-LEN($C$2)</f>
        <v>10</v>
      </c>
      <c r="B69" s="19">
        <f>SEARCH(CHAR(10),A3,SEARCH($C$2,A3))</f>
        <v>63</v>
      </c>
      <c r="C69" s="16"/>
      <c r="D69" s="19">
        <f>SEARCH($C$2,A3)</f>
        <v>46</v>
      </c>
      <c r="E69" s="16"/>
      <c r="F69" s="16"/>
      <c r="G69" s="19">
        <f>LEN($C$2)</f>
        <v>7</v>
      </c>
    </row>
    <row r="70" spans="1:7" x14ac:dyDescent="0.3">
      <c r="A70" t="s">
        <v>44</v>
      </c>
      <c r="B70" s="14" t="s">
        <v>45</v>
      </c>
      <c r="D70" s="14" t="s">
        <v>46</v>
      </c>
      <c r="G70" s="14" t="s">
        <v>47</v>
      </c>
    </row>
    <row r="71" spans="1:7" x14ac:dyDescent="0.3">
      <c r="A71" s="20" t="s">
        <v>48</v>
      </c>
    </row>
    <row r="77" spans="1:7" x14ac:dyDescent="0.3">
      <c r="B77" t="s">
        <v>49</v>
      </c>
    </row>
    <row r="78" spans="1:7" x14ac:dyDescent="0.3">
      <c r="B78" t="s">
        <v>50</v>
      </c>
    </row>
    <row r="79" spans="1:7" x14ac:dyDescent="0.3">
      <c r="B79" t="s">
        <v>51</v>
      </c>
    </row>
    <row r="80" spans="1:7" x14ac:dyDescent="0.3">
      <c r="B80" s="14" t="s">
        <v>52</v>
      </c>
    </row>
  </sheetData>
  <hyperlinks>
    <hyperlink ref="E43" location="engeto_projekt!A61" display="zde je výsledek 10, rozbor níže:" xr:uid="{51BF76D7-7137-45D0-B0A2-B60F1187E1C2}"/>
  </hyperlink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vysledek</vt:lpstr>
      <vt:lpstr>rozbor_vzorců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</dc:creator>
  <cp:lastModifiedBy>Lucka</cp:lastModifiedBy>
  <dcterms:created xsi:type="dcterms:W3CDTF">2023-11-08T14:04:28Z</dcterms:created>
  <dcterms:modified xsi:type="dcterms:W3CDTF">2023-11-14T15:58:07Z</dcterms:modified>
</cp:coreProperties>
</file>