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mitech\700110 LTAS\PILEDClient\PILEDClient\"/>
    </mc:Choice>
  </mc:AlternateContent>
  <bookViews>
    <workbookView xWindow="0" yWindow="0" windowWidth="19200" windowHeight="11295" activeTab="3"/>
  </bookViews>
  <sheets>
    <sheet name="Allgmein" sheetId="1" r:id="rId1"/>
    <sheet name="NeoLinkBox" sheetId="2" r:id="rId2"/>
    <sheet name="Allgemeine Näherung" sheetId="3" r:id="rId3"/>
    <sheet name="Tabelle1" sheetId="4" r:id="rId4"/>
  </sheets>
  <definedNames>
    <definedName name="_xlnm.Print_Area" localSheetId="0">Allgmein!$A$1:$P$57</definedName>
  </definedNames>
  <calcPr calcId="152511"/>
</workbook>
</file>

<file path=xl/calcChain.xml><?xml version="1.0" encoding="utf-8"?>
<calcChain xmlns="http://schemas.openxmlformats.org/spreadsheetml/2006/main">
  <c r="Q19" i="4" l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P19" i="4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O19" i="4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N19" i="4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M19" i="4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P2" i="4"/>
  <c r="O2" i="4"/>
  <c r="G3" i="4"/>
  <c r="G4" i="4"/>
  <c r="G5" i="4"/>
  <c r="G6" i="4"/>
  <c r="G7" i="4"/>
  <c r="T7" i="4" s="1"/>
  <c r="G8" i="4"/>
  <c r="G9" i="4"/>
  <c r="T9" i="4" s="1"/>
  <c r="G10" i="4"/>
  <c r="G11" i="4"/>
  <c r="G12" i="4"/>
  <c r="G13" i="4"/>
  <c r="T13" i="4" s="1"/>
  <c r="G14" i="4"/>
  <c r="T14" i="4" s="1"/>
  <c r="G15" i="4"/>
  <c r="T15" i="4" s="1"/>
  <c r="G16" i="4"/>
  <c r="G17" i="4"/>
  <c r="G18" i="4"/>
  <c r="G19" i="4"/>
  <c r="G20" i="4"/>
  <c r="G21" i="4"/>
  <c r="T21" i="4" s="1"/>
  <c r="G22" i="4"/>
  <c r="T22" i="4" s="1"/>
  <c r="G23" i="4"/>
  <c r="T23" i="4" s="1"/>
  <c r="G24" i="4"/>
  <c r="G25" i="4"/>
  <c r="G26" i="4"/>
  <c r="G27" i="4"/>
  <c r="G28" i="4"/>
  <c r="G29" i="4"/>
  <c r="T29" i="4" s="1"/>
  <c r="G30" i="4"/>
  <c r="T30" i="4" s="1"/>
  <c r="G31" i="4"/>
  <c r="T31" i="4" s="1"/>
  <c r="G32" i="4"/>
  <c r="G33" i="4"/>
  <c r="G34" i="4"/>
  <c r="G2" i="4"/>
  <c r="M2" i="4" s="1"/>
  <c r="T32" i="4"/>
  <c r="T10" i="4"/>
  <c r="T5" i="4"/>
  <c r="T6" i="4"/>
  <c r="T2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H3" i="4"/>
  <c r="T3" i="4" s="1"/>
  <c r="H4" i="4"/>
  <c r="T4" i="4" s="1"/>
  <c r="H5" i="4"/>
  <c r="H6" i="4"/>
  <c r="H7" i="4"/>
  <c r="H8" i="4"/>
  <c r="T8" i="4" s="1"/>
  <c r="H9" i="4"/>
  <c r="H10" i="4"/>
  <c r="H11" i="4"/>
  <c r="T11" i="4" s="1"/>
  <c r="H12" i="4"/>
  <c r="T12" i="4" s="1"/>
  <c r="H13" i="4"/>
  <c r="H14" i="4"/>
  <c r="H15" i="4"/>
  <c r="H16" i="4"/>
  <c r="T16" i="4" s="1"/>
  <c r="H17" i="4"/>
  <c r="H18" i="4"/>
  <c r="H19" i="4"/>
  <c r="T19" i="4" s="1"/>
  <c r="H20" i="4"/>
  <c r="H21" i="4"/>
  <c r="H22" i="4"/>
  <c r="H23" i="4"/>
  <c r="H24" i="4"/>
  <c r="H25" i="4"/>
  <c r="H26" i="4"/>
  <c r="T26" i="4" s="1"/>
  <c r="H27" i="4"/>
  <c r="T27" i="4" s="1"/>
  <c r="H28" i="4"/>
  <c r="T28" i="4" s="1"/>
  <c r="H29" i="4"/>
  <c r="H30" i="4"/>
  <c r="H31" i="4"/>
  <c r="H32" i="4"/>
  <c r="H33" i="4"/>
  <c r="H34" i="4"/>
  <c r="T34" i="4" s="1"/>
  <c r="K2" i="4"/>
  <c r="Q2" i="4" s="1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J2" i="4"/>
  <c r="I2" i="4"/>
  <c r="H2" i="4"/>
  <c r="N2" i="4" s="1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4" i="3"/>
  <c r="R8" i="3"/>
  <c r="Q8" i="3"/>
  <c r="P3" i="4" l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T18" i="4"/>
  <c r="T33" i="4"/>
  <c r="T25" i="4"/>
  <c r="T17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T24" i="4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T2" i="4"/>
  <c r="H6" i="3"/>
  <c r="Q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" i="2"/>
  <c r="H35" i="3" l="1"/>
  <c r="H27" i="3"/>
  <c r="H19" i="3"/>
  <c r="H11" i="3"/>
  <c r="H37" i="3"/>
  <c r="H13" i="3"/>
  <c r="H36" i="3"/>
  <c r="H20" i="3"/>
  <c r="H34" i="3"/>
  <c r="H10" i="3"/>
  <c r="H25" i="3"/>
  <c r="H9" i="3"/>
  <c r="H32" i="3"/>
  <c r="H24" i="3"/>
  <c r="H16" i="3"/>
  <c r="H8" i="3"/>
  <c r="H29" i="3"/>
  <c r="H21" i="3"/>
  <c r="H5" i="3"/>
  <c r="H28" i="3"/>
  <c r="H12" i="3"/>
  <c r="H26" i="3"/>
  <c r="H18" i="3"/>
  <c r="H33" i="3"/>
  <c r="H17" i="3"/>
  <c r="H31" i="3"/>
  <c r="H23" i="3"/>
  <c r="H15" i="3"/>
  <c r="H7" i="3"/>
  <c r="H4" i="3"/>
  <c r="H30" i="3"/>
  <c r="H22" i="3"/>
  <c r="H14" i="3"/>
  <c r="I69" i="1"/>
  <c r="A57" i="1" l="1"/>
</calcChain>
</file>

<file path=xl/sharedStrings.xml><?xml version="1.0" encoding="utf-8"?>
<sst xmlns="http://schemas.openxmlformats.org/spreadsheetml/2006/main" count="70" uniqueCount="45">
  <si>
    <t>Color Temperature [K]</t>
  </si>
  <si>
    <t>Daytime [h]</t>
  </si>
  <si>
    <t>Info:</t>
  </si>
  <si>
    <t>Air Mass (1.5) Golbal Spektrum</t>
  </si>
  <si>
    <t>Date: Äquinoktium (22 September)</t>
  </si>
  <si>
    <t>Latitude: 47 ° N</t>
  </si>
  <si>
    <t>y1</t>
  </si>
  <si>
    <t>y2</t>
  </si>
  <si>
    <t>period</t>
  </si>
  <si>
    <t>virthour</t>
  </si>
  <si>
    <t>offset</t>
  </si>
  <si>
    <t>Zeit</t>
  </si>
  <si>
    <t>Firmware Simulation</t>
  </si>
  <si>
    <t>CCT äquivalent</t>
  </si>
  <si>
    <t>Äquivalente CCT-Werte (gilt für die Neolink-Box Firmware!)</t>
  </si>
  <si>
    <t>CCT</t>
  </si>
  <si>
    <t>Momentan ist der Tagesverlauf von 6 Uhr früh bis 18 Uhr abends programmiert. Von 18 Uhr bis 6 Uhr früh wird permanent 2700K eingestellt.</t>
  </si>
  <si>
    <t>Anmerkung zum momentanen Stand der Neolink-Box</t>
  </si>
  <si>
    <t>Die Änderung, bzw. das Senden der neuen CCT-Werte erfolgt momentan permanent alle 20 Sekunden, wobei 60 Sekunden ideal sind, damit nicht zu oft gesendet werden muss.</t>
  </si>
  <si>
    <t>Frühling</t>
  </si>
  <si>
    <t>Winter</t>
  </si>
  <si>
    <t>Stunde</t>
  </si>
  <si>
    <t>Sommer</t>
  </si>
  <si>
    <t>Herbst</t>
  </si>
  <si>
    <t>Frühling/Sommer</t>
  </si>
  <si>
    <t>gewählter Tagesverauf (Standard)</t>
  </si>
  <si>
    <t>Box</t>
  </si>
  <si>
    <t>x0=</t>
  </si>
  <si>
    <t>y0=</t>
  </si>
  <si>
    <t>a=</t>
  </si>
  <si>
    <t>CCT Min</t>
  </si>
  <si>
    <t>CCT Max</t>
  </si>
  <si>
    <t>x0</t>
  </si>
  <si>
    <t>y0</t>
  </si>
  <si>
    <t>Gleichung einer Parable mit Scheitel in (x0,y0)</t>
  </si>
  <si>
    <t>y=a * ( x- x-) ^2 + y0</t>
  </si>
  <si>
    <t>a=(y-y0)/(x-x0)^2</t>
  </si>
  <si>
    <t>a</t>
  </si>
  <si>
    <t xml:space="preserve">--&gt; bei x=7 soll y=CCTmin sein </t>
  </si>
  <si>
    <t>x(CCTMin)</t>
  </si>
  <si>
    <t>delta Winter</t>
  </si>
  <si>
    <t>Näherung FW
Winterl</t>
  </si>
  <si>
    <t>Näherung FW
Frühling</t>
  </si>
  <si>
    <t>delta Frühling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</si>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</sst>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1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164" fontId="0" fillId="0" borderId="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Fill="1" applyBorder="1"/>
    <xf numFmtId="0" fontId="0" fillId="5" borderId="12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6" xfId="0" applyFill="1" applyBorder="1"/>
    <xf numFmtId="0" fontId="0" fillId="4" borderId="8" xfId="0" applyFill="1" applyBorder="1"/>
    <xf numFmtId="0" fontId="0" fillId="4" borderId="10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0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164" fontId="1" fillId="0" borderId="0" xfId="0" applyNumberFormat="1" applyFont="1" applyAlignment="1">
      <alignment horizontal="left" vertical="center"/>
    </xf>
    <xf numFmtId="1" fontId="0" fillId="5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64" fontId="0" fillId="6" borderId="5" xfId="0" applyNumberFormat="1" applyFill="1" applyBorder="1"/>
    <xf numFmtId="1" fontId="0" fillId="0" borderId="0" xfId="0" applyNumberFormat="1"/>
    <xf numFmtId="1" fontId="0" fillId="10" borderId="0" xfId="0" applyNumberFormat="1" applyFill="1"/>
    <xf numFmtId="0" fontId="0" fillId="0" borderId="0" xfId="0" quotePrefix="1"/>
    <xf numFmtId="0" fontId="0" fillId="11" borderId="0" xfId="0" applyFill="1" applyAlignment="1">
      <alignment horizontal="center" wrapText="1"/>
    </xf>
    <xf numFmtId="164" fontId="0" fillId="0" borderId="0" xfId="0" applyNumberFormat="1"/>
    <xf numFmtId="2" fontId="0" fillId="6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xVal>
            <c:numRef>
              <c:f>Allgmein!$A$3:$A$27</c:f>
              <c:numCache>
                <c:formatCode>0.0</c:formatCode>
                <c:ptCount val="2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</c:numCache>
            </c:numRef>
          </c:xVal>
          <c:yVal>
            <c:numRef>
              <c:f>Allgmein!$B$3:$B$27</c:f>
              <c:numCache>
                <c:formatCode>General</c:formatCode>
                <c:ptCount val="25"/>
                <c:pt idx="0">
                  <c:v>2700</c:v>
                </c:pt>
                <c:pt idx="1">
                  <c:v>3056</c:v>
                </c:pt>
                <c:pt idx="2">
                  <c:v>3412</c:v>
                </c:pt>
                <c:pt idx="3">
                  <c:v>3756</c:v>
                </c:pt>
                <c:pt idx="4">
                  <c:v>4101</c:v>
                </c:pt>
                <c:pt idx="5">
                  <c:v>4434</c:v>
                </c:pt>
                <c:pt idx="6">
                  <c:v>4767</c:v>
                </c:pt>
                <c:pt idx="7">
                  <c:v>5042</c:v>
                </c:pt>
                <c:pt idx="8">
                  <c:v>5318</c:v>
                </c:pt>
                <c:pt idx="9">
                  <c:v>5520</c:v>
                </c:pt>
                <c:pt idx="10">
                  <c:v>5685</c:v>
                </c:pt>
                <c:pt idx="11">
                  <c:v>5770</c:v>
                </c:pt>
                <c:pt idx="12">
                  <c:v>5800</c:v>
                </c:pt>
                <c:pt idx="13">
                  <c:v>5770</c:v>
                </c:pt>
                <c:pt idx="14">
                  <c:v>5685</c:v>
                </c:pt>
                <c:pt idx="15">
                  <c:v>5520</c:v>
                </c:pt>
                <c:pt idx="16">
                  <c:v>5318</c:v>
                </c:pt>
                <c:pt idx="17">
                  <c:v>5042</c:v>
                </c:pt>
                <c:pt idx="18">
                  <c:v>4767</c:v>
                </c:pt>
                <c:pt idx="19">
                  <c:v>4434</c:v>
                </c:pt>
                <c:pt idx="20">
                  <c:v>4101</c:v>
                </c:pt>
                <c:pt idx="21">
                  <c:v>3756</c:v>
                </c:pt>
                <c:pt idx="22">
                  <c:v>3412</c:v>
                </c:pt>
                <c:pt idx="23">
                  <c:v>3056</c:v>
                </c:pt>
                <c:pt idx="24">
                  <c:v>2700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Allgmein!$A$30:$A$36</c:f>
              <c:numCache>
                <c:formatCode>0.0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Allgmein!$B$30:$B$36</c:f>
              <c:numCache>
                <c:formatCode>General</c:formatCode>
                <c:ptCount val="7"/>
                <c:pt idx="0">
                  <c:v>3412</c:v>
                </c:pt>
                <c:pt idx="1">
                  <c:v>4767</c:v>
                </c:pt>
                <c:pt idx="2">
                  <c:v>5685</c:v>
                </c:pt>
                <c:pt idx="3">
                  <c:v>5685</c:v>
                </c:pt>
                <c:pt idx="4">
                  <c:v>4767</c:v>
                </c:pt>
                <c:pt idx="5">
                  <c:v>3412</c:v>
                </c:pt>
                <c:pt idx="6">
                  <c:v>2700</c:v>
                </c:pt>
              </c:numCache>
            </c:numRef>
          </c:yVal>
          <c:smooth val="0"/>
        </c:ser>
        <c:ser>
          <c:idx val="2"/>
          <c:order val="2"/>
          <c:tx>
            <c:v>Verlauf Box</c:v>
          </c:tx>
          <c:xVal>
            <c:numRef>
              <c:f>Allgmein!$A$39:$A$49</c:f>
              <c:numCache>
                <c:formatCode>0.0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Allgmein!$B$39:$B$49</c:f>
              <c:numCache>
                <c:formatCode>General</c:formatCode>
                <c:ptCount val="11"/>
                <c:pt idx="0">
                  <c:v>2700</c:v>
                </c:pt>
                <c:pt idx="1">
                  <c:v>2700</c:v>
                </c:pt>
                <c:pt idx="2">
                  <c:v>3412</c:v>
                </c:pt>
                <c:pt idx="3">
                  <c:v>4767</c:v>
                </c:pt>
                <c:pt idx="4">
                  <c:v>5685</c:v>
                </c:pt>
                <c:pt idx="5">
                  <c:v>5800</c:v>
                </c:pt>
                <c:pt idx="6">
                  <c:v>5685</c:v>
                </c:pt>
                <c:pt idx="7">
                  <c:v>4767</c:v>
                </c:pt>
                <c:pt idx="8">
                  <c:v>3412</c:v>
                </c:pt>
                <c:pt idx="9">
                  <c:v>2700</c:v>
                </c:pt>
                <c:pt idx="10">
                  <c:v>2700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60008"/>
        <c:axId val="294761968"/>
      </c:scatterChart>
      <c:valAx>
        <c:axId val="294760008"/>
        <c:scaling>
          <c:orientation val="minMax"/>
          <c:max val="19"/>
          <c:min val="5"/>
        </c:scaling>
        <c:delete val="0"/>
        <c:axPos val="b"/>
        <c:numFmt formatCode="0.0" sourceLinked="1"/>
        <c:majorTickMark val="out"/>
        <c:minorTickMark val="none"/>
        <c:tickLblPos val="nextTo"/>
        <c:crossAx val="294761968"/>
        <c:crosses val="autoZero"/>
        <c:crossBetween val="midCat"/>
        <c:majorUnit val="1"/>
      </c:valAx>
      <c:valAx>
        <c:axId val="294761968"/>
        <c:scaling>
          <c:orientation val="minMax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60008"/>
        <c:crosses val="autoZero"/>
        <c:crossBetween val="midCat"/>
        <c:maj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Frühling/Sommer</c:v>
          </c:tx>
          <c:xVal>
            <c:numRef>
              <c:f>NeoLinkBox!$A$3:$A$36</c:f>
              <c:numCache>
                <c:formatCode>0.0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NeoLinkBox!$D$3:$D$36</c:f>
              <c:numCache>
                <c:formatCode>0</c:formatCode>
                <c:ptCount val="34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2700</c:v>
                </c:pt>
                <c:pt idx="5">
                  <c:v>2939.595869820258</c:v>
                </c:pt>
                <c:pt idx="6">
                  <c:v>3521.97395320739</c:v>
                </c:pt>
                <c:pt idx="7">
                  <c:v>4131.388240100041</c:v>
                </c:pt>
                <c:pt idx="8">
                  <c:v>4749.1993886052251</c:v>
                </c:pt>
                <c:pt idx="9">
                  <c:v>5352.5866156327593</c:v>
                </c:pt>
                <c:pt idx="10">
                  <c:v>5904.0788644130989</c:v>
                </c:pt>
                <c:pt idx="11">
                  <c:v>6139.4651576777342</c:v>
                </c:pt>
                <c:pt idx="12">
                  <c:v>6329.4710120502477</c:v>
                </c:pt>
                <c:pt idx="13">
                  <c:v>6425.549214670209</c:v>
                </c:pt>
                <c:pt idx="14">
                  <c:v>6455.4850553023543</c:v>
                </c:pt>
                <c:pt idx="15">
                  <c:v>6492.7836032224168</c:v>
                </c:pt>
                <c:pt idx="16">
                  <c:v>6500</c:v>
                </c:pt>
                <c:pt idx="17">
                  <c:v>6500</c:v>
                </c:pt>
                <c:pt idx="18">
                  <c:v>6492.7836032224168</c:v>
                </c:pt>
                <c:pt idx="19">
                  <c:v>6455.4850553023543</c:v>
                </c:pt>
                <c:pt idx="20">
                  <c:v>6425.549214670209</c:v>
                </c:pt>
                <c:pt idx="21">
                  <c:v>6329.4710120502477</c:v>
                </c:pt>
                <c:pt idx="22">
                  <c:v>6139.4651576777342</c:v>
                </c:pt>
                <c:pt idx="23">
                  <c:v>5904.0788644130989</c:v>
                </c:pt>
                <c:pt idx="24">
                  <c:v>5352.5866156327593</c:v>
                </c:pt>
                <c:pt idx="25">
                  <c:v>4749.1993886052251</c:v>
                </c:pt>
                <c:pt idx="26">
                  <c:v>4131.388240100041</c:v>
                </c:pt>
                <c:pt idx="27">
                  <c:v>3521.97395320739</c:v>
                </c:pt>
                <c:pt idx="28">
                  <c:v>2939.595869820258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2700</c:v>
                </c:pt>
              </c:numCache>
            </c:numRef>
          </c:yVal>
          <c:smooth val="0"/>
        </c:ser>
        <c:ser>
          <c:idx val="1"/>
          <c:order val="1"/>
          <c:tx>
            <c:v>F/S Box</c:v>
          </c:tx>
          <c:xVal>
            <c:numRef>
              <c:f>Allgmein!$D$39:$D$49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Allgmein!$E$39:$E$49</c:f>
              <c:numCache>
                <c:formatCode>General</c:formatCode>
                <c:ptCount val="11"/>
                <c:pt idx="0">
                  <c:v>2939</c:v>
                </c:pt>
                <c:pt idx="1">
                  <c:v>3500</c:v>
                </c:pt>
                <c:pt idx="2">
                  <c:v>4130</c:v>
                </c:pt>
                <c:pt idx="3">
                  <c:v>5352</c:v>
                </c:pt>
                <c:pt idx="4">
                  <c:v>6330</c:v>
                </c:pt>
                <c:pt idx="5">
                  <c:v>6500</c:v>
                </c:pt>
                <c:pt idx="6">
                  <c:v>6330</c:v>
                </c:pt>
                <c:pt idx="7">
                  <c:v>5352</c:v>
                </c:pt>
                <c:pt idx="8">
                  <c:v>4130</c:v>
                </c:pt>
                <c:pt idx="9">
                  <c:v>3521</c:v>
                </c:pt>
                <c:pt idx="10">
                  <c:v>2939</c:v>
                </c:pt>
              </c:numCache>
            </c:numRef>
          </c:yVal>
          <c:smooth val="0"/>
        </c:ser>
        <c:ser>
          <c:idx val="2"/>
          <c:order val="2"/>
          <c:tx>
            <c:v>Herbst</c:v>
          </c:tx>
          <c:xVal>
            <c:numRef>
              <c:f>NeoLinkBox!$A$3:$A$36</c:f>
              <c:numCache>
                <c:formatCode>0.0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NeoLinkBox!$E$3:$E$36</c:f>
              <c:numCache>
                <c:formatCode>0</c:formatCode>
                <c:ptCount val="34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2700</c:v>
                </c:pt>
                <c:pt idx="5">
                  <c:v>2700</c:v>
                </c:pt>
                <c:pt idx="6">
                  <c:v>2700</c:v>
                </c:pt>
                <c:pt idx="7">
                  <c:v>2969.8542432959712</c:v>
                </c:pt>
                <c:pt idx="8">
                  <c:v>4058.1643644465689</c:v>
                </c:pt>
                <c:pt idx="9">
                  <c:v>5024.1752062763098</c:v>
                </c:pt>
                <c:pt idx="10">
                  <c:v>5803.1664537915249</c:v>
                </c:pt>
                <c:pt idx="11">
                  <c:v>6098.646901706983</c:v>
                </c:pt>
                <c:pt idx="12">
                  <c:v>6318.4037930373779</c:v>
                </c:pt>
                <c:pt idx="13">
                  <c:v>6422.6157935650444</c:v>
                </c:pt>
                <c:pt idx="14">
                  <c:v>6454.0914329900725</c:v>
                </c:pt>
                <c:pt idx="15">
                  <c:v>6492.6311768193336</c:v>
                </c:pt>
                <c:pt idx="16">
                  <c:v>6500</c:v>
                </c:pt>
                <c:pt idx="17">
                  <c:v>6500</c:v>
                </c:pt>
                <c:pt idx="18">
                  <c:v>6492.6311768193336</c:v>
                </c:pt>
                <c:pt idx="19">
                  <c:v>6454.0914329900725</c:v>
                </c:pt>
                <c:pt idx="20">
                  <c:v>6422.6157935650444</c:v>
                </c:pt>
                <c:pt idx="21">
                  <c:v>6318.4037930373779</c:v>
                </c:pt>
                <c:pt idx="22">
                  <c:v>6098.646901706983</c:v>
                </c:pt>
                <c:pt idx="23">
                  <c:v>5803.1664537915249</c:v>
                </c:pt>
                <c:pt idx="24">
                  <c:v>5024.1752062763098</c:v>
                </c:pt>
                <c:pt idx="25">
                  <c:v>4058.1643644465689</c:v>
                </c:pt>
                <c:pt idx="26">
                  <c:v>2969.8542432959712</c:v>
                </c:pt>
                <c:pt idx="27">
                  <c:v>2700</c:v>
                </c:pt>
                <c:pt idx="28">
                  <c:v>2700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2700</c:v>
                </c:pt>
              </c:numCache>
            </c:numRef>
          </c:yVal>
          <c:smooth val="0"/>
        </c:ser>
        <c:ser>
          <c:idx val="3"/>
          <c:order val="3"/>
          <c:tx>
            <c:v>Herbst Box</c:v>
          </c:tx>
          <c:xVal>
            <c:numRef>
              <c:f>Allgmein!$D$39:$D$49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Allgmein!$G$39:$G$49</c:f>
              <c:numCache>
                <c:formatCode>General</c:formatCode>
                <c:ptCount val="11"/>
                <c:pt idx="0">
                  <c:v>2700</c:v>
                </c:pt>
                <c:pt idx="1">
                  <c:v>2700</c:v>
                </c:pt>
                <c:pt idx="2">
                  <c:v>2970</c:v>
                </c:pt>
                <c:pt idx="3">
                  <c:v>5024</c:v>
                </c:pt>
                <c:pt idx="4">
                  <c:v>6318</c:v>
                </c:pt>
                <c:pt idx="5">
                  <c:v>6500</c:v>
                </c:pt>
                <c:pt idx="6">
                  <c:v>6318</c:v>
                </c:pt>
                <c:pt idx="7">
                  <c:v>5024</c:v>
                </c:pt>
                <c:pt idx="8">
                  <c:v>2970</c:v>
                </c:pt>
                <c:pt idx="9">
                  <c:v>2700</c:v>
                </c:pt>
                <c:pt idx="10">
                  <c:v>2700</c:v>
                </c:pt>
              </c:numCache>
            </c:numRef>
          </c:yVal>
          <c:smooth val="0"/>
        </c:ser>
        <c:ser>
          <c:idx val="4"/>
          <c:order val="4"/>
          <c:tx>
            <c:v>Winter</c:v>
          </c:tx>
          <c:xVal>
            <c:numRef>
              <c:f>NeoLinkBox!$A$3:$A$36</c:f>
              <c:numCache>
                <c:formatCode>0.0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NeoLinkBox!$B$3:$B$36</c:f>
              <c:numCache>
                <c:formatCode>0</c:formatCode>
                <c:ptCount val="34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2700</c:v>
                </c:pt>
                <c:pt idx="5">
                  <c:v>2700</c:v>
                </c:pt>
                <c:pt idx="6">
                  <c:v>2700</c:v>
                </c:pt>
                <c:pt idx="7">
                  <c:v>2700</c:v>
                </c:pt>
                <c:pt idx="8">
                  <c:v>3475.9895778468781</c:v>
                </c:pt>
                <c:pt idx="9">
                  <c:v>4696.293610659558</c:v>
                </c:pt>
                <c:pt idx="10">
                  <c:v>5658.9489532770003</c:v>
                </c:pt>
                <c:pt idx="11">
                  <c:v>6018.1467532137503</c:v>
                </c:pt>
                <c:pt idx="12">
                  <c:v>6282.89026351957</c:v>
                </c:pt>
                <c:pt idx="13">
                  <c:v>6407.6724637298921</c:v>
                </c:pt>
                <c:pt idx="14">
                  <c:v>6445.2608013747949</c:v>
                </c:pt>
                <c:pt idx="15">
                  <c:v>6491.2206110340776</c:v>
                </c:pt>
                <c:pt idx="16">
                  <c:v>6500</c:v>
                </c:pt>
                <c:pt idx="17">
                  <c:v>6500</c:v>
                </c:pt>
                <c:pt idx="18">
                  <c:v>6491.2206110340776</c:v>
                </c:pt>
                <c:pt idx="19">
                  <c:v>6445.2608013747949</c:v>
                </c:pt>
                <c:pt idx="20">
                  <c:v>6407.6724637298921</c:v>
                </c:pt>
                <c:pt idx="21">
                  <c:v>6282.89026351957</c:v>
                </c:pt>
                <c:pt idx="22">
                  <c:v>6018.1467532137503</c:v>
                </c:pt>
                <c:pt idx="23">
                  <c:v>5658.9489532770003</c:v>
                </c:pt>
                <c:pt idx="24">
                  <c:v>4696.293610659558</c:v>
                </c:pt>
                <c:pt idx="25">
                  <c:v>3475.9895778468781</c:v>
                </c:pt>
                <c:pt idx="26">
                  <c:v>2700</c:v>
                </c:pt>
                <c:pt idx="27">
                  <c:v>2700</c:v>
                </c:pt>
                <c:pt idx="28">
                  <c:v>2700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2700</c:v>
                </c:pt>
              </c:numCache>
            </c:numRef>
          </c:yVal>
          <c:smooth val="0"/>
        </c:ser>
        <c:ser>
          <c:idx val="5"/>
          <c:order val="5"/>
          <c:tx>
            <c:v>Winter Box</c:v>
          </c:tx>
          <c:xVal>
            <c:numRef>
              <c:f>Allgmein!$D$39:$D$49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Allgmein!$I$39:$I$49</c:f>
              <c:numCache>
                <c:formatCode>General</c:formatCode>
                <c:ptCount val="11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4696</c:v>
                </c:pt>
                <c:pt idx="4">
                  <c:v>6282</c:v>
                </c:pt>
                <c:pt idx="5">
                  <c:v>6500</c:v>
                </c:pt>
                <c:pt idx="6">
                  <c:v>6282</c:v>
                </c:pt>
                <c:pt idx="7">
                  <c:v>4696</c:v>
                </c:pt>
                <c:pt idx="8">
                  <c:v>2700</c:v>
                </c:pt>
                <c:pt idx="9">
                  <c:v>2700</c:v>
                </c:pt>
                <c:pt idx="10">
                  <c:v>2700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62360"/>
        <c:axId val="294761576"/>
      </c:scatterChart>
      <c:valAx>
        <c:axId val="29476236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94761576"/>
        <c:crosses val="autoZero"/>
        <c:crossBetween val="midCat"/>
        <c:majorUnit val="2"/>
      </c:valAx>
      <c:valAx>
        <c:axId val="294761576"/>
        <c:scaling>
          <c:orientation val="minMax"/>
          <c:min val="25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4762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NeoLinkBox!$B$2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NeoLinkBox!$A$9:$A$30</c:f>
              <c:numCache>
                <c:formatCode>0.0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11.35</c:v>
                </c:pt>
                <c:pt idx="8">
                  <c:v>11.5</c:v>
                </c:pt>
                <c:pt idx="9">
                  <c:v>11.8</c:v>
                </c:pt>
                <c:pt idx="10">
                  <c:v>11.99999</c:v>
                </c:pt>
                <c:pt idx="11">
                  <c:v>12.00001</c:v>
                </c:pt>
                <c:pt idx="12">
                  <c:v>12.2</c:v>
                </c:pt>
                <c:pt idx="13">
                  <c:v>12.5</c:v>
                </c:pt>
                <c:pt idx="14">
                  <c:v>12.65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</c:numCache>
            </c:numRef>
          </c:xVal>
          <c:yVal>
            <c:numRef>
              <c:f>NeoLinkBox!$B$9:$B$30</c:f>
              <c:numCache>
                <c:formatCode>0</c:formatCode>
                <c:ptCount val="22"/>
                <c:pt idx="0">
                  <c:v>2700</c:v>
                </c:pt>
                <c:pt idx="1">
                  <c:v>2700</c:v>
                </c:pt>
                <c:pt idx="2">
                  <c:v>3475.9895778468781</c:v>
                </c:pt>
                <c:pt idx="3">
                  <c:v>4696.293610659558</c:v>
                </c:pt>
                <c:pt idx="4">
                  <c:v>5658.9489532770003</c:v>
                </c:pt>
                <c:pt idx="5">
                  <c:v>6018.1467532137503</c:v>
                </c:pt>
                <c:pt idx="6">
                  <c:v>6282.89026351957</c:v>
                </c:pt>
                <c:pt idx="7">
                  <c:v>6407.6724637298921</c:v>
                </c:pt>
                <c:pt idx="8">
                  <c:v>6445.2608013747949</c:v>
                </c:pt>
                <c:pt idx="9">
                  <c:v>6491.2206110340776</c:v>
                </c:pt>
                <c:pt idx="10">
                  <c:v>6500</c:v>
                </c:pt>
                <c:pt idx="11">
                  <c:v>6500</c:v>
                </c:pt>
                <c:pt idx="12">
                  <c:v>6491.2206110340776</c:v>
                </c:pt>
                <c:pt idx="13">
                  <c:v>6445.2608013747949</c:v>
                </c:pt>
                <c:pt idx="14">
                  <c:v>6407.6724637298921</c:v>
                </c:pt>
                <c:pt idx="15">
                  <c:v>6282.89026351957</c:v>
                </c:pt>
                <c:pt idx="16">
                  <c:v>6018.1467532137503</c:v>
                </c:pt>
                <c:pt idx="17">
                  <c:v>5658.9489532770003</c:v>
                </c:pt>
                <c:pt idx="18">
                  <c:v>4696.293610659558</c:v>
                </c:pt>
                <c:pt idx="19">
                  <c:v>3475.9895778468781</c:v>
                </c:pt>
                <c:pt idx="20">
                  <c:v>2700</c:v>
                </c:pt>
                <c:pt idx="21">
                  <c:v>2700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NeoLinkBox!$A$9:$A$30</c:f>
              <c:numCache>
                <c:formatCode>0.0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11.35</c:v>
                </c:pt>
                <c:pt idx="8">
                  <c:v>11.5</c:v>
                </c:pt>
                <c:pt idx="9">
                  <c:v>11.8</c:v>
                </c:pt>
                <c:pt idx="10">
                  <c:v>11.99999</c:v>
                </c:pt>
                <c:pt idx="11">
                  <c:v>12.00001</c:v>
                </c:pt>
                <c:pt idx="12">
                  <c:v>12.2</c:v>
                </c:pt>
                <c:pt idx="13">
                  <c:v>12.5</c:v>
                </c:pt>
                <c:pt idx="14">
                  <c:v>12.65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</c:numCache>
            </c:numRef>
          </c:xVal>
          <c:yVal>
            <c:numRef>
              <c:f>NeoLinkBox!$H$9:$H$30</c:f>
              <c:numCache>
                <c:formatCode>0</c:formatCode>
                <c:ptCount val="22"/>
                <c:pt idx="0">
                  <c:v>2900</c:v>
                </c:pt>
                <c:pt idx="1">
                  <c:v>4000</c:v>
                </c:pt>
                <c:pt idx="2">
                  <c:v>4900</c:v>
                </c:pt>
                <c:pt idx="3">
                  <c:v>5600</c:v>
                </c:pt>
                <c:pt idx="4">
                  <c:v>6100</c:v>
                </c:pt>
                <c:pt idx="5">
                  <c:v>6275</c:v>
                </c:pt>
                <c:pt idx="6">
                  <c:v>6400</c:v>
                </c:pt>
                <c:pt idx="7">
                  <c:v>6457.75</c:v>
                </c:pt>
                <c:pt idx="8">
                  <c:v>6475</c:v>
                </c:pt>
                <c:pt idx="9">
                  <c:v>6496</c:v>
                </c:pt>
                <c:pt idx="10">
                  <c:v>6499.9999999900001</c:v>
                </c:pt>
                <c:pt idx="11">
                  <c:v>6499.9999999900001</c:v>
                </c:pt>
                <c:pt idx="12">
                  <c:v>6496</c:v>
                </c:pt>
                <c:pt idx="13">
                  <c:v>6475</c:v>
                </c:pt>
                <c:pt idx="14">
                  <c:v>6457.75</c:v>
                </c:pt>
                <c:pt idx="15">
                  <c:v>6400</c:v>
                </c:pt>
                <c:pt idx="16">
                  <c:v>6275</c:v>
                </c:pt>
                <c:pt idx="17">
                  <c:v>6100</c:v>
                </c:pt>
                <c:pt idx="18">
                  <c:v>5600</c:v>
                </c:pt>
                <c:pt idx="19">
                  <c:v>4900</c:v>
                </c:pt>
                <c:pt idx="20">
                  <c:v>4000</c:v>
                </c:pt>
                <c:pt idx="21">
                  <c:v>2900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58832"/>
        <c:axId val="294761184"/>
      </c:scatterChart>
      <c:valAx>
        <c:axId val="2947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61184"/>
        <c:crosses val="autoZero"/>
        <c:crossBetween val="midCat"/>
      </c:valAx>
      <c:valAx>
        <c:axId val="294761184"/>
        <c:scaling>
          <c:orientation val="minMax"/>
          <c:max val="6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'Allgemeine Näherung'!$B$3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'Allgemeine Näherung'!$A$4:$A$37</c:f>
              <c:numCache>
                <c:formatCode>0.00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'Allgemeine Näherung'!$B$4:$B$37</c:f>
              <c:numCache>
                <c:formatCode>0</c:formatCode>
                <c:ptCount val="34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2700</c:v>
                </c:pt>
                <c:pt idx="5">
                  <c:v>2700</c:v>
                </c:pt>
                <c:pt idx="6">
                  <c:v>2700</c:v>
                </c:pt>
                <c:pt idx="7">
                  <c:v>2700</c:v>
                </c:pt>
                <c:pt idx="8">
                  <c:v>3475.9895778468781</c:v>
                </c:pt>
                <c:pt idx="9">
                  <c:v>4696.293610659558</c:v>
                </c:pt>
                <c:pt idx="10">
                  <c:v>5658.9489532770003</c:v>
                </c:pt>
                <c:pt idx="11">
                  <c:v>6018.1467532137503</c:v>
                </c:pt>
                <c:pt idx="12">
                  <c:v>6282.89026351957</c:v>
                </c:pt>
                <c:pt idx="13">
                  <c:v>6407.6724637298921</c:v>
                </c:pt>
                <c:pt idx="14">
                  <c:v>6445.2608013747949</c:v>
                </c:pt>
                <c:pt idx="15">
                  <c:v>6491.2206110340776</c:v>
                </c:pt>
                <c:pt idx="16">
                  <c:v>6500</c:v>
                </c:pt>
                <c:pt idx="17">
                  <c:v>6500</c:v>
                </c:pt>
                <c:pt idx="18">
                  <c:v>6491.2206110340776</c:v>
                </c:pt>
                <c:pt idx="19">
                  <c:v>6445.2608013747949</c:v>
                </c:pt>
                <c:pt idx="20">
                  <c:v>6407.6724637298921</c:v>
                </c:pt>
                <c:pt idx="21">
                  <c:v>6282.89026351957</c:v>
                </c:pt>
                <c:pt idx="22">
                  <c:v>6018.1467532137503</c:v>
                </c:pt>
                <c:pt idx="23">
                  <c:v>5658.9489532770003</c:v>
                </c:pt>
                <c:pt idx="24">
                  <c:v>4696.293610659558</c:v>
                </c:pt>
                <c:pt idx="25">
                  <c:v>3475.9895778468781</c:v>
                </c:pt>
                <c:pt idx="26">
                  <c:v>2700</c:v>
                </c:pt>
                <c:pt idx="27">
                  <c:v>2700</c:v>
                </c:pt>
                <c:pt idx="28">
                  <c:v>2700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2700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'Allgemeine Näherung'!$G$3</c:f>
              <c:strCache>
                <c:ptCount val="1"/>
                <c:pt idx="0">
                  <c:v>Näherung FW
Winterl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'Allgemeine Näherung'!$A$4:$A$37</c:f>
              <c:numCache>
                <c:formatCode>0.00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'Allgemeine Näherung'!$G$4:$G$37</c:f>
              <c:numCache>
                <c:formatCode>0.0</c:formatCode>
                <c:ptCount val="34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2700</c:v>
                </c:pt>
                <c:pt idx="5">
                  <c:v>2700</c:v>
                </c:pt>
                <c:pt idx="6">
                  <c:v>2700</c:v>
                </c:pt>
                <c:pt idx="7">
                  <c:v>2700</c:v>
                </c:pt>
                <c:pt idx="8">
                  <c:v>4068</c:v>
                </c:pt>
                <c:pt idx="9">
                  <c:v>5132</c:v>
                </c:pt>
                <c:pt idx="10">
                  <c:v>5892</c:v>
                </c:pt>
                <c:pt idx="11">
                  <c:v>6158</c:v>
                </c:pt>
                <c:pt idx="12">
                  <c:v>6348</c:v>
                </c:pt>
                <c:pt idx="13">
                  <c:v>6435.78</c:v>
                </c:pt>
                <c:pt idx="14">
                  <c:v>6462</c:v>
                </c:pt>
                <c:pt idx="15">
                  <c:v>6493.92</c:v>
                </c:pt>
                <c:pt idx="16">
                  <c:v>6499.9999999847996</c:v>
                </c:pt>
                <c:pt idx="17">
                  <c:v>6499.9999999847996</c:v>
                </c:pt>
                <c:pt idx="18">
                  <c:v>6493.92</c:v>
                </c:pt>
                <c:pt idx="19">
                  <c:v>6462</c:v>
                </c:pt>
                <c:pt idx="20">
                  <c:v>6435.78</c:v>
                </c:pt>
                <c:pt idx="21">
                  <c:v>6348</c:v>
                </c:pt>
                <c:pt idx="22">
                  <c:v>6158</c:v>
                </c:pt>
                <c:pt idx="23">
                  <c:v>5892</c:v>
                </c:pt>
                <c:pt idx="24">
                  <c:v>5132</c:v>
                </c:pt>
                <c:pt idx="25">
                  <c:v>4068</c:v>
                </c:pt>
                <c:pt idx="26">
                  <c:v>2700</c:v>
                </c:pt>
                <c:pt idx="27">
                  <c:v>2700</c:v>
                </c:pt>
                <c:pt idx="28">
                  <c:v>2700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3544"/>
        <c:axId val="294744720"/>
      </c:scatterChart>
      <c:scatterChart>
        <c:scatterStyle val="lineMarker"/>
        <c:varyColors val="0"/>
        <c:ser>
          <c:idx val="2"/>
          <c:order val="2"/>
          <c:tx>
            <c:strRef>
              <c:f>'Allgemeine Näherung'!$H$3</c:f>
              <c:strCache>
                <c:ptCount val="1"/>
                <c:pt idx="0">
                  <c:v>delta Winter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'Allgemeine Näherung'!$A$4:$A$37</c:f>
              <c:numCache>
                <c:formatCode>0.00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'Allgemeine Näherung'!$H$4:$H$37</c:f>
              <c:numCache>
                <c:formatCode>0.0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592.01042215312191</c:v>
                </c:pt>
                <c:pt idx="9">
                  <c:v>435.706389340442</c:v>
                </c:pt>
                <c:pt idx="10">
                  <c:v>233.05104672299967</c:v>
                </c:pt>
                <c:pt idx="11">
                  <c:v>139.85324678624966</c:v>
                </c:pt>
                <c:pt idx="12">
                  <c:v>65.109736480430001</c:v>
                </c:pt>
                <c:pt idx="13">
                  <c:v>28.10753627010763</c:v>
                </c:pt>
                <c:pt idx="14">
                  <c:v>16.739198625205063</c:v>
                </c:pt>
                <c:pt idx="15">
                  <c:v>2.6993889659224806</c:v>
                </c:pt>
                <c:pt idx="16">
                  <c:v>-1.520038495073095E-8</c:v>
                </c:pt>
                <c:pt idx="17">
                  <c:v>-1.520038495073095E-8</c:v>
                </c:pt>
                <c:pt idx="18">
                  <c:v>2.6993889659224806</c:v>
                </c:pt>
                <c:pt idx="19">
                  <c:v>16.739198625205063</c:v>
                </c:pt>
                <c:pt idx="20">
                  <c:v>28.10753627010763</c:v>
                </c:pt>
                <c:pt idx="21">
                  <c:v>65.109736480430001</c:v>
                </c:pt>
                <c:pt idx="22">
                  <c:v>139.85324678624966</c:v>
                </c:pt>
                <c:pt idx="23">
                  <c:v>233.05104672299967</c:v>
                </c:pt>
                <c:pt idx="24">
                  <c:v>435.706389340442</c:v>
                </c:pt>
                <c:pt idx="25">
                  <c:v>592.01042215312191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5312"/>
        <c:axId val="294745112"/>
      </c:scatterChart>
      <c:valAx>
        <c:axId val="294743544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44720"/>
        <c:crosses val="autoZero"/>
        <c:crossBetween val="midCat"/>
        <c:majorUnit val="1"/>
      </c:valAx>
      <c:valAx>
        <c:axId val="2947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43544"/>
        <c:crosses val="autoZero"/>
        <c:crossBetween val="midCat"/>
      </c:valAx>
      <c:valAx>
        <c:axId val="2947451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35312"/>
        <c:crosses val="max"/>
        <c:crossBetween val="midCat"/>
      </c:valAx>
      <c:valAx>
        <c:axId val="2947353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474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9525</xdr:rowOff>
    </xdr:from>
    <xdr:to>
      <xdr:col>15</xdr:col>
      <xdr:colOff>219075</xdr:colOff>
      <xdr:row>27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640080</xdr:colOff>
      <xdr:row>28</xdr:row>
      <xdr:rowOff>146304</xdr:rowOff>
    </xdr:from>
    <xdr:to>
      <xdr:col>22</xdr:col>
      <xdr:colOff>493776</xdr:colOff>
      <xdr:row>60</xdr:row>
      <xdr:rowOff>118872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166687</xdr:rowOff>
    </xdr:from>
    <xdr:to>
      <xdr:col>15</xdr:col>
      <xdr:colOff>123825</xdr:colOff>
      <xdr:row>17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14</xdr:row>
      <xdr:rowOff>0</xdr:rowOff>
    </xdr:from>
    <xdr:to>
      <xdr:col>17</xdr:col>
      <xdr:colOff>685800</xdr:colOff>
      <xdr:row>24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opLeftCell="A19" zoomScaleNormal="100" workbookViewId="0">
      <selection activeCell="G31" sqref="G31"/>
    </sheetView>
  </sheetViews>
  <sheetFormatPr baseColWidth="10" defaultRowHeight="15" x14ac:dyDescent="0.25"/>
  <cols>
    <col min="1" max="1" width="21.42578125" style="4" customWidth="1"/>
    <col min="2" max="2" width="29.42578125" style="1" customWidth="1"/>
    <col min="5" max="5" width="16.85546875" customWidth="1"/>
    <col min="6" max="6" width="8.28515625" customWidth="1"/>
  </cols>
  <sheetData>
    <row r="1" spans="1:4" ht="14.45" x14ac:dyDescent="0.25">
      <c r="A1" s="3" t="s">
        <v>1</v>
      </c>
      <c r="B1" s="2" t="s">
        <v>0</v>
      </c>
      <c r="D1" s="5" t="s">
        <v>2</v>
      </c>
    </row>
    <row r="2" spans="1:4" ht="14.45" x14ac:dyDescent="0.25">
      <c r="A2" s="3"/>
      <c r="B2" s="2"/>
      <c r="D2" t="s">
        <v>3</v>
      </c>
    </row>
    <row r="3" spans="1:4" x14ac:dyDescent="0.25">
      <c r="A3" s="3">
        <v>6</v>
      </c>
      <c r="B3" s="2">
        <v>2700</v>
      </c>
      <c r="D3" t="s">
        <v>4</v>
      </c>
    </row>
    <row r="4" spans="1:4" x14ac:dyDescent="0.25">
      <c r="A4" s="3">
        <v>6.5</v>
      </c>
      <c r="B4" s="2">
        <v>3056</v>
      </c>
      <c r="D4" t="s">
        <v>5</v>
      </c>
    </row>
    <row r="5" spans="1:4" ht="14.45" x14ac:dyDescent="0.25">
      <c r="A5" s="3">
        <v>7</v>
      </c>
      <c r="B5" s="2">
        <v>3412</v>
      </c>
      <c r="C5">
        <v>3412</v>
      </c>
    </row>
    <row r="6" spans="1:4" ht="14.45" x14ac:dyDescent="0.25">
      <c r="A6" s="3">
        <v>7.5</v>
      </c>
      <c r="B6" s="2">
        <v>3756</v>
      </c>
    </row>
    <row r="7" spans="1:4" ht="14.45" x14ac:dyDescent="0.25">
      <c r="A7" s="3">
        <v>8</v>
      </c>
      <c r="B7" s="2">
        <v>4101</v>
      </c>
    </row>
    <row r="8" spans="1:4" ht="14.45" x14ac:dyDescent="0.25">
      <c r="A8" s="3">
        <v>8.5</v>
      </c>
      <c r="B8" s="2">
        <v>4434</v>
      </c>
    </row>
    <row r="9" spans="1:4" ht="14.45" x14ac:dyDescent="0.25">
      <c r="A9" s="3">
        <v>9</v>
      </c>
      <c r="B9" s="2">
        <v>4767</v>
      </c>
      <c r="C9">
        <v>4767</v>
      </c>
    </row>
    <row r="10" spans="1:4" ht="14.45" x14ac:dyDescent="0.25">
      <c r="A10" s="3">
        <v>9.5</v>
      </c>
      <c r="B10" s="2">
        <v>5042</v>
      </c>
    </row>
    <row r="11" spans="1:4" ht="14.45" x14ac:dyDescent="0.25">
      <c r="A11" s="3">
        <v>10</v>
      </c>
      <c r="B11" s="2">
        <v>5318</v>
      </c>
    </row>
    <row r="12" spans="1:4" ht="14.45" x14ac:dyDescent="0.25">
      <c r="A12" s="3">
        <v>10.5</v>
      </c>
      <c r="B12" s="2">
        <v>5520</v>
      </c>
    </row>
    <row r="13" spans="1:4" ht="14.45" x14ac:dyDescent="0.25">
      <c r="A13" s="3">
        <v>11</v>
      </c>
      <c r="B13" s="2">
        <v>5685</v>
      </c>
      <c r="C13">
        <v>5685</v>
      </c>
    </row>
    <row r="14" spans="1:4" ht="14.45" x14ac:dyDescent="0.25">
      <c r="A14" s="3">
        <v>11.5</v>
      </c>
      <c r="B14" s="2">
        <v>5770</v>
      </c>
    </row>
    <row r="15" spans="1:4" ht="14.45" x14ac:dyDescent="0.25">
      <c r="A15" s="3">
        <v>12</v>
      </c>
      <c r="B15" s="2">
        <v>5800</v>
      </c>
    </row>
    <row r="16" spans="1:4" ht="14.45" x14ac:dyDescent="0.25">
      <c r="A16" s="3">
        <v>12.5</v>
      </c>
      <c r="B16" s="2">
        <v>5770</v>
      </c>
    </row>
    <row r="17" spans="1:3" ht="14.45" x14ac:dyDescent="0.25">
      <c r="A17" s="3">
        <v>13</v>
      </c>
      <c r="B17" s="2">
        <v>5685</v>
      </c>
      <c r="C17">
        <v>5685</v>
      </c>
    </row>
    <row r="18" spans="1:3" ht="14.45" x14ac:dyDescent="0.25">
      <c r="A18" s="3">
        <v>13.5</v>
      </c>
      <c r="B18" s="2">
        <v>5520</v>
      </c>
    </row>
    <row r="19" spans="1:3" ht="14.45" x14ac:dyDescent="0.25">
      <c r="A19" s="3">
        <v>14</v>
      </c>
      <c r="B19" s="2">
        <v>5318</v>
      </c>
    </row>
    <row r="20" spans="1:3" ht="14.45" x14ac:dyDescent="0.25">
      <c r="A20" s="3">
        <v>14.5</v>
      </c>
      <c r="B20" s="2">
        <v>5042</v>
      </c>
    </row>
    <row r="21" spans="1:3" ht="14.45" x14ac:dyDescent="0.25">
      <c r="A21" s="3">
        <v>15</v>
      </c>
      <c r="B21" s="2">
        <v>4767</v>
      </c>
      <c r="C21">
        <v>4767</v>
      </c>
    </row>
    <row r="22" spans="1:3" ht="14.45" x14ac:dyDescent="0.25">
      <c r="A22" s="3">
        <v>15.5</v>
      </c>
      <c r="B22" s="2">
        <v>4434</v>
      </c>
    </row>
    <row r="23" spans="1:3" ht="14.45" x14ac:dyDescent="0.25">
      <c r="A23" s="3">
        <v>16</v>
      </c>
      <c r="B23" s="2">
        <v>4101</v>
      </c>
    </row>
    <row r="24" spans="1:3" ht="14.45" x14ac:dyDescent="0.25">
      <c r="A24" s="3">
        <v>16.5</v>
      </c>
      <c r="B24" s="2">
        <v>3756</v>
      </c>
    </row>
    <row r="25" spans="1:3" ht="14.45" x14ac:dyDescent="0.25">
      <c r="A25" s="3">
        <v>17</v>
      </c>
      <c r="B25" s="2">
        <v>3412</v>
      </c>
      <c r="C25">
        <v>14</v>
      </c>
    </row>
    <row r="26" spans="1:3" ht="14.45" x14ac:dyDescent="0.25">
      <c r="A26" s="3">
        <v>17.5</v>
      </c>
      <c r="B26" s="2">
        <v>3056</v>
      </c>
    </row>
    <row r="27" spans="1:3" ht="14.45" x14ac:dyDescent="0.25">
      <c r="A27" s="3">
        <v>18</v>
      </c>
      <c r="B27" s="2">
        <v>2700</v>
      </c>
    </row>
    <row r="29" spans="1:3" ht="14.45" x14ac:dyDescent="0.25">
      <c r="A29" s="3">
        <v>6</v>
      </c>
      <c r="B29" s="2">
        <v>2700</v>
      </c>
    </row>
    <row r="30" spans="1:3" ht="14.45" x14ac:dyDescent="0.25">
      <c r="A30" s="3">
        <v>7</v>
      </c>
      <c r="B30" s="2">
        <v>3412</v>
      </c>
    </row>
    <row r="31" spans="1:3" ht="14.45" x14ac:dyDescent="0.25">
      <c r="A31" s="3">
        <v>9</v>
      </c>
      <c r="B31" s="2">
        <v>4767</v>
      </c>
    </row>
    <row r="32" spans="1:3" ht="14.45" x14ac:dyDescent="0.25">
      <c r="A32" s="3">
        <v>11</v>
      </c>
      <c r="B32" s="2">
        <v>5685</v>
      </c>
    </row>
    <row r="33" spans="1:10" ht="14.45" x14ac:dyDescent="0.25">
      <c r="A33" s="3">
        <v>13</v>
      </c>
      <c r="B33" s="2">
        <v>5685</v>
      </c>
    </row>
    <row r="34" spans="1:10" ht="14.45" x14ac:dyDescent="0.25">
      <c r="A34" s="3">
        <v>15</v>
      </c>
      <c r="B34" s="2">
        <v>4767</v>
      </c>
    </row>
    <row r="35" spans="1:10" ht="14.45" x14ac:dyDescent="0.25">
      <c r="A35" s="3">
        <v>17</v>
      </c>
      <c r="B35" s="2">
        <v>3412</v>
      </c>
    </row>
    <row r="36" spans="1:10" ht="14.45" x14ac:dyDescent="0.25">
      <c r="A36" s="3">
        <v>18</v>
      </c>
      <c r="B36" s="2">
        <v>2700</v>
      </c>
    </row>
    <row r="37" spans="1:10" ht="14.45" x14ac:dyDescent="0.25">
      <c r="B37" s="21"/>
    </row>
    <row r="38" spans="1:10" ht="15.75" thickBot="1" x14ac:dyDescent="0.3">
      <c r="A38" s="48" t="s">
        <v>25</v>
      </c>
      <c r="B38" s="21"/>
      <c r="D38" s="20" t="s">
        <v>11</v>
      </c>
      <c r="E38" s="45" t="s">
        <v>24</v>
      </c>
      <c r="F38" s="20" t="s">
        <v>26</v>
      </c>
      <c r="G38" s="46" t="s">
        <v>23</v>
      </c>
      <c r="H38" s="20"/>
      <c r="I38" s="47" t="s">
        <v>20</v>
      </c>
    </row>
    <row r="39" spans="1:10" x14ac:dyDescent="0.25">
      <c r="A39" s="26">
        <v>5</v>
      </c>
      <c r="B39" s="27">
        <v>2700</v>
      </c>
      <c r="C39" s="23">
        <v>7</v>
      </c>
      <c r="D39" s="32">
        <v>5</v>
      </c>
      <c r="E39" s="36">
        <v>2939</v>
      </c>
      <c r="F39" s="23">
        <v>9</v>
      </c>
      <c r="G39" s="39">
        <v>2700</v>
      </c>
      <c r="H39" s="33">
        <v>7</v>
      </c>
      <c r="I39" s="42">
        <v>2700</v>
      </c>
      <c r="J39" s="23">
        <v>7</v>
      </c>
    </row>
    <row r="40" spans="1:10" x14ac:dyDescent="0.25">
      <c r="A40" s="28">
        <v>6</v>
      </c>
      <c r="B40" s="2">
        <v>2700</v>
      </c>
      <c r="C40" s="24">
        <v>7</v>
      </c>
      <c r="D40" s="32">
        <v>6</v>
      </c>
      <c r="E40" s="37">
        <v>3500</v>
      </c>
      <c r="F40" s="24">
        <v>15</v>
      </c>
      <c r="G40" s="40">
        <v>2700</v>
      </c>
      <c r="H40" s="34">
        <v>7</v>
      </c>
      <c r="I40" s="43">
        <v>2700</v>
      </c>
      <c r="J40" s="24">
        <v>7</v>
      </c>
    </row>
    <row r="41" spans="1:10" x14ac:dyDescent="0.25">
      <c r="A41" s="28">
        <v>7</v>
      </c>
      <c r="B41" s="2">
        <v>3412</v>
      </c>
      <c r="C41" s="24">
        <v>14</v>
      </c>
      <c r="D41" s="32">
        <v>7</v>
      </c>
      <c r="E41" s="37">
        <v>4130</v>
      </c>
      <c r="F41" s="24">
        <v>21</v>
      </c>
      <c r="G41" s="40">
        <v>2970</v>
      </c>
      <c r="H41" s="34">
        <v>10</v>
      </c>
      <c r="I41" s="43">
        <v>2700</v>
      </c>
      <c r="J41" s="24">
        <v>7</v>
      </c>
    </row>
    <row r="42" spans="1:10" x14ac:dyDescent="0.25">
      <c r="A42" s="28">
        <v>9</v>
      </c>
      <c r="B42" s="2">
        <v>4767</v>
      </c>
      <c r="C42" s="24">
        <v>28</v>
      </c>
      <c r="D42" s="32">
        <v>9</v>
      </c>
      <c r="E42" s="37">
        <v>5352</v>
      </c>
      <c r="F42" s="24">
        <v>33</v>
      </c>
      <c r="G42" s="40">
        <v>5024</v>
      </c>
      <c r="H42" s="34">
        <v>30</v>
      </c>
      <c r="I42" s="43">
        <v>4696</v>
      </c>
      <c r="J42" s="24">
        <v>27</v>
      </c>
    </row>
    <row r="43" spans="1:10" x14ac:dyDescent="0.25">
      <c r="A43" s="28">
        <v>11</v>
      </c>
      <c r="B43" s="2">
        <v>5685</v>
      </c>
      <c r="C43" s="24">
        <v>37</v>
      </c>
      <c r="D43" s="32">
        <v>11</v>
      </c>
      <c r="E43" s="37">
        <v>6330</v>
      </c>
      <c r="F43" s="24">
        <v>43</v>
      </c>
      <c r="G43" s="40">
        <v>6318</v>
      </c>
      <c r="H43" s="34">
        <v>43</v>
      </c>
      <c r="I43" s="43">
        <v>6282</v>
      </c>
      <c r="J43" s="24">
        <v>43</v>
      </c>
    </row>
    <row r="44" spans="1:10" x14ac:dyDescent="0.25">
      <c r="A44" s="28">
        <v>12</v>
      </c>
      <c r="B44" s="2">
        <v>5800</v>
      </c>
      <c r="C44" s="24">
        <v>38</v>
      </c>
      <c r="D44" s="32">
        <v>12</v>
      </c>
      <c r="E44" s="37">
        <v>6500</v>
      </c>
      <c r="F44" s="24">
        <v>45</v>
      </c>
      <c r="G44" s="40">
        <v>6500</v>
      </c>
      <c r="H44" s="34">
        <v>45</v>
      </c>
      <c r="I44" s="43">
        <v>6500</v>
      </c>
      <c r="J44" s="24">
        <v>45</v>
      </c>
    </row>
    <row r="45" spans="1:10" x14ac:dyDescent="0.25">
      <c r="A45" s="28">
        <v>13</v>
      </c>
      <c r="B45" s="2">
        <v>5685</v>
      </c>
      <c r="C45" s="24">
        <v>37</v>
      </c>
      <c r="D45" s="32">
        <v>13</v>
      </c>
      <c r="E45" s="37">
        <v>6330</v>
      </c>
      <c r="F45" s="24">
        <v>43</v>
      </c>
      <c r="G45" s="40">
        <v>6318</v>
      </c>
      <c r="H45" s="34">
        <v>43</v>
      </c>
      <c r="I45" s="43">
        <v>6282</v>
      </c>
      <c r="J45" s="24">
        <v>43</v>
      </c>
    </row>
    <row r="46" spans="1:10" x14ac:dyDescent="0.25">
      <c r="A46" s="28">
        <v>15</v>
      </c>
      <c r="B46" s="2">
        <v>4767</v>
      </c>
      <c r="C46" s="24">
        <v>28</v>
      </c>
      <c r="D46" s="32">
        <v>15</v>
      </c>
      <c r="E46" s="37">
        <v>5352</v>
      </c>
      <c r="F46" s="24">
        <v>33</v>
      </c>
      <c r="G46" s="40">
        <v>5024</v>
      </c>
      <c r="H46" s="34">
        <v>30</v>
      </c>
      <c r="I46" s="43">
        <v>4696</v>
      </c>
      <c r="J46" s="24">
        <v>27</v>
      </c>
    </row>
    <row r="47" spans="1:10" x14ac:dyDescent="0.25">
      <c r="A47" s="28">
        <v>17</v>
      </c>
      <c r="B47" s="2">
        <v>3412</v>
      </c>
      <c r="C47" s="24">
        <v>14</v>
      </c>
      <c r="D47" s="32">
        <v>17</v>
      </c>
      <c r="E47" s="37">
        <v>4130</v>
      </c>
      <c r="F47" s="24">
        <v>21</v>
      </c>
      <c r="G47" s="40">
        <v>2970</v>
      </c>
      <c r="H47" s="34">
        <v>10</v>
      </c>
      <c r="I47" s="43">
        <v>2700</v>
      </c>
      <c r="J47" s="24">
        <v>7</v>
      </c>
    </row>
    <row r="48" spans="1:10" x14ac:dyDescent="0.25">
      <c r="A48" s="28">
        <v>18</v>
      </c>
      <c r="B48" s="2">
        <v>2700</v>
      </c>
      <c r="C48" s="24">
        <v>7</v>
      </c>
      <c r="D48" s="32">
        <v>18</v>
      </c>
      <c r="E48" s="37">
        <v>3521</v>
      </c>
      <c r="F48" s="24">
        <v>15</v>
      </c>
      <c r="G48" s="40">
        <v>2700</v>
      </c>
      <c r="H48" s="34">
        <v>7</v>
      </c>
      <c r="I48" s="43">
        <v>2700</v>
      </c>
      <c r="J48" s="24">
        <v>7</v>
      </c>
    </row>
    <row r="49" spans="1:10" ht="15.75" thickBot="1" x14ac:dyDescent="0.3">
      <c r="A49" s="29">
        <v>19</v>
      </c>
      <c r="B49" s="30">
        <v>2700</v>
      </c>
      <c r="C49" s="31">
        <v>7</v>
      </c>
      <c r="D49" s="32">
        <v>19</v>
      </c>
      <c r="E49" s="38">
        <v>2939</v>
      </c>
      <c r="F49" s="25">
        <v>9</v>
      </c>
      <c r="G49" s="41">
        <v>2700</v>
      </c>
      <c r="H49" s="35">
        <v>7</v>
      </c>
      <c r="I49" s="44">
        <v>2700</v>
      </c>
      <c r="J49" s="25">
        <v>7</v>
      </c>
    </row>
    <row r="51" spans="1:10" x14ac:dyDescent="0.25">
      <c r="A51" s="6" t="s">
        <v>6</v>
      </c>
      <c r="B51" s="7">
        <v>9</v>
      </c>
    </row>
    <row r="52" spans="1:10" x14ac:dyDescent="0.25">
      <c r="A52" s="6" t="s">
        <v>7</v>
      </c>
      <c r="B52" s="7">
        <v>7</v>
      </c>
    </row>
    <row r="53" spans="1:10" x14ac:dyDescent="0.25">
      <c r="A53" s="6" t="s">
        <v>8</v>
      </c>
      <c r="B53" s="7">
        <v>1</v>
      </c>
    </row>
    <row r="54" spans="1:10" x14ac:dyDescent="0.25">
      <c r="A54" s="6" t="s">
        <v>9</v>
      </c>
      <c r="B54" s="7">
        <v>20</v>
      </c>
    </row>
    <row r="55" spans="1:10" x14ac:dyDescent="0.25">
      <c r="A55" s="6" t="s">
        <v>10</v>
      </c>
      <c r="B55" s="7">
        <v>19</v>
      </c>
    </row>
    <row r="56" spans="1:10" x14ac:dyDescent="0.25">
      <c r="A56" s="6"/>
      <c r="B56" s="10"/>
    </row>
    <row r="57" spans="1:10" x14ac:dyDescent="0.25">
      <c r="A57" s="8">
        <f>((B52-B51)/B53)*(B54-B55)+B51</f>
        <v>7</v>
      </c>
      <c r="B57" s="6"/>
    </row>
    <row r="60" spans="1:10" ht="15.75" thickBot="1" x14ac:dyDescent="0.3"/>
    <row r="61" spans="1:10" ht="15.75" thickBot="1" x14ac:dyDescent="0.3">
      <c r="A61" s="11" t="s">
        <v>12</v>
      </c>
    </row>
    <row r="62" spans="1:10" ht="15.75" thickBot="1" x14ac:dyDescent="0.3"/>
    <row r="63" spans="1:10" ht="30.2" customHeight="1" thickBot="1" x14ac:dyDescent="0.3">
      <c r="A63" s="13" t="s">
        <v>15</v>
      </c>
      <c r="B63" s="14" t="s">
        <v>14</v>
      </c>
      <c r="D63" s="17" t="s">
        <v>11</v>
      </c>
      <c r="E63" s="18" t="s">
        <v>13</v>
      </c>
      <c r="F63" s="22"/>
      <c r="I63" s="19" t="s">
        <v>17</v>
      </c>
      <c r="J63" s="19"/>
    </row>
    <row r="64" spans="1:10" x14ac:dyDescent="0.25">
      <c r="A64" s="12">
        <v>2000</v>
      </c>
      <c r="B64" s="12">
        <v>0</v>
      </c>
      <c r="D64" s="15">
        <v>6.1</v>
      </c>
      <c r="E64" s="16">
        <v>8.1</v>
      </c>
      <c r="F64" s="21"/>
      <c r="I64" t="s">
        <v>16</v>
      </c>
    </row>
    <row r="65" spans="1:9" x14ac:dyDescent="0.25">
      <c r="A65" s="9">
        <v>2100</v>
      </c>
      <c r="B65" s="9">
        <v>1</v>
      </c>
      <c r="D65" s="3">
        <v>6.5</v>
      </c>
      <c r="E65" s="2">
        <v>10.5</v>
      </c>
      <c r="F65" s="21"/>
      <c r="I65" t="s">
        <v>18</v>
      </c>
    </row>
    <row r="66" spans="1:9" x14ac:dyDescent="0.25">
      <c r="A66" s="9">
        <v>2200</v>
      </c>
      <c r="B66" s="9">
        <v>2</v>
      </c>
      <c r="D66" s="3">
        <v>6.83</v>
      </c>
      <c r="E66" s="2">
        <v>12.83</v>
      </c>
      <c r="F66" s="21"/>
    </row>
    <row r="67" spans="1:9" x14ac:dyDescent="0.25">
      <c r="A67" s="9">
        <v>2300</v>
      </c>
      <c r="B67" s="9">
        <v>3</v>
      </c>
      <c r="D67" s="3">
        <v>7.16</v>
      </c>
      <c r="E67" s="2">
        <v>15.16</v>
      </c>
      <c r="F67" s="21"/>
    </row>
    <row r="68" spans="1:9" x14ac:dyDescent="0.25">
      <c r="A68" s="9">
        <v>2400</v>
      </c>
      <c r="B68" s="9">
        <v>4</v>
      </c>
      <c r="D68" s="3">
        <v>7.5</v>
      </c>
      <c r="E68" s="2">
        <v>17.5</v>
      </c>
      <c r="F68" s="21"/>
    </row>
    <row r="69" spans="1:9" x14ac:dyDescent="0.25">
      <c r="A69" s="9">
        <v>2500</v>
      </c>
      <c r="B69" s="9">
        <v>5</v>
      </c>
      <c r="D69" s="3">
        <v>8.83</v>
      </c>
      <c r="E69" s="2">
        <v>26.83</v>
      </c>
      <c r="F69" s="21"/>
      <c r="H69">
        <v>227</v>
      </c>
      <c r="I69">
        <f>1000000/H69</f>
        <v>4405.2863436123343</v>
      </c>
    </row>
    <row r="70" spans="1:9" x14ac:dyDescent="0.25">
      <c r="A70" s="9">
        <v>2600</v>
      </c>
      <c r="B70" s="9">
        <v>6</v>
      </c>
      <c r="D70" s="3">
        <v>9.16</v>
      </c>
      <c r="E70" s="2">
        <v>28.66</v>
      </c>
      <c r="F70" s="21"/>
    </row>
    <row r="71" spans="1:9" x14ac:dyDescent="0.25">
      <c r="A71" s="9">
        <v>2700</v>
      </c>
      <c r="B71" s="9">
        <v>7</v>
      </c>
      <c r="D71" s="3">
        <v>9.83</v>
      </c>
      <c r="E71" s="2">
        <v>31.33</v>
      </c>
      <c r="F71" s="21"/>
    </row>
    <row r="72" spans="1:9" x14ac:dyDescent="0.25">
      <c r="A72" s="9">
        <v>2800</v>
      </c>
      <c r="B72" s="9">
        <v>8</v>
      </c>
      <c r="D72" s="3">
        <v>10.16</v>
      </c>
      <c r="E72" s="2">
        <v>32.659999999999997</v>
      </c>
      <c r="F72" s="21"/>
    </row>
    <row r="73" spans="1:9" x14ac:dyDescent="0.25">
      <c r="A73" s="9">
        <v>2900</v>
      </c>
      <c r="B73" s="9">
        <v>9</v>
      </c>
      <c r="D73" s="3">
        <v>10.5</v>
      </c>
      <c r="E73" s="2">
        <v>34</v>
      </c>
      <c r="F73" s="21"/>
    </row>
    <row r="74" spans="1:9" x14ac:dyDescent="0.25">
      <c r="A74" s="9">
        <v>3000</v>
      </c>
      <c r="B74" s="9">
        <v>10</v>
      </c>
      <c r="D74" s="3">
        <v>10.83</v>
      </c>
      <c r="E74" s="2">
        <v>35.33</v>
      </c>
      <c r="F74" s="21"/>
    </row>
    <row r="75" spans="1:9" x14ac:dyDescent="0.25">
      <c r="A75" s="9">
        <v>3100</v>
      </c>
      <c r="B75" s="9">
        <v>11</v>
      </c>
      <c r="D75" s="3">
        <v>11.16</v>
      </c>
      <c r="E75" s="2">
        <v>37.159999999999997</v>
      </c>
      <c r="F75" s="21"/>
    </row>
    <row r="76" spans="1:9" x14ac:dyDescent="0.25">
      <c r="A76" s="9">
        <v>3200</v>
      </c>
      <c r="B76" s="9">
        <v>12</v>
      </c>
      <c r="D76" s="3">
        <v>11.68</v>
      </c>
      <c r="E76" s="2">
        <v>37.68</v>
      </c>
      <c r="F76" s="21"/>
    </row>
    <row r="77" spans="1:9" x14ac:dyDescent="0.25">
      <c r="A77" s="9">
        <v>3300</v>
      </c>
      <c r="B77" s="9">
        <v>13</v>
      </c>
      <c r="D77" s="3">
        <v>12.01</v>
      </c>
      <c r="E77" s="2">
        <v>40.9</v>
      </c>
      <c r="F77" s="21"/>
    </row>
    <row r="78" spans="1:9" x14ac:dyDescent="0.25">
      <c r="A78" s="9">
        <v>3400</v>
      </c>
      <c r="B78" s="9">
        <v>14</v>
      </c>
      <c r="D78" s="3">
        <v>12.35</v>
      </c>
      <c r="E78" s="2">
        <v>39.6</v>
      </c>
      <c r="F78" s="21"/>
    </row>
    <row r="79" spans="1:9" x14ac:dyDescent="0.25">
      <c r="A79" s="9">
        <v>3500</v>
      </c>
      <c r="B79" s="9">
        <v>15</v>
      </c>
      <c r="D79" s="3">
        <v>12.68</v>
      </c>
      <c r="E79" s="2">
        <v>38.26</v>
      </c>
      <c r="F79" s="21"/>
    </row>
    <row r="80" spans="1:9" x14ac:dyDescent="0.25">
      <c r="A80" s="9">
        <v>3600</v>
      </c>
      <c r="B80" s="9">
        <v>16</v>
      </c>
      <c r="D80" s="3">
        <v>13.01</v>
      </c>
      <c r="E80" s="2">
        <v>36.93</v>
      </c>
      <c r="F80" s="21"/>
    </row>
    <row r="81" spans="1:6" x14ac:dyDescent="0.25">
      <c r="A81" s="9">
        <v>3700</v>
      </c>
      <c r="B81" s="9">
        <v>17</v>
      </c>
      <c r="D81" s="3">
        <v>13.35</v>
      </c>
      <c r="E81" s="2">
        <v>35.6</v>
      </c>
      <c r="F81" s="21"/>
    </row>
    <row r="82" spans="1:6" x14ac:dyDescent="0.25">
      <c r="A82" s="9">
        <v>3800</v>
      </c>
      <c r="B82" s="9">
        <v>18</v>
      </c>
      <c r="D82" s="3">
        <v>13.68</v>
      </c>
      <c r="E82" s="2">
        <v>34.26</v>
      </c>
      <c r="F82" s="21"/>
    </row>
    <row r="83" spans="1:6" x14ac:dyDescent="0.25">
      <c r="A83" s="9">
        <v>3900</v>
      </c>
      <c r="B83" s="9">
        <v>19</v>
      </c>
      <c r="D83" s="3">
        <v>14.01</v>
      </c>
      <c r="E83" s="2">
        <v>32.93</v>
      </c>
      <c r="F83" s="21"/>
    </row>
    <row r="84" spans="1:6" x14ac:dyDescent="0.25">
      <c r="A84" s="9">
        <v>4000</v>
      </c>
      <c r="B84" s="9">
        <v>20</v>
      </c>
      <c r="D84" s="3">
        <v>14.35</v>
      </c>
      <c r="E84" s="2">
        <v>31.6</v>
      </c>
      <c r="F84" s="21"/>
    </row>
    <row r="85" spans="1:6" x14ac:dyDescent="0.25">
      <c r="A85" s="9">
        <v>4100</v>
      </c>
      <c r="B85" s="9">
        <v>21</v>
      </c>
      <c r="D85" s="3">
        <v>14.68</v>
      </c>
      <c r="E85" s="2">
        <v>30.26</v>
      </c>
      <c r="F85" s="21"/>
    </row>
    <row r="86" spans="1:6" x14ac:dyDescent="0.25">
      <c r="A86" s="9">
        <v>4200</v>
      </c>
      <c r="B86" s="9">
        <v>22</v>
      </c>
      <c r="D86" s="3">
        <v>15.01</v>
      </c>
      <c r="E86" s="2">
        <v>27.88</v>
      </c>
      <c r="F86" s="21"/>
    </row>
    <row r="87" spans="1:6" x14ac:dyDescent="0.25">
      <c r="A87" s="9">
        <v>4300</v>
      </c>
      <c r="B87" s="9">
        <v>23</v>
      </c>
      <c r="D87" s="3">
        <v>15.35</v>
      </c>
      <c r="E87" s="2">
        <v>25.55</v>
      </c>
      <c r="F87" s="21"/>
    </row>
    <row r="88" spans="1:6" x14ac:dyDescent="0.25">
      <c r="A88" s="9">
        <v>4400</v>
      </c>
      <c r="B88" s="9">
        <v>24</v>
      </c>
      <c r="D88" s="3">
        <v>15.68</v>
      </c>
      <c r="E88" s="2">
        <v>23.21</v>
      </c>
      <c r="F88" s="21"/>
    </row>
    <row r="89" spans="1:6" x14ac:dyDescent="0.25">
      <c r="A89" s="9">
        <v>4500</v>
      </c>
      <c r="B89" s="9">
        <v>25</v>
      </c>
      <c r="D89" s="3">
        <v>16.010000000000002</v>
      </c>
      <c r="E89" s="2">
        <v>20.88</v>
      </c>
      <c r="F89" s="21"/>
    </row>
    <row r="90" spans="1:6" x14ac:dyDescent="0.25">
      <c r="A90" s="9">
        <v>4600</v>
      </c>
      <c r="B90" s="9">
        <v>26</v>
      </c>
      <c r="D90" s="3">
        <v>16.350000000000001</v>
      </c>
      <c r="E90" s="2">
        <v>18.55</v>
      </c>
      <c r="F90" s="21"/>
    </row>
    <row r="91" spans="1:6" x14ac:dyDescent="0.25">
      <c r="A91" s="9">
        <v>4700</v>
      </c>
      <c r="B91" s="9">
        <v>27</v>
      </c>
      <c r="D91" s="3">
        <v>16.68</v>
      </c>
      <c r="E91" s="2">
        <v>16.21</v>
      </c>
      <c r="F91" s="21"/>
    </row>
    <row r="92" spans="1:6" x14ac:dyDescent="0.25">
      <c r="A92" s="9">
        <v>4800</v>
      </c>
      <c r="B92" s="9">
        <v>28</v>
      </c>
      <c r="D92" s="3">
        <v>17.010000000000002</v>
      </c>
      <c r="E92" s="2">
        <v>13.88</v>
      </c>
      <c r="F92" s="21"/>
    </row>
    <row r="93" spans="1:6" x14ac:dyDescent="0.25">
      <c r="A93" s="9">
        <v>4900</v>
      </c>
      <c r="B93" s="9">
        <v>29</v>
      </c>
      <c r="D93" s="3">
        <v>17.350000000000001</v>
      </c>
      <c r="E93" s="2">
        <v>11.55</v>
      </c>
      <c r="F93" s="21"/>
    </row>
    <row r="94" spans="1:6" x14ac:dyDescent="0.25">
      <c r="A94" s="9">
        <v>5000</v>
      </c>
      <c r="B94" s="9">
        <v>30</v>
      </c>
      <c r="D94" s="3">
        <v>17.68</v>
      </c>
      <c r="E94" s="2">
        <v>9.2100000000000009</v>
      </c>
      <c r="F94" s="21"/>
    </row>
    <row r="95" spans="1:6" x14ac:dyDescent="0.25">
      <c r="A95" s="9">
        <v>5100</v>
      </c>
      <c r="B95" s="9">
        <v>31</v>
      </c>
    </row>
    <row r="96" spans="1:6" x14ac:dyDescent="0.25">
      <c r="A96" s="9">
        <v>5200</v>
      </c>
      <c r="B96" s="9">
        <v>32</v>
      </c>
    </row>
    <row r="97" spans="1:2" x14ac:dyDescent="0.25">
      <c r="A97" s="9">
        <v>5300</v>
      </c>
      <c r="B97" s="9">
        <v>33</v>
      </c>
    </row>
    <row r="98" spans="1:2" x14ac:dyDescent="0.25">
      <c r="A98" s="9">
        <v>5400</v>
      </c>
      <c r="B98" s="9">
        <v>34</v>
      </c>
    </row>
    <row r="99" spans="1:2" x14ac:dyDescent="0.25">
      <c r="A99" s="9">
        <v>5500</v>
      </c>
      <c r="B99" s="9">
        <v>35</v>
      </c>
    </row>
    <row r="100" spans="1:2" x14ac:dyDescent="0.25">
      <c r="A100" s="9">
        <v>5600</v>
      </c>
      <c r="B100" s="9">
        <v>36</v>
      </c>
    </row>
    <row r="101" spans="1:2" x14ac:dyDescent="0.25">
      <c r="A101" s="9">
        <v>5700</v>
      </c>
      <c r="B101" s="9">
        <v>37</v>
      </c>
    </row>
    <row r="102" spans="1:2" x14ac:dyDescent="0.25">
      <c r="A102" s="9">
        <v>5800</v>
      </c>
      <c r="B102" s="9">
        <v>38</v>
      </c>
    </row>
    <row r="103" spans="1:2" x14ac:dyDescent="0.25">
      <c r="A103" s="9">
        <v>5900</v>
      </c>
      <c r="B103" s="9">
        <v>39</v>
      </c>
    </row>
    <row r="104" spans="1:2" x14ac:dyDescent="0.25">
      <c r="A104" s="9">
        <v>6000</v>
      </c>
      <c r="B104" s="9">
        <v>40</v>
      </c>
    </row>
    <row r="105" spans="1:2" x14ac:dyDescent="0.25">
      <c r="A105" s="9">
        <v>6100</v>
      </c>
      <c r="B105" s="9">
        <v>41</v>
      </c>
    </row>
    <row r="106" spans="1:2" x14ac:dyDescent="0.25">
      <c r="A106" s="9">
        <v>6200</v>
      </c>
      <c r="B106" s="9">
        <v>42</v>
      </c>
    </row>
    <row r="107" spans="1:2" x14ac:dyDescent="0.25">
      <c r="A107" s="9">
        <v>6300</v>
      </c>
      <c r="B107" s="9">
        <v>43</v>
      </c>
    </row>
    <row r="108" spans="1:2" x14ac:dyDescent="0.25">
      <c r="A108" s="9">
        <v>6400</v>
      </c>
      <c r="B108" s="9">
        <v>44</v>
      </c>
    </row>
    <row r="109" spans="1:2" x14ac:dyDescent="0.25">
      <c r="A109" s="9">
        <v>6500</v>
      </c>
      <c r="B109" s="9">
        <v>45</v>
      </c>
    </row>
    <row r="110" spans="1:2" x14ac:dyDescent="0.25">
      <c r="A110" s="9">
        <v>6600</v>
      </c>
      <c r="B110" s="9">
        <v>46</v>
      </c>
    </row>
    <row r="111" spans="1:2" x14ac:dyDescent="0.25">
      <c r="A111" s="9">
        <v>6700</v>
      </c>
      <c r="B111" s="9">
        <v>47</v>
      </c>
    </row>
    <row r="112" spans="1:2" x14ac:dyDescent="0.25">
      <c r="A112" s="9">
        <v>6800</v>
      </c>
      <c r="B112" s="9">
        <v>48</v>
      </c>
    </row>
    <row r="113" spans="1:2" x14ac:dyDescent="0.25">
      <c r="A113" s="9">
        <v>6900</v>
      </c>
      <c r="B113" s="9">
        <v>49</v>
      </c>
    </row>
    <row r="114" spans="1:2" x14ac:dyDescent="0.25">
      <c r="A114" s="9">
        <v>7000</v>
      </c>
      <c r="B114" s="9">
        <v>50</v>
      </c>
    </row>
  </sheetData>
  <sortState ref="A60:B96">
    <sortCondition ref="A60"/>
  </sortState>
  <pageMargins left="0.7" right="0.7" top="0.78740157499999996" bottom="0.78740157499999996" header="0.3" footer="0.3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" sqref="H3"/>
    </sheetView>
  </sheetViews>
  <sheetFormatPr baseColWidth="10" defaultRowHeight="15" x14ac:dyDescent="0.25"/>
  <sheetData>
    <row r="1" spans="1:9" x14ac:dyDescent="0.25">
      <c r="F1" t="s">
        <v>27</v>
      </c>
      <c r="G1">
        <v>12</v>
      </c>
      <c r="H1" t="s">
        <v>28</v>
      </c>
      <c r="I1">
        <v>6500</v>
      </c>
    </row>
    <row r="2" spans="1:9" x14ac:dyDescent="0.25">
      <c r="A2" s="20" t="s">
        <v>21</v>
      </c>
      <c r="B2" s="20" t="s">
        <v>20</v>
      </c>
      <c r="C2" s="20" t="s">
        <v>19</v>
      </c>
      <c r="D2" s="20" t="s">
        <v>22</v>
      </c>
      <c r="E2" s="20" t="s">
        <v>23</v>
      </c>
      <c r="F2" s="20" t="s">
        <v>29</v>
      </c>
      <c r="G2">
        <v>-100</v>
      </c>
    </row>
    <row r="3" spans="1:9" x14ac:dyDescent="0.25">
      <c r="A3" s="53">
        <v>0</v>
      </c>
      <c r="B3" s="49">
        <v>2700</v>
      </c>
      <c r="C3" s="50">
        <v>2700</v>
      </c>
      <c r="D3" s="51">
        <v>2700</v>
      </c>
      <c r="E3" s="52">
        <v>2700</v>
      </c>
      <c r="H3" s="54">
        <f>$G$2*(A3-$G$1)^2+$I$1</f>
        <v>-7900</v>
      </c>
    </row>
    <row r="4" spans="1:9" x14ac:dyDescent="0.25">
      <c r="A4" s="53">
        <v>1</v>
      </c>
      <c r="B4" s="49">
        <v>2700</v>
      </c>
      <c r="C4" s="50">
        <v>2700</v>
      </c>
      <c r="D4" s="51">
        <v>2700</v>
      </c>
      <c r="E4" s="52">
        <v>2700</v>
      </c>
      <c r="H4" s="54">
        <f t="shared" ref="H4:H36" si="0">$G$2*(A4-$G$1)^2+$I$1</f>
        <v>-5600</v>
      </c>
    </row>
    <row r="5" spans="1:9" x14ac:dyDescent="0.25">
      <c r="A5" s="53">
        <v>2</v>
      </c>
      <c r="B5" s="49">
        <v>2700</v>
      </c>
      <c r="C5" s="50">
        <v>2700</v>
      </c>
      <c r="D5" s="51">
        <v>2700</v>
      </c>
      <c r="E5" s="52">
        <v>2700</v>
      </c>
      <c r="H5" s="54">
        <f t="shared" si="0"/>
        <v>-3500</v>
      </c>
    </row>
    <row r="6" spans="1:9" x14ac:dyDescent="0.25">
      <c r="A6" s="53">
        <v>3</v>
      </c>
      <c r="B6" s="49">
        <v>2700</v>
      </c>
      <c r="C6" s="50">
        <v>2700</v>
      </c>
      <c r="D6" s="51">
        <v>2700</v>
      </c>
      <c r="E6" s="52">
        <v>2700</v>
      </c>
      <c r="H6" s="54">
        <f t="shared" si="0"/>
        <v>-1600</v>
      </c>
    </row>
    <row r="7" spans="1:9" x14ac:dyDescent="0.25">
      <c r="A7" s="53">
        <v>4</v>
      </c>
      <c r="B7" s="49">
        <v>2700</v>
      </c>
      <c r="C7" s="50">
        <v>2700</v>
      </c>
      <c r="D7" s="51">
        <v>2700</v>
      </c>
      <c r="E7" s="52">
        <v>2700</v>
      </c>
      <c r="H7" s="54">
        <f t="shared" si="0"/>
        <v>100</v>
      </c>
    </row>
    <row r="8" spans="1:9" x14ac:dyDescent="0.25">
      <c r="A8" s="53">
        <v>5</v>
      </c>
      <c r="B8" s="49">
        <v>2700</v>
      </c>
      <c r="C8" s="50">
        <v>2700</v>
      </c>
      <c r="D8" s="51">
        <v>2939.595869820258</v>
      </c>
      <c r="E8" s="52">
        <v>2700</v>
      </c>
      <c r="H8" s="54">
        <f t="shared" si="0"/>
        <v>1600</v>
      </c>
    </row>
    <row r="9" spans="1:9" x14ac:dyDescent="0.25">
      <c r="A9" s="53">
        <v>6</v>
      </c>
      <c r="B9" s="49">
        <v>2700</v>
      </c>
      <c r="C9" s="50">
        <v>3248.0172454428393</v>
      </c>
      <c r="D9" s="51">
        <v>3521.97395320739</v>
      </c>
      <c r="E9" s="52">
        <v>2700</v>
      </c>
      <c r="H9" s="55">
        <f t="shared" si="0"/>
        <v>2900</v>
      </c>
    </row>
    <row r="10" spans="1:9" x14ac:dyDescent="0.25">
      <c r="A10" s="53">
        <v>7</v>
      </c>
      <c r="B10" s="49">
        <v>2700</v>
      </c>
      <c r="C10" s="50">
        <v>3958.4015441600304</v>
      </c>
      <c r="D10" s="51">
        <v>4131.388240100041</v>
      </c>
      <c r="E10" s="52">
        <v>2969.8542432959712</v>
      </c>
      <c r="H10" s="55">
        <f t="shared" si="0"/>
        <v>4000</v>
      </c>
    </row>
    <row r="11" spans="1:9" x14ac:dyDescent="0.25">
      <c r="A11" s="53">
        <v>8</v>
      </c>
      <c r="B11" s="49">
        <v>3475.9895778468781</v>
      </c>
      <c r="C11" s="50">
        <v>4663.0400679711365</v>
      </c>
      <c r="D11" s="51">
        <v>4749.1993886052251</v>
      </c>
      <c r="E11" s="52">
        <v>4058.1643644465689</v>
      </c>
      <c r="H11" s="55">
        <f t="shared" si="0"/>
        <v>4900</v>
      </c>
    </row>
    <row r="12" spans="1:9" x14ac:dyDescent="0.25">
      <c r="A12" s="53">
        <v>9</v>
      </c>
      <c r="B12" s="49">
        <v>4696.293610659558</v>
      </c>
      <c r="C12" s="50">
        <v>5331.4128397192599</v>
      </c>
      <c r="D12" s="51">
        <v>5352.5866156327593</v>
      </c>
      <c r="E12" s="52">
        <v>5024.1752062763098</v>
      </c>
      <c r="H12" s="55">
        <f t="shared" si="0"/>
        <v>5600</v>
      </c>
    </row>
    <row r="13" spans="1:9" x14ac:dyDescent="0.25">
      <c r="A13" s="53">
        <v>10</v>
      </c>
      <c r="B13" s="49">
        <v>5658.9489532770003</v>
      </c>
      <c r="C13" s="50">
        <v>5916.313062092604</v>
      </c>
      <c r="D13" s="51">
        <v>5904.0788644130989</v>
      </c>
      <c r="E13" s="52">
        <v>5803.1664537915249</v>
      </c>
      <c r="H13" s="55">
        <f t="shared" si="0"/>
        <v>6100</v>
      </c>
    </row>
    <row r="14" spans="1:9" x14ac:dyDescent="0.25">
      <c r="A14" s="53">
        <v>10.5</v>
      </c>
      <c r="B14" s="49">
        <v>6018.1467532137503</v>
      </c>
      <c r="C14" s="50">
        <v>6154.6057631013418</v>
      </c>
      <c r="D14" s="51">
        <v>6139.4651576777342</v>
      </c>
      <c r="E14" s="52">
        <v>6098.646901706983</v>
      </c>
      <c r="H14" s="55">
        <f t="shared" si="0"/>
        <v>6275</v>
      </c>
    </row>
    <row r="15" spans="1:9" x14ac:dyDescent="0.25">
      <c r="A15" s="53">
        <v>11</v>
      </c>
      <c r="B15" s="49">
        <v>6282.89026351957</v>
      </c>
      <c r="C15" s="50">
        <v>6340.0783406800265</v>
      </c>
      <c r="D15" s="51">
        <v>6329.4710120502477</v>
      </c>
      <c r="E15" s="52">
        <v>6318.4037930373779</v>
      </c>
      <c r="H15" s="55">
        <f t="shared" si="0"/>
        <v>6400</v>
      </c>
    </row>
    <row r="16" spans="1:9" x14ac:dyDescent="0.25">
      <c r="A16" s="53">
        <v>11.35</v>
      </c>
      <c r="B16" s="49">
        <v>6407.6724637298921</v>
      </c>
      <c r="C16" s="50">
        <v>6431.0278672737331</v>
      </c>
      <c r="D16" s="51">
        <v>6425.549214670209</v>
      </c>
      <c r="E16" s="52">
        <v>6422.6157935650444</v>
      </c>
      <c r="H16" s="55">
        <f t="shared" si="0"/>
        <v>6457.75</v>
      </c>
    </row>
    <row r="17" spans="1:8" x14ac:dyDescent="0.25">
      <c r="A17" s="53">
        <v>11.5</v>
      </c>
      <c r="B17" s="49">
        <v>6445.2608013747949</v>
      </c>
      <c r="C17" s="50">
        <v>6458.9266417208864</v>
      </c>
      <c r="D17" s="51">
        <v>6455.4850553023543</v>
      </c>
      <c r="E17" s="52">
        <v>6454.0914329900725</v>
      </c>
      <c r="H17" s="55">
        <f t="shared" si="0"/>
        <v>6475</v>
      </c>
    </row>
    <row r="18" spans="1:8" x14ac:dyDescent="0.25">
      <c r="A18" s="53">
        <v>11.8</v>
      </c>
      <c r="B18" s="49">
        <v>6491.2206110340776</v>
      </c>
      <c r="C18" s="50">
        <v>6493.3759251274587</v>
      </c>
      <c r="D18" s="51">
        <v>6492.7836032224168</v>
      </c>
      <c r="E18" s="52">
        <v>6492.6311768193336</v>
      </c>
      <c r="H18" s="55">
        <f t="shared" si="0"/>
        <v>6496</v>
      </c>
    </row>
    <row r="19" spans="1:8" x14ac:dyDescent="0.25">
      <c r="A19" s="53">
        <v>11.99999</v>
      </c>
      <c r="B19" s="49">
        <v>6500</v>
      </c>
      <c r="C19" s="50">
        <v>6500</v>
      </c>
      <c r="D19" s="51">
        <v>6500</v>
      </c>
      <c r="E19" s="52">
        <v>6500</v>
      </c>
      <c r="H19" s="55">
        <f t="shared" si="0"/>
        <v>6499.9999999900001</v>
      </c>
    </row>
    <row r="20" spans="1:8" x14ac:dyDescent="0.25">
      <c r="A20" s="53">
        <v>12.00001</v>
      </c>
      <c r="B20" s="49">
        <v>6500</v>
      </c>
      <c r="C20" s="50">
        <v>6500</v>
      </c>
      <c r="D20" s="51">
        <v>6500</v>
      </c>
      <c r="E20" s="52">
        <v>6500</v>
      </c>
      <c r="H20" s="55">
        <f t="shared" si="0"/>
        <v>6499.9999999900001</v>
      </c>
    </row>
    <row r="21" spans="1:8" x14ac:dyDescent="0.25">
      <c r="A21" s="53">
        <v>12.2</v>
      </c>
      <c r="B21" s="49">
        <v>6491.2206110340776</v>
      </c>
      <c r="C21" s="50">
        <v>6493.3759251274587</v>
      </c>
      <c r="D21" s="51">
        <v>6492.7836032224168</v>
      </c>
      <c r="E21" s="52">
        <v>6492.6311768193336</v>
      </c>
      <c r="H21" s="55">
        <f t="shared" si="0"/>
        <v>6496</v>
      </c>
    </row>
    <row r="22" spans="1:8" x14ac:dyDescent="0.25">
      <c r="A22" s="53">
        <v>12.5</v>
      </c>
      <c r="B22" s="49">
        <v>6445.2608013747949</v>
      </c>
      <c r="C22" s="50">
        <v>6458.9266417208864</v>
      </c>
      <c r="D22" s="51">
        <v>6455.4850553023543</v>
      </c>
      <c r="E22" s="52">
        <v>6454.0914329900725</v>
      </c>
      <c r="H22" s="55">
        <f t="shared" si="0"/>
        <v>6475</v>
      </c>
    </row>
    <row r="23" spans="1:8" x14ac:dyDescent="0.25">
      <c r="A23" s="53">
        <v>12.65</v>
      </c>
      <c r="B23" s="49">
        <v>6407.6724637298921</v>
      </c>
      <c r="C23" s="50">
        <v>6431.0278672737331</v>
      </c>
      <c r="D23" s="51">
        <v>6425.549214670209</v>
      </c>
      <c r="E23" s="52">
        <v>6422.6157935650444</v>
      </c>
      <c r="H23" s="55">
        <f t="shared" si="0"/>
        <v>6457.75</v>
      </c>
    </row>
    <row r="24" spans="1:8" x14ac:dyDescent="0.25">
      <c r="A24" s="53">
        <v>13</v>
      </c>
      <c r="B24" s="49">
        <v>6282.89026351957</v>
      </c>
      <c r="C24" s="50">
        <v>6340.0783406800265</v>
      </c>
      <c r="D24" s="51">
        <v>6329.4710120502477</v>
      </c>
      <c r="E24" s="52">
        <v>6318.4037930373779</v>
      </c>
      <c r="H24" s="55">
        <f t="shared" si="0"/>
        <v>6400</v>
      </c>
    </row>
    <row r="25" spans="1:8" x14ac:dyDescent="0.25">
      <c r="A25" s="53">
        <v>13.5</v>
      </c>
      <c r="B25" s="49">
        <v>6018.1467532137503</v>
      </c>
      <c r="C25" s="50">
        <v>6154.6057631013418</v>
      </c>
      <c r="D25" s="51">
        <v>6139.4651576777342</v>
      </c>
      <c r="E25" s="52">
        <v>6098.646901706983</v>
      </c>
      <c r="H25" s="55">
        <f t="shared" si="0"/>
        <v>6275</v>
      </c>
    </row>
    <row r="26" spans="1:8" x14ac:dyDescent="0.25">
      <c r="A26" s="53">
        <v>14</v>
      </c>
      <c r="B26" s="49">
        <v>5658.9489532770003</v>
      </c>
      <c r="C26" s="50">
        <v>5916.313062092604</v>
      </c>
      <c r="D26" s="51">
        <v>5904.0788644130989</v>
      </c>
      <c r="E26" s="52">
        <v>5803.1664537915249</v>
      </c>
      <c r="H26" s="55">
        <f t="shared" si="0"/>
        <v>6100</v>
      </c>
    </row>
    <row r="27" spans="1:8" x14ac:dyDescent="0.25">
      <c r="A27" s="53">
        <v>15</v>
      </c>
      <c r="B27" s="49">
        <v>4696.293610659558</v>
      </c>
      <c r="C27" s="50">
        <v>5331.4128397192599</v>
      </c>
      <c r="D27" s="51">
        <v>5352.5866156327593</v>
      </c>
      <c r="E27" s="52">
        <v>5024.1752062763098</v>
      </c>
      <c r="H27" s="55">
        <f t="shared" si="0"/>
        <v>5600</v>
      </c>
    </row>
    <row r="28" spans="1:8" x14ac:dyDescent="0.25">
      <c r="A28" s="53">
        <v>16</v>
      </c>
      <c r="B28" s="49">
        <v>3475.9895778468781</v>
      </c>
      <c r="C28" s="50">
        <v>4663.0400679711365</v>
      </c>
      <c r="D28" s="51">
        <v>4749.1993886052251</v>
      </c>
      <c r="E28" s="52">
        <v>4058.1643644465689</v>
      </c>
      <c r="H28" s="55">
        <f t="shared" si="0"/>
        <v>4900</v>
      </c>
    </row>
    <row r="29" spans="1:8" x14ac:dyDescent="0.25">
      <c r="A29" s="53">
        <v>17</v>
      </c>
      <c r="B29" s="49">
        <v>2700</v>
      </c>
      <c r="C29" s="50">
        <v>3958.4015441600304</v>
      </c>
      <c r="D29" s="51">
        <v>4131.388240100041</v>
      </c>
      <c r="E29" s="52">
        <v>2969.8542432959712</v>
      </c>
      <c r="H29" s="55">
        <f t="shared" si="0"/>
        <v>4000</v>
      </c>
    </row>
    <row r="30" spans="1:8" x14ac:dyDescent="0.25">
      <c r="A30" s="53">
        <v>18</v>
      </c>
      <c r="B30" s="49">
        <v>2700</v>
      </c>
      <c r="C30" s="50">
        <v>3248.0172454428393</v>
      </c>
      <c r="D30" s="51">
        <v>3521.97395320739</v>
      </c>
      <c r="E30" s="52">
        <v>2700</v>
      </c>
      <c r="H30" s="55">
        <f t="shared" si="0"/>
        <v>2900</v>
      </c>
    </row>
    <row r="31" spans="1:8" x14ac:dyDescent="0.25">
      <c r="A31" s="53">
        <v>19</v>
      </c>
      <c r="B31" s="49">
        <v>2700</v>
      </c>
      <c r="C31" s="50">
        <v>2700</v>
      </c>
      <c r="D31" s="51">
        <v>2939.595869820258</v>
      </c>
      <c r="E31" s="52">
        <v>2700</v>
      </c>
      <c r="H31" s="54">
        <f t="shared" si="0"/>
        <v>1600</v>
      </c>
    </row>
    <row r="32" spans="1:8" x14ac:dyDescent="0.25">
      <c r="A32" s="53">
        <v>20</v>
      </c>
      <c r="B32" s="49">
        <v>2700</v>
      </c>
      <c r="C32" s="50">
        <v>2700</v>
      </c>
      <c r="D32" s="51">
        <v>2700</v>
      </c>
      <c r="E32" s="52">
        <v>2700</v>
      </c>
      <c r="H32" s="54">
        <f t="shared" si="0"/>
        <v>100</v>
      </c>
    </row>
    <row r="33" spans="1:8" x14ac:dyDescent="0.25">
      <c r="A33" s="53">
        <v>21</v>
      </c>
      <c r="B33" s="49">
        <v>2700</v>
      </c>
      <c r="C33" s="50">
        <v>2700</v>
      </c>
      <c r="D33" s="51">
        <v>2700</v>
      </c>
      <c r="E33" s="52">
        <v>2700</v>
      </c>
      <c r="H33" s="54">
        <f t="shared" si="0"/>
        <v>-1600</v>
      </c>
    </row>
    <row r="34" spans="1:8" x14ac:dyDescent="0.25">
      <c r="A34" s="53">
        <v>22</v>
      </c>
      <c r="B34" s="49">
        <v>2700</v>
      </c>
      <c r="C34" s="50">
        <v>2700</v>
      </c>
      <c r="D34" s="51">
        <v>2700</v>
      </c>
      <c r="E34" s="52">
        <v>2700</v>
      </c>
      <c r="H34" s="54">
        <f t="shared" si="0"/>
        <v>-3500</v>
      </c>
    </row>
    <row r="35" spans="1:8" x14ac:dyDescent="0.25">
      <c r="A35" s="53">
        <v>23</v>
      </c>
      <c r="B35" s="49">
        <v>2700</v>
      </c>
      <c r="C35" s="50">
        <v>2700</v>
      </c>
      <c r="D35" s="51">
        <v>2700</v>
      </c>
      <c r="E35" s="52">
        <v>2700</v>
      </c>
      <c r="H35" s="54">
        <f t="shared" si="0"/>
        <v>-5600</v>
      </c>
    </row>
    <row r="36" spans="1:8" x14ac:dyDescent="0.25">
      <c r="A36" s="53">
        <v>24</v>
      </c>
      <c r="B36" s="49">
        <v>2700</v>
      </c>
      <c r="C36" s="50">
        <v>2700</v>
      </c>
      <c r="D36" s="51">
        <v>2700</v>
      </c>
      <c r="E36" s="52">
        <v>2700</v>
      </c>
      <c r="H36" s="54">
        <f t="shared" si="0"/>
        <v>-7900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A3" sqref="A3:E37"/>
    </sheetView>
  </sheetViews>
  <sheetFormatPr baseColWidth="10" defaultRowHeight="15" x14ac:dyDescent="0.25"/>
  <sheetData>
    <row r="1" spans="1:18" x14ac:dyDescent="0.25">
      <c r="M1" t="s">
        <v>30</v>
      </c>
      <c r="N1">
        <v>2700</v>
      </c>
      <c r="P1" t="s">
        <v>32</v>
      </c>
      <c r="Q1">
        <v>12</v>
      </c>
    </row>
    <row r="2" spans="1:18" x14ac:dyDescent="0.25">
      <c r="M2" t="s">
        <v>31</v>
      </c>
      <c r="N2">
        <v>6500</v>
      </c>
      <c r="P2" t="s">
        <v>33</v>
      </c>
      <c r="Q2">
        <f>N2</f>
        <v>6500</v>
      </c>
    </row>
    <row r="3" spans="1:18" ht="45" x14ac:dyDescent="0.25">
      <c r="A3" s="20" t="s">
        <v>21</v>
      </c>
      <c r="B3" s="20" t="s">
        <v>20</v>
      </c>
      <c r="C3" s="20" t="s">
        <v>19</v>
      </c>
      <c r="D3" s="20" t="s">
        <v>22</v>
      </c>
      <c r="E3" s="20" t="s">
        <v>23</v>
      </c>
      <c r="G3" s="57" t="s">
        <v>41</v>
      </c>
      <c r="H3" s="20" t="s">
        <v>40</v>
      </c>
      <c r="I3" s="57" t="s">
        <v>42</v>
      </c>
      <c r="J3" s="20" t="s">
        <v>43</v>
      </c>
      <c r="M3" s="20" t="s">
        <v>34</v>
      </c>
    </row>
    <row r="4" spans="1:18" x14ac:dyDescent="0.25">
      <c r="A4" s="59">
        <v>0</v>
      </c>
      <c r="B4" s="49">
        <v>2700</v>
      </c>
      <c r="C4" s="50">
        <v>2700</v>
      </c>
      <c r="D4" s="51">
        <v>2700</v>
      </c>
      <c r="E4" s="52">
        <v>2700</v>
      </c>
      <c r="G4" s="58">
        <f>IF(($Q$8*($A4-$Q$1)^2+$Q$2)&lt;$N$1,2700,($Q$8*($A4-$Q$1)^2+$Q$2))</f>
        <v>2700</v>
      </c>
      <c r="H4" s="58">
        <f>G4-B4</f>
        <v>0</v>
      </c>
      <c r="I4" s="58">
        <f>IF(($R$8*($A4-$Q$1)^2+$Q$2)&lt;$N$1,2700,($R$8*($A4-$Q$1)^2+$Q$2))</f>
        <v>2700</v>
      </c>
      <c r="J4" s="58">
        <f>I4-C4</f>
        <v>0</v>
      </c>
      <c r="M4" t="s">
        <v>35</v>
      </c>
    </row>
    <row r="5" spans="1:18" x14ac:dyDescent="0.25">
      <c r="A5" s="59">
        <v>1</v>
      </c>
      <c r="B5" s="49">
        <v>2700</v>
      </c>
      <c r="C5" s="50">
        <v>2700</v>
      </c>
      <c r="D5" s="51">
        <v>2700</v>
      </c>
      <c r="E5" s="52">
        <v>2700</v>
      </c>
      <c r="G5" s="58">
        <f t="shared" ref="G5:G37" si="0">IF(($Q$8*($A5-$Q$1)^2+$Q$2)&lt;$N$1,2700,($Q$8*($A5-$Q$1)^2+$Q$2))</f>
        <v>2700</v>
      </c>
      <c r="H5" s="58">
        <f t="shared" ref="H5:J37" si="1">G5-B5</f>
        <v>0</v>
      </c>
      <c r="I5" s="58">
        <f t="shared" ref="I5:I37" si="2">IF(($R$8*($A5-$Q$1)^2+$Q$2)&lt;$N$1,2700,($R$8*($A5-$Q$1)^2+$Q$2))</f>
        <v>2700</v>
      </c>
      <c r="J5" s="58">
        <f t="shared" ref="J5:J37" si="3">I5-C5</f>
        <v>0</v>
      </c>
      <c r="Q5" t="s">
        <v>20</v>
      </c>
      <c r="R5" t="s">
        <v>19</v>
      </c>
    </row>
    <row r="6" spans="1:18" x14ac:dyDescent="0.25">
      <c r="A6" s="59">
        <v>2</v>
      </c>
      <c r="B6" s="49">
        <v>2700</v>
      </c>
      <c r="C6" s="50">
        <v>2700</v>
      </c>
      <c r="D6" s="51">
        <v>2700</v>
      </c>
      <c r="E6" s="52">
        <v>2700</v>
      </c>
      <c r="G6" s="58">
        <f t="shared" si="0"/>
        <v>2700</v>
      </c>
      <c r="H6" s="58">
        <f t="shared" si="1"/>
        <v>0</v>
      </c>
      <c r="I6" s="58">
        <f t="shared" si="2"/>
        <v>2700</v>
      </c>
      <c r="J6" s="58">
        <f t="shared" si="3"/>
        <v>0</v>
      </c>
      <c r="M6" s="56" t="s">
        <v>38</v>
      </c>
      <c r="P6" t="s">
        <v>39</v>
      </c>
      <c r="Q6">
        <v>7</v>
      </c>
      <c r="R6">
        <v>5</v>
      </c>
    </row>
    <row r="7" spans="1:18" x14ac:dyDescent="0.25">
      <c r="A7" s="59">
        <v>3</v>
      </c>
      <c r="B7" s="49">
        <v>2700</v>
      </c>
      <c r="C7" s="50">
        <v>2700</v>
      </c>
      <c r="D7" s="51">
        <v>2700</v>
      </c>
      <c r="E7" s="52">
        <v>2700</v>
      </c>
      <c r="G7" s="58">
        <f t="shared" si="0"/>
        <v>2700</v>
      </c>
      <c r="H7" s="58">
        <f t="shared" si="1"/>
        <v>0</v>
      </c>
      <c r="I7" s="58">
        <f t="shared" si="2"/>
        <v>2700</v>
      </c>
      <c r="J7" s="58">
        <f t="shared" si="3"/>
        <v>0</v>
      </c>
    </row>
    <row r="8" spans="1:18" x14ac:dyDescent="0.25">
      <c r="A8" s="59">
        <v>4</v>
      </c>
      <c r="B8" s="49">
        <v>2700</v>
      </c>
      <c r="C8" s="50">
        <v>2700</v>
      </c>
      <c r="D8" s="51">
        <v>2700</v>
      </c>
      <c r="E8" s="52">
        <v>2700</v>
      </c>
      <c r="G8" s="58">
        <f t="shared" si="0"/>
        <v>2700</v>
      </c>
      <c r="H8" s="58">
        <f t="shared" si="1"/>
        <v>0</v>
      </c>
      <c r="I8" s="58">
        <f t="shared" si="2"/>
        <v>2700</v>
      </c>
      <c r="J8" s="58">
        <f t="shared" si="3"/>
        <v>0</v>
      </c>
      <c r="M8" t="s">
        <v>36</v>
      </c>
      <c r="P8" t="s">
        <v>37</v>
      </c>
      <c r="Q8">
        <f>($N$1-$N$2)/(Q6-$Q$1)^2</f>
        <v>-152</v>
      </c>
      <c r="R8" s="54">
        <f>($N$1-$N$2)/(R6-$Q$1)^2</f>
        <v>-77.551020408163268</v>
      </c>
    </row>
    <row r="9" spans="1:18" x14ac:dyDescent="0.25">
      <c r="A9" s="59">
        <v>5</v>
      </c>
      <c r="B9" s="49">
        <v>2700</v>
      </c>
      <c r="C9" s="50">
        <v>2700</v>
      </c>
      <c r="D9" s="51">
        <v>2939.595869820258</v>
      </c>
      <c r="E9" s="52">
        <v>2700</v>
      </c>
      <c r="G9" s="58">
        <f t="shared" si="0"/>
        <v>2700</v>
      </c>
      <c r="H9" s="58">
        <f t="shared" si="1"/>
        <v>0</v>
      </c>
      <c r="I9" s="58">
        <f t="shared" si="2"/>
        <v>2700</v>
      </c>
      <c r="J9" s="58">
        <f t="shared" si="3"/>
        <v>0</v>
      </c>
    </row>
    <row r="10" spans="1:18" x14ac:dyDescent="0.25">
      <c r="A10" s="59">
        <v>6</v>
      </c>
      <c r="B10" s="49">
        <v>2700</v>
      </c>
      <c r="C10" s="50">
        <v>3248.0172454428393</v>
      </c>
      <c r="D10" s="51">
        <v>3521.97395320739</v>
      </c>
      <c r="E10" s="52">
        <v>2700</v>
      </c>
      <c r="G10" s="58">
        <f t="shared" si="0"/>
        <v>2700</v>
      </c>
      <c r="H10" s="58">
        <f t="shared" si="1"/>
        <v>0</v>
      </c>
      <c r="I10" s="58">
        <f t="shared" si="2"/>
        <v>3708.1632653061224</v>
      </c>
      <c r="J10" s="58">
        <f t="shared" si="3"/>
        <v>460.14601986328307</v>
      </c>
    </row>
    <row r="11" spans="1:18" x14ac:dyDescent="0.25">
      <c r="A11" s="59">
        <v>7</v>
      </c>
      <c r="B11" s="49">
        <v>2700</v>
      </c>
      <c r="C11" s="50">
        <v>3958.4015441600304</v>
      </c>
      <c r="D11" s="51">
        <v>4131.388240100041</v>
      </c>
      <c r="E11" s="52">
        <v>2969.8542432959712</v>
      </c>
      <c r="G11" s="58">
        <f t="shared" si="0"/>
        <v>2700</v>
      </c>
      <c r="H11" s="58">
        <f t="shared" si="1"/>
        <v>0</v>
      </c>
      <c r="I11" s="58">
        <f t="shared" si="2"/>
        <v>4561.2244897959181</v>
      </c>
      <c r="J11" s="58">
        <f t="shared" si="3"/>
        <v>602.82294563588766</v>
      </c>
    </row>
    <row r="12" spans="1:18" x14ac:dyDescent="0.25">
      <c r="A12" s="59">
        <v>8</v>
      </c>
      <c r="B12" s="49">
        <v>3475.9895778468781</v>
      </c>
      <c r="C12" s="50">
        <v>4663.0400679711365</v>
      </c>
      <c r="D12" s="51">
        <v>4749.1993886052251</v>
      </c>
      <c r="E12" s="52">
        <v>4058.1643644465689</v>
      </c>
      <c r="G12" s="58">
        <f t="shared" si="0"/>
        <v>4068</v>
      </c>
      <c r="H12" s="58">
        <f t="shared" si="1"/>
        <v>592.01042215312191</v>
      </c>
      <c r="I12" s="58">
        <f t="shared" si="2"/>
        <v>5259.1836734693879</v>
      </c>
      <c r="J12" s="58">
        <f t="shared" si="3"/>
        <v>596.14360549825142</v>
      </c>
    </row>
    <row r="13" spans="1:18" x14ac:dyDescent="0.25">
      <c r="A13" s="59">
        <v>9</v>
      </c>
      <c r="B13" s="49">
        <v>4696.293610659558</v>
      </c>
      <c r="C13" s="50">
        <v>5331.4128397192599</v>
      </c>
      <c r="D13" s="51">
        <v>5352.5866156327593</v>
      </c>
      <c r="E13" s="52">
        <v>5024.1752062763098</v>
      </c>
      <c r="G13" s="58">
        <f t="shared" si="0"/>
        <v>5132</v>
      </c>
      <c r="H13" s="58">
        <f t="shared" si="1"/>
        <v>435.706389340442</v>
      </c>
      <c r="I13" s="58">
        <f t="shared" si="2"/>
        <v>5802.0408163265311</v>
      </c>
      <c r="J13" s="58">
        <f t="shared" si="3"/>
        <v>470.62797660727119</v>
      </c>
    </row>
    <row r="14" spans="1:18" x14ac:dyDescent="0.25">
      <c r="A14" s="59">
        <v>10</v>
      </c>
      <c r="B14" s="49">
        <v>5658.9489532770003</v>
      </c>
      <c r="C14" s="50">
        <v>5916.313062092604</v>
      </c>
      <c r="D14" s="51">
        <v>5904.0788644130989</v>
      </c>
      <c r="E14" s="52">
        <v>5803.1664537915249</v>
      </c>
      <c r="G14" s="58">
        <f t="shared" si="0"/>
        <v>5892</v>
      </c>
      <c r="H14" s="58">
        <f t="shared" si="1"/>
        <v>233.05104672299967</v>
      </c>
      <c r="I14" s="58">
        <f t="shared" si="2"/>
        <v>6189.7959183673465</v>
      </c>
      <c r="J14" s="58">
        <f t="shared" si="3"/>
        <v>273.48285627474252</v>
      </c>
    </row>
    <row r="15" spans="1:18" x14ac:dyDescent="0.25">
      <c r="A15" s="59">
        <v>10.5</v>
      </c>
      <c r="B15" s="49">
        <v>6018.1467532137503</v>
      </c>
      <c r="C15" s="50">
        <v>6154.6057631013418</v>
      </c>
      <c r="D15" s="51">
        <v>6139.4651576777342</v>
      </c>
      <c r="E15" s="52">
        <v>6098.646901706983</v>
      </c>
      <c r="G15" s="58">
        <f t="shared" si="0"/>
        <v>6158</v>
      </c>
      <c r="H15" s="58">
        <f t="shared" si="1"/>
        <v>139.85324678624966</v>
      </c>
      <c r="I15" s="58">
        <f t="shared" si="2"/>
        <v>6325.5102040816328</v>
      </c>
      <c r="J15" s="58">
        <f t="shared" si="3"/>
        <v>170.90444098029093</v>
      </c>
    </row>
    <row r="16" spans="1:18" x14ac:dyDescent="0.25">
      <c r="A16" s="59">
        <v>11</v>
      </c>
      <c r="B16" s="49">
        <v>6282.89026351957</v>
      </c>
      <c r="C16" s="50">
        <v>6340.0783406800265</v>
      </c>
      <c r="D16" s="51">
        <v>6329.4710120502477</v>
      </c>
      <c r="E16" s="52">
        <v>6318.4037930373779</v>
      </c>
      <c r="G16" s="58">
        <f t="shared" si="0"/>
        <v>6348</v>
      </c>
      <c r="H16" s="58">
        <f t="shared" si="1"/>
        <v>65.109736480430001</v>
      </c>
      <c r="I16" s="58">
        <f t="shared" si="2"/>
        <v>6422.4489795918371</v>
      </c>
      <c r="J16" s="58">
        <f t="shared" si="3"/>
        <v>82.370638911810602</v>
      </c>
    </row>
    <row r="17" spans="1:10" x14ac:dyDescent="0.25">
      <c r="A17" s="59">
        <v>11.35</v>
      </c>
      <c r="B17" s="49">
        <v>6407.6724637298921</v>
      </c>
      <c r="C17" s="50">
        <v>6431.0278672737331</v>
      </c>
      <c r="D17" s="51">
        <v>6425.549214670209</v>
      </c>
      <c r="E17" s="52">
        <v>6422.6157935650444</v>
      </c>
      <c r="G17" s="58">
        <f t="shared" si="0"/>
        <v>6435.78</v>
      </c>
      <c r="H17" s="58">
        <f t="shared" si="1"/>
        <v>28.10753627010763</v>
      </c>
      <c r="I17" s="58">
        <f t="shared" si="2"/>
        <v>6467.2346938775509</v>
      </c>
      <c r="J17" s="58">
        <f t="shared" si="3"/>
        <v>36.206826603817717</v>
      </c>
    </row>
    <row r="18" spans="1:10" x14ac:dyDescent="0.25">
      <c r="A18" s="59">
        <v>11.5</v>
      </c>
      <c r="B18" s="49">
        <v>6445.2608013747949</v>
      </c>
      <c r="C18" s="50">
        <v>6458.9266417208864</v>
      </c>
      <c r="D18" s="51">
        <v>6455.4850553023543</v>
      </c>
      <c r="E18" s="52">
        <v>6454.0914329900725</v>
      </c>
      <c r="G18" s="58">
        <f t="shared" si="0"/>
        <v>6462</v>
      </c>
      <c r="H18" s="58">
        <f t="shared" si="1"/>
        <v>16.739198625205063</v>
      </c>
      <c r="I18" s="58">
        <f t="shared" si="2"/>
        <v>6480.6122448979595</v>
      </c>
      <c r="J18" s="58">
        <f t="shared" si="3"/>
        <v>21.685603177073062</v>
      </c>
    </row>
    <row r="19" spans="1:10" x14ac:dyDescent="0.25">
      <c r="A19" s="59">
        <v>11.8</v>
      </c>
      <c r="B19" s="49">
        <v>6491.2206110340776</v>
      </c>
      <c r="C19" s="50">
        <v>6493.3759251274587</v>
      </c>
      <c r="D19" s="51">
        <v>6492.7836032224168</v>
      </c>
      <c r="E19" s="52">
        <v>6492.6311768193336</v>
      </c>
      <c r="G19" s="58">
        <f t="shared" si="0"/>
        <v>6493.92</v>
      </c>
      <c r="H19" s="58">
        <f t="shared" si="1"/>
        <v>2.6993889659224806</v>
      </c>
      <c r="I19" s="58">
        <f t="shared" si="2"/>
        <v>6496.8979591836733</v>
      </c>
      <c r="J19" s="58">
        <f t="shared" si="3"/>
        <v>3.5220340562145793</v>
      </c>
    </row>
    <row r="20" spans="1:10" x14ac:dyDescent="0.25">
      <c r="A20" s="59">
        <v>11.99999</v>
      </c>
      <c r="B20" s="49">
        <v>6500</v>
      </c>
      <c r="C20" s="50">
        <v>6500</v>
      </c>
      <c r="D20" s="51">
        <v>6500</v>
      </c>
      <c r="E20" s="52">
        <v>6500</v>
      </c>
      <c r="G20" s="58">
        <f t="shared" si="0"/>
        <v>6499.9999999847996</v>
      </c>
      <c r="H20" s="58">
        <f t="shared" si="1"/>
        <v>-1.520038495073095E-8</v>
      </c>
      <c r="I20" s="58">
        <f t="shared" si="2"/>
        <v>6499.9999999922447</v>
      </c>
      <c r="J20" s="58">
        <f t="shared" si="3"/>
        <v>-7.7552613220177591E-9</v>
      </c>
    </row>
    <row r="21" spans="1:10" x14ac:dyDescent="0.25">
      <c r="A21" s="59">
        <v>12.00001</v>
      </c>
      <c r="B21" s="49">
        <v>6500</v>
      </c>
      <c r="C21" s="50">
        <v>6500</v>
      </c>
      <c r="D21" s="51">
        <v>6500</v>
      </c>
      <c r="E21" s="52">
        <v>6500</v>
      </c>
      <c r="G21" s="58">
        <f t="shared" si="0"/>
        <v>6499.9999999847996</v>
      </c>
      <c r="H21" s="58">
        <f t="shared" si="1"/>
        <v>-1.520038495073095E-8</v>
      </c>
      <c r="I21" s="58">
        <f t="shared" si="2"/>
        <v>6499.9999999922447</v>
      </c>
      <c r="J21" s="58">
        <f t="shared" si="3"/>
        <v>-7.7552613220177591E-9</v>
      </c>
    </row>
    <row r="22" spans="1:10" x14ac:dyDescent="0.25">
      <c r="A22" s="59">
        <v>12.2</v>
      </c>
      <c r="B22" s="49">
        <v>6491.2206110340776</v>
      </c>
      <c r="C22" s="50">
        <v>6493.3759251274587</v>
      </c>
      <c r="D22" s="51">
        <v>6492.7836032224168</v>
      </c>
      <c r="E22" s="52">
        <v>6492.6311768193336</v>
      </c>
      <c r="G22" s="58">
        <f t="shared" si="0"/>
        <v>6493.92</v>
      </c>
      <c r="H22" s="58">
        <f t="shared" si="1"/>
        <v>2.6993889659224806</v>
      </c>
      <c r="I22" s="58">
        <f t="shared" si="2"/>
        <v>6496.8979591836733</v>
      </c>
      <c r="J22" s="58">
        <f t="shared" si="3"/>
        <v>3.5220340562145793</v>
      </c>
    </row>
    <row r="23" spans="1:10" x14ac:dyDescent="0.25">
      <c r="A23" s="59">
        <v>12.5</v>
      </c>
      <c r="B23" s="49">
        <v>6445.2608013747949</v>
      </c>
      <c r="C23" s="50">
        <v>6458.9266417208864</v>
      </c>
      <c r="D23" s="51">
        <v>6455.4850553023543</v>
      </c>
      <c r="E23" s="52">
        <v>6454.0914329900725</v>
      </c>
      <c r="G23" s="58">
        <f t="shared" si="0"/>
        <v>6462</v>
      </c>
      <c r="H23" s="58">
        <f t="shared" si="1"/>
        <v>16.739198625205063</v>
      </c>
      <c r="I23" s="58">
        <f t="shared" si="2"/>
        <v>6480.6122448979595</v>
      </c>
      <c r="J23" s="58">
        <f t="shared" si="3"/>
        <v>21.685603177073062</v>
      </c>
    </row>
    <row r="24" spans="1:10" x14ac:dyDescent="0.25">
      <c r="A24" s="59">
        <v>12.65</v>
      </c>
      <c r="B24" s="49">
        <v>6407.6724637298921</v>
      </c>
      <c r="C24" s="50">
        <v>6431.0278672737331</v>
      </c>
      <c r="D24" s="51">
        <v>6425.549214670209</v>
      </c>
      <c r="E24" s="52">
        <v>6422.6157935650444</v>
      </c>
      <c r="G24" s="58">
        <f t="shared" si="0"/>
        <v>6435.78</v>
      </c>
      <c r="H24" s="58">
        <f t="shared" si="1"/>
        <v>28.10753627010763</v>
      </c>
      <c r="I24" s="58">
        <f t="shared" si="2"/>
        <v>6467.2346938775509</v>
      </c>
      <c r="J24" s="58">
        <f t="shared" si="3"/>
        <v>36.206826603817717</v>
      </c>
    </row>
    <row r="25" spans="1:10" x14ac:dyDescent="0.25">
      <c r="A25" s="59">
        <v>13</v>
      </c>
      <c r="B25" s="49">
        <v>6282.89026351957</v>
      </c>
      <c r="C25" s="50">
        <v>6340.0783406800265</v>
      </c>
      <c r="D25" s="51">
        <v>6329.4710120502477</v>
      </c>
      <c r="E25" s="52">
        <v>6318.4037930373779</v>
      </c>
      <c r="G25" s="58">
        <f t="shared" si="0"/>
        <v>6348</v>
      </c>
      <c r="H25" s="58">
        <f t="shared" si="1"/>
        <v>65.109736480430001</v>
      </c>
      <c r="I25" s="58">
        <f t="shared" si="2"/>
        <v>6422.4489795918371</v>
      </c>
      <c r="J25" s="58">
        <f t="shared" si="3"/>
        <v>82.370638911810602</v>
      </c>
    </row>
    <row r="26" spans="1:10" x14ac:dyDescent="0.25">
      <c r="A26" s="59">
        <v>13.5</v>
      </c>
      <c r="B26" s="49">
        <v>6018.1467532137503</v>
      </c>
      <c r="C26" s="50">
        <v>6154.6057631013418</v>
      </c>
      <c r="D26" s="51">
        <v>6139.4651576777342</v>
      </c>
      <c r="E26" s="52">
        <v>6098.646901706983</v>
      </c>
      <c r="G26" s="58">
        <f t="shared" si="0"/>
        <v>6158</v>
      </c>
      <c r="H26" s="58">
        <f t="shared" si="1"/>
        <v>139.85324678624966</v>
      </c>
      <c r="I26" s="58">
        <f t="shared" si="2"/>
        <v>6325.5102040816328</v>
      </c>
      <c r="J26" s="58">
        <f t="shared" si="3"/>
        <v>170.90444098029093</v>
      </c>
    </row>
    <row r="27" spans="1:10" x14ac:dyDescent="0.25">
      <c r="A27" s="59">
        <v>14</v>
      </c>
      <c r="B27" s="49">
        <v>5658.9489532770003</v>
      </c>
      <c r="C27" s="50">
        <v>5916.313062092604</v>
      </c>
      <c r="D27" s="51">
        <v>5904.0788644130989</v>
      </c>
      <c r="E27" s="52">
        <v>5803.1664537915249</v>
      </c>
      <c r="G27" s="58">
        <f t="shared" si="0"/>
        <v>5892</v>
      </c>
      <c r="H27" s="58">
        <f t="shared" si="1"/>
        <v>233.05104672299967</v>
      </c>
      <c r="I27" s="58">
        <f t="shared" si="2"/>
        <v>6189.7959183673465</v>
      </c>
      <c r="J27" s="58">
        <f t="shared" si="3"/>
        <v>273.48285627474252</v>
      </c>
    </row>
    <row r="28" spans="1:10" x14ac:dyDescent="0.25">
      <c r="A28" s="59">
        <v>15</v>
      </c>
      <c r="B28" s="49">
        <v>4696.293610659558</v>
      </c>
      <c r="C28" s="50">
        <v>5331.4128397192599</v>
      </c>
      <c r="D28" s="51">
        <v>5352.5866156327593</v>
      </c>
      <c r="E28" s="52">
        <v>5024.1752062763098</v>
      </c>
      <c r="G28" s="58">
        <f t="shared" si="0"/>
        <v>5132</v>
      </c>
      <c r="H28" s="58">
        <f t="shared" si="1"/>
        <v>435.706389340442</v>
      </c>
      <c r="I28" s="58">
        <f t="shared" si="2"/>
        <v>5802.0408163265311</v>
      </c>
      <c r="J28" s="58">
        <f t="shared" si="3"/>
        <v>470.62797660727119</v>
      </c>
    </row>
    <row r="29" spans="1:10" x14ac:dyDescent="0.25">
      <c r="A29" s="59">
        <v>16</v>
      </c>
      <c r="B29" s="49">
        <v>3475.9895778468781</v>
      </c>
      <c r="C29" s="50">
        <v>4663.0400679711365</v>
      </c>
      <c r="D29" s="51">
        <v>4749.1993886052251</v>
      </c>
      <c r="E29" s="52">
        <v>4058.1643644465689</v>
      </c>
      <c r="G29" s="58">
        <f t="shared" si="0"/>
        <v>4068</v>
      </c>
      <c r="H29" s="58">
        <f t="shared" si="1"/>
        <v>592.01042215312191</v>
      </c>
      <c r="I29" s="58">
        <f t="shared" si="2"/>
        <v>5259.1836734693879</v>
      </c>
      <c r="J29" s="58">
        <f t="shared" si="3"/>
        <v>596.14360549825142</v>
      </c>
    </row>
    <row r="30" spans="1:10" x14ac:dyDescent="0.25">
      <c r="A30" s="59">
        <v>17</v>
      </c>
      <c r="B30" s="49">
        <v>2700</v>
      </c>
      <c r="C30" s="50">
        <v>3958.4015441600304</v>
      </c>
      <c r="D30" s="51">
        <v>4131.388240100041</v>
      </c>
      <c r="E30" s="52">
        <v>2969.8542432959712</v>
      </c>
      <c r="G30" s="58">
        <f t="shared" si="0"/>
        <v>2700</v>
      </c>
      <c r="H30" s="58">
        <f t="shared" si="1"/>
        <v>0</v>
      </c>
      <c r="I30" s="58">
        <f t="shared" si="2"/>
        <v>4561.2244897959181</v>
      </c>
      <c r="J30" s="58">
        <f t="shared" si="3"/>
        <v>602.82294563588766</v>
      </c>
    </row>
    <row r="31" spans="1:10" x14ac:dyDescent="0.25">
      <c r="A31" s="59">
        <v>18</v>
      </c>
      <c r="B31" s="49">
        <v>2700</v>
      </c>
      <c r="C31" s="50">
        <v>3248.0172454428393</v>
      </c>
      <c r="D31" s="51">
        <v>3521.97395320739</v>
      </c>
      <c r="E31" s="52">
        <v>2700</v>
      </c>
      <c r="G31" s="58">
        <f t="shared" si="0"/>
        <v>2700</v>
      </c>
      <c r="H31" s="58">
        <f t="shared" si="1"/>
        <v>0</v>
      </c>
      <c r="I31" s="58">
        <f t="shared" si="2"/>
        <v>3708.1632653061224</v>
      </c>
      <c r="J31" s="58">
        <f t="shared" si="3"/>
        <v>460.14601986328307</v>
      </c>
    </row>
    <row r="32" spans="1:10" x14ac:dyDescent="0.25">
      <c r="A32" s="59">
        <v>19</v>
      </c>
      <c r="B32" s="49">
        <v>2700</v>
      </c>
      <c r="C32" s="50">
        <v>2700</v>
      </c>
      <c r="D32" s="51">
        <v>2939.595869820258</v>
      </c>
      <c r="E32" s="52">
        <v>2700</v>
      </c>
      <c r="G32" s="58">
        <f t="shared" si="0"/>
        <v>2700</v>
      </c>
      <c r="H32" s="58">
        <f t="shared" si="1"/>
        <v>0</v>
      </c>
      <c r="I32" s="58">
        <f t="shared" si="2"/>
        <v>2700</v>
      </c>
      <c r="J32" s="58">
        <f t="shared" si="3"/>
        <v>0</v>
      </c>
    </row>
    <row r="33" spans="1:10" x14ac:dyDescent="0.25">
      <c r="A33" s="59">
        <v>20</v>
      </c>
      <c r="B33" s="49">
        <v>2700</v>
      </c>
      <c r="C33" s="50">
        <v>2700</v>
      </c>
      <c r="D33" s="51">
        <v>2700</v>
      </c>
      <c r="E33" s="52">
        <v>2700</v>
      </c>
      <c r="G33" s="58">
        <f t="shared" si="0"/>
        <v>2700</v>
      </c>
      <c r="H33" s="58">
        <f t="shared" si="1"/>
        <v>0</v>
      </c>
      <c r="I33" s="58">
        <f t="shared" si="2"/>
        <v>2700</v>
      </c>
      <c r="J33" s="58">
        <f t="shared" si="3"/>
        <v>0</v>
      </c>
    </row>
    <row r="34" spans="1:10" x14ac:dyDescent="0.25">
      <c r="A34" s="59">
        <v>21</v>
      </c>
      <c r="B34" s="49">
        <v>2700</v>
      </c>
      <c r="C34" s="50">
        <v>2700</v>
      </c>
      <c r="D34" s="51">
        <v>2700</v>
      </c>
      <c r="E34" s="52">
        <v>2700</v>
      </c>
      <c r="G34" s="58">
        <f t="shared" si="0"/>
        <v>2700</v>
      </c>
      <c r="H34" s="58">
        <f t="shared" si="1"/>
        <v>0</v>
      </c>
      <c r="I34" s="58">
        <f t="shared" si="2"/>
        <v>2700</v>
      </c>
      <c r="J34" s="58">
        <f t="shared" si="3"/>
        <v>0</v>
      </c>
    </row>
    <row r="35" spans="1:10" x14ac:dyDescent="0.25">
      <c r="A35" s="59">
        <v>22</v>
      </c>
      <c r="B35" s="49">
        <v>2700</v>
      </c>
      <c r="C35" s="50">
        <v>2700</v>
      </c>
      <c r="D35" s="51">
        <v>2700</v>
      </c>
      <c r="E35" s="52">
        <v>2700</v>
      </c>
      <c r="G35" s="58">
        <f t="shared" si="0"/>
        <v>2700</v>
      </c>
      <c r="H35" s="58">
        <f t="shared" si="1"/>
        <v>0</v>
      </c>
      <c r="I35" s="58">
        <f t="shared" si="2"/>
        <v>2700</v>
      </c>
      <c r="J35" s="58">
        <f t="shared" si="3"/>
        <v>0</v>
      </c>
    </row>
    <row r="36" spans="1:10" x14ac:dyDescent="0.25">
      <c r="A36" s="59">
        <v>23</v>
      </c>
      <c r="B36" s="49">
        <v>2700</v>
      </c>
      <c r="C36" s="50">
        <v>2700</v>
      </c>
      <c r="D36" s="51">
        <v>2700</v>
      </c>
      <c r="E36" s="52">
        <v>2700</v>
      </c>
      <c r="G36" s="58">
        <f t="shared" si="0"/>
        <v>2700</v>
      </c>
      <c r="H36" s="58">
        <f t="shared" si="1"/>
        <v>0</v>
      </c>
      <c r="I36" s="58">
        <f t="shared" si="2"/>
        <v>2700</v>
      </c>
      <c r="J36" s="58">
        <f t="shared" si="3"/>
        <v>0</v>
      </c>
    </row>
    <row r="37" spans="1:10" x14ac:dyDescent="0.25">
      <c r="A37" s="59">
        <v>24</v>
      </c>
      <c r="B37" s="49">
        <v>2700</v>
      </c>
      <c r="C37" s="50">
        <v>2700</v>
      </c>
      <c r="D37" s="51">
        <v>2700</v>
      </c>
      <c r="E37" s="52">
        <v>2700</v>
      </c>
      <c r="G37" s="58">
        <f t="shared" si="0"/>
        <v>2700</v>
      </c>
      <c r="H37" s="58">
        <f t="shared" si="1"/>
        <v>0</v>
      </c>
      <c r="I37" s="58">
        <f t="shared" si="2"/>
        <v>2700</v>
      </c>
      <c r="J37" s="58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J9" sqref="J9"/>
    </sheetView>
  </sheetViews>
  <sheetFormatPr baseColWidth="10" defaultRowHeight="15" x14ac:dyDescent="0.25"/>
  <sheetData>
    <row r="1" spans="1:20" x14ac:dyDescent="0.25">
      <c r="A1" s="20" t="s">
        <v>21</v>
      </c>
      <c r="B1" s="20" t="s">
        <v>19</v>
      </c>
      <c r="C1" s="20" t="s">
        <v>22</v>
      </c>
      <c r="D1" s="20" t="s">
        <v>23</v>
      </c>
      <c r="E1" s="20" t="s">
        <v>20</v>
      </c>
      <c r="G1" s="20" t="s">
        <v>21</v>
      </c>
      <c r="H1" s="20" t="s">
        <v>19</v>
      </c>
      <c r="I1" s="20" t="s">
        <v>22</v>
      </c>
      <c r="J1" s="20" t="s">
        <v>23</v>
      </c>
      <c r="K1" s="20" t="s">
        <v>20</v>
      </c>
      <c r="L1" s="20"/>
      <c r="M1" s="20" t="s">
        <v>21</v>
      </c>
      <c r="N1" s="20" t="s">
        <v>19</v>
      </c>
      <c r="O1" s="20" t="s">
        <v>22</v>
      </c>
      <c r="P1" s="20" t="s">
        <v>23</v>
      </c>
      <c r="Q1" s="20" t="s">
        <v>20</v>
      </c>
      <c r="R1" s="20"/>
      <c r="S1" s="20"/>
      <c r="T1" s="20" t="s">
        <v>44</v>
      </c>
    </row>
    <row r="2" spans="1:20" x14ac:dyDescent="0.25">
      <c r="A2" s="59">
        <v>0</v>
      </c>
      <c r="B2" s="50">
        <v>2700</v>
      </c>
      <c r="C2" s="51">
        <v>2700</v>
      </c>
      <c r="D2" s="52">
        <v>2700</v>
      </c>
      <c r="E2" s="49">
        <v>2700</v>
      </c>
      <c r="G2" s="54">
        <f>A2*100</f>
        <v>0</v>
      </c>
      <c r="H2" s="54">
        <f>ROUND(B2,0)</f>
        <v>2700</v>
      </c>
      <c r="I2" s="54">
        <f>ROUND(C2,0)</f>
        <v>2700</v>
      </c>
      <c r="J2" s="54">
        <f>ROUND(D2,0)</f>
        <v>2700</v>
      </c>
      <c r="K2" s="54">
        <f>ROUND(E2,0)</f>
        <v>2700</v>
      </c>
      <c r="L2" s="54"/>
      <c r="M2" s="54" t="str">
        <f>CONCATENATE(G2,",")</f>
        <v>0,</v>
      </c>
      <c r="N2" s="54" t="str">
        <f>CONCATENATE(H2,",")</f>
        <v>2700,</v>
      </c>
      <c r="O2" s="54" t="str">
        <f>CONCATENATE(I2,",")</f>
        <v>2700,</v>
      </c>
      <c r="P2" s="54" t="str">
        <f>CONCATENATE(J2,",")</f>
        <v>2700,</v>
      </c>
      <c r="Q2" s="54" t="str">
        <f>CONCATENATE(K2,",")</f>
        <v>2700,</v>
      </c>
      <c r="R2" s="54"/>
      <c r="S2" s="54"/>
      <c r="T2" s="54" t="str">
        <f>CONCATENATE("{",G2, "f, new List&lt;int&gt;(){",H2,",",I2,",",J2,",",K2,"}},")</f>
        <v>{0f, new List&lt;int&gt;(){2700,2700,2700,2700}},</v>
      </c>
    </row>
    <row r="3" spans="1:20" x14ac:dyDescent="0.25">
      <c r="A3" s="59">
        <v>1</v>
      </c>
      <c r="B3" s="50">
        <v>2700</v>
      </c>
      <c r="C3" s="51">
        <v>2700</v>
      </c>
      <c r="D3" s="52">
        <v>2700</v>
      </c>
      <c r="E3" s="49">
        <v>2700</v>
      </c>
      <c r="G3" s="54">
        <f t="shared" ref="G3:G34" si="0">A3*100</f>
        <v>100</v>
      </c>
      <c r="H3" s="54">
        <f t="shared" ref="H3:H34" si="1">ROUND(B3,0)</f>
        <v>2700</v>
      </c>
      <c r="I3" s="54">
        <f t="shared" ref="I3:I34" si="2">ROUND(C3,0)</f>
        <v>2700</v>
      </c>
      <c r="J3" s="54">
        <f t="shared" ref="J3:J34" si="3">ROUND(D3,0)</f>
        <v>2700</v>
      </c>
      <c r="K3" s="54">
        <f t="shared" ref="K3:K34" si="4">ROUND(E3,0)</f>
        <v>2700</v>
      </c>
      <c r="L3" s="54"/>
      <c r="M3" s="54" t="str">
        <f>CONCATENATE(M2,G3,",")</f>
        <v>0,100,</v>
      </c>
      <c r="N3" s="54" t="str">
        <f>CONCATENATE(N2,H3,",")</f>
        <v>2700,2700,</v>
      </c>
      <c r="O3" s="54" t="str">
        <f>CONCATENATE(O2,I3,",")</f>
        <v>2700,2700,</v>
      </c>
      <c r="P3" s="54" t="str">
        <f>CONCATENATE(P2,J3,",")</f>
        <v>2700,2700,</v>
      </c>
      <c r="Q3" s="54" t="str">
        <f>CONCATENATE(Q2,K3,",")</f>
        <v>2700,2700,</v>
      </c>
      <c r="R3" s="54"/>
      <c r="S3" s="54"/>
      <c r="T3" s="54" t="str">
        <f t="shared" ref="T3:T34" si="5">CONCATENATE("{",G3, "f, new List&lt;int&gt;(){",H3,",",I3,",",J3,",",K3,"}},")</f>
        <v>{100f, new List&lt;int&gt;(){2700,2700,2700,2700}},</v>
      </c>
    </row>
    <row r="4" spans="1:20" x14ac:dyDescent="0.25">
      <c r="A4" s="59">
        <v>2</v>
      </c>
      <c r="B4" s="50">
        <v>2700</v>
      </c>
      <c r="C4" s="51">
        <v>2700</v>
      </c>
      <c r="D4" s="52">
        <v>2700</v>
      </c>
      <c r="E4" s="49">
        <v>2700</v>
      </c>
      <c r="G4" s="54">
        <f t="shared" si="0"/>
        <v>200</v>
      </c>
      <c r="H4" s="54">
        <f t="shared" si="1"/>
        <v>2700</v>
      </c>
      <c r="I4" s="54">
        <f t="shared" si="2"/>
        <v>2700</v>
      </c>
      <c r="J4" s="54">
        <f t="shared" si="3"/>
        <v>2700</v>
      </c>
      <c r="K4" s="54">
        <f t="shared" si="4"/>
        <v>2700</v>
      </c>
      <c r="L4" s="54"/>
      <c r="M4" s="54" t="str">
        <f t="shared" ref="M4:M34" si="6">CONCATENATE(M3,G4,",")</f>
        <v>0,100,200,</v>
      </c>
      <c r="N4" s="54" t="str">
        <f>CONCATENATE(N3,H4,",")</f>
        <v>2700,2700,2700,</v>
      </c>
      <c r="O4" s="54" t="str">
        <f>CONCATENATE(O3,I4,",")</f>
        <v>2700,2700,2700,</v>
      </c>
      <c r="P4" s="54" t="str">
        <f>CONCATENATE(P3,J4,",")</f>
        <v>2700,2700,2700,</v>
      </c>
      <c r="Q4" s="54" t="str">
        <f>CONCATENATE(Q3,K4,",")</f>
        <v>2700,2700,2700,</v>
      </c>
      <c r="R4" s="54"/>
      <c r="S4" s="54"/>
      <c r="T4" s="54" t="str">
        <f t="shared" si="5"/>
        <v>{200f, new List&lt;int&gt;(){2700,2700,2700,2700}},</v>
      </c>
    </row>
    <row r="5" spans="1:20" x14ac:dyDescent="0.25">
      <c r="A5" s="59">
        <v>3</v>
      </c>
      <c r="B5" s="50">
        <v>2700</v>
      </c>
      <c r="C5" s="51">
        <v>2700</v>
      </c>
      <c r="D5" s="52">
        <v>2700</v>
      </c>
      <c r="E5" s="49">
        <v>2700</v>
      </c>
      <c r="G5" s="54">
        <f t="shared" si="0"/>
        <v>300</v>
      </c>
      <c r="H5" s="54">
        <f t="shared" si="1"/>
        <v>2700</v>
      </c>
      <c r="I5" s="54">
        <f t="shared" si="2"/>
        <v>2700</v>
      </c>
      <c r="J5" s="54">
        <f t="shared" si="3"/>
        <v>2700</v>
      </c>
      <c r="K5" s="54">
        <f t="shared" si="4"/>
        <v>2700</v>
      </c>
      <c r="L5" s="54"/>
      <c r="M5" s="54" t="str">
        <f t="shared" si="6"/>
        <v>0,100,200,300,</v>
      </c>
      <c r="N5" s="54" t="str">
        <f>CONCATENATE(N4,H5,",")</f>
        <v>2700,2700,2700,2700,</v>
      </c>
      <c r="O5" s="54" t="str">
        <f>CONCATENATE(O4,I5,",")</f>
        <v>2700,2700,2700,2700,</v>
      </c>
      <c r="P5" s="54" t="str">
        <f>CONCATENATE(P4,J5,",")</f>
        <v>2700,2700,2700,2700,</v>
      </c>
      <c r="Q5" s="54" t="str">
        <f>CONCATENATE(Q4,K5,",")</f>
        <v>2700,2700,2700,2700,</v>
      </c>
      <c r="R5" s="54"/>
      <c r="S5" s="54"/>
      <c r="T5" s="54" t="str">
        <f t="shared" si="5"/>
        <v>{300f, new List&lt;int&gt;(){2700,2700,2700,2700}},</v>
      </c>
    </row>
    <row r="6" spans="1:20" x14ac:dyDescent="0.25">
      <c r="A6" s="59">
        <v>4</v>
      </c>
      <c r="B6" s="50">
        <v>2700</v>
      </c>
      <c r="C6" s="51">
        <v>2700</v>
      </c>
      <c r="D6" s="52">
        <v>2700</v>
      </c>
      <c r="E6" s="49">
        <v>2700</v>
      </c>
      <c r="G6" s="54">
        <f t="shared" si="0"/>
        <v>400</v>
      </c>
      <c r="H6" s="54">
        <f t="shared" si="1"/>
        <v>2700</v>
      </c>
      <c r="I6" s="54">
        <f t="shared" si="2"/>
        <v>2700</v>
      </c>
      <c r="J6" s="54">
        <f t="shared" si="3"/>
        <v>2700</v>
      </c>
      <c r="K6" s="54">
        <f t="shared" si="4"/>
        <v>2700</v>
      </c>
      <c r="L6" s="54"/>
      <c r="M6" s="54" t="str">
        <f t="shared" si="6"/>
        <v>0,100,200,300,400,</v>
      </c>
      <c r="N6" s="54" t="str">
        <f>CONCATENATE(N5,H6,",")</f>
        <v>2700,2700,2700,2700,2700,</v>
      </c>
      <c r="O6" s="54" t="str">
        <f>CONCATENATE(O5,I6,",")</f>
        <v>2700,2700,2700,2700,2700,</v>
      </c>
      <c r="P6" s="54" t="str">
        <f>CONCATENATE(P5,J6,",")</f>
        <v>2700,2700,2700,2700,2700,</v>
      </c>
      <c r="Q6" s="54" t="str">
        <f>CONCATENATE(Q5,K6,",")</f>
        <v>2700,2700,2700,2700,2700,</v>
      </c>
      <c r="R6" s="54"/>
      <c r="S6" s="54"/>
      <c r="T6" s="54" t="str">
        <f t="shared" si="5"/>
        <v>{400f, new List&lt;int&gt;(){2700,2700,2700,2700}},</v>
      </c>
    </row>
    <row r="7" spans="1:20" x14ac:dyDescent="0.25">
      <c r="A7" s="59">
        <v>5</v>
      </c>
      <c r="B7" s="50">
        <v>2700</v>
      </c>
      <c r="C7" s="51">
        <v>2939.595869820258</v>
      </c>
      <c r="D7" s="52">
        <v>2700</v>
      </c>
      <c r="E7" s="49">
        <v>2700</v>
      </c>
      <c r="G7" s="54">
        <f t="shared" si="0"/>
        <v>500</v>
      </c>
      <c r="H7" s="54">
        <f t="shared" si="1"/>
        <v>2700</v>
      </c>
      <c r="I7" s="54">
        <f t="shared" si="2"/>
        <v>2940</v>
      </c>
      <c r="J7" s="54">
        <f t="shared" si="3"/>
        <v>2700</v>
      </c>
      <c r="K7" s="54">
        <f t="shared" si="4"/>
        <v>2700</v>
      </c>
      <c r="L7" s="54"/>
      <c r="M7" s="54" t="str">
        <f t="shared" si="6"/>
        <v>0,100,200,300,400,500,</v>
      </c>
      <c r="N7" s="54" t="str">
        <f>CONCATENATE(N6,H7,",")</f>
        <v>2700,2700,2700,2700,2700,2700,</v>
      </c>
      <c r="O7" s="54" t="str">
        <f>CONCATENATE(O6,I7,",")</f>
        <v>2700,2700,2700,2700,2700,2940,</v>
      </c>
      <c r="P7" s="54" t="str">
        <f>CONCATENATE(P6,J7,",")</f>
        <v>2700,2700,2700,2700,2700,2700,</v>
      </c>
      <c r="Q7" s="54" t="str">
        <f>CONCATENATE(Q6,K7,",")</f>
        <v>2700,2700,2700,2700,2700,2700,</v>
      </c>
      <c r="R7" s="54"/>
      <c r="S7" s="54"/>
      <c r="T7" s="54" t="str">
        <f t="shared" si="5"/>
        <v>{500f, new List&lt;int&gt;(){2700,2940,2700,2700}},</v>
      </c>
    </row>
    <row r="8" spans="1:20" x14ac:dyDescent="0.25">
      <c r="A8" s="59">
        <v>6</v>
      </c>
      <c r="B8" s="50">
        <v>3248.0172454428393</v>
      </c>
      <c r="C8" s="51">
        <v>3521.97395320739</v>
      </c>
      <c r="D8" s="52">
        <v>2700</v>
      </c>
      <c r="E8" s="49">
        <v>2700</v>
      </c>
      <c r="G8" s="54">
        <f t="shared" si="0"/>
        <v>600</v>
      </c>
      <c r="H8" s="54">
        <f t="shared" si="1"/>
        <v>3248</v>
      </c>
      <c r="I8" s="54">
        <f t="shared" si="2"/>
        <v>3522</v>
      </c>
      <c r="J8" s="54">
        <f t="shared" si="3"/>
        <v>2700</v>
      </c>
      <c r="K8" s="54">
        <f t="shared" si="4"/>
        <v>2700</v>
      </c>
      <c r="L8" s="54"/>
      <c r="M8" s="54" t="str">
        <f t="shared" si="6"/>
        <v>0,100,200,300,400,500,600,</v>
      </c>
      <c r="N8" s="54" t="str">
        <f>CONCATENATE(N7,H8,",")</f>
        <v>2700,2700,2700,2700,2700,2700,3248,</v>
      </c>
      <c r="O8" s="54" t="str">
        <f>CONCATENATE(O7,I8,",")</f>
        <v>2700,2700,2700,2700,2700,2940,3522,</v>
      </c>
      <c r="P8" s="54" t="str">
        <f>CONCATENATE(P7,J8,",")</f>
        <v>2700,2700,2700,2700,2700,2700,2700,</v>
      </c>
      <c r="Q8" s="54" t="str">
        <f>CONCATENATE(Q7,K8,",")</f>
        <v>2700,2700,2700,2700,2700,2700,2700,</v>
      </c>
      <c r="R8" s="54"/>
      <c r="S8" s="54"/>
      <c r="T8" s="54" t="str">
        <f t="shared" si="5"/>
        <v>{600f, new List&lt;int&gt;(){3248,3522,2700,2700}},</v>
      </c>
    </row>
    <row r="9" spans="1:20" x14ac:dyDescent="0.25">
      <c r="A9" s="59">
        <v>7</v>
      </c>
      <c r="B9" s="50">
        <v>3958.4015441600304</v>
      </c>
      <c r="C9" s="51">
        <v>4131.388240100041</v>
      </c>
      <c r="D9" s="52">
        <v>2969.8542432959712</v>
      </c>
      <c r="E9" s="49">
        <v>2700</v>
      </c>
      <c r="G9" s="54">
        <f t="shared" si="0"/>
        <v>700</v>
      </c>
      <c r="H9" s="54">
        <f t="shared" si="1"/>
        <v>3958</v>
      </c>
      <c r="I9" s="54">
        <f t="shared" si="2"/>
        <v>4131</v>
      </c>
      <c r="J9" s="54">
        <f t="shared" si="3"/>
        <v>2970</v>
      </c>
      <c r="K9" s="54">
        <f t="shared" si="4"/>
        <v>2700</v>
      </c>
      <c r="L9" s="54"/>
      <c r="M9" s="54" t="str">
        <f t="shared" si="6"/>
        <v>0,100,200,300,400,500,600,700,</v>
      </c>
      <c r="N9" s="54" t="str">
        <f>CONCATENATE(N8,H9,",")</f>
        <v>2700,2700,2700,2700,2700,2700,3248,3958,</v>
      </c>
      <c r="O9" s="54" t="str">
        <f>CONCATENATE(O8,I9,",")</f>
        <v>2700,2700,2700,2700,2700,2940,3522,4131,</v>
      </c>
      <c r="P9" s="54" t="str">
        <f>CONCATENATE(P8,J9,",")</f>
        <v>2700,2700,2700,2700,2700,2700,2700,2970,</v>
      </c>
      <c r="Q9" s="54" t="str">
        <f>CONCATENATE(Q8,K9,",")</f>
        <v>2700,2700,2700,2700,2700,2700,2700,2700,</v>
      </c>
      <c r="R9" s="54"/>
      <c r="S9" s="54"/>
      <c r="T9" s="54" t="str">
        <f t="shared" si="5"/>
        <v>{700f, new List&lt;int&gt;(){3958,4131,2970,2700}},</v>
      </c>
    </row>
    <row r="10" spans="1:20" x14ac:dyDescent="0.25">
      <c r="A10" s="59">
        <v>8</v>
      </c>
      <c r="B10" s="50">
        <v>4663.0400679711365</v>
      </c>
      <c r="C10" s="51">
        <v>4749.1993886052251</v>
      </c>
      <c r="D10" s="52">
        <v>4058.1643644465689</v>
      </c>
      <c r="E10" s="49">
        <v>3475.9895778468781</v>
      </c>
      <c r="G10" s="54">
        <f t="shared" si="0"/>
        <v>800</v>
      </c>
      <c r="H10" s="54">
        <f t="shared" si="1"/>
        <v>4663</v>
      </c>
      <c r="I10" s="54">
        <f t="shared" si="2"/>
        <v>4749</v>
      </c>
      <c r="J10" s="54">
        <f t="shared" si="3"/>
        <v>4058</v>
      </c>
      <c r="K10" s="54">
        <f t="shared" si="4"/>
        <v>3476</v>
      </c>
      <c r="L10" s="54"/>
      <c r="M10" s="54" t="str">
        <f t="shared" si="6"/>
        <v>0,100,200,300,400,500,600,700,800,</v>
      </c>
      <c r="N10" s="54" t="str">
        <f>CONCATENATE(N9,H10,",")</f>
        <v>2700,2700,2700,2700,2700,2700,3248,3958,4663,</v>
      </c>
      <c r="O10" s="54" t="str">
        <f>CONCATENATE(O9,I10,",")</f>
        <v>2700,2700,2700,2700,2700,2940,3522,4131,4749,</v>
      </c>
      <c r="P10" s="54" t="str">
        <f>CONCATENATE(P9,J10,",")</f>
        <v>2700,2700,2700,2700,2700,2700,2700,2970,4058,</v>
      </c>
      <c r="Q10" s="54" t="str">
        <f>CONCATENATE(Q9,K10,",")</f>
        <v>2700,2700,2700,2700,2700,2700,2700,2700,3476,</v>
      </c>
      <c r="R10" s="54"/>
      <c r="S10" s="54"/>
      <c r="T10" s="54" t="str">
        <f t="shared" si="5"/>
        <v>{800f, new List&lt;int&gt;(){4663,4749,4058,3476}},</v>
      </c>
    </row>
    <row r="11" spans="1:20" x14ac:dyDescent="0.25">
      <c r="A11" s="59">
        <v>9</v>
      </c>
      <c r="B11" s="50">
        <v>5331.4128397192599</v>
      </c>
      <c r="C11" s="51">
        <v>5352.5866156327593</v>
      </c>
      <c r="D11" s="52">
        <v>5024.1752062763098</v>
      </c>
      <c r="E11" s="49">
        <v>4696.293610659558</v>
      </c>
      <c r="G11" s="54">
        <f t="shared" si="0"/>
        <v>900</v>
      </c>
      <c r="H11" s="54">
        <f t="shared" si="1"/>
        <v>5331</v>
      </c>
      <c r="I11" s="54">
        <f t="shared" si="2"/>
        <v>5353</v>
      </c>
      <c r="J11" s="54">
        <f t="shared" si="3"/>
        <v>5024</v>
      </c>
      <c r="K11" s="54">
        <f t="shared" si="4"/>
        <v>4696</v>
      </c>
      <c r="L11" s="54"/>
      <c r="M11" s="54" t="str">
        <f t="shared" si="6"/>
        <v>0,100,200,300,400,500,600,700,800,900,</v>
      </c>
      <c r="N11" s="54" t="str">
        <f>CONCATENATE(N10,H11,",")</f>
        <v>2700,2700,2700,2700,2700,2700,3248,3958,4663,5331,</v>
      </c>
      <c r="O11" s="54" t="str">
        <f>CONCATENATE(O10,I11,",")</f>
        <v>2700,2700,2700,2700,2700,2940,3522,4131,4749,5353,</v>
      </c>
      <c r="P11" s="54" t="str">
        <f>CONCATENATE(P10,J11,",")</f>
        <v>2700,2700,2700,2700,2700,2700,2700,2970,4058,5024,</v>
      </c>
      <c r="Q11" s="54" t="str">
        <f>CONCATENATE(Q10,K11,",")</f>
        <v>2700,2700,2700,2700,2700,2700,2700,2700,3476,4696,</v>
      </c>
      <c r="R11" s="54"/>
      <c r="S11" s="54"/>
      <c r="T11" s="54" t="str">
        <f t="shared" si="5"/>
        <v>{900f, new List&lt;int&gt;(){5331,5353,5024,4696}},</v>
      </c>
    </row>
    <row r="12" spans="1:20" x14ac:dyDescent="0.25">
      <c r="A12" s="59">
        <v>10</v>
      </c>
      <c r="B12" s="50">
        <v>5916.313062092604</v>
      </c>
      <c r="C12" s="51">
        <v>5904.0788644130989</v>
      </c>
      <c r="D12" s="52">
        <v>5803.1664537915249</v>
      </c>
      <c r="E12" s="49">
        <v>5658.9489532770003</v>
      </c>
      <c r="G12" s="54">
        <f t="shared" si="0"/>
        <v>1000</v>
      </c>
      <c r="H12" s="54">
        <f t="shared" si="1"/>
        <v>5916</v>
      </c>
      <c r="I12" s="54">
        <f t="shared" si="2"/>
        <v>5904</v>
      </c>
      <c r="J12" s="54">
        <f t="shared" si="3"/>
        <v>5803</v>
      </c>
      <c r="K12" s="54">
        <f t="shared" si="4"/>
        <v>5659</v>
      </c>
      <c r="L12" s="54"/>
      <c r="M12" s="54" t="str">
        <f t="shared" si="6"/>
        <v>0,100,200,300,400,500,600,700,800,900,1000,</v>
      </c>
      <c r="N12" s="54" t="str">
        <f>CONCATENATE(N11,H12,",")</f>
        <v>2700,2700,2700,2700,2700,2700,3248,3958,4663,5331,5916,</v>
      </c>
      <c r="O12" s="54" t="str">
        <f>CONCATENATE(O11,I12,",")</f>
        <v>2700,2700,2700,2700,2700,2940,3522,4131,4749,5353,5904,</v>
      </c>
      <c r="P12" s="54" t="str">
        <f>CONCATENATE(P11,J12,",")</f>
        <v>2700,2700,2700,2700,2700,2700,2700,2970,4058,5024,5803,</v>
      </c>
      <c r="Q12" s="54" t="str">
        <f>CONCATENATE(Q11,K12,",")</f>
        <v>2700,2700,2700,2700,2700,2700,2700,2700,3476,4696,5659,</v>
      </c>
      <c r="R12" s="54"/>
      <c r="S12" s="54"/>
      <c r="T12" s="54" t="str">
        <f t="shared" si="5"/>
        <v>{1000f, new List&lt;int&gt;(){5916,5904,5803,5659}},</v>
      </c>
    </row>
    <row r="13" spans="1:20" x14ac:dyDescent="0.25">
      <c r="A13" s="59">
        <v>10.5</v>
      </c>
      <c r="B13" s="50">
        <v>6154.6057631013418</v>
      </c>
      <c r="C13" s="51">
        <v>6139.4651576777342</v>
      </c>
      <c r="D13" s="52">
        <v>6098.646901706983</v>
      </c>
      <c r="E13" s="49">
        <v>6018.1467532137503</v>
      </c>
      <c r="G13" s="54">
        <f t="shared" si="0"/>
        <v>1050</v>
      </c>
      <c r="H13" s="54">
        <f t="shared" si="1"/>
        <v>6155</v>
      </c>
      <c r="I13" s="54">
        <f t="shared" si="2"/>
        <v>6139</v>
      </c>
      <c r="J13" s="54">
        <f t="shared" si="3"/>
        <v>6099</v>
      </c>
      <c r="K13" s="54">
        <f t="shared" si="4"/>
        <v>6018</v>
      </c>
      <c r="L13" s="54"/>
      <c r="M13" s="54" t="str">
        <f t="shared" si="6"/>
        <v>0,100,200,300,400,500,600,700,800,900,1000,1050,</v>
      </c>
      <c r="N13" s="54" t="str">
        <f>CONCATENATE(N12,H13,",")</f>
        <v>2700,2700,2700,2700,2700,2700,3248,3958,4663,5331,5916,6155,</v>
      </c>
      <c r="O13" s="54" t="str">
        <f>CONCATENATE(O12,I13,",")</f>
        <v>2700,2700,2700,2700,2700,2940,3522,4131,4749,5353,5904,6139,</v>
      </c>
      <c r="P13" s="54" t="str">
        <f>CONCATENATE(P12,J13,",")</f>
        <v>2700,2700,2700,2700,2700,2700,2700,2970,4058,5024,5803,6099,</v>
      </c>
      <c r="Q13" s="54" t="str">
        <f>CONCATENATE(Q12,K13,",")</f>
        <v>2700,2700,2700,2700,2700,2700,2700,2700,3476,4696,5659,6018,</v>
      </c>
      <c r="R13" s="54"/>
      <c r="S13" s="54"/>
      <c r="T13" s="54" t="str">
        <f t="shared" si="5"/>
        <v>{1050f, new List&lt;int&gt;(){6155,6139,6099,6018}},</v>
      </c>
    </row>
    <row r="14" spans="1:20" x14ac:dyDescent="0.25">
      <c r="A14" s="59">
        <v>11</v>
      </c>
      <c r="B14" s="50">
        <v>6340.0783406800265</v>
      </c>
      <c r="C14" s="51">
        <v>6329.4710120502477</v>
      </c>
      <c r="D14" s="52">
        <v>6318.4037930373779</v>
      </c>
      <c r="E14" s="49">
        <v>6282.89026351957</v>
      </c>
      <c r="G14" s="54">
        <f t="shared" si="0"/>
        <v>1100</v>
      </c>
      <c r="H14" s="54">
        <f t="shared" si="1"/>
        <v>6340</v>
      </c>
      <c r="I14" s="54">
        <f t="shared" si="2"/>
        <v>6329</v>
      </c>
      <c r="J14" s="54">
        <f t="shared" si="3"/>
        <v>6318</v>
      </c>
      <c r="K14" s="54">
        <f t="shared" si="4"/>
        <v>6283</v>
      </c>
      <c r="L14" s="54"/>
      <c r="M14" s="54" t="str">
        <f t="shared" si="6"/>
        <v>0,100,200,300,400,500,600,700,800,900,1000,1050,1100,</v>
      </c>
      <c r="N14" s="54" t="str">
        <f>CONCATENATE(N13,H14,",")</f>
        <v>2700,2700,2700,2700,2700,2700,3248,3958,4663,5331,5916,6155,6340,</v>
      </c>
      <c r="O14" s="54" t="str">
        <f>CONCATENATE(O13,I14,",")</f>
        <v>2700,2700,2700,2700,2700,2940,3522,4131,4749,5353,5904,6139,6329,</v>
      </c>
      <c r="P14" s="54" t="str">
        <f>CONCATENATE(P13,J14,",")</f>
        <v>2700,2700,2700,2700,2700,2700,2700,2970,4058,5024,5803,6099,6318,</v>
      </c>
      <c r="Q14" s="54" t="str">
        <f>CONCATENATE(Q13,K14,",")</f>
        <v>2700,2700,2700,2700,2700,2700,2700,2700,3476,4696,5659,6018,6283,</v>
      </c>
      <c r="R14" s="54"/>
      <c r="S14" s="54"/>
      <c r="T14" s="54" t="str">
        <f t="shared" si="5"/>
        <v>{1100f, new List&lt;int&gt;(){6340,6329,6318,6283}},</v>
      </c>
    </row>
    <row r="15" spans="1:20" x14ac:dyDescent="0.25">
      <c r="A15" s="59">
        <v>11.35</v>
      </c>
      <c r="B15" s="50">
        <v>6431.0278672737331</v>
      </c>
      <c r="C15" s="51">
        <v>6425.549214670209</v>
      </c>
      <c r="D15" s="52">
        <v>6422.6157935650444</v>
      </c>
      <c r="E15" s="49">
        <v>6407.6724637298921</v>
      </c>
      <c r="G15" s="54">
        <f t="shared" si="0"/>
        <v>1135</v>
      </c>
      <c r="H15" s="54">
        <f t="shared" si="1"/>
        <v>6431</v>
      </c>
      <c r="I15" s="54">
        <f t="shared" si="2"/>
        <v>6426</v>
      </c>
      <c r="J15" s="54">
        <f t="shared" si="3"/>
        <v>6423</v>
      </c>
      <c r="K15" s="54">
        <f t="shared" si="4"/>
        <v>6408</v>
      </c>
      <c r="L15" s="54"/>
      <c r="M15" s="54" t="str">
        <f t="shared" si="6"/>
        <v>0,100,200,300,400,500,600,700,800,900,1000,1050,1100,1135,</v>
      </c>
      <c r="N15" s="54" t="str">
        <f>CONCATENATE(N14,H15,",")</f>
        <v>2700,2700,2700,2700,2700,2700,3248,3958,4663,5331,5916,6155,6340,6431,</v>
      </c>
      <c r="O15" s="54" t="str">
        <f>CONCATENATE(O14,I15,",")</f>
        <v>2700,2700,2700,2700,2700,2940,3522,4131,4749,5353,5904,6139,6329,6426,</v>
      </c>
      <c r="P15" s="54" t="str">
        <f>CONCATENATE(P14,J15,",")</f>
        <v>2700,2700,2700,2700,2700,2700,2700,2970,4058,5024,5803,6099,6318,6423,</v>
      </c>
      <c r="Q15" s="54" t="str">
        <f>CONCATENATE(Q14,K15,",")</f>
        <v>2700,2700,2700,2700,2700,2700,2700,2700,3476,4696,5659,6018,6283,6408,</v>
      </c>
      <c r="R15" s="54"/>
      <c r="S15" s="54"/>
      <c r="T15" s="54" t="str">
        <f t="shared" si="5"/>
        <v>{1135f, new List&lt;int&gt;(){6431,6426,6423,6408}},</v>
      </c>
    </row>
    <row r="16" spans="1:20" x14ac:dyDescent="0.25">
      <c r="A16" s="59">
        <v>11.5</v>
      </c>
      <c r="B16" s="50">
        <v>6458.9266417208864</v>
      </c>
      <c r="C16" s="51">
        <v>6455.4850553023543</v>
      </c>
      <c r="D16" s="52">
        <v>6454.0914329900725</v>
      </c>
      <c r="E16" s="49">
        <v>6445.2608013747949</v>
      </c>
      <c r="G16" s="54">
        <f t="shared" si="0"/>
        <v>1150</v>
      </c>
      <c r="H16" s="54">
        <f t="shared" si="1"/>
        <v>6459</v>
      </c>
      <c r="I16" s="54">
        <f t="shared" si="2"/>
        <v>6455</v>
      </c>
      <c r="J16" s="54">
        <f t="shared" si="3"/>
        <v>6454</v>
      </c>
      <c r="K16" s="54">
        <f t="shared" si="4"/>
        <v>6445</v>
      </c>
      <c r="L16" s="54"/>
      <c r="M16" s="54" t="str">
        <f t="shared" si="6"/>
        <v>0,100,200,300,400,500,600,700,800,900,1000,1050,1100,1135,1150,</v>
      </c>
      <c r="N16" s="54" t="str">
        <f>CONCATENATE(N15,H16,",")</f>
        <v>2700,2700,2700,2700,2700,2700,3248,3958,4663,5331,5916,6155,6340,6431,6459,</v>
      </c>
      <c r="O16" s="54" t="str">
        <f>CONCATENATE(O15,I16,",")</f>
        <v>2700,2700,2700,2700,2700,2940,3522,4131,4749,5353,5904,6139,6329,6426,6455,</v>
      </c>
      <c r="P16" s="54" t="str">
        <f>CONCATENATE(P15,J16,",")</f>
        <v>2700,2700,2700,2700,2700,2700,2700,2970,4058,5024,5803,6099,6318,6423,6454,</v>
      </c>
      <c r="Q16" s="54" t="str">
        <f>CONCATENATE(Q15,K16,",")</f>
        <v>2700,2700,2700,2700,2700,2700,2700,2700,3476,4696,5659,6018,6283,6408,6445,</v>
      </c>
      <c r="R16" s="54"/>
      <c r="S16" s="54"/>
      <c r="T16" s="54" t="str">
        <f t="shared" si="5"/>
        <v>{1150f, new List&lt;int&gt;(){6459,6455,6454,6445}},</v>
      </c>
    </row>
    <row r="17" spans="1:20" x14ac:dyDescent="0.25">
      <c r="A17" s="59">
        <v>11.8</v>
      </c>
      <c r="B17" s="50">
        <v>6493.3759251274587</v>
      </c>
      <c r="C17" s="51">
        <v>6492.7836032224168</v>
      </c>
      <c r="D17" s="52">
        <v>6492.6311768193336</v>
      </c>
      <c r="E17" s="49">
        <v>6491.2206110340776</v>
      </c>
      <c r="G17" s="54">
        <f t="shared" si="0"/>
        <v>1180</v>
      </c>
      <c r="H17" s="54">
        <f t="shared" si="1"/>
        <v>6493</v>
      </c>
      <c r="I17" s="54">
        <f t="shared" si="2"/>
        <v>6493</v>
      </c>
      <c r="J17" s="54">
        <f t="shared" si="3"/>
        <v>6493</v>
      </c>
      <c r="K17" s="54">
        <f t="shared" si="4"/>
        <v>6491</v>
      </c>
      <c r="L17" s="54"/>
      <c r="M17" s="54" t="str">
        <f t="shared" si="6"/>
        <v>0,100,200,300,400,500,600,700,800,900,1000,1050,1100,1135,1150,1180,</v>
      </c>
      <c r="N17" s="54" t="str">
        <f>CONCATENATE(N16,H17,",")</f>
        <v>2700,2700,2700,2700,2700,2700,3248,3958,4663,5331,5916,6155,6340,6431,6459,6493,</v>
      </c>
      <c r="O17" s="54" t="str">
        <f>CONCATENATE(O16,I17,",")</f>
        <v>2700,2700,2700,2700,2700,2940,3522,4131,4749,5353,5904,6139,6329,6426,6455,6493,</v>
      </c>
      <c r="P17" s="54" t="str">
        <f>CONCATENATE(P16,J17,",")</f>
        <v>2700,2700,2700,2700,2700,2700,2700,2970,4058,5024,5803,6099,6318,6423,6454,6493,</v>
      </c>
      <c r="Q17" s="54" t="str">
        <f>CONCATENATE(Q16,K17,",")</f>
        <v>2700,2700,2700,2700,2700,2700,2700,2700,3476,4696,5659,6018,6283,6408,6445,6491,</v>
      </c>
      <c r="R17" s="54"/>
      <c r="S17" s="54"/>
      <c r="T17" s="54" t="str">
        <f t="shared" si="5"/>
        <v>{1180f, new List&lt;int&gt;(){6493,6493,6493,6491}},</v>
      </c>
    </row>
    <row r="18" spans="1:20" x14ac:dyDescent="0.25">
      <c r="A18" s="59">
        <v>12</v>
      </c>
      <c r="B18" s="50">
        <v>6500</v>
      </c>
      <c r="C18" s="51">
        <v>6500</v>
      </c>
      <c r="D18" s="52">
        <v>6500</v>
      </c>
      <c r="E18" s="49">
        <v>6500</v>
      </c>
      <c r="G18" s="54">
        <f t="shared" si="0"/>
        <v>1200</v>
      </c>
      <c r="H18" s="54">
        <f t="shared" si="1"/>
        <v>6500</v>
      </c>
      <c r="I18" s="54">
        <f t="shared" si="2"/>
        <v>6500</v>
      </c>
      <c r="J18" s="54">
        <f t="shared" si="3"/>
        <v>6500</v>
      </c>
      <c r="K18" s="54">
        <f t="shared" si="4"/>
        <v>6500</v>
      </c>
      <c r="L18" s="54"/>
      <c r="M18" s="54" t="str">
        <f t="shared" si="6"/>
        <v>0,100,200,300,400,500,600,700,800,900,1000,1050,1100,1135,1150,1180,1200,</v>
      </c>
      <c r="N18" s="54" t="str">
        <f>CONCATENATE(N17,H18,",")</f>
        <v>2700,2700,2700,2700,2700,2700,3248,3958,4663,5331,5916,6155,6340,6431,6459,6493,6500,</v>
      </c>
      <c r="O18" s="54" t="str">
        <f>CONCATENATE(O17,I18,",")</f>
        <v>2700,2700,2700,2700,2700,2940,3522,4131,4749,5353,5904,6139,6329,6426,6455,6493,6500,</v>
      </c>
      <c r="P18" s="54" t="str">
        <f>CONCATENATE(P17,J18,",")</f>
        <v>2700,2700,2700,2700,2700,2700,2700,2970,4058,5024,5803,6099,6318,6423,6454,6493,6500,</v>
      </c>
      <c r="Q18" s="54" t="str">
        <f>CONCATENATE(Q17,K18,",")</f>
        <v>2700,2700,2700,2700,2700,2700,2700,2700,3476,4696,5659,6018,6283,6408,6445,6491,6500,</v>
      </c>
      <c r="R18" s="54"/>
      <c r="S18" s="54"/>
      <c r="T18" s="54" t="str">
        <f t="shared" si="5"/>
        <v>{1200f, new List&lt;int&gt;(){6500,6500,6500,6500}},</v>
      </c>
    </row>
    <row r="19" spans="1:20" x14ac:dyDescent="0.25">
      <c r="A19" s="59">
        <v>12.2</v>
      </c>
      <c r="B19" s="50">
        <v>6493.3759251274587</v>
      </c>
      <c r="C19" s="51">
        <v>6492.7836032224168</v>
      </c>
      <c r="D19" s="52">
        <v>6492.6311768193336</v>
      </c>
      <c r="E19" s="49">
        <v>6491.2206110340776</v>
      </c>
      <c r="G19" s="54">
        <f t="shared" si="0"/>
        <v>1220</v>
      </c>
      <c r="H19" s="54">
        <f t="shared" si="1"/>
        <v>6493</v>
      </c>
      <c r="I19" s="54">
        <f t="shared" si="2"/>
        <v>6493</v>
      </c>
      <c r="J19" s="54">
        <f t="shared" si="3"/>
        <v>6493</v>
      </c>
      <c r="K19" s="54">
        <f t="shared" si="4"/>
        <v>6491</v>
      </c>
      <c r="L19" s="54"/>
      <c r="M19" s="54" t="str">
        <f t="shared" si="6"/>
        <v>0,100,200,300,400,500,600,700,800,900,1000,1050,1100,1135,1150,1180,1200,1220,</v>
      </c>
      <c r="N19" s="54" t="str">
        <f t="shared" ref="N19:N34" si="7">CONCATENATE(N18,H19,",")</f>
        <v>2700,2700,2700,2700,2700,2700,3248,3958,4663,5331,5916,6155,6340,6431,6459,6493,6500,6493,</v>
      </c>
      <c r="O19" s="54" t="str">
        <f t="shared" ref="O19:O34" si="8">CONCATENATE(O18,I19,",")</f>
        <v>2700,2700,2700,2700,2700,2940,3522,4131,4749,5353,5904,6139,6329,6426,6455,6493,6500,6493,</v>
      </c>
      <c r="P19" s="54" t="str">
        <f t="shared" ref="P19:P34" si="9">CONCATENATE(P18,J19,",")</f>
        <v>2700,2700,2700,2700,2700,2700,2700,2970,4058,5024,5803,6099,6318,6423,6454,6493,6500,6493,</v>
      </c>
      <c r="Q19" s="54" t="str">
        <f t="shared" ref="Q19:Q34" si="10">CONCATENATE(Q18,K19,",")</f>
        <v>2700,2700,2700,2700,2700,2700,2700,2700,3476,4696,5659,6018,6283,6408,6445,6491,6500,6491,</v>
      </c>
      <c r="R19" s="54"/>
      <c r="S19" s="54"/>
      <c r="T19" s="54" t="str">
        <f t="shared" si="5"/>
        <v>{1220f, new List&lt;int&gt;(){6493,6493,6493,6491}},</v>
      </c>
    </row>
    <row r="20" spans="1:20" x14ac:dyDescent="0.25">
      <c r="A20" s="59">
        <v>12.5</v>
      </c>
      <c r="B20" s="50">
        <v>6458.9266417208864</v>
      </c>
      <c r="C20" s="51">
        <v>6455.4850553023543</v>
      </c>
      <c r="D20" s="52">
        <v>6454.0914329900725</v>
      </c>
      <c r="E20" s="49">
        <v>6445.2608013747949</v>
      </c>
      <c r="G20" s="54">
        <f t="shared" si="0"/>
        <v>1250</v>
      </c>
      <c r="H20" s="54">
        <f t="shared" si="1"/>
        <v>6459</v>
      </c>
      <c r="I20" s="54">
        <f t="shared" si="2"/>
        <v>6455</v>
      </c>
      <c r="J20" s="54">
        <f t="shared" si="3"/>
        <v>6454</v>
      </c>
      <c r="K20" s="54">
        <f t="shared" si="4"/>
        <v>6445</v>
      </c>
      <c r="L20" s="54"/>
      <c r="M20" s="54" t="str">
        <f t="shared" si="6"/>
        <v>0,100,200,300,400,500,600,700,800,900,1000,1050,1100,1135,1150,1180,1200,1220,1250,</v>
      </c>
      <c r="N20" s="54" t="str">
        <f t="shared" si="7"/>
        <v>2700,2700,2700,2700,2700,2700,3248,3958,4663,5331,5916,6155,6340,6431,6459,6493,6500,6493,6459,</v>
      </c>
      <c r="O20" s="54" t="str">
        <f t="shared" si="8"/>
        <v>2700,2700,2700,2700,2700,2940,3522,4131,4749,5353,5904,6139,6329,6426,6455,6493,6500,6493,6455,</v>
      </c>
      <c r="P20" s="54" t="str">
        <f t="shared" si="9"/>
        <v>2700,2700,2700,2700,2700,2700,2700,2970,4058,5024,5803,6099,6318,6423,6454,6493,6500,6493,6454,</v>
      </c>
      <c r="Q20" s="54" t="str">
        <f t="shared" si="10"/>
        <v>2700,2700,2700,2700,2700,2700,2700,2700,3476,4696,5659,6018,6283,6408,6445,6491,6500,6491,6445,</v>
      </c>
      <c r="R20" s="54"/>
      <c r="S20" s="54"/>
      <c r="T20" s="54" t="str">
        <f t="shared" si="5"/>
        <v>{1250f, new List&lt;int&gt;(){6459,6455,6454,6445}},</v>
      </c>
    </row>
    <row r="21" spans="1:20" x14ac:dyDescent="0.25">
      <c r="A21" s="59">
        <v>12.65</v>
      </c>
      <c r="B21" s="50">
        <v>6431.0278672737331</v>
      </c>
      <c r="C21" s="51">
        <v>6425.549214670209</v>
      </c>
      <c r="D21" s="52">
        <v>6422.6157935650444</v>
      </c>
      <c r="E21" s="49">
        <v>6407.6724637298921</v>
      </c>
      <c r="G21" s="54">
        <f t="shared" si="0"/>
        <v>1265</v>
      </c>
      <c r="H21" s="54">
        <f t="shared" si="1"/>
        <v>6431</v>
      </c>
      <c r="I21" s="54">
        <f t="shared" si="2"/>
        <v>6426</v>
      </c>
      <c r="J21" s="54">
        <f t="shared" si="3"/>
        <v>6423</v>
      </c>
      <c r="K21" s="54">
        <f t="shared" si="4"/>
        <v>6408</v>
      </c>
      <c r="L21" s="54"/>
      <c r="M21" s="54" t="str">
        <f t="shared" si="6"/>
        <v>0,100,200,300,400,500,600,700,800,900,1000,1050,1100,1135,1150,1180,1200,1220,1250,1265,</v>
      </c>
      <c r="N21" s="54" t="str">
        <f t="shared" si="7"/>
        <v>2700,2700,2700,2700,2700,2700,3248,3958,4663,5331,5916,6155,6340,6431,6459,6493,6500,6493,6459,6431,</v>
      </c>
      <c r="O21" s="54" t="str">
        <f t="shared" si="8"/>
        <v>2700,2700,2700,2700,2700,2940,3522,4131,4749,5353,5904,6139,6329,6426,6455,6493,6500,6493,6455,6426,</v>
      </c>
      <c r="P21" s="54" t="str">
        <f t="shared" si="9"/>
        <v>2700,2700,2700,2700,2700,2700,2700,2970,4058,5024,5803,6099,6318,6423,6454,6493,6500,6493,6454,6423,</v>
      </c>
      <c r="Q21" s="54" t="str">
        <f t="shared" si="10"/>
        <v>2700,2700,2700,2700,2700,2700,2700,2700,3476,4696,5659,6018,6283,6408,6445,6491,6500,6491,6445,6408,</v>
      </c>
      <c r="R21" s="54"/>
      <c r="S21" s="54"/>
      <c r="T21" s="54" t="str">
        <f t="shared" si="5"/>
        <v>{1265f, new List&lt;int&gt;(){6431,6426,6423,6408}},</v>
      </c>
    </row>
    <row r="22" spans="1:20" x14ac:dyDescent="0.25">
      <c r="A22" s="59">
        <v>13</v>
      </c>
      <c r="B22" s="50">
        <v>6340.0783406800265</v>
      </c>
      <c r="C22" s="51">
        <v>6329.4710120502477</v>
      </c>
      <c r="D22" s="52">
        <v>6318.4037930373779</v>
      </c>
      <c r="E22" s="49">
        <v>6282.89026351957</v>
      </c>
      <c r="G22" s="54">
        <f t="shared" si="0"/>
        <v>1300</v>
      </c>
      <c r="H22" s="54">
        <f t="shared" si="1"/>
        <v>6340</v>
      </c>
      <c r="I22" s="54">
        <f t="shared" si="2"/>
        <v>6329</v>
      </c>
      <c r="J22" s="54">
        <f t="shared" si="3"/>
        <v>6318</v>
      </c>
      <c r="K22" s="54">
        <f t="shared" si="4"/>
        <v>6283</v>
      </c>
      <c r="L22" s="54"/>
      <c r="M22" s="54" t="str">
        <f t="shared" si="6"/>
        <v>0,100,200,300,400,500,600,700,800,900,1000,1050,1100,1135,1150,1180,1200,1220,1250,1265,1300,</v>
      </c>
      <c r="N22" s="54" t="str">
        <f t="shared" si="7"/>
        <v>2700,2700,2700,2700,2700,2700,3248,3958,4663,5331,5916,6155,6340,6431,6459,6493,6500,6493,6459,6431,6340,</v>
      </c>
      <c r="O22" s="54" t="str">
        <f t="shared" si="8"/>
        <v>2700,2700,2700,2700,2700,2940,3522,4131,4749,5353,5904,6139,6329,6426,6455,6493,6500,6493,6455,6426,6329,</v>
      </c>
      <c r="P22" s="54" t="str">
        <f t="shared" si="9"/>
        <v>2700,2700,2700,2700,2700,2700,2700,2970,4058,5024,5803,6099,6318,6423,6454,6493,6500,6493,6454,6423,6318,</v>
      </c>
      <c r="Q22" s="54" t="str">
        <f t="shared" si="10"/>
        <v>2700,2700,2700,2700,2700,2700,2700,2700,3476,4696,5659,6018,6283,6408,6445,6491,6500,6491,6445,6408,6283,</v>
      </c>
      <c r="R22" s="54"/>
      <c r="S22" s="54"/>
      <c r="T22" s="54" t="str">
        <f t="shared" si="5"/>
        <v>{1300f, new List&lt;int&gt;(){6340,6329,6318,6283}},</v>
      </c>
    </row>
    <row r="23" spans="1:20" x14ac:dyDescent="0.25">
      <c r="A23" s="59">
        <v>13.5</v>
      </c>
      <c r="B23" s="50">
        <v>6154.6057631013418</v>
      </c>
      <c r="C23" s="51">
        <v>6139.4651576777342</v>
      </c>
      <c r="D23" s="52">
        <v>6098.646901706983</v>
      </c>
      <c r="E23" s="49">
        <v>6018.1467532137503</v>
      </c>
      <c r="G23" s="54">
        <f t="shared" si="0"/>
        <v>1350</v>
      </c>
      <c r="H23" s="54">
        <f t="shared" si="1"/>
        <v>6155</v>
      </c>
      <c r="I23" s="54">
        <f t="shared" si="2"/>
        <v>6139</v>
      </c>
      <c r="J23" s="54">
        <f t="shared" si="3"/>
        <v>6099</v>
      </c>
      <c r="K23" s="54">
        <f t="shared" si="4"/>
        <v>6018</v>
      </c>
      <c r="L23" s="54"/>
      <c r="M23" s="54" t="str">
        <f t="shared" si="6"/>
        <v>0,100,200,300,400,500,600,700,800,900,1000,1050,1100,1135,1150,1180,1200,1220,1250,1265,1300,1350,</v>
      </c>
      <c r="N23" s="54" t="str">
        <f t="shared" si="7"/>
        <v>2700,2700,2700,2700,2700,2700,3248,3958,4663,5331,5916,6155,6340,6431,6459,6493,6500,6493,6459,6431,6340,6155,</v>
      </c>
      <c r="O23" s="54" t="str">
        <f t="shared" si="8"/>
        <v>2700,2700,2700,2700,2700,2940,3522,4131,4749,5353,5904,6139,6329,6426,6455,6493,6500,6493,6455,6426,6329,6139,</v>
      </c>
      <c r="P23" s="54" t="str">
        <f t="shared" si="9"/>
        <v>2700,2700,2700,2700,2700,2700,2700,2970,4058,5024,5803,6099,6318,6423,6454,6493,6500,6493,6454,6423,6318,6099,</v>
      </c>
      <c r="Q23" s="54" t="str">
        <f t="shared" si="10"/>
        <v>2700,2700,2700,2700,2700,2700,2700,2700,3476,4696,5659,6018,6283,6408,6445,6491,6500,6491,6445,6408,6283,6018,</v>
      </c>
      <c r="R23" s="54"/>
      <c r="S23" s="54"/>
      <c r="T23" s="54" t="str">
        <f t="shared" si="5"/>
        <v>{1350f, new List&lt;int&gt;(){6155,6139,6099,6018}},</v>
      </c>
    </row>
    <row r="24" spans="1:20" x14ac:dyDescent="0.25">
      <c r="A24" s="59">
        <v>14</v>
      </c>
      <c r="B24" s="50">
        <v>5916.313062092604</v>
      </c>
      <c r="C24" s="51">
        <v>5904.0788644130989</v>
      </c>
      <c r="D24" s="52">
        <v>5803.1664537915249</v>
      </c>
      <c r="E24" s="49">
        <v>5658.9489532770003</v>
      </c>
      <c r="G24" s="54">
        <f t="shared" si="0"/>
        <v>1400</v>
      </c>
      <c r="H24" s="54">
        <f t="shared" si="1"/>
        <v>5916</v>
      </c>
      <c r="I24" s="54">
        <f t="shared" si="2"/>
        <v>5904</v>
      </c>
      <c r="J24" s="54">
        <f t="shared" si="3"/>
        <v>5803</v>
      </c>
      <c r="K24" s="54">
        <f t="shared" si="4"/>
        <v>5659</v>
      </c>
      <c r="L24" s="54"/>
      <c r="M24" s="54" t="str">
        <f t="shared" si="6"/>
        <v>0,100,200,300,400,500,600,700,800,900,1000,1050,1100,1135,1150,1180,1200,1220,1250,1265,1300,1350,1400,</v>
      </c>
      <c r="N24" s="54" t="str">
        <f t="shared" si="7"/>
        <v>2700,2700,2700,2700,2700,2700,3248,3958,4663,5331,5916,6155,6340,6431,6459,6493,6500,6493,6459,6431,6340,6155,5916,</v>
      </c>
      <c r="O24" s="54" t="str">
        <f t="shared" si="8"/>
        <v>2700,2700,2700,2700,2700,2940,3522,4131,4749,5353,5904,6139,6329,6426,6455,6493,6500,6493,6455,6426,6329,6139,5904,</v>
      </c>
      <c r="P24" s="54" t="str">
        <f t="shared" si="9"/>
        <v>2700,2700,2700,2700,2700,2700,2700,2970,4058,5024,5803,6099,6318,6423,6454,6493,6500,6493,6454,6423,6318,6099,5803,</v>
      </c>
      <c r="Q24" s="54" t="str">
        <f t="shared" si="10"/>
        <v>2700,2700,2700,2700,2700,2700,2700,2700,3476,4696,5659,6018,6283,6408,6445,6491,6500,6491,6445,6408,6283,6018,5659,</v>
      </c>
      <c r="R24" s="54"/>
      <c r="S24" s="54"/>
      <c r="T24" s="54" t="str">
        <f t="shared" si="5"/>
        <v>{1400f, new List&lt;int&gt;(){5916,5904,5803,5659}},</v>
      </c>
    </row>
    <row r="25" spans="1:20" x14ac:dyDescent="0.25">
      <c r="A25" s="59">
        <v>15</v>
      </c>
      <c r="B25" s="50">
        <v>5331.4128397192599</v>
      </c>
      <c r="C25" s="51">
        <v>5352.5866156327593</v>
      </c>
      <c r="D25" s="52">
        <v>5024.1752062763098</v>
      </c>
      <c r="E25" s="49">
        <v>4696.293610659558</v>
      </c>
      <c r="G25" s="54">
        <f t="shared" si="0"/>
        <v>1500</v>
      </c>
      <c r="H25" s="54">
        <f t="shared" si="1"/>
        <v>5331</v>
      </c>
      <c r="I25" s="54">
        <f t="shared" si="2"/>
        <v>5353</v>
      </c>
      <c r="J25" s="54">
        <f t="shared" si="3"/>
        <v>5024</v>
      </c>
      <c r="K25" s="54">
        <f t="shared" si="4"/>
        <v>4696</v>
      </c>
      <c r="L25" s="54"/>
      <c r="M25" s="54" t="str">
        <f t="shared" si="6"/>
        <v>0,100,200,300,400,500,600,700,800,900,1000,1050,1100,1135,1150,1180,1200,1220,1250,1265,1300,1350,1400,1500,</v>
      </c>
      <c r="N25" s="54" t="str">
        <f t="shared" si="7"/>
        <v>2700,2700,2700,2700,2700,2700,3248,3958,4663,5331,5916,6155,6340,6431,6459,6493,6500,6493,6459,6431,6340,6155,5916,5331,</v>
      </c>
      <c r="O25" s="54" t="str">
        <f t="shared" si="8"/>
        <v>2700,2700,2700,2700,2700,2940,3522,4131,4749,5353,5904,6139,6329,6426,6455,6493,6500,6493,6455,6426,6329,6139,5904,5353,</v>
      </c>
      <c r="P25" s="54" t="str">
        <f t="shared" si="9"/>
        <v>2700,2700,2700,2700,2700,2700,2700,2970,4058,5024,5803,6099,6318,6423,6454,6493,6500,6493,6454,6423,6318,6099,5803,5024,</v>
      </c>
      <c r="Q25" s="54" t="str">
        <f t="shared" si="10"/>
        <v>2700,2700,2700,2700,2700,2700,2700,2700,3476,4696,5659,6018,6283,6408,6445,6491,6500,6491,6445,6408,6283,6018,5659,4696,</v>
      </c>
      <c r="R25" s="54"/>
      <c r="S25" s="54"/>
      <c r="T25" s="54" t="str">
        <f t="shared" si="5"/>
        <v>{1500f, new List&lt;int&gt;(){5331,5353,5024,4696}},</v>
      </c>
    </row>
    <row r="26" spans="1:20" x14ac:dyDescent="0.25">
      <c r="A26" s="59">
        <v>16</v>
      </c>
      <c r="B26" s="50">
        <v>4663.0400679711365</v>
      </c>
      <c r="C26" s="51">
        <v>4749.1993886052251</v>
      </c>
      <c r="D26" s="52">
        <v>4058.1643644465689</v>
      </c>
      <c r="E26" s="49">
        <v>3475.9895778468781</v>
      </c>
      <c r="G26" s="54">
        <f t="shared" si="0"/>
        <v>1600</v>
      </c>
      <c r="H26" s="54">
        <f t="shared" si="1"/>
        <v>4663</v>
      </c>
      <c r="I26" s="54">
        <f t="shared" si="2"/>
        <v>4749</v>
      </c>
      <c r="J26" s="54">
        <f t="shared" si="3"/>
        <v>4058</v>
      </c>
      <c r="K26" s="54">
        <f t="shared" si="4"/>
        <v>3476</v>
      </c>
      <c r="L26" s="54"/>
      <c r="M26" s="54" t="str">
        <f t="shared" si="6"/>
        <v>0,100,200,300,400,500,600,700,800,900,1000,1050,1100,1135,1150,1180,1200,1220,1250,1265,1300,1350,1400,1500,1600,</v>
      </c>
      <c r="N26" s="54" t="str">
        <f t="shared" si="7"/>
        <v>2700,2700,2700,2700,2700,2700,3248,3958,4663,5331,5916,6155,6340,6431,6459,6493,6500,6493,6459,6431,6340,6155,5916,5331,4663,</v>
      </c>
      <c r="O26" s="54" t="str">
        <f t="shared" si="8"/>
        <v>2700,2700,2700,2700,2700,2940,3522,4131,4749,5353,5904,6139,6329,6426,6455,6493,6500,6493,6455,6426,6329,6139,5904,5353,4749,</v>
      </c>
      <c r="P26" s="54" t="str">
        <f t="shared" si="9"/>
        <v>2700,2700,2700,2700,2700,2700,2700,2970,4058,5024,5803,6099,6318,6423,6454,6493,6500,6493,6454,6423,6318,6099,5803,5024,4058,</v>
      </c>
      <c r="Q26" s="54" t="str">
        <f t="shared" si="10"/>
        <v>2700,2700,2700,2700,2700,2700,2700,2700,3476,4696,5659,6018,6283,6408,6445,6491,6500,6491,6445,6408,6283,6018,5659,4696,3476,</v>
      </c>
      <c r="R26" s="54"/>
      <c r="S26" s="54"/>
      <c r="T26" s="54" t="str">
        <f t="shared" si="5"/>
        <v>{1600f, new List&lt;int&gt;(){4663,4749,4058,3476}},</v>
      </c>
    </row>
    <row r="27" spans="1:20" x14ac:dyDescent="0.25">
      <c r="A27" s="59">
        <v>17</v>
      </c>
      <c r="B27" s="50">
        <v>3958.4015441600304</v>
      </c>
      <c r="C27" s="51">
        <v>4131.388240100041</v>
      </c>
      <c r="D27" s="52">
        <v>2969.8542432959712</v>
      </c>
      <c r="E27" s="49">
        <v>2700</v>
      </c>
      <c r="G27" s="54">
        <f t="shared" si="0"/>
        <v>1700</v>
      </c>
      <c r="H27" s="54">
        <f t="shared" si="1"/>
        <v>3958</v>
      </c>
      <c r="I27" s="54">
        <f t="shared" si="2"/>
        <v>4131</v>
      </c>
      <c r="J27" s="54">
        <f t="shared" si="3"/>
        <v>2970</v>
      </c>
      <c r="K27" s="54">
        <f t="shared" si="4"/>
        <v>2700</v>
      </c>
      <c r="L27" s="54"/>
      <c r="M27" s="54" t="str">
        <f t="shared" si="6"/>
        <v>0,100,200,300,400,500,600,700,800,900,1000,1050,1100,1135,1150,1180,1200,1220,1250,1265,1300,1350,1400,1500,1600,1700,</v>
      </c>
      <c r="N27" s="54" t="str">
        <f t="shared" si="7"/>
        <v>2700,2700,2700,2700,2700,2700,3248,3958,4663,5331,5916,6155,6340,6431,6459,6493,6500,6493,6459,6431,6340,6155,5916,5331,4663,3958,</v>
      </c>
      <c r="O27" s="54" t="str">
        <f t="shared" si="8"/>
        <v>2700,2700,2700,2700,2700,2940,3522,4131,4749,5353,5904,6139,6329,6426,6455,6493,6500,6493,6455,6426,6329,6139,5904,5353,4749,4131,</v>
      </c>
      <c r="P27" s="54" t="str">
        <f t="shared" si="9"/>
        <v>2700,2700,2700,2700,2700,2700,2700,2970,4058,5024,5803,6099,6318,6423,6454,6493,6500,6493,6454,6423,6318,6099,5803,5024,4058,2970,</v>
      </c>
      <c r="Q27" s="54" t="str">
        <f t="shared" si="10"/>
        <v>2700,2700,2700,2700,2700,2700,2700,2700,3476,4696,5659,6018,6283,6408,6445,6491,6500,6491,6445,6408,6283,6018,5659,4696,3476,2700,</v>
      </c>
      <c r="R27" s="54"/>
      <c r="S27" s="54"/>
      <c r="T27" s="54" t="str">
        <f t="shared" si="5"/>
        <v>{1700f, new List&lt;int&gt;(){3958,4131,2970,2700}},</v>
      </c>
    </row>
    <row r="28" spans="1:20" x14ac:dyDescent="0.25">
      <c r="A28" s="59">
        <v>18</v>
      </c>
      <c r="B28" s="50">
        <v>3248.0172454428393</v>
      </c>
      <c r="C28" s="51">
        <v>3521.97395320739</v>
      </c>
      <c r="D28" s="52">
        <v>2700</v>
      </c>
      <c r="E28" s="49">
        <v>2700</v>
      </c>
      <c r="G28" s="54">
        <f t="shared" si="0"/>
        <v>1800</v>
      </c>
      <c r="H28" s="54">
        <f t="shared" si="1"/>
        <v>3248</v>
      </c>
      <c r="I28" s="54">
        <f t="shared" si="2"/>
        <v>3522</v>
      </c>
      <c r="J28" s="54">
        <f t="shared" si="3"/>
        <v>2700</v>
      </c>
      <c r="K28" s="54">
        <f t="shared" si="4"/>
        <v>2700</v>
      </c>
      <c r="L28" s="54"/>
      <c r="M28" s="54" t="str">
        <f t="shared" si="6"/>
        <v>0,100,200,300,400,500,600,700,800,900,1000,1050,1100,1135,1150,1180,1200,1220,1250,1265,1300,1350,1400,1500,1600,1700,1800,</v>
      </c>
      <c r="N28" s="54" t="str">
        <f t="shared" si="7"/>
        <v>2700,2700,2700,2700,2700,2700,3248,3958,4663,5331,5916,6155,6340,6431,6459,6493,6500,6493,6459,6431,6340,6155,5916,5331,4663,3958,3248,</v>
      </c>
      <c r="O28" s="54" t="str">
        <f t="shared" si="8"/>
        <v>2700,2700,2700,2700,2700,2940,3522,4131,4749,5353,5904,6139,6329,6426,6455,6493,6500,6493,6455,6426,6329,6139,5904,5353,4749,4131,3522,</v>
      </c>
      <c r="P28" s="54" t="str">
        <f t="shared" si="9"/>
        <v>2700,2700,2700,2700,2700,2700,2700,2970,4058,5024,5803,6099,6318,6423,6454,6493,6500,6493,6454,6423,6318,6099,5803,5024,4058,2970,2700,</v>
      </c>
      <c r="Q28" s="54" t="str">
        <f t="shared" si="10"/>
        <v>2700,2700,2700,2700,2700,2700,2700,2700,3476,4696,5659,6018,6283,6408,6445,6491,6500,6491,6445,6408,6283,6018,5659,4696,3476,2700,2700,</v>
      </c>
      <c r="R28" s="54"/>
      <c r="S28" s="54"/>
      <c r="T28" s="54" t="str">
        <f t="shared" si="5"/>
        <v>{1800f, new List&lt;int&gt;(){3248,3522,2700,2700}},</v>
      </c>
    </row>
    <row r="29" spans="1:20" x14ac:dyDescent="0.25">
      <c r="A29" s="59">
        <v>19</v>
      </c>
      <c r="B29" s="50">
        <v>2700</v>
      </c>
      <c r="C29" s="51">
        <v>2939.595869820258</v>
      </c>
      <c r="D29" s="52">
        <v>2700</v>
      </c>
      <c r="E29" s="49">
        <v>2700</v>
      </c>
      <c r="G29" s="54">
        <f t="shared" si="0"/>
        <v>1900</v>
      </c>
      <c r="H29" s="54">
        <f t="shared" si="1"/>
        <v>2700</v>
      </c>
      <c r="I29" s="54">
        <f t="shared" si="2"/>
        <v>2940</v>
      </c>
      <c r="J29" s="54">
        <f t="shared" si="3"/>
        <v>2700</v>
      </c>
      <c r="K29" s="54">
        <f t="shared" si="4"/>
        <v>2700</v>
      </c>
      <c r="L29" s="54"/>
      <c r="M29" s="54" t="str">
        <f t="shared" si="6"/>
        <v>0,100,200,300,400,500,600,700,800,900,1000,1050,1100,1135,1150,1180,1200,1220,1250,1265,1300,1350,1400,1500,1600,1700,1800,1900,</v>
      </c>
      <c r="N29" s="54" t="str">
        <f t="shared" si="7"/>
        <v>2700,2700,2700,2700,2700,2700,3248,3958,4663,5331,5916,6155,6340,6431,6459,6493,6500,6493,6459,6431,6340,6155,5916,5331,4663,3958,3248,2700,</v>
      </c>
      <c r="O29" s="54" t="str">
        <f t="shared" si="8"/>
        <v>2700,2700,2700,2700,2700,2940,3522,4131,4749,5353,5904,6139,6329,6426,6455,6493,6500,6493,6455,6426,6329,6139,5904,5353,4749,4131,3522,2940,</v>
      </c>
      <c r="P29" s="54" t="str">
        <f t="shared" si="9"/>
        <v>2700,2700,2700,2700,2700,2700,2700,2970,4058,5024,5803,6099,6318,6423,6454,6493,6500,6493,6454,6423,6318,6099,5803,5024,4058,2970,2700,2700,</v>
      </c>
      <c r="Q29" s="54" t="str">
        <f t="shared" si="10"/>
        <v>2700,2700,2700,2700,2700,2700,2700,2700,3476,4696,5659,6018,6283,6408,6445,6491,6500,6491,6445,6408,6283,6018,5659,4696,3476,2700,2700,2700,</v>
      </c>
      <c r="R29" s="54"/>
      <c r="S29" s="54"/>
      <c r="T29" s="54" t="str">
        <f t="shared" si="5"/>
        <v>{1900f, new List&lt;int&gt;(){2700,2940,2700,2700}},</v>
      </c>
    </row>
    <row r="30" spans="1:20" x14ac:dyDescent="0.25">
      <c r="A30" s="59">
        <v>20</v>
      </c>
      <c r="B30" s="50">
        <v>2700</v>
      </c>
      <c r="C30" s="51">
        <v>2700</v>
      </c>
      <c r="D30" s="52">
        <v>2700</v>
      </c>
      <c r="E30" s="49">
        <v>2700</v>
      </c>
      <c r="G30" s="54">
        <f t="shared" si="0"/>
        <v>2000</v>
      </c>
      <c r="H30" s="54">
        <f t="shared" si="1"/>
        <v>2700</v>
      </c>
      <c r="I30" s="54">
        <f t="shared" si="2"/>
        <v>2700</v>
      </c>
      <c r="J30" s="54">
        <f t="shared" si="3"/>
        <v>2700</v>
      </c>
      <c r="K30" s="54">
        <f t="shared" si="4"/>
        <v>2700</v>
      </c>
      <c r="L30" s="54"/>
      <c r="M30" s="54" t="str">
        <f t="shared" si="6"/>
        <v>0,100,200,300,400,500,600,700,800,900,1000,1050,1100,1135,1150,1180,1200,1220,1250,1265,1300,1350,1400,1500,1600,1700,1800,1900,2000,</v>
      </c>
      <c r="N30" s="54" t="str">
        <f t="shared" si="7"/>
        <v>2700,2700,2700,2700,2700,2700,3248,3958,4663,5331,5916,6155,6340,6431,6459,6493,6500,6493,6459,6431,6340,6155,5916,5331,4663,3958,3248,2700,2700,</v>
      </c>
      <c r="O30" s="54" t="str">
        <f t="shared" si="8"/>
        <v>2700,2700,2700,2700,2700,2940,3522,4131,4749,5353,5904,6139,6329,6426,6455,6493,6500,6493,6455,6426,6329,6139,5904,5353,4749,4131,3522,2940,2700,</v>
      </c>
      <c r="P30" s="54" t="str">
        <f t="shared" si="9"/>
        <v>2700,2700,2700,2700,2700,2700,2700,2970,4058,5024,5803,6099,6318,6423,6454,6493,6500,6493,6454,6423,6318,6099,5803,5024,4058,2970,2700,2700,2700,</v>
      </c>
      <c r="Q30" s="54" t="str">
        <f t="shared" si="10"/>
        <v>2700,2700,2700,2700,2700,2700,2700,2700,3476,4696,5659,6018,6283,6408,6445,6491,6500,6491,6445,6408,6283,6018,5659,4696,3476,2700,2700,2700,2700,</v>
      </c>
      <c r="R30" s="54"/>
      <c r="S30" s="54"/>
      <c r="T30" s="54" t="str">
        <f t="shared" si="5"/>
        <v>{2000f, new List&lt;int&gt;(){2700,2700,2700,2700}},</v>
      </c>
    </row>
    <row r="31" spans="1:20" x14ac:dyDescent="0.25">
      <c r="A31" s="59">
        <v>21</v>
      </c>
      <c r="B31" s="50">
        <v>2700</v>
      </c>
      <c r="C31" s="51">
        <v>2700</v>
      </c>
      <c r="D31" s="52">
        <v>2700</v>
      </c>
      <c r="E31" s="49">
        <v>2700</v>
      </c>
      <c r="G31" s="54">
        <f t="shared" si="0"/>
        <v>2100</v>
      </c>
      <c r="H31" s="54">
        <f t="shared" si="1"/>
        <v>2700</v>
      </c>
      <c r="I31" s="54">
        <f t="shared" si="2"/>
        <v>2700</v>
      </c>
      <c r="J31" s="54">
        <f t="shared" si="3"/>
        <v>2700</v>
      </c>
      <c r="K31" s="54">
        <f t="shared" si="4"/>
        <v>2700</v>
      </c>
      <c r="L31" s="54"/>
      <c r="M31" s="54" t="str">
        <f t="shared" si="6"/>
        <v>0,100,200,300,400,500,600,700,800,900,1000,1050,1100,1135,1150,1180,1200,1220,1250,1265,1300,1350,1400,1500,1600,1700,1800,1900,2000,2100,</v>
      </c>
      <c r="N31" s="54" t="str">
        <f t="shared" si="7"/>
        <v>2700,2700,2700,2700,2700,2700,3248,3958,4663,5331,5916,6155,6340,6431,6459,6493,6500,6493,6459,6431,6340,6155,5916,5331,4663,3958,3248,2700,2700,2700,</v>
      </c>
      <c r="O31" s="54" t="str">
        <f t="shared" si="8"/>
        <v>2700,2700,2700,2700,2700,2940,3522,4131,4749,5353,5904,6139,6329,6426,6455,6493,6500,6493,6455,6426,6329,6139,5904,5353,4749,4131,3522,2940,2700,2700,</v>
      </c>
      <c r="P31" s="54" t="str">
        <f t="shared" si="9"/>
        <v>2700,2700,2700,2700,2700,2700,2700,2970,4058,5024,5803,6099,6318,6423,6454,6493,6500,6493,6454,6423,6318,6099,5803,5024,4058,2970,2700,2700,2700,2700,</v>
      </c>
      <c r="Q31" s="54" t="str">
        <f t="shared" si="10"/>
        <v>2700,2700,2700,2700,2700,2700,2700,2700,3476,4696,5659,6018,6283,6408,6445,6491,6500,6491,6445,6408,6283,6018,5659,4696,3476,2700,2700,2700,2700,2700,</v>
      </c>
      <c r="R31" s="54"/>
      <c r="S31" s="54"/>
      <c r="T31" s="54" t="str">
        <f t="shared" si="5"/>
        <v>{2100f, new List&lt;int&gt;(){2700,2700,2700,2700}},</v>
      </c>
    </row>
    <row r="32" spans="1:20" x14ac:dyDescent="0.25">
      <c r="A32" s="59">
        <v>22</v>
      </c>
      <c r="B32" s="50">
        <v>2700</v>
      </c>
      <c r="C32" s="51">
        <v>2700</v>
      </c>
      <c r="D32" s="52">
        <v>2700</v>
      </c>
      <c r="E32" s="49">
        <v>2700</v>
      </c>
      <c r="G32" s="54">
        <f t="shared" si="0"/>
        <v>2200</v>
      </c>
      <c r="H32" s="54">
        <f t="shared" si="1"/>
        <v>2700</v>
      </c>
      <c r="I32" s="54">
        <f t="shared" si="2"/>
        <v>2700</v>
      </c>
      <c r="J32" s="54">
        <f t="shared" si="3"/>
        <v>2700</v>
      </c>
      <c r="K32" s="54">
        <f t="shared" si="4"/>
        <v>2700</v>
      </c>
      <c r="L32" s="54"/>
      <c r="M32" s="54" t="str">
        <f t="shared" si="6"/>
        <v>0,100,200,300,400,500,600,700,800,900,1000,1050,1100,1135,1150,1180,1200,1220,1250,1265,1300,1350,1400,1500,1600,1700,1800,1900,2000,2100,2200,</v>
      </c>
      <c r="N32" s="54" t="str">
        <f t="shared" si="7"/>
        <v>2700,2700,2700,2700,2700,2700,3248,3958,4663,5331,5916,6155,6340,6431,6459,6493,6500,6493,6459,6431,6340,6155,5916,5331,4663,3958,3248,2700,2700,2700,2700,</v>
      </c>
      <c r="O32" s="54" t="str">
        <f t="shared" si="8"/>
        <v>2700,2700,2700,2700,2700,2940,3522,4131,4749,5353,5904,6139,6329,6426,6455,6493,6500,6493,6455,6426,6329,6139,5904,5353,4749,4131,3522,2940,2700,2700,2700,</v>
      </c>
      <c r="P32" s="54" t="str">
        <f t="shared" si="9"/>
        <v>2700,2700,2700,2700,2700,2700,2700,2970,4058,5024,5803,6099,6318,6423,6454,6493,6500,6493,6454,6423,6318,6099,5803,5024,4058,2970,2700,2700,2700,2700,2700,</v>
      </c>
      <c r="Q32" s="54" t="str">
        <f t="shared" si="10"/>
        <v>2700,2700,2700,2700,2700,2700,2700,2700,3476,4696,5659,6018,6283,6408,6445,6491,6500,6491,6445,6408,6283,6018,5659,4696,3476,2700,2700,2700,2700,2700,2700,</v>
      </c>
      <c r="R32" s="54"/>
      <c r="S32" s="54"/>
      <c r="T32" s="54" t="str">
        <f t="shared" si="5"/>
        <v>{2200f, new List&lt;int&gt;(){2700,2700,2700,2700}},</v>
      </c>
    </row>
    <row r="33" spans="1:20" x14ac:dyDescent="0.25">
      <c r="A33" s="59">
        <v>23</v>
      </c>
      <c r="B33" s="50">
        <v>2700</v>
      </c>
      <c r="C33" s="51">
        <v>2700</v>
      </c>
      <c r="D33" s="52">
        <v>2700</v>
      </c>
      <c r="E33" s="49">
        <v>2700</v>
      </c>
      <c r="G33" s="54">
        <f t="shared" si="0"/>
        <v>2300</v>
      </c>
      <c r="H33" s="54">
        <f t="shared" si="1"/>
        <v>2700</v>
      </c>
      <c r="I33" s="54">
        <f t="shared" si="2"/>
        <v>2700</v>
      </c>
      <c r="J33" s="54">
        <f t="shared" si="3"/>
        <v>2700</v>
      </c>
      <c r="K33" s="54">
        <f t="shared" si="4"/>
        <v>2700</v>
      </c>
      <c r="L33" s="54"/>
      <c r="M33" s="54" t="str">
        <f t="shared" si="6"/>
        <v>0,100,200,300,400,500,600,700,800,900,1000,1050,1100,1135,1150,1180,1200,1220,1250,1265,1300,1350,1400,1500,1600,1700,1800,1900,2000,2100,2200,2300,</v>
      </c>
      <c r="N33" s="54" t="str">
        <f t="shared" si="7"/>
        <v>2700,2700,2700,2700,2700,2700,3248,3958,4663,5331,5916,6155,6340,6431,6459,6493,6500,6493,6459,6431,6340,6155,5916,5331,4663,3958,3248,2700,2700,2700,2700,2700,</v>
      </c>
      <c r="O33" s="54" t="str">
        <f t="shared" si="8"/>
        <v>2700,2700,2700,2700,2700,2940,3522,4131,4749,5353,5904,6139,6329,6426,6455,6493,6500,6493,6455,6426,6329,6139,5904,5353,4749,4131,3522,2940,2700,2700,2700,2700,</v>
      </c>
      <c r="P33" s="54" t="str">
        <f t="shared" si="9"/>
        <v>2700,2700,2700,2700,2700,2700,2700,2970,4058,5024,5803,6099,6318,6423,6454,6493,6500,6493,6454,6423,6318,6099,5803,5024,4058,2970,2700,2700,2700,2700,2700,2700,</v>
      </c>
      <c r="Q33" s="54" t="str">
        <f t="shared" si="10"/>
        <v>2700,2700,2700,2700,2700,2700,2700,2700,3476,4696,5659,6018,6283,6408,6445,6491,6500,6491,6445,6408,6283,6018,5659,4696,3476,2700,2700,2700,2700,2700,2700,2700,</v>
      </c>
      <c r="R33" s="54"/>
      <c r="S33" s="54"/>
      <c r="T33" s="54" t="str">
        <f t="shared" si="5"/>
        <v>{2300f, new List&lt;int&gt;(){2700,2700,2700,2700}},</v>
      </c>
    </row>
    <row r="34" spans="1:20" x14ac:dyDescent="0.25">
      <c r="A34" s="59">
        <v>24</v>
      </c>
      <c r="B34" s="50">
        <v>2700</v>
      </c>
      <c r="C34" s="51">
        <v>2700</v>
      </c>
      <c r="D34" s="52">
        <v>2700</v>
      </c>
      <c r="E34" s="49">
        <v>2700</v>
      </c>
      <c r="G34" s="54">
        <f t="shared" si="0"/>
        <v>2400</v>
      </c>
      <c r="H34" s="54">
        <f t="shared" si="1"/>
        <v>2700</v>
      </c>
      <c r="I34" s="54">
        <f t="shared" si="2"/>
        <v>2700</v>
      </c>
      <c r="J34" s="54">
        <f t="shared" si="3"/>
        <v>2700</v>
      </c>
      <c r="K34" s="54">
        <f t="shared" si="4"/>
        <v>2700</v>
      </c>
      <c r="L34" s="54"/>
      <c r="M34" s="54" t="str">
        <f t="shared" si="6"/>
        <v>0,100,200,300,400,500,600,700,800,900,1000,1050,1100,1135,1150,1180,1200,1220,1250,1265,1300,1350,1400,1500,1600,1700,1800,1900,2000,2100,2200,2300,2400,</v>
      </c>
      <c r="N34" s="54" t="str">
        <f t="shared" si="7"/>
        <v>2700,2700,2700,2700,2700,2700,3248,3958,4663,5331,5916,6155,6340,6431,6459,6493,6500,6493,6459,6431,6340,6155,5916,5331,4663,3958,3248,2700,2700,2700,2700,2700,2700,</v>
      </c>
      <c r="O34" s="54" t="str">
        <f t="shared" si="8"/>
        <v>2700,2700,2700,2700,2700,2940,3522,4131,4749,5353,5904,6139,6329,6426,6455,6493,6500,6493,6455,6426,6329,6139,5904,5353,4749,4131,3522,2940,2700,2700,2700,2700,2700,</v>
      </c>
      <c r="P34" s="54" t="str">
        <f t="shared" si="9"/>
        <v>2700,2700,2700,2700,2700,2700,2700,2970,4058,5024,5803,6099,6318,6423,6454,6493,6500,6493,6454,6423,6318,6099,5803,5024,4058,2970,2700,2700,2700,2700,2700,2700,2700,</v>
      </c>
      <c r="Q34" s="54" t="str">
        <f t="shared" si="10"/>
        <v>2700,2700,2700,2700,2700,2700,2700,2700,3476,4696,5659,6018,6283,6408,6445,6491,6500,6491,6445,6408,6283,6018,5659,4696,3476,2700,2700,2700,2700,2700,2700,2700,2700,</v>
      </c>
      <c r="R34" s="54"/>
      <c r="S34" s="54"/>
      <c r="T34" s="54" t="str">
        <f t="shared" si="5"/>
        <v>{2400f, new List&lt;int&gt;(){2700,2700,2700,2700}},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Allgmein</vt:lpstr>
      <vt:lpstr>NeoLinkBox</vt:lpstr>
      <vt:lpstr>Allgemeine Näherung</vt:lpstr>
      <vt:lpstr>Tabelle1</vt:lpstr>
      <vt:lpstr>Allgmein!Druckbereich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Reinhold Hetzel</dc:creator>
  <cp:lastModifiedBy>fw</cp:lastModifiedBy>
  <cp:lastPrinted>2013-11-04T12:12:04Z</cp:lastPrinted>
  <dcterms:created xsi:type="dcterms:W3CDTF">2012-08-02T13:35:25Z</dcterms:created>
  <dcterms:modified xsi:type="dcterms:W3CDTF">2014-12-09T18:47:22Z</dcterms:modified>
</cp:coreProperties>
</file>