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zu\Documents\"/>
    </mc:Choice>
  </mc:AlternateContent>
  <xr:revisionPtr revIDLastSave="0" documentId="13_ncr:1_{6B976075-7BE4-4A11-9BB6-478B28FB2B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5" i="1" l="1"/>
  <c r="A54" i="1"/>
  <c r="K56" i="1" l="1"/>
  <c r="K55" i="1"/>
  <c r="K54" i="1"/>
  <c r="K53" i="1"/>
  <c r="K52" i="1"/>
  <c r="K51" i="1"/>
  <c r="A51" i="1"/>
  <c r="K50" i="1"/>
  <c r="K49" i="1"/>
  <c r="K48" i="1"/>
  <c r="A48" i="1"/>
  <c r="K47" i="1"/>
  <c r="K46" i="1"/>
  <c r="K45" i="1"/>
  <c r="A42" i="1"/>
  <c r="A39" i="1"/>
  <c r="A36" i="1"/>
  <c r="F26" i="1"/>
  <c r="F25" i="1"/>
  <c r="K17" i="1"/>
  <c r="K16" i="1"/>
  <c r="F9" i="1"/>
  <c r="G9" i="1" s="1"/>
  <c r="F8" i="1"/>
  <c r="G8" i="1" s="1"/>
  <c r="F7" i="1"/>
  <c r="G7" i="1" s="1"/>
  <c r="F6" i="1"/>
  <c r="G6" i="1" s="1"/>
  <c r="F5" i="1"/>
</calcChain>
</file>

<file path=xl/sharedStrings.xml><?xml version="1.0" encoding="utf-8"?>
<sst xmlns="http://schemas.openxmlformats.org/spreadsheetml/2006/main" count="40" uniqueCount="39">
  <si>
    <t>Sales at Glasgow</t>
  </si>
  <si>
    <t>Sales at Aberdeen</t>
  </si>
  <si>
    <t>Differences</t>
  </si>
  <si>
    <t>Min</t>
  </si>
  <si>
    <t>Q1</t>
  </si>
  <si>
    <t>Median</t>
  </si>
  <si>
    <t>Q3</t>
  </si>
  <si>
    <t>Max</t>
  </si>
  <si>
    <t>Mean for both sales</t>
  </si>
  <si>
    <t>Standard Deviation</t>
  </si>
  <si>
    <t>The Sales performance in Glasgow covered 58% while Aberdeen covered the 42% in a month.</t>
  </si>
  <si>
    <r>
      <t xml:space="preserve">The chart below shows the performance of the sales in both branches and it is clear that Glasgow branch perfomed with </t>
    </r>
    <r>
      <rPr>
        <b/>
        <sz val="11"/>
        <color rgb="FF000000"/>
        <rFont val="Calibri"/>
        <family val="2"/>
      </rPr>
      <t>16%</t>
    </r>
    <r>
      <rPr>
        <sz val="11"/>
        <color rgb="FF000000"/>
        <rFont val="Calibri"/>
        <family val="2"/>
      </rPr>
      <t xml:space="preserve"> above Aberden branch.</t>
    </r>
  </si>
  <si>
    <t>Total sum for Glasgow</t>
  </si>
  <si>
    <t>Total sum for Aberdeen</t>
  </si>
  <si>
    <t>Glasgow Data below</t>
  </si>
  <si>
    <t>Min Value</t>
  </si>
  <si>
    <t>Max Value</t>
  </si>
  <si>
    <t>Frequency Table</t>
  </si>
  <si>
    <t>Mode</t>
  </si>
  <si>
    <t>Range</t>
  </si>
  <si>
    <t>Frequency</t>
  </si>
  <si>
    <t>60 - 79</t>
  </si>
  <si>
    <t>80 -99</t>
  </si>
  <si>
    <t>Lower Quartile</t>
  </si>
  <si>
    <t>100 - 119</t>
  </si>
  <si>
    <t>120 -139</t>
  </si>
  <si>
    <t>140 -159</t>
  </si>
  <si>
    <t>Upper Quartile</t>
  </si>
  <si>
    <t>160 - 179</t>
  </si>
  <si>
    <t>180 - 199</t>
  </si>
  <si>
    <t>200 -219</t>
  </si>
  <si>
    <t>Semi-interquartile</t>
  </si>
  <si>
    <t>220 -239</t>
  </si>
  <si>
    <t>240 -259</t>
  </si>
  <si>
    <t>260 -279</t>
  </si>
  <si>
    <t>280 - 299</t>
  </si>
  <si>
    <r>
      <t xml:space="preserve">The Maximum value of sales in Glasgow is </t>
    </r>
    <r>
      <rPr>
        <b/>
        <sz val="11"/>
        <color rgb="FF000000"/>
        <rFont val="Calibri"/>
        <family val="2"/>
      </rPr>
      <t>293</t>
    </r>
    <r>
      <rPr>
        <sz val="11"/>
        <color rgb="FF000000"/>
        <rFont val="Calibri"/>
        <family val="2"/>
      </rPr>
      <t xml:space="preserve"> which is more than the maximum value of sales in Aberdeen than is </t>
    </r>
    <r>
      <rPr>
        <b/>
        <sz val="11"/>
        <color rgb="FF000000"/>
        <rFont val="Calibri"/>
        <family val="2"/>
      </rPr>
      <t>183</t>
    </r>
  </si>
  <si>
    <r>
      <t xml:space="preserve">The minimum value of sales in Glasgow is </t>
    </r>
    <r>
      <rPr>
        <b/>
        <sz val="11"/>
        <color rgb="FF000000"/>
        <rFont val="Calibri"/>
        <family val="2"/>
      </rPr>
      <t>64</t>
    </r>
    <r>
      <rPr>
        <sz val="11"/>
        <color rgb="FF000000"/>
        <rFont val="Calibri"/>
        <family val="2"/>
      </rPr>
      <t xml:space="preserve"> which is less than the minimum value of sales in Aberdeen that is</t>
    </r>
    <r>
      <rPr>
        <b/>
        <sz val="11"/>
        <color rgb="FF000000"/>
        <rFont val="Calibri"/>
        <family val="2"/>
      </rPr>
      <t xml:space="preserve"> 69</t>
    </r>
    <r>
      <rPr>
        <sz val="11"/>
        <color rgb="FF000000"/>
        <rFont val="Calibri"/>
        <family val="2"/>
      </rPr>
      <t>.</t>
    </r>
  </si>
  <si>
    <t>This stands out as the highest frequency in a 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</si>
</sst>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70AD47"/>
      <name val="Calibri"/>
      <family val="2"/>
    </font>
    <font>
      <b/>
      <sz val="14"/>
      <color rgb="FF000000"/>
      <name val="Calibri"/>
      <family val="2"/>
    </font>
    <font>
      <b/>
      <sz val="16"/>
      <color rgb="FF70AD47"/>
      <name val="Calibri"/>
      <family val="2"/>
    </font>
    <font>
      <b/>
      <sz val="14"/>
      <color rgb="FF4472C4"/>
      <name val="Calibri"/>
      <family val="2"/>
    </font>
    <font>
      <b/>
      <sz val="11"/>
      <color theme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1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en-GB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Box Plot data for the sales in Glasgow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val>
            <c:numRef>
              <c:f>Sheet1!$G$5:$G$5</c:f>
              <c:numCache>
                <c:formatCode>General</c:formatCode>
                <c:ptCount val="1"/>
                <c:pt idx="0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B1-4F98-8E2E-4FC5A5565B28}"/>
            </c:ext>
          </c:extLst>
        </c:ser>
        <c:ser>
          <c:idx val="1"/>
          <c:order val="1"/>
          <c:spPr>
            <a:noFill/>
            <a:ln>
              <a:noFill/>
            </a:ln>
          </c:spPr>
          <c:invertIfNegative val="0"/>
          <c:errBars>
            <c:errBarType val="minus"/>
            <c:errValType val="fixedVal"/>
            <c:noEndCap val="0"/>
            <c:val val="66.25"/>
            <c:spPr>
              <a:noFill/>
              <a:ln w="9528" cap="flat">
                <a:solidFill>
                  <a:srgbClr val="595959"/>
                </a:solidFill>
                <a:prstDash val="solid"/>
                <a:round/>
              </a:ln>
            </c:spPr>
          </c:errBars>
          <c:val>
            <c:numRef>
              <c:f>Sheet1!$G$6:$G$6</c:f>
              <c:numCache>
                <c:formatCode>General</c:formatCode>
                <c:ptCount val="1"/>
                <c:pt idx="0">
                  <c:v>66.25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B1-4F98-8E2E-4FC5A5565B28}"/>
            </c:ext>
          </c:extLst>
        </c:ser>
        <c:ser>
          <c:idx val="2"/>
          <c:order val="2"/>
          <c:spPr>
            <a:solidFill>
              <a:srgbClr val="A5A5A5"/>
            </a:solidFill>
            <a:ln>
              <a:noFill/>
            </a:ln>
          </c:spPr>
          <c:invertIfNegative val="0"/>
          <c:val>
            <c:numRef>
              <c:f>Sheet1!$G$7:$G$7</c:f>
              <c:numCache>
                <c:formatCode>General</c:formatCode>
                <c:ptCount val="1"/>
                <c:pt idx="0">
                  <c:v>41.75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B1-4F98-8E2E-4FC5A5565B28}"/>
            </c:ext>
          </c:extLst>
        </c:ser>
        <c:ser>
          <c:idx val="3"/>
          <c:order val="3"/>
          <c:spPr>
            <a:solidFill>
              <a:srgbClr val="FFC000"/>
            </a:solidFill>
            <a:ln>
              <a:noFill/>
            </a:ln>
          </c:spPr>
          <c:invertIfNegative val="0"/>
          <c:errBars>
            <c:errBarType val="plus"/>
            <c:errValType val="fixedVal"/>
            <c:noEndCap val="0"/>
            <c:val val="95.25"/>
            <c:spPr>
              <a:noFill/>
              <a:ln w="9528" cap="flat">
                <a:solidFill>
                  <a:srgbClr val="595959"/>
                </a:solidFill>
                <a:prstDash val="solid"/>
                <a:round/>
              </a:ln>
            </c:spPr>
          </c:errBars>
          <c:val>
            <c:numRef>
              <c:f>Sheet1!$G$8:$G$8</c:f>
              <c:numCache>
                <c:formatCode>General</c:formatCode>
                <c:ptCount val="1"/>
                <c:pt idx="0">
                  <c:v>25.75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B1-4F98-8E2E-4FC5A5565B28}"/>
            </c:ext>
          </c:extLst>
        </c:ser>
        <c:ser>
          <c:idx val="4"/>
          <c:order val="4"/>
          <c:spPr>
            <a:noFill/>
            <a:ln>
              <a:noFill/>
            </a:ln>
          </c:spPr>
          <c:invertIfNegative val="0"/>
          <c:val>
            <c:numRef>
              <c:f>Sheet1!$G$9:$G$9</c:f>
              <c:numCache>
                <c:formatCode>General</c:formatCode>
                <c:ptCount val="1"/>
                <c:pt idx="0">
                  <c:v>95.25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0B1-4F98-8E2E-4FC5A5565B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0489568"/>
        <c:axId val="54653336"/>
      </c:barChart>
      <c:valAx>
        <c:axId val="54653336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minorGridlines>
          <c:spPr>
            <a:ln w="9528" cap="flat">
              <a:solidFill>
                <a:srgbClr val="F2F2F2"/>
              </a:solidFill>
              <a:prstDash val="solid"/>
              <a:round/>
            </a:ln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70489568"/>
        <c:crosses val="autoZero"/>
        <c:crossBetween val="between"/>
      </c:valAx>
      <c:catAx>
        <c:axId val="470489568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4653336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Calibri"/>
              </a:defRPr>
            </a:pPr>
            <a:r>
              <a:rPr lang="en-GB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  <a:t>Sales difference in Glasgow and Aberdeen</a:t>
            </a:r>
            <a:br>
              <a:rPr lang="en-GB" sz="1400" b="0" i="0" u="none" strike="noStrike" kern="1200" cap="none" spc="0" baseline="0">
                <a:solidFill>
                  <a:srgbClr val="595959"/>
                </a:solidFill>
                <a:uFillTx/>
                <a:latin typeface="Calibri"/>
              </a:rPr>
            </a:br>
            <a:endParaRPr lang="en-GB" sz="1400" b="0" i="0" u="none" strike="noStrike" kern="1200" cap="none" spc="0" baseline="0">
              <a:solidFill>
                <a:srgbClr val="595959"/>
              </a:solidFill>
              <a:uFillTx/>
              <a:latin typeface="Calibri"/>
            </a:endParaRPr>
          </a:p>
        </c:rich>
      </c:tx>
      <c:layout>
        <c:manualLayout>
          <c:xMode val="edge"/>
          <c:yMode val="edge"/>
          <c:x val="0.15937489063867016"/>
          <c:y val="1.8518518518518517E-2"/>
        </c:manualLayout>
      </c:layout>
      <c:overlay val="0"/>
      <c:spPr>
        <a:noFill/>
        <a:ln>
          <a:noFill/>
        </a:ln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472C4"/>
              </a:solidFill>
              <a:ln w="19046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C15C-4890-9A5C-8A9D0DF8C351}"/>
              </c:ext>
            </c:extLst>
          </c:dPt>
          <c:dPt>
            <c:idx val="1"/>
            <c:bubble3D val="0"/>
            <c:spPr>
              <a:solidFill>
                <a:srgbClr val="ED7D31"/>
              </a:solidFill>
              <a:ln w="19046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C15C-4890-9A5C-8A9D0DF8C351}"/>
              </c:ext>
            </c:extLst>
          </c:dPt>
          <c:dLbls>
            <c:dLbl>
              <c:idx val="0"/>
              <c:layout>
                <c:manualLayout>
                  <c:x val="-7.0413385826773034E-3"/>
                  <c:y val="-0.10192548848060656"/>
                </c:manualLayout>
              </c:layout>
              <c:tx>
                <c:rich>
                  <a:bodyPr lIns="0" tIns="0" rIns="0" bIns="0"/>
                  <a:lstStyle/>
                  <a:p>
                    <a:pPr marL="0" marR="0" indent="0" algn="ctr" defTabSz="914400" fontAlgn="auto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tabLst/>
                      <a:defRPr sz="900" b="1" i="0" u="none" strike="noStrike" kern="1200" baseline="0">
                        <a:solidFill>
                          <a:srgbClr val="4472C4"/>
                        </a:solidFill>
                        <a:latin typeface="Calibri"/>
                      </a:defRPr>
                    </a:pPr>
                    <a:r>
                      <a:rPr lang="en-US" sz="900" b="1" i="0" u="none" strike="noStrike" kern="1200" cap="none" spc="0" baseline="0">
                        <a:solidFill>
                          <a:srgbClr val="4472C4"/>
                        </a:solidFill>
                        <a:uFillTx/>
                        <a:latin typeface="Calibri"/>
                      </a:rPr>
                      <a:t>Glasgow, 5185, 58%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1"/>
              <c:showVal val="1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showDataLabelsRange val="0"/>
                </c:ext>
                <c:ext xmlns:c16="http://schemas.microsoft.com/office/drawing/2014/chart" uri="{C3380CC4-5D6E-409C-BE32-E72D297353CC}">
                  <c16:uniqueId val="{00000000-C15C-4890-9A5C-8A9D0DF8C351}"/>
                </c:ext>
              </c:extLst>
            </c:dLbl>
            <c:dLbl>
              <c:idx val="1"/>
              <c:layout>
                <c:manualLayout>
                  <c:x val="-1.0637357830271227E-2"/>
                  <c:y val="-3.9874599008457301E-2"/>
                </c:manualLayout>
              </c:layout>
              <c:tx>
                <c:rich>
                  <a:bodyPr lIns="0" tIns="0" rIns="0" bIns="0"/>
                  <a:lstStyle/>
                  <a:p>
                    <a:pPr marL="0" marR="0" indent="0" algn="ctr" defTabSz="914400" fontAlgn="auto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tabLst/>
                      <a:defRPr sz="900" b="1" i="0" u="none" strike="noStrike" kern="1200" baseline="0">
                        <a:solidFill>
                          <a:srgbClr val="ED7D31"/>
                        </a:solidFill>
                        <a:latin typeface="Calibri"/>
                      </a:defRPr>
                    </a:pPr>
                    <a:r>
                      <a:rPr lang="en-US" sz="900" b="1" i="0" u="none" strike="noStrike" kern="1200" cap="none" spc="0" baseline="0">
                        <a:solidFill>
                          <a:srgbClr val="ED7D31"/>
                        </a:solidFill>
                        <a:uFillTx/>
                        <a:latin typeface="Calibri"/>
                      </a:rPr>
                      <a:t>Aberdeen, 3780, 42%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1"/>
              <c:showVal val="1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showDataLabelsRange val="0"/>
                </c:ext>
                <c:ext xmlns:c16="http://schemas.microsoft.com/office/drawing/2014/chart" uri="{C3380CC4-5D6E-409C-BE32-E72D297353CC}">
                  <c16:uniqueId val="{00000001-C15C-4890-9A5C-8A9D0DF8C35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">
                    <a:solidFill>
                      <a:srgbClr val="404040"/>
                    </a:solidFill>
                    <a:latin typeface="Calibri"/>
                  </a:defRPr>
                </a:pPr>
                <a:endParaRPr lang="en-US"/>
              </a:p>
            </c:txPr>
            <c:showLegendKey val="1"/>
            <c:showVal val="1"/>
            <c:showCatName val="0"/>
            <c:showSerName val="0"/>
            <c:showPercent val="1"/>
            <c:showBubbleSize val="0"/>
            <c:separator>, </c:separator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Ref>
              <c:f>Sheet1!$F$25:$F$26</c:f>
              <c:numCache>
                <c:formatCode>General</c:formatCode>
                <c:ptCount val="2"/>
                <c:pt idx="0">
                  <c:v>5185</c:v>
                </c:pt>
                <c:pt idx="1">
                  <c:v>3780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89C-4BEF-A8F2-0979A53E5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 vert="horz" lIns="0" tIns="0" rIns="0" bIns="0"/>
        <a:lstStyle/>
        <a:p>
          <a:pPr marL="0" marR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9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171450</xdr:colOff>
      <xdr:row>2</xdr:row>
      <xdr:rowOff>76196</xdr:rowOff>
    </xdr:from>
    <xdr:ext cx="4086225" cy="19907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BF7CA6-22CC-4217-B085-7F2DEDB58D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6</xdr:col>
      <xdr:colOff>661985</xdr:colOff>
      <xdr:row>24</xdr:row>
      <xdr:rowOff>33335</xdr:rowOff>
    </xdr:from>
    <xdr:ext cx="4572000" cy="2743200"/>
    <xdr:graphicFrame macro="">
      <xdr:nvGraphicFramePr>
        <xdr:cNvPr id="3" name="Chart 6">
          <a:extLst>
            <a:ext uri="{FF2B5EF4-FFF2-40B4-BE49-F238E27FC236}">
              <a16:creationId xmlns:a16="http://schemas.microsoft.com/office/drawing/2014/main" id="{A7DCB9B8-2D1C-4033-9EFD-0AFB3EFB45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tabSelected="1" workbookViewId="0">
      <selection activeCell="C48" sqref="C48"/>
    </sheetView>
  </sheetViews>
  <sheetFormatPr defaultRowHeight="15" x14ac:dyDescent="0.25"/>
  <cols>
    <col min="1" max="1" width="17.7109375" bestFit="1" customWidth="1"/>
    <col min="2" max="2" width="17.28515625" bestFit="1" customWidth="1"/>
    <col min="3" max="4" width="9.140625" customWidth="1"/>
    <col min="5" max="5" width="13.140625" bestFit="1" customWidth="1"/>
    <col min="6" max="6" width="9.140625" customWidth="1"/>
    <col min="7" max="7" width="11.28515625" bestFit="1" customWidth="1"/>
    <col min="8" max="9" width="9.140625" customWidth="1"/>
    <col min="10" max="10" width="8.5703125" bestFit="1" customWidth="1"/>
    <col min="11" max="11" width="13.140625" bestFit="1" customWidth="1"/>
    <col min="12" max="12" width="9.140625" customWidth="1"/>
  </cols>
  <sheetData>
    <row r="1" spans="1:11" x14ac:dyDescent="0.25">
      <c r="A1" s="1" t="s">
        <v>0</v>
      </c>
      <c r="B1" s="1" t="s">
        <v>1</v>
      </c>
    </row>
    <row r="2" spans="1:11" x14ac:dyDescent="0.25">
      <c r="A2">
        <v>64</v>
      </c>
      <c r="B2">
        <v>69</v>
      </c>
    </row>
    <row r="3" spans="1:11" x14ac:dyDescent="0.25">
      <c r="A3">
        <v>86</v>
      </c>
      <c r="B3">
        <v>72</v>
      </c>
    </row>
    <row r="4" spans="1:11" x14ac:dyDescent="0.25">
      <c r="A4">
        <v>89</v>
      </c>
      <c r="B4">
        <v>80</v>
      </c>
      <c r="G4" s="1" t="s">
        <v>2</v>
      </c>
    </row>
    <row r="5" spans="1:11" x14ac:dyDescent="0.25">
      <c r="A5">
        <v>115</v>
      </c>
      <c r="B5">
        <v>80</v>
      </c>
      <c r="E5" t="s">
        <v>3</v>
      </c>
      <c r="F5">
        <f>_xlfn.QUARTILE.INC(A$2:A$31,0)</f>
        <v>64</v>
      </c>
      <c r="G5">
        <v>64</v>
      </c>
    </row>
    <row r="6" spans="1:11" x14ac:dyDescent="0.25">
      <c r="A6">
        <v>127</v>
      </c>
      <c r="B6">
        <v>87</v>
      </c>
      <c r="E6" t="s">
        <v>4</v>
      </c>
      <c r="F6">
        <f>_xlfn.QUARTILE.INC(A$2:A$31,1)</f>
        <v>130.25</v>
      </c>
      <c r="G6">
        <f>F6-F5</f>
        <v>66.25</v>
      </c>
    </row>
    <row r="7" spans="1:11" x14ac:dyDescent="0.25">
      <c r="A7">
        <v>127</v>
      </c>
      <c r="B7">
        <v>88</v>
      </c>
      <c r="E7" t="s">
        <v>5</v>
      </c>
      <c r="F7">
        <f>_xlfn.QUARTILE.INC(A$2:A$31,2)</f>
        <v>172</v>
      </c>
      <c r="G7">
        <f>F7-F6</f>
        <v>41.75</v>
      </c>
    </row>
    <row r="8" spans="1:11" x14ac:dyDescent="0.25">
      <c r="A8">
        <v>127</v>
      </c>
      <c r="B8">
        <v>90</v>
      </c>
      <c r="E8" t="s">
        <v>6</v>
      </c>
      <c r="F8">
        <f>_xlfn.QUARTILE.INC(A$2:A$31,3)</f>
        <v>197.75</v>
      </c>
      <c r="G8">
        <f>F8-F7</f>
        <v>25.75</v>
      </c>
    </row>
    <row r="9" spans="1:11" x14ac:dyDescent="0.25">
      <c r="A9">
        <v>127</v>
      </c>
      <c r="B9">
        <v>91</v>
      </c>
      <c r="E9" t="s">
        <v>7</v>
      </c>
      <c r="F9">
        <f>_xlfn.QUARTILE.INC(A$2:A$31,4)</f>
        <v>293</v>
      </c>
      <c r="G9">
        <f>F9-F8</f>
        <v>95.25</v>
      </c>
    </row>
    <row r="10" spans="1:11" x14ac:dyDescent="0.25">
      <c r="A10">
        <v>140</v>
      </c>
      <c r="B10">
        <v>91</v>
      </c>
    </row>
    <row r="11" spans="1:11" x14ac:dyDescent="0.25">
      <c r="A11">
        <v>153</v>
      </c>
      <c r="B11">
        <v>98</v>
      </c>
    </row>
    <row r="12" spans="1:11" x14ac:dyDescent="0.25">
      <c r="A12">
        <v>153</v>
      </c>
      <c r="B12">
        <v>103</v>
      </c>
    </row>
    <row r="13" spans="1:11" x14ac:dyDescent="0.25">
      <c r="A13">
        <v>153</v>
      </c>
      <c r="B13">
        <v>103</v>
      </c>
    </row>
    <row r="14" spans="1:11" x14ac:dyDescent="0.25">
      <c r="A14">
        <v>163</v>
      </c>
      <c r="B14">
        <v>120</v>
      </c>
    </row>
    <row r="15" spans="1:11" x14ac:dyDescent="0.25">
      <c r="A15">
        <v>166</v>
      </c>
      <c r="B15">
        <v>134</v>
      </c>
    </row>
    <row r="16" spans="1:11" x14ac:dyDescent="0.25">
      <c r="A16">
        <v>166</v>
      </c>
      <c r="B16">
        <v>136</v>
      </c>
      <c r="I16" s="7" t="s">
        <v>8</v>
      </c>
      <c r="J16" s="7"/>
      <c r="K16" s="2">
        <f>AVERAGE(A2:B31)</f>
        <v>149.41666666666666</v>
      </c>
    </row>
    <row r="17" spans="1:17" x14ac:dyDescent="0.25">
      <c r="A17">
        <v>178</v>
      </c>
      <c r="B17">
        <v>137</v>
      </c>
      <c r="I17" s="7" t="s">
        <v>9</v>
      </c>
      <c r="J17" s="7"/>
      <c r="K17" s="2">
        <f>STDEVA(A2:B31)</f>
        <v>51.496352237661547</v>
      </c>
    </row>
    <row r="18" spans="1:17" x14ac:dyDescent="0.25">
      <c r="A18">
        <v>182</v>
      </c>
      <c r="B18">
        <v>137</v>
      </c>
    </row>
    <row r="19" spans="1:17" x14ac:dyDescent="0.25">
      <c r="A19">
        <v>182</v>
      </c>
      <c r="B19">
        <v>137</v>
      </c>
    </row>
    <row r="20" spans="1:17" x14ac:dyDescent="0.25">
      <c r="A20">
        <v>190</v>
      </c>
      <c r="B20">
        <v>143</v>
      </c>
      <c r="D20" s="8" t="s">
        <v>10</v>
      </c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7" x14ac:dyDescent="0.25">
      <c r="A21">
        <v>191</v>
      </c>
      <c r="B21">
        <v>144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7" x14ac:dyDescent="0.25">
      <c r="A22">
        <v>191</v>
      </c>
      <c r="B22">
        <v>150</v>
      </c>
    </row>
    <row r="23" spans="1:17" x14ac:dyDescent="0.25">
      <c r="A23">
        <v>191</v>
      </c>
      <c r="B23">
        <v>154</v>
      </c>
      <c r="D23" s="9" t="s">
        <v>11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x14ac:dyDescent="0.25">
      <c r="A24">
        <v>200</v>
      </c>
      <c r="B24">
        <v>154</v>
      </c>
    </row>
    <row r="25" spans="1:17" x14ac:dyDescent="0.25">
      <c r="A25">
        <v>203</v>
      </c>
      <c r="B25">
        <v>160</v>
      </c>
      <c r="D25" s="10" t="s">
        <v>12</v>
      </c>
      <c r="E25" s="10"/>
      <c r="F25" s="1">
        <f>SUM(A2:A31)</f>
        <v>5185</v>
      </c>
    </row>
    <row r="26" spans="1:17" x14ac:dyDescent="0.25">
      <c r="A26">
        <v>203</v>
      </c>
      <c r="B26">
        <v>160</v>
      </c>
      <c r="D26" s="11" t="s">
        <v>13</v>
      </c>
      <c r="E26" s="11"/>
      <c r="F26" s="1">
        <f>SUM(B2:B31)</f>
        <v>3780</v>
      </c>
    </row>
    <row r="27" spans="1:17" x14ac:dyDescent="0.25">
      <c r="A27">
        <v>242</v>
      </c>
      <c r="B27">
        <v>164</v>
      </c>
    </row>
    <row r="28" spans="1:17" x14ac:dyDescent="0.25">
      <c r="A28">
        <v>242</v>
      </c>
      <c r="B28">
        <v>165</v>
      </c>
    </row>
    <row r="29" spans="1:17" x14ac:dyDescent="0.25">
      <c r="A29">
        <v>261</v>
      </c>
      <c r="B29">
        <v>170</v>
      </c>
    </row>
    <row r="30" spans="1:17" x14ac:dyDescent="0.25">
      <c r="A30">
        <v>280</v>
      </c>
      <c r="B30">
        <v>180</v>
      </c>
    </row>
    <row r="31" spans="1:17" x14ac:dyDescent="0.25">
      <c r="A31">
        <v>293</v>
      </c>
      <c r="B31">
        <v>183</v>
      </c>
    </row>
    <row r="33" spans="1:11" x14ac:dyDescent="0.25">
      <c r="A33" s="12" t="s">
        <v>14</v>
      </c>
    </row>
    <row r="35" spans="1:11" ht="34.5" customHeight="1" x14ac:dyDescent="0.25">
      <c r="A35" s="4" t="s">
        <v>15</v>
      </c>
      <c r="B35" s="16" t="s">
        <v>37</v>
      </c>
      <c r="C35" s="16"/>
      <c r="D35" s="16"/>
      <c r="E35" s="16"/>
      <c r="F35" s="16"/>
      <c r="G35" s="13"/>
      <c r="H35" s="13"/>
      <c r="I35" s="13"/>
      <c r="J35" s="13"/>
      <c r="K35" s="13"/>
    </row>
    <row r="36" spans="1:11" ht="15" customHeight="1" x14ac:dyDescent="0.25">
      <c r="A36" s="3">
        <f>MIN(A2:A31)</f>
        <v>64</v>
      </c>
      <c r="B36" s="14"/>
      <c r="C36" s="14"/>
      <c r="D36" s="14"/>
      <c r="E36" s="14"/>
      <c r="F36" s="14"/>
    </row>
    <row r="37" spans="1:11" x14ac:dyDescent="0.25">
      <c r="A37" s="3"/>
    </row>
    <row r="38" spans="1:11" ht="33.75" customHeight="1" x14ac:dyDescent="0.25">
      <c r="A38" s="4" t="s">
        <v>16</v>
      </c>
      <c r="B38" s="16" t="s">
        <v>36</v>
      </c>
      <c r="C38" s="16"/>
      <c r="D38" s="16"/>
      <c r="E38" s="16"/>
      <c r="F38" s="16"/>
    </row>
    <row r="39" spans="1:11" x14ac:dyDescent="0.25">
      <c r="A39" s="3">
        <f>MAX(A2:A31)</f>
        <v>293</v>
      </c>
      <c r="B39" s="13"/>
      <c r="C39" s="13"/>
      <c r="D39" s="13"/>
      <c r="E39" s="13"/>
      <c r="F39" s="13"/>
    </row>
    <row r="40" spans="1:11" x14ac:dyDescent="0.25">
      <c r="A40" s="3"/>
    </row>
    <row r="41" spans="1:11" x14ac:dyDescent="0.25">
      <c r="A41" s="4" t="s">
        <v>5</v>
      </c>
      <c r="B41" s="15"/>
    </row>
    <row r="42" spans="1:11" x14ac:dyDescent="0.25">
      <c r="A42" s="3">
        <f>MEDIAN(A2:A31)</f>
        <v>172</v>
      </c>
    </row>
    <row r="43" spans="1:11" ht="21" x14ac:dyDescent="0.35">
      <c r="A43" s="3"/>
      <c r="J43" s="6" t="s">
        <v>17</v>
      </c>
      <c r="K43" s="6"/>
    </row>
    <row r="44" spans="1:11" ht="18.75" x14ac:dyDescent="0.3">
      <c r="A44" s="4" t="s">
        <v>18</v>
      </c>
      <c r="B44" s="9" t="s">
        <v>38</v>
      </c>
      <c r="C44" s="9"/>
      <c r="D44" s="9"/>
      <c r="E44" s="9"/>
      <c r="J44" s="5" t="s">
        <v>19</v>
      </c>
      <c r="K44" s="5" t="s">
        <v>20</v>
      </c>
    </row>
    <row r="45" spans="1:11" x14ac:dyDescent="0.25">
      <c r="A45" s="3">
        <f>_xlfn.MODE.SNGL(A2:A31)</f>
        <v>127</v>
      </c>
      <c r="J45" t="s">
        <v>21</v>
      </c>
      <c r="K45">
        <f>COUNTIFS($A$2:$A$31,"&gt;=60",$A$2:$A$31,"&lt;=79")</f>
        <v>1</v>
      </c>
    </row>
    <row r="46" spans="1:11" x14ac:dyDescent="0.25">
      <c r="A46" s="3"/>
      <c r="J46" t="s">
        <v>22</v>
      </c>
      <c r="K46">
        <f>COUNTIFS($A$2:$A$31,"&gt;=80",$A$2:$A$31,"&lt;=99")</f>
        <v>2</v>
      </c>
    </row>
    <row r="47" spans="1:11" x14ac:dyDescent="0.25">
      <c r="A47" s="4" t="s">
        <v>23</v>
      </c>
      <c r="J47" t="s">
        <v>24</v>
      </c>
      <c r="K47">
        <f>COUNTIFS($A$2:$A$31,"&gt;=100",$A$2:$A$31,"&lt;=119")</f>
        <v>1</v>
      </c>
    </row>
    <row r="48" spans="1:11" x14ac:dyDescent="0.25">
      <c r="A48" s="3">
        <f>_xlfn.QUARTILE.EXC(A2:A31,1)</f>
        <v>127</v>
      </c>
      <c r="J48" t="s">
        <v>25</v>
      </c>
      <c r="K48">
        <f>COUNTIFS($A$2:$A$31,"&gt;=120",$A$2:$A$31,"&lt;=139")</f>
        <v>4</v>
      </c>
    </row>
    <row r="49" spans="1:11" x14ac:dyDescent="0.25">
      <c r="A49" s="3"/>
      <c r="J49" t="s">
        <v>26</v>
      </c>
      <c r="K49">
        <f>COUNTIFS($A$2:$A$31,"&gt;=140",$A$2:$A$31,"&lt;=159")</f>
        <v>4</v>
      </c>
    </row>
    <row r="50" spans="1:11" x14ac:dyDescent="0.25">
      <c r="A50" s="4" t="s">
        <v>27</v>
      </c>
      <c r="J50" t="s">
        <v>28</v>
      </c>
      <c r="K50">
        <f>COUNTIFS($A$2:$A$31,"&gt;=160",$A$2:$A$31,"&lt;=179")</f>
        <v>4</v>
      </c>
    </row>
    <row r="51" spans="1:11" x14ac:dyDescent="0.25">
      <c r="A51" s="3">
        <f>_xlfn.QUARTILE.EXC(A2:A31,3)</f>
        <v>200.75</v>
      </c>
      <c r="J51" t="s">
        <v>29</v>
      </c>
      <c r="K51">
        <f>COUNTIFS($A$2:$A$31,"&gt;=180",$A$2:$A$31,"&lt;=199")</f>
        <v>6</v>
      </c>
    </row>
    <row r="52" spans="1:11" x14ac:dyDescent="0.25">
      <c r="A52" s="3"/>
      <c r="J52" t="s">
        <v>30</v>
      </c>
      <c r="K52">
        <f>COUNTIFS($A$2:$A$31,"&gt;=200",$A$2:$A$31,"&lt;=219")</f>
        <v>3</v>
      </c>
    </row>
    <row r="53" spans="1:11" x14ac:dyDescent="0.25">
      <c r="A53" s="4" t="s">
        <v>31</v>
      </c>
      <c r="J53" t="s">
        <v>32</v>
      </c>
      <c r="K53">
        <f>COUNTIFS($A$2:$A$31,"&gt;=220",$A$2:$A$31,"&lt;=239")</f>
        <v>0</v>
      </c>
    </row>
    <row r="54" spans="1:11" x14ac:dyDescent="0.25">
      <c r="A54" s="3">
        <f>A51-A48</f>
        <v>73.75</v>
      </c>
      <c r="J54" t="s">
        <v>33</v>
      </c>
      <c r="K54">
        <f>COUNTIFS($A$2:$A$31,"&gt;=240",$A$2:$A$31,"&lt;=259")</f>
        <v>2</v>
      </c>
    </row>
    <row r="55" spans="1:11" x14ac:dyDescent="0.25">
      <c r="J55" t="s">
        <v>34</v>
      </c>
      <c r="K55">
        <f>COUNTIFS($A$2:$A$31,"&gt;=260",$A$2:$A$31,"&lt;=279")</f>
        <v>1</v>
      </c>
    </row>
    <row r="56" spans="1:11" x14ac:dyDescent="0.25">
      <c r="J56" t="s">
        <v>35</v>
      </c>
      <c r="K56">
        <f>COUNTIFS($A$2:$A$31,"&gt;=280",$A$2:$A$31,"&lt;=299")</f>
        <v>2</v>
      </c>
    </row>
  </sheetData>
  <sortState xmlns:xlrd2="http://schemas.microsoft.com/office/spreadsheetml/2017/richdata2" ref="B2:B56">
    <sortCondition ref="B1"/>
  </sortState>
  <mergeCells count="11">
    <mergeCell ref="B44:E44"/>
    <mergeCell ref="J43:K43"/>
    <mergeCell ref="I16:J16"/>
    <mergeCell ref="I17:J17"/>
    <mergeCell ref="D20:N21"/>
    <mergeCell ref="D23:Q23"/>
    <mergeCell ref="D25:E25"/>
    <mergeCell ref="D26:E26"/>
    <mergeCell ref="B35:F35"/>
    <mergeCell ref="B36:F36"/>
    <mergeCell ref="B38:F38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Nwosu</dc:creator>
  <cp:lastModifiedBy>Maximilian Nwosu</cp:lastModifiedBy>
  <dcterms:created xsi:type="dcterms:W3CDTF">2020-06-12T17:34:31Z</dcterms:created>
  <dcterms:modified xsi:type="dcterms:W3CDTF">2020-06-16T16:50:12Z</dcterms:modified>
</cp:coreProperties>
</file>