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DBD05A88-F8E6-449C-8281-89433103F544}" xr6:coauthVersionLast="47" xr6:coauthVersionMax="47" xr10:uidLastSave="{00000000-0000-0000-0000-000000000000}"/>
  <bookViews>
    <workbookView xWindow="240" yWindow="460" windowWidth="19440" windowHeight="15540" xr2:uid="{00000000-000D-0000-FFFF-FFFF00000000}"/>
  </bookViews>
  <sheets>
    <sheet name="Pivot table" sheetId="4" r:id="rId1"/>
    <sheet name="Sales Data" sheetId="2" r:id="rId2"/>
    <sheet name="Customer Info" sheetId="3" r:id="rId3"/>
  </sheets>
  <calcPr calcId="191028"/>
  <pivotCaches>
    <pivotCache cacheId="48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<sst xmlns="http://schemas.openxmlformats.org/spreadsheetml/2006/main" count="537" uniqueCount="92">
  <si>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</si>
  <si>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</si>
  <si>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</si>
  <si>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</si>
  <si>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</si>
  <si>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</si>
  <si>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</si>
  <si>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</si>
  <si>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</si>
  <si>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</si>
  <si>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</si>
  <si>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</si>
  <si>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</si>
  <si>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</si>
  <si>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</si>
  <si>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</si>
  <si>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</si>
  <si>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</si>
  <si>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</si>
  <si>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</si>
  <si>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</si>
  <si>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</si>
  <si>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</si>
  <si>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</si>
  <si>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Company Representative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</si>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</sst>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$-409]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65" formatCode="[$$-409]#,##0"/>
      <alignment horizontal="right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9.917735648145" createdVersion="8" refreshedVersion="8" minRefreshableVersion="3" recordCount="80" xr:uid="{B3C4EFE5-91A6-430C-B421-6B7F824A701C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ompany 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49CEF-9D74-43C4-B5B0-EACD6DAE8E97}" name="PivotTable1" cacheId="4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5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658B93-5333-4564-B44E-7754615E810C}" name="Table1" displayName="Table1" ref="A4:P84" totalsRowShown="0" headerRowDxfId="11">
  <autoFilter ref="A4:P84" xr:uid="{76658B93-5333-4564-B44E-7754615E810C}"/>
  <sortState xmlns:xlrd2="http://schemas.microsoft.com/office/spreadsheetml/2017/richdata2" ref="A5:N84">
    <sortCondition ref="A4:A84"/>
  </sortState>
  <tableColumns count="16">
    <tableColumn id="1" xr3:uid="{F5A466B7-23DA-4DA3-AAA5-9856EBCE0553}" name="Num"/>
    <tableColumn id="2" xr3:uid="{FCEF8278-7605-47EC-9D85-7A2E109BE0BB}" name="Date" dataDxfId="10"/>
    <tableColumn id="3" xr3:uid="{EEFF5E35-51D8-41C5-B2F4-46F7E9D09344}" name="Month" dataDxfId="9"/>
    <tableColumn id="4" xr3:uid="{6732BD0C-9B45-45CB-B154-F5A18F72B5E1}" name="Sales Rep" dataDxfId="8"/>
    <tableColumn id="5" xr3:uid="{2D4CB285-CFA5-4789-83D7-6DAEAE41D4E7}" name="Region" dataDxfId="7"/>
    <tableColumn id="6" xr3:uid="{4329241B-30A6-48A5-B807-58B2E00476C9}" name="Customer ID" dataDxfId="6"/>
    <tableColumn id="15" xr3:uid="{1B0E2DAF-9224-4B28-AFCA-85600B7C0649}" name="Company Name" dataDxfId="5">
      <calculatedColumnFormula>VLOOKUP(Table1[[#This Row],[Customer ID]],'Customer Info'!$A$4:$C$12,2,FALSE)</calculatedColumnFormula>
    </tableColumn>
    <tableColumn id="16" xr3:uid="{F7638532-3D5D-42A5-AEF6-1F25CDAE58BF}" name="Company Representative" dataDxfId="4">
      <calculatedColumnFormula>VLOOKUP(Table1[[#This Row],[Customer ID]],'Customer Info'!$A$4:$C$12,3,FALSE)</calculatedColumnFormula>
    </tableColumn>
    <tableColumn id="7" xr3:uid="{46F7CA51-3BBF-4F6C-939C-FEF8058A8C83}" name="Model"/>
    <tableColumn id="8" xr3:uid="{B4354EF1-BF55-4D73-8385-58B928E267E8}" name="Color"/>
    <tableColumn id="9" xr3:uid="{B6496991-EF42-4A97-9F6D-1DF70F989ADA}" name="Item Code"/>
    <tableColumn id="10" xr3:uid="{200D9F24-AB2F-46EB-B419-B1E51131A14E}" name="Number"/>
    <tableColumn id="11" xr3:uid="{0E4EC9CD-78F3-4FD9-9327-390A25325B19}" name="Price / Unit" dataDxfId="3"/>
    <tableColumn id="12" xr3:uid="{CD85775E-863F-4A40-AFA8-F335BD6E3020}" name="Total" dataDxfId="2"/>
    <tableColumn id="13" xr3:uid="{8F168616-D51F-490C-BDB5-7A4F35476099}" name="Discount" dataDxfId="1">
      <calculatedColumnFormula>IF(Table1[[#This Row],[Number]]&gt;=20,"Y","N")</calculatedColumnFormula>
    </tableColumn>
    <tableColumn id="14" xr3:uid="{A8A576DD-461B-4FDF-B996-45481FB4B3BD}" name="Final Price" dataDxfId="0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BA16-E559-47EF-BB11-7F1886E3C068}">
  <dimension ref="A3:H11"/>
  <sheetViews>
    <sheetView tabSelected="1" workbookViewId="0">
      <selection activeCell="A3" sqref="A3"/>
    </sheetView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8" width="11.7109375" bestFit="1" customWidth="1"/>
    <col min="9" max="9" width="9.140625" bestFit="1" customWidth="1"/>
    <col min="10" max="10" width="6.85546875" bestFit="1" customWidth="1"/>
    <col min="11" max="11" width="5.42578125" bestFit="1" customWidth="1"/>
    <col min="12" max="12" width="5.140625" bestFit="1" customWidth="1"/>
    <col min="13" max="13" width="5.28515625" bestFit="1" customWidth="1"/>
    <col min="14" max="14" width="12.140625" bestFit="1" customWidth="1"/>
    <col min="15" max="15" width="9" bestFit="1" customWidth="1"/>
    <col min="17" max="17" width="6.85546875" bestFit="1" customWidth="1"/>
    <col min="18" max="18" width="5.42578125" bestFit="1" customWidth="1"/>
    <col min="19" max="19" width="5.140625" bestFit="1" customWidth="1"/>
    <col min="20" max="20" width="5.28515625" bestFit="1" customWidth="1"/>
    <col min="21" max="21" width="12.28515625" bestFit="1" customWidth="1"/>
    <col min="22" max="22" width="8" bestFit="1" customWidth="1"/>
    <col min="24" max="24" width="6.85546875" bestFit="1" customWidth="1"/>
    <col min="25" max="25" width="5.42578125" bestFit="1" customWidth="1"/>
    <col min="26" max="26" width="5.140625" bestFit="1" customWidth="1"/>
    <col min="27" max="27" width="5.28515625" bestFit="1" customWidth="1"/>
    <col min="28" max="28" width="10.7109375" bestFit="1" customWidth="1"/>
    <col min="29" max="29" width="8.5703125" bestFit="1" customWidth="1"/>
    <col min="31" max="31" width="6.85546875" bestFit="1" customWidth="1"/>
    <col min="32" max="32" width="5.42578125" bestFit="1" customWidth="1"/>
    <col min="33" max="33" width="5.140625" bestFit="1" customWidth="1"/>
    <col min="34" max="34" width="5.28515625" bestFit="1" customWidth="1"/>
    <col min="35" max="35" width="11.7109375" bestFit="1" customWidth="1"/>
    <col min="36" max="36" width="8" bestFit="1" customWidth="1"/>
    <col min="38" max="38" width="6.85546875" bestFit="1" customWidth="1"/>
    <col min="39" max="39" width="5.42578125" bestFit="1" customWidth="1"/>
    <col min="40" max="40" width="5.140625" bestFit="1" customWidth="1"/>
    <col min="41" max="41" width="5.28515625" bestFit="1" customWidth="1"/>
    <col min="42" max="42" width="9.85546875" bestFit="1" customWidth="1"/>
    <col min="43" max="43" width="11.7109375" bestFit="1" customWidth="1"/>
  </cols>
  <sheetData>
    <row r="3" spans="1:8">
      <c r="A3" s="19" t="s">
        <v>0</v>
      </c>
      <c r="B3" s="19" t="s">
        <v>1</v>
      </c>
    </row>
    <row r="4" spans="1:8">
      <c r="A4" s="19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>
      <c r="A6" t="s">
        <v>11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>
      <c r="A7" t="s">
        <v>12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>
      <c r="A8" t="s">
        <v>13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>
      <c r="A9" t="s">
        <v>14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>
      <c r="A10" t="s">
        <v>15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>
      <c r="A11" t="s">
        <v>9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Q84"/>
  <sheetViews>
    <sheetView workbookViewId="0">
      <selection activeCell="A5" sqref="A5:P84"/>
    </sheetView>
  </sheetViews>
  <sheetFormatPr defaultColWidth="8.85546875" defaultRowHeight="15"/>
  <cols>
    <col min="2" max="2" width="11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14.42578125" customWidth="1"/>
    <col min="8" max="8" width="26.28515625" bestFit="1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1.28515625" style="3" bestFit="1" customWidth="1"/>
    <col min="16" max="16" width="11.85546875" style="16" bestFit="1" customWidth="1"/>
    <col min="17" max="17" width="21.28515625" style="17" bestFit="1" customWidth="1"/>
  </cols>
  <sheetData>
    <row r="1" spans="1:17" ht="21">
      <c r="A1" s="1" t="s">
        <v>16</v>
      </c>
    </row>
    <row r="2" spans="1:17" ht="21">
      <c r="A2" s="1" t="s">
        <v>17</v>
      </c>
    </row>
    <row r="4" spans="1:17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6" t="s">
        <v>31</v>
      </c>
      <c r="Q4"/>
    </row>
    <row r="5" spans="1:17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s="3" t="str">
        <f>IF(Table1[[#This Row],[Number]]&gt;=20,"Y","N")</f>
        <v>N</v>
      </c>
      <c r="P5" s="16">
        <f>IF(Table1[[#This Row],[Number]]&gt;=20,0.95*Table1[[#This Row],[Total]],Table1[[#This Row],[Total]])</f>
        <v>3525</v>
      </c>
      <c r="Q5"/>
    </row>
    <row r="6" spans="1:17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s="3" t="str">
        <f>IF(Table1[[#This Row],[Number]]&gt;=20,"Y","N")</f>
        <v>Y</v>
      </c>
      <c r="P6" s="16">
        <f>IF(Table1[[#This Row],[Number]]&gt;=20,0.95*Table1[[#This Row],[Total]],Table1[[#This Row],[Total]])</f>
        <v>5434</v>
      </c>
      <c r="Q6"/>
    </row>
    <row r="7" spans="1:17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s="3" t="str">
        <f>IF(Table1[[#This Row],[Number]]&gt;=20,"Y","N")</f>
        <v>N</v>
      </c>
      <c r="P7" s="16">
        <f>IF(Table1[[#This Row],[Number]]&gt;=20,0.95*Table1[[#This Row],[Total]],Table1[[#This Row],[Total]])</f>
        <v>5600</v>
      </c>
      <c r="Q7"/>
    </row>
    <row r="8" spans="1:17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s="3" t="str">
        <f>IF(Table1[[#This Row],[Number]]&gt;=20,"Y","N")</f>
        <v>Y</v>
      </c>
      <c r="P8" s="16">
        <f>IF(Table1[[#This Row],[Number]]&gt;=20,0.95*Table1[[#This Row],[Total]],Table1[[#This Row],[Total]])</f>
        <v>6697.5</v>
      </c>
      <c r="Q8"/>
    </row>
    <row r="9" spans="1:17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s="3" t="str">
        <f>IF(Table1[[#This Row],[Number]]&gt;=20,"Y","N")</f>
        <v>Y</v>
      </c>
      <c r="P9" s="16">
        <f>IF(Table1[[#This Row],[Number]]&gt;=20,0.95*Table1[[#This Row],[Total]],Table1[[#This Row],[Total]])</f>
        <v>8968</v>
      </c>
      <c r="Q9"/>
    </row>
    <row r="10" spans="1:17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s="3" t="str">
        <f>IF(Table1[[#This Row],[Number]]&gt;=20,"Y","N")</f>
        <v>N</v>
      </c>
      <c r="P10" s="16">
        <f>IF(Table1[[#This Row],[Number]]&gt;=20,0.95*Table1[[#This Row],[Total]],Table1[[#This Row],[Total]])</f>
        <v>4900</v>
      </c>
      <c r="Q10"/>
    </row>
    <row r="11" spans="1:17">
      <c r="A11">
        <v>7</v>
      </c>
      <c r="B11" s="2">
        <v>43848</v>
      </c>
      <c r="C11" s="3" t="s">
        <v>10</v>
      </c>
      <c r="D11" s="6" t="s">
        <v>50</v>
      </c>
      <c r="E11" s="3" t="s">
        <v>43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4</v>
      </c>
      <c r="J11" t="s">
        <v>51</v>
      </c>
      <c r="K11" t="s">
        <v>52</v>
      </c>
      <c r="L11">
        <v>8</v>
      </c>
      <c r="M11" s="5">
        <v>375</v>
      </c>
      <c r="N11" s="5">
        <v>3000</v>
      </c>
      <c r="O11" s="3" t="str">
        <f>IF(Table1[[#This Row],[Number]]&gt;=20,"Y","N")</f>
        <v>N</v>
      </c>
      <c r="P11" s="16">
        <f>IF(Table1[[#This Row],[Number]]&gt;=20,0.95*Table1[[#This Row],[Total]],Table1[[#This Row],[Total]])</f>
        <v>3000</v>
      </c>
      <c r="Q11"/>
    </row>
    <row r="12" spans="1:17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s="3" t="str">
        <f>IF(Table1[[#This Row],[Number]]&gt;=20,"Y","N")</f>
        <v>Y</v>
      </c>
      <c r="P12" s="16">
        <f>IF(Table1[[#This Row],[Number]]&gt;=20,0.95*Table1[[#This Row],[Total]],Table1[[#This Row],[Total]])</f>
        <v>4911.5</v>
      </c>
      <c r="Q12"/>
    </row>
    <row r="13" spans="1:17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7</v>
      </c>
      <c r="J13" t="s">
        <v>44</v>
      </c>
      <c r="K13" t="s">
        <v>53</v>
      </c>
      <c r="L13">
        <v>40</v>
      </c>
      <c r="M13" s="5">
        <v>260</v>
      </c>
      <c r="N13" s="5">
        <v>10400</v>
      </c>
      <c r="O13" s="3" t="str">
        <f>IF(Table1[[#This Row],[Number]]&gt;=20,"Y","N")</f>
        <v>Y</v>
      </c>
      <c r="P13" s="16">
        <f>IF(Table1[[#This Row],[Number]]&gt;=20,0.95*Table1[[#This Row],[Total]],Table1[[#This Row],[Total]])</f>
        <v>9880</v>
      </c>
      <c r="Q13"/>
    </row>
    <row r="14" spans="1:17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s="3" t="str">
        <f>IF(Table1[[#This Row],[Number]]&gt;=20,"Y","N")</f>
        <v>Y</v>
      </c>
      <c r="P14" s="16">
        <f>IF(Table1[[#This Row],[Number]]&gt;=20,0.95*Table1[[#This Row],[Total]],Table1[[#This Row],[Total]])</f>
        <v>8312.5</v>
      </c>
      <c r="Q14"/>
    </row>
    <row r="15" spans="1:17">
      <c r="A15">
        <v>11</v>
      </c>
      <c r="B15" s="2">
        <v>43858</v>
      </c>
      <c r="C15" s="3" t="s">
        <v>10</v>
      </c>
      <c r="D15" s="6" t="s">
        <v>50</v>
      </c>
      <c r="E15" s="3" t="s">
        <v>43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s="3" t="str">
        <f>IF(Table1[[#This Row],[Number]]&gt;=20,"Y","N")</f>
        <v>Y</v>
      </c>
      <c r="P15" s="16">
        <f>IF(Table1[[#This Row],[Number]]&gt;=20,0.95*Table1[[#This Row],[Total]],Table1[[#This Row],[Total]])</f>
        <v>10972.5</v>
      </c>
      <c r="Q15"/>
    </row>
    <row r="16" spans="1:17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8</v>
      </c>
      <c r="J16" t="s">
        <v>51</v>
      </c>
      <c r="K16" t="s">
        <v>54</v>
      </c>
      <c r="L16">
        <v>15</v>
      </c>
      <c r="M16" s="5">
        <v>295</v>
      </c>
      <c r="N16" s="5">
        <v>4425</v>
      </c>
      <c r="O16" s="3" t="str">
        <f>IF(Table1[[#This Row],[Number]]&gt;=20,"Y","N")</f>
        <v>N</v>
      </c>
      <c r="P16" s="16">
        <f>IF(Table1[[#This Row],[Number]]&gt;=20,0.95*Table1[[#This Row],[Total]],Table1[[#This Row],[Total]])</f>
        <v>4425</v>
      </c>
      <c r="Q16"/>
    </row>
    <row r="17" spans="1:17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4</v>
      </c>
      <c r="J17" t="s">
        <v>46</v>
      </c>
      <c r="K17" t="s">
        <v>55</v>
      </c>
      <c r="L17">
        <v>10</v>
      </c>
      <c r="M17" s="5">
        <v>375</v>
      </c>
      <c r="N17" s="5">
        <v>3750</v>
      </c>
      <c r="O17" s="3" t="str">
        <f>IF(Table1[[#This Row],[Number]]&gt;=20,"Y","N")</f>
        <v>N</v>
      </c>
      <c r="P17" s="16">
        <f>IF(Table1[[#This Row],[Number]]&gt;=20,0.95*Table1[[#This Row],[Total]],Table1[[#This Row],[Total]])</f>
        <v>3750</v>
      </c>
      <c r="Q17"/>
    </row>
    <row r="18" spans="1:17">
      <c r="A18">
        <v>14</v>
      </c>
      <c r="B18" s="2">
        <v>43869</v>
      </c>
      <c r="C18" s="3" t="s">
        <v>11</v>
      </c>
      <c r="D18" s="6" t="s">
        <v>56</v>
      </c>
      <c r="E18" s="3" t="s">
        <v>37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7</v>
      </c>
      <c r="J18" t="s">
        <v>44</v>
      </c>
      <c r="K18" t="s">
        <v>53</v>
      </c>
      <c r="L18">
        <v>45</v>
      </c>
      <c r="M18" s="5">
        <v>260</v>
      </c>
      <c r="N18" s="5">
        <v>11700</v>
      </c>
      <c r="O18" s="3" t="str">
        <f>IF(Table1[[#This Row],[Number]]&gt;=20,"Y","N")</f>
        <v>Y</v>
      </c>
      <c r="P18" s="16">
        <f>IF(Table1[[#This Row],[Number]]&gt;=20,0.95*Table1[[#This Row],[Total]],Table1[[#This Row],[Total]])</f>
        <v>11115</v>
      </c>
      <c r="Q18"/>
    </row>
    <row r="19" spans="1:17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5</v>
      </c>
      <c r="J19" t="s">
        <v>51</v>
      </c>
      <c r="K19" t="s">
        <v>57</v>
      </c>
      <c r="L19">
        <v>32</v>
      </c>
      <c r="M19" s="5">
        <v>350</v>
      </c>
      <c r="N19" s="5">
        <v>11200</v>
      </c>
      <c r="O19" s="3" t="str">
        <f>IF(Table1[[#This Row],[Number]]&gt;=20,"Y","N")</f>
        <v>Y</v>
      </c>
      <c r="P19" s="16">
        <f>IF(Table1[[#This Row],[Number]]&gt;=20,0.95*Table1[[#This Row],[Total]],Table1[[#This Row],[Total]])</f>
        <v>10640</v>
      </c>
      <c r="Q19"/>
    </row>
    <row r="20" spans="1:17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s="3" t="str">
        <f>IF(Table1[[#This Row],[Number]]&gt;=20,"Y","N")</f>
        <v>Y</v>
      </c>
      <c r="P20" s="16">
        <f>IF(Table1[[#This Row],[Number]]&gt;=20,0.95*Table1[[#This Row],[Total]],Table1[[#This Row],[Total]])</f>
        <v>9310</v>
      </c>
      <c r="Q20"/>
    </row>
    <row r="21" spans="1:17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3</v>
      </c>
      <c r="J21" t="s">
        <v>38</v>
      </c>
      <c r="K21" t="s">
        <v>58</v>
      </c>
      <c r="L21">
        <v>10</v>
      </c>
      <c r="M21" s="5">
        <v>220</v>
      </c>
      <c r="N21" s="5">
        <v>2200</v>
      </c>
      <c r="O21" s="3" t="str">
        <f>IF(Table1[[#This Row],[Number]]&gt;=20,"Y","N")</f>
        <v>N</v>
      </c>
      <c r="P21" s="16">
        <f>IF(Table1[[#This Row],[Number]]&gt;=20,0.95*Table1[[#This Row],[Total]],Table1[[#This Row],[Total]])</f>
        <v>2200</v>
      </c>
      <c r="Q21"/>
    </row>
    <row r="22" spans="1:17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7</v>
      </c>
      <c r="J22" t="s">
        <v>44</v>
      </c>
      <c r="K22" t="s">
        <v>53</v>
      </c>
      <c r="L22">
        <v>16</v>
      </c>
      <c r="M22" s="5">
        <v>260</v>
      </c>
      <c r="N22" s="5">
        <v>4160</v>
      </c>
      <c r="O22" s="3" t="str">
        <f>IF(Table1[[#This Row],[Number]]&gt;=20,"Y","N")</f>
        <v>N</v>
      </c>
      <c r="P22" s="16">
        <f>IF(Table1[[#This Row],[Number]]&gt;=20,0.95*Table1[[#This Row],[Total]],Table1[[#This Row],[Total]])</f>
        <v>4160</v>
      </c>
      <c r="Q22"/>
    </row>
    <row r="23" spans="1:17">
      <c r="A23">
        <v>19</v>
      </c>
      <c r="B23" s="2">
        <v>43880</v>
      </c>
      <c r="C23" s="3" t="s">
        <v>11</v>
      </c>
      <c r="D23" s="6" t="s">
        <v>50</v>
      </c>
      <c r="E23" s="3" t="s">
        <v>43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s="3" t="str">
        <f>IF(Table1[[#This Row],[Number]]&gt;=20,"Y","N")</f>
        <v>Y</v>
      </c>
      <c r="P23" s="16">
        <f>IF(Table1[[#This Row],[Number]]&gt;=20,0.95*Table1[[#This Row],[Total]],Table1[[#This Row],[Total]])</f>
        <v>7813.75</v>
      </c>
      <c r="Q23"/>
    </row>
    <row r="24" spans="1:17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8</v>
      </c>
      <c r="J24" t="s">
        <v>34</v>
      </c>
      <c r="K24" t="s">
        <v>59</v>
      </c>
      <c r="L24">
        <v>12</v>
      </c>
      <c r="M24" s="5">
        <v>295</v>
      </c>
      <c r="N24" s="5">
        <v>3540</v>
      </c>
      <c r="O24" s="3" t="str">
        <f>IF(Table1[[#This Row],[Number]]&gt;=20,"Y","N")</f>
        <v>N</v>
      </c>
      <c r="P24" s="16">
        <f>IF(Table1[[#This Row],[Number]]&gt;=20,0.95*Table1[[#This Row],[Total]],Table1[[#This Row],[Total]])</f>
        <v>3540</v>
      </c>
      <c r="Q24"/>
    </row>
    <row r="25" spans="1:17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4</v>
      </c>
      <c r="J25" t="s">
        <v>46</v>
      </c>
      <c r="K25" t="s">
        <v>55</v>
      </c>
      <c r="L25">
        <v>40</v>
      </c>
      <c r="M25" s="5">
        <v>375</v>
      </c>
      <c r="N25" s="5">
        <v>15000</v>
      </c>
      <c r="O25" s="3" t="str">
        <f>IF(Table1[[#This Row],[Number]]&gt;=20,"Y","N")</f>
        <v>Y</v>
      </c>
      <c r="P25" s="16">
        <f>IF(Table1[[#This Row],[Number]]&gt;=20,0.95*Table1[[#This Row],[Total]],Table1[[#This Row],[Total]])</f>
        <v>14250</v>
      </c>
      <c r="Q25"/>
    </row>
    <row r="26" spans="1:17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s="3" t="str">
        <f>IF(Table1[[#This Row],[Number]]&gt;=20,"Y","N")</f>
        <v>N</v>
      </c>
      <c r="P26" s="16">
        <f>IF(Table1[[#This Row],[Number]]&gt;=20,0.95*Table1[[#This Row],[Total]],Table1[[#This Row],[Total]])</f>
        <v>3500</v>
      </c>
      <c r="Q26"/>
    </row>
    <row r="27" spans="1:17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4</v>
      </c>
      <c r="J27" t="s">
        <v>34</v>
      </c>
      <c r="K27" t="s">
        <v>60</v>
      </c>
      <c r="L27">
        <v>25</v>
      </c>
      <c r="M27" s="5">
        <v>375</v>
      </c>
      <c r="N27" s="5">
        <v>9375</v>
      </c>
      <c r="O27" s="3" t="str">
        <f>IF(Table1[[#This Row],[Number]]&gt;=20,"Y","N")</f>
        <v>Y</v>
      </c>
      <c r="P27" s="16">
        <f>IF(Table1[[#This Row],[Number]]&gt;=20,0.95*Table1[[#This Row],[Total]],Table1[[#This Row],[Total]])</f>
        <v>8906.25</v>
      </c>
      <c r="Q27"/>
    </row>
    <row r="28" spans="1:17">
      <c r="A28">
        <v>24</v>
      </c>
      <c r="B28" s="2">
        <v>43894</v>
      </c>
      <c r="C28" s="3" t="s">
        <v>12</v>
      </c>
      <c r="D28" s="6" t="s">
        <v>56</v>
      </c>
      <c r="E28" s="3" t="s">
        <v>37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7</v>
      </c>
      <c r="J28" t="s">
        <v>34</v>
      </c>
      <c r="K28" t="s">
        <v>61</v>
      </c>
      <c r="L28">
        <v>50</v>
      </c>
      <c r="M28" s="5">
        <v>260</v>
      </c>
      <c r="N28" s="5">
        <v>13000</v>
      </c>
      <c r="O28" s="3" t="str">
        <f>IF(Table1[[#This Row],[Number]]&gt;=20,"Y","N")</f>
        <v>Y</v>
      </c>
      <c r="P28" s="16">
        <f>IF(Table1[[#This Row],[Number]]&gt;=20,0.95*Table1[[#This Row],[Total]],Table1[[#This Row],[Total]])</f>
        <v>12350</v>
      </c>
      <c r="Q28"/>
    </row>
    <row r="29" spans="1:17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6</v>
      </c>
      <c r="J29" t="s">
        <v>51</v>
      </c>
      <c r="K29" t="s">
        <v>62</v>
      </c>
      <c r="L29">
        <v>22</v>
      </c>
      <c r="M29" s="5">
        <v>235</v>
      </c>
      <c r="N29" s="5">
        <v>5170</v>
      </c>
      <c r="O29" s="3" t="str">
        <f>IF(Table1[[#This Row],[Number]]&gt;=20,"Y","N")</f>
        <v>Y</v>
      </c>
      <c r="P29" s="16">
        <f>IF(Table1[[#This Row],[Number]]&gt;=20,0.95*Table1[[#This Row],[Total]],Table1[[#This Row],[Total]])</f>
        <v>4911.5</v>
      </c>
      <c r="Q29"/>
    </row>
    <row r="30" spans="1:17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8</v>
      </c>
      <c r="J30" t="s">
        <v>44</v>
      </c>
      <c r="K30" t="s">
        <v>63</v>
      </c>
      <c r="L30">
        <v>15</v>
      </c>
      <c r="M30" s="5">
        <v>295</v>
      </c>
      <c r="N30" s="5">
        <v>4425</v>
      </c>
      <c r="O30" s="3" t="str">
        <f>IF(Table1[[#This Row],[Number]]&gt;=20,"Y","N")</f>
        <v>N</v>
      </c>
      <c r="P30" s="16">
        <f>IF(Table1[[#This Row],[Number]]&gt;=20,0.95*Table1[[#This Row],[Total]],Table1[[#This Row],[Total]])</f>
        <v>4425</v>
      </c>
      <c r="Q30"/>
    </row>
    <row r="31" spans="1:17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3</v>
      </c>
      <c r="J31" t="s">
        <v>51</v>
      </c>
      <c r="K31" t="s">
        <v>64</v>
      </c>
      <c r="L31">
        <v>10</v>
      </c>
      <c r="M31" s="5">
        <v>220</v>
      </c>
      <c r="N31" s="5">
        <v>2200</v>
      </c>
      <c r="O31" s="3" t="str">
        <f>IF(Table1[[#This Row],[Number]]&gt;=20,"Y","N")</f>
        <v>N</v>
      </c>
      <c r="P31" s="16">
        <f>IF(Table1[[#This Row],[Number]]&gt;=20,0.95*Table1[[#This Row],[Total]],Table1[[#This Row],[Total]])</f>
        <v>2200</v>
      </c>
      <c r="Q31"/>
    </row>
    <row r="32" spans="1:17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s="3" t="str">
        <f>IF(Table1[[#This Row],[Number]]&gt;=20,"Y","N")</f>
        <v>Y</v>
      </c>
      <c r="P32" s="16">
        <f>IF(Table1[[#This Row],[Number]]&gt;=20,0.95*Table1[[#This Row],[Total]],Table1[[#This Row],[Total]])</f>
        <v>6650</v>
      </c>
      <c r="Q32"/>
    </row>
    <row r="33" spans="1:17">
      <c r="A33">
        <v>29</v>
      </c>
      <c r="B33" s="2">
        <v>43904</v>
      </c>
      <c r="C33" s="3" t="s">
        <v>12</v>
      </c>
      <c r="D33" s="6" t="s">
        <v>56</v>
      </c>
      <c r="E33" s="3" t="s">
        <v>37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6</v>
      </c>
      <c r="J33" t="s">
        <v>46</v>
      </c>
      <c r="K33" t="s">
        <v>65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16">
        <f>IF(Table1[[#This Row],[Number]]&gt;=20,0.95*Table1[[#This Row],[Total]],Table1[[#This Row],[Total]])</f>
        <v>3290</v>
      </c>
      <c r="Q33"/>
    </row>
    <row r="34" spans="1:17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3</v>
      </c>
      <c r="J34" t="s">
        <v>46</v>
      </c>
      <c r="K34" t="s">
        <v>66</v>
      </c>
      <c r="L34">
        <v>28</v>
      </c>
      <c r="M34" s="5">
        <v>220</v>
      </c>
      <c r="N34" s="5">
        <v>6160</v>
      </c>
      <c r="O34" s="3" t="str">
        <f>IF(Table1[[#This Row],[Number]]&gt;=20,"Y","N")</f>
        <v>Y</v>
      </c>
      <c r="P34" s="16">
        <f>IF(Table1[[#This Row],[Number]]&gt;=20,0.95*Table1[[#This Row],[Total]],Table1[[#This Row],[Total]])</f>
        <v>5852</v>
      </c>
      <c r="Q34"/>
    </row>
    <row r="35" spans="1:17">
      <c r="A35">
        <v>31</v>
      </c>
      <c r="B35" s="2">
        <v>43913</v>
      </c>
      <c r="C35" s="3" t="s">
        <v>12</v>
      </c>
      <c r="D35" s="6" t="s">
        <v>56</v>
      </c>
      <c r="E35" s="3" t="s">
        <v>37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s="3" t="str">
        <f>IF(Table1[[#This Row],[Number]]&gt;=20,"Y","N")</f>
        <v>N</v>
      </c>
      <c r="P35" s="16">
        <f>IF(Table1[[#This Row],[Number]]&gt;=20,0.95*Table1[[#This Row],[Total]],Table1[[#This Row],[Total]])</f>
        <v>2820</v>
      </c>
      <c r="Q35"/>
    </row>
    <row r="36" spans="1:17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8</v>
      </c>
      <c r="J36" t="s">
        <v>51</v>
      </c>
      <c r="K36" t="s">
        <v>54</v>
      </c>
      <c r="L36">
        <v>35</v>
      </c>
      <c r="M36" s="5">
        <v>295</v>
      </c>
      <c r="N36" s="5">
        <v>10325</v>
      </c>
      <c r="O36" s="3" t="str">
        <f>IF(Table1[[#This Row],[Number]]&gt;=20,"Y","N")</f>
        <v>Y</v>
      </c>
      <c r="P36" s="16">
        <f>IF(Table1[[#This Row],[Number]]&gt;=20,0.95*Table1[[#This Row],[Total]],Table1[[#This Row],[Total]])</f>
        <v>9808.75</v>
      </c>
      <c r="Q36"/>
    </row>
    <row r="37" spans="1:17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4</v>
      </c>
      <c r="J37" t="s">
        <v>51</v>
      </c>
      <c r="K37" t="s">
        <v>52</v>
      </c>
      <c r="L37">
        <v>20</v>
      </c>
      <c r="M37" s="5">
        <v>375</v>
      </c>
      <c r="N37" s="5">
        <v>7500</v>
      </c>
      <c r="O37" s="3" t="str">
        <f>IF(Table1[[#This Row],[Number]]&gt;=20,"Y","N")</f>
        <v>Y</v>
      </c>
      <c r="P37" s="16">
        <f>IF(Table1[[#This Row],[Number]]&gt;=20,0.95*Table1[[#This Row],[Total]],Table1[[#This Row],[Total]])</f>
        <v>7125</v>
      </c>
      <c r="Q37"/>
    </row>
    <row r="38" spans="1:17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3</v>
      </c>
      <c r="J38" t="s">
        <v>46</v>
      </c>
      <c r="K38" t="s">
        <v>66</v>
      </c>
      <c r="L38">
        <v>45</v>
      </c>
      <c r="M38" s="5">
        <v>220</v>
      </c>
      <c r="N38" s="5">
        <v>9900</v>
      </c>
      <c r="O38" s="3" t="str">
        <f>IF(Table1[[#This Row],[Number]]&gt;=20,"Y","N")</f>
        <v>Y</v>
      </c>
      <c r="P38" s="16">
        <f>IF(Table1[[#This Row],[Number]]&gt;=20,0.95*Table1[[#This Row],[Total]],Table1[[#This Row],[Total]])</f>
        <v>9405</v>
      </c>
      <c r="Q38"/>
    </row>
    <row r="39" spans="1:17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4</v>
      </c>
      <c r="J39" t="s">
        <v>34</v>
      </c>
      <c r="K39" t="s">
        <v>60</v>
      </c>
      <c r="L39">
        <v>15</v>
      </c>
      <c r="M39" s="5">
        <v>375</v>
      </c>
      <c r="N39" s="5">
        <v>5625</v>
      </c>
      <c r="O39" s="3" t="str">
        <f>IF(Table1[[#This Row],[Number]]&gt;=20,"Y","N")</f>
        <v>N</v>
      </c>
      <c r="P39" s="16">
        <f>IF(Table1[[#This Row],[Number]]&gt;=20,0.95*Table1[[#This Row],[Total]],Table1[[#This Row],[Total]])</f>
        <v>5625</v>
      </c>
      <c r="Q39"/>
    </row>
    <row r="40" spans="1:17">
      <c r="A40">
        <v>36</v>
      </c>
      <c r="B40" s="2">
        <v>43927</v>
      </c>
      <c r="C40" s="3" t="s">
        <v>13</v>
      </c>
      <c r="D40" s="6" t="s">
        <v>56</v>
      </c>
      <c r="E40" s="3" t="s">
        <v>37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s="3" t="str">
        <f>IF(Table1[[#This Row],[Number]]&gt;=20,"Y","N")</f>
        <v>N</v>
      </c>
      <c r="P40" s="16">
        <f>IF(Table1[[#This Row],[Number]]&gt;=20,0.95*Table1[[#This Row],[Total]],Table1[[#This Row],[Total]])</f>
        <v>4900</v>
      </c>
      <c r="Q40"/>
    </row>
    <row r="41" spans="1:17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s="3" t="str">
        <f>IF(Table1[[#This Row],[Number]]&gt;=20,"Y","N")</f>
        <v>Y</v>
      </c>
      <c r="P41" s="16">
        <f>IF(Table1[[#This Row],[Number]]&gt;=20,0.95*Table1[[#This Row],[Total]],Table1[[#This Row],[Total]])</f>
        <v>8968</v>
      </c>
      <c r="Q41"/>
    </row>
    <row r="42" spans="1:17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7</v>
      </c>
      <c r="J42" t="s">
        <v>34</v>
      </c>
      <c r="K42" t="s">
        <v>61</v>
      </c>
      <c r="L42">
        <v>40</v>
      </c>
      <c r="M42" s="5">
        <v>260</v>
      </c>
      <c r="N42" s="5">
        <v>10400</v>
      </c>
      <c r="O42" s="3" t="str">
        <f>IF(Table1[[#This Row],[Number]]&gt;=20,"Y","N")</f>
        <v>Y</v>
      </c>
      <c r="P42" s="16">
        <f>IF(Table1[[#This Row],[Number]]&gt;=20,0.95*Table1[[#This Row],[Total]],Table1[[#This Row],[Total]])</f>
        <v>9880</v>
      </c>
      <c r="Q42"/>
    </row>
    <row r="43" spans="1:17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s="3" t="str">
        <f>IF(Table1[[#This Row],[Number]]&gt;=20,"Y","N")</f>
        <v>Y</v>
      </c>
      <c r="P43" s="16">
        <f>IF(Table1[[#This Row],[Number]]&gt;=20,0.95*Table1[[#This Row],[Total]],Table1[[#This Row],[Total]])</f>
        <v>10046.25</v>
      </c>
      <c r="Q43"/>
    </row>
    <row r="44" spans="1:17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3</v>
      </c>
      <c r="J44" t="s">
        <v>51</v>
      </c>
      <c r="K44" t="s">
        <v>64</v>
      </c>
      <c r="L44">
        <v>24</v>
      </c>
      <c r="M44" s="5">
        <v>220</v>
      </c>
      <c r="N44" s="5">
        <v>5280</v>
      </c>
      <c r="O44" s="3" t="str">
        <f>IF(Table1[[#This Row],[Number]]&gt;=20,"Y","N")</f>
        <v>Y</v>
      </c>
      <c r="P44" s="16">
        <f>IF(Table1[[#This Row],[Number]]&gt;=20,0.95*Table1[[#This Row],[Total]],Table1[[#This Row],[Total]])</f>
        <v>5016</v>
      </c>
      <c r="Q44"/>
    </row>
    <row r="45" spans="1:17">
      <c r="A45">
        <v>41</v>
      </c>
      <c r="B45" s="2">
        <v>43935</v>
      </c>
      <c r="C45" s="3" t="s">
        <v>13</v>
      </c>
      <c r="D45" s="6" t="s">
        <v>56</v>
      </c>
      <c r="E45" s="3" t="s">
        <v>37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4</v>
      </c>
      <c r="J45" t="s">
        <v>34</v>
      </c>
      <c r="K45" t="s">
        <v>60</v>
      </c>
      <c r="L45">
        <v>30</v>
      </c>
      <c r="M45" s="5">
        <v>375</v>
      </c>
      <c r="N45" s="5">
        <v>11250</v>
      </c>
      <c r="O45" s="3" t="str">
        <f>IF(Table1[[#This Row],[Number]]&gt;=20,"Y","N")</f>
        <v>Y</v>
      </c>
      <c r="P45" s="16">
        <f>IF(Table1[[#This Row],[Number]]&gt;=20,0.95*Table1[[#This Row],[Total]],Table1[[#This Row],[Total]])</f>
        <v>10687.5</v>
      </c>
      <c r="Q45"/>
    </row>
    <row r="46" spans="1:17">
      <c r="A46">
        <v>42</v>
      </c>
      <c r="B46" s="2">
        <v>43936</v>
      </c>
      <c r="C46" s="3" t="s">
        <v>13</v>
      </c>
      <c r="D46" s="6" t="s">
        <v>56</v>
      </c>
      <c r="E46" s="3" t="s">
        <v>37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s="3" t="str">
        <f>IF(Table1[[#This Row],[Number]]&gt;=20,"Y","N")</f>
        <v>N</v>
      </c>
      <c r="P46" s="16">
        <f>IF(Table1[[#This Row],[Number]]&gt;=20,0.95*Table1[[#This Row],[Total]],Table1[[#This Row],[Total]])</f>
        <v>3900</v>
      </c>
      <c r="Q46"/>
    </row>
    <row r="47" spans="1:17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4</v>
      </c>
      <c r="J47" t="s">
        <v>34</v>
      </c>
      <c r="K47" t="s">
        <v>60</v>
      </c>
      <c r="L47">
        <v>15</v>
      </c>
      <c r="M47" s="5">
        <v>375</v>
      </c>
      <c r="N47" s="5">
        <v>5625</v>
      </c>
      <c r="O47" s="3" t="str">
        <f>IF(Table1[[#This Row],[Number]]&gt;=20,"Y","N")</f>
        <v>N</v>
      </c>
      <c r="P47" s="16">
        <f>IF(Table1[[#This Row],[Number]]&gt;=20,0.95*Table1[[#This Row],[Total]],Table1[[#This Row],[Total]])</f>
        <v>5625</v>
      </c>
      <c r="Q47"/>
    </row>
    <row r="48" spans="1:17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8</v>
      </c>
      <c r="J48" t="s">
        <v>44</v>
      </c>
      <c r="K48" t="s">
        <v>63</v>
      </c>
      <c r="L48">
        <v>42</v>
      </c>
      <c r="M48" s="5">
        <v>295</v>
      </c>
      <c r="N48" s="5">
        <v>12390</v>
      </c>
      <c r="O48" s="3" t="str">
        <f>IF(Table1[[#This Row],[Number]]&gt;=20,"Y","N")</f>
        <v>Y</v>
      </c>
      <c r="P48" s="16">
        <f>IF(Table1[[#This Row],[Number]]&gt;=20,0.95*Table1[[#This Row],[Total]],Table1[[#This Row],[Total]])</f>
        <v>11770.5</v>
      </c>
      <c r="Q48"/>
    </row>
    <row r="49" spans="1:17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s="3" t="str">
        <f>IF(Table1[[#This Row],[Number]]&gt;=20,"Y","N")</f>
        <v>Y</v>
      </c>
      <c r="P49" s="16">
        <f>IF(Table1[[#This Row],[Number]]&gt;=20,0.95*Table1[[#This Row],[Total]],Table1[[#This Row],[Total]])</f>
        <v>8645</v>
      </c>
      <c r="Q49"/>
    </row>
    <row r="50" spans="1:17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7</v>
      </c>
      <c r="J50" t="s">
        <v>46</v>
      </c>
      <c r="K50" t="s">
        <v>67</v>
      </c>
      <c r="L50">
        <v>35</v>
      </c>
      <c r="M50" s="5">
        <v>260</v>
      </c>
      <c r="N50" s="5">
        <v>9100</v>
      </c>
      <c r="O50" s="3" t="str">
        <f>IF(Table1[[#This Row],[Number]]&gt;=20,"Y","N")</f>
        <v>Y</v>
      </c>
      <c r="P50" s="16">
        <f>IF(Table1[[#This Row],[Number]]&gt;=20,0.95*Table1[[#This Row],[Total]],Table1[[#This Row],[Total]])</f>
        <v>8645</v>
      </c>
      <c r="Q50"/>
    </row>
    <row r="51" spans="1:17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3</v>
      </c>
      <c r="J51" t="s">
        <v>51</v>
      </c>
      <c r="K51" t="s">
        <v>64</v>
      </c>
      <c r="L51">
        <v>32</v>
      </c>
      <c r="M51" s="5">
        <v>220</v>
      </c>
      <c r="N51" s="5">
        <v>7040</v>
      </c>
      <c r="O51" s="3" t="str">
        <f>IF(Table1[[#This Row],[Number]]&gt;=20,"Y","N")</f>
        <v>Y</v>
      </c>
      <c r="P51" s="16">
        <f>IF(Table1[[#This Row],[Number]]&gt;=20,0.95*Table1[[#This Row],[Total]],Table1[[#This Row],[Total]])</f>
        <v>6688</v>
      </c>
      <c r="Q51"/>
    </row>
    <row r="52" spans="1:17">
      <c r="A52">
        <v>48</v>
      </c>
      <c r="B52" s="2">
        <v>43948</v>
      </c>
      <c r="C52" s="3" t="s">
        <v>13</v>
      </c>
      <c r="D52" s="6" t="s">
        <v>56</v>
      </c>
      <c r="E52" s="3" t="s">
        <v>37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8</v>
      </c>
      <c r="J52" t="s">
        <v>44</v>
      </c>
      <c r="K52" t="s">
        <v>63</v>
      </c>
      <c r="L52">
        <v>18</v>
      </c>
      <c r="M52" s="5">
        <v>295</v>
      </c>
      <c r="N52" s="5">
        <v>5310</v>
      </c>
      <c r="O52" s="3" t="str">
        <f>IF(Table1[[#This Row],[Number]]&gt;=20,"Y","N")</f>
        <v>N</v>
      </c>
      <c r="P52" s="16">
        <f>IF(Table1[[#This Row],[Number]]&gt;=20,0.95*Table1[[#This Row],[Total]],Table1[[#This Row],[Total]])</f>
        <v>5310</v>
      </c>
      <c r="Q52"/>
    </row>
    <row r="53" spans="1:17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s="3" t="str">
        <f>IF(Table1[[#This Row],[Number]]&gt;=20,"Y","N")</f>
        <v>Y</v>
      </c>
      <c r="P53" s="16">
        <f>IF(Table1[[#This Row],[Number]]&gt;=20,0.95*Table1[[#This Row],[Total]],Table1[[#This Row],[Total]])</f>
        <v>7315</v>
      </c>
      <c r="Q53"/>
    </row>
    <row r="54" spans="1:17">
      <c r="A54">
        <v>50</v>
      </c>
      <c r="B54" s="2">
        <v>43951</v>
      </c>
      <c r="C54" s="3" t="s">
        <v>13</v>
      </c>
      <c r="D54" s="6" t="s">
        <v>50</v>
      </c>
      <c r="E54" s="3" t="s">
        <v>43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6</v>
      </c>
      <c r="J54" t="s">
        <v>46</v>
      </c>
      <c r="K54" t="s">
        <v>65</v>
      </c>
      <c r="L54">
        <v>38</v>
      </c>
      <c r="M54" s="5">
        <v>235</v>
      </c>
      <c r="N54" s="5">
        <v>8930</v>
      </c>
      <c r="O54" s="3" t="str">
        <f>IF(Table1[[#This Row],[Number]]&gt;=20,"Y","N")</f>
        <v>Y</v>
      </c>
      <c r="P54" s="16">
        <f>IF(Table1[[#This Row],[Number]]&gt;=20,0.95*Table1[[#This Row],[Total]],Table1[[#This Row],[Total]])</f>
        <v>8483.5</v>
      </c>
      <c r="Q54"/>
    </row>
    <row r="55" spans="1:17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3</v>
      </c>
      <c r="J55" t="s">
        <v>34</v>
      </c>
      <c r="K55" t="s">
        <v>68</v>
      </c>
      <c r="L55">
        <v>42</v>
      </c>
      <c r="M55" s="5">
        <v>220</v>
      </c>
      <c r="N55" s="5">
        <v>9240</v>
      </c>
      <c r="O55" s="3" t="str">
        <f>IF(Table1[[#This Row],[Number]]&gt;=20,"Y","N")</f>
        <v>Y</v>
      </c>
      <c r="P55" s="16">
        <f>IF(Table1[[#This Row],[Number]]&gt;=20,0.95*Table1[[#This Row],[Total]],Table1[[#This Row],[Total]])</f>
        <v>8778</v>
      </c>
      <c r="Q55"/>
    </row>
    <row r="56" spans="1:17">
      <c r="A56">
        <v>52</v>
      </c>
      <c r="B56" s="2">
        <v>43954</v>
      </c>
      <c r="C56" s="3" t="s">
        <v>14</v>
      </c>
      <c r="D56" s="6" t="s">
        <v>56</v>
      </c>
      <c r="E56" s="3" t="s">
        <v>37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8</v>
      </c>
      <c r="J56" t="s">
        <v>38</v>
      </c>
      <c r="K56" t="s">
        <v>69</v>
      </c>
      <c r="L56">
        <v>15</v>
      </c>
      <c r="M56" s="5">
        <v>295</v>
      </c>
      <c r="N56" s="5">
        <v>4425</v>
      </c>
      <c r="O56" s="3" t="str">
        <f>IF(Table1[[#This Row],[Number]]&gt;=20,"Y","N")</f>
        <v>N</v>
      </c>
      <c r="P56" s="16">
        <f>IF(Table1[[#This Row],[Number]]&gt;=20,0.95*Table1[[#This Row],[Total]],Table1[[#This Row],[Total]])</f>
        <v>4425</v>
      </c>
      <c r="Q56"/>
    </row>
    <row r="57" spans="1:17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4</v>
      </c>
      <c r="J57" t="s">
        <v>46</v>
      </c>
      <c r="K57" t="s">
        <v>55</v>
      </c>
      <c r="L57">
        <v>10</v>
      </c>
      <c r="M57" s="5">
        <v>375</v>
      </c>
      <c r="N57" s="5">
        <v>3750</v>
      </c>
      <c r="O57" s="3" t="str">
        <f>IF(Table1[[#This Row],[Number]]&gt;=20,"Y","N")</f>
        <v>N</v>
      </c>
      <c r="P57" s="16">
        <f>IF(Table1[[#This Row],[Number]]&gt;=20,0.95*Table1[[#This Row],[Total]],Table1[[#This Row],[Total]])</f>
        <v>3750</v>
      </c>
      <c r="Q57"/>
    </row>
    <row r="58" spans="1:17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s="3" t="str">
        <f>IF(Table1[[#This Row],[Number]]&gt;=20,"Y","N")</f>
        <v>Y</v>
      </c>
      <c r="P58" s="16">
        <f>IF(Table1[[#This Row],[Number]]&gt;=20,0.95*Table1[[#This Row],[Total]],Table1[[#This Row],[Total]])</f>
        <v>5804.5</v>
      </c>
      <c r="Q58"/>
    </row>
    <row r="59" spans="1:17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6</v>
      </c>
      <c r="J59" t="s">
        <v>38</v>
      </c>
      <c r="K59" t="s">
        <v>70</v>
      </c>
      <c r="L59">
        <v>40</v>
      </c>
      <c r="M59" s="5">
        <v>235</v>
      </c>
      <c r="N59" s="5">
        <v>9400</v>
      </c>
      <c r="O59" s="3" t="str">
        <f>IF(Table1[[#This Row],[Number]]&gt;=20,"Y","N")</f>
        <v>Y</v>
      </c>
      <c r="P59" s="16">
        <f>IF(Table1[[#This Row],[Number]]&gt;=20,0.95*Table1[[#This Row],[Total]],Table1[[#This Row],[Total]])</f>
        <v>8930</v>
      </c>
      <c r="Q59"/>
    </row>
    <row r="60" spans="1:17">
      <c r="A60">
        <v>56</v>
      </c>
      <c r="B60" s="2">
        <v>43964</v>
      </c>
      <c r="C60" s="3" t="s">
        <v>14</v>
      </c>
      <c r="D60" s="6" t="s">
        <v>50</v>
      </c>
      <c r="E60" s="3" t="s">
        <v>43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7</v>
      </c>
      <c r="J60" t="s">
        <v>34</v>
      </c>
      <c r="K60" t="s">
        <v>61</v>
      </c>
      <c r="L60">
        <v>30</v>
      </c>
      <c r="M60" s="5">
        <v>260</v>
      </c>
      <c r="N60" s="5">
        <v>7800</v>
      </c>
      <c r="O60" s="3" t="str">
        <f>IF(Table1[[#This Row],[Number]]&gt;=20,"Y","N")</f>
        <v>Y</v>
      </c>
      <c r="P60" s="16">
        <f>IF(Table1[[#This Row],[Number]]&gt;=20,0.95*Table1[[#This Row],[Total]],Table1[[#This Row],[Total]])</f>
        <v>7410</v>
      </c>
      <c r="Q60"/>
    </row>
    <row r="61" spans="1:17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5</v>
      </c>
      <c r="J61" t="s">
        <v>46</v>
      </c>
      <c r="K61" t="s">
        <v>71</v>
      </c>
      <c r="L61">
        <v>26</v>
      </c>
      <c r="M61" s="5">
        <v>350</v>
      </c>
      <c r="N61" s="5">
        <v>9100</v>
      </c>
      <c r="O61" s="3" t="str">
        <f>IF(Table1[[#This Row],[Number]]&gt;=20,"Y","N")</f>
        <v>Y</v>
      </c>
      <c r="P61" s="16">
        <f>IF(Table1[[#This Row],[Number]]&gt;=20,0.95*Table1[[#This Row],[Total]],Table1[[#This Row],[Total]])</f>
        <v>8645</v>
      </c>
      <c r="Q61"/>
    </row>
    <row r="62" spans="1:17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8</v>
      </c>
      <c r="J62" t="s">
        <v>34</v>
      </c>
      <c r="K62" t="s">
        <v>59</v>
      </c>
      <c r="L62">
        <v>18</v>
      </c>
      <c r="M62" s="5">
        <v>295</v>
      </c>
      <c r="N62" s="5">
        <v>5310</v>
      </c>
      <c r="O62" s="3" t="str">
        <f>IF(Table1[[#This Row],[Number]]&gt;=20,"Y","N")</f>
        <v>N</v>
      </c>
      <c r="P62" s="16">
        <f>IF(Table1[[#This Row],[Number]]&gt;=20,0.95*Table1[[#This Row],[Total]],Table1[[#This Row],[Total]])</f>
        <v>5310</v>
      </c>
      <c r="Q62"/>
    </row>
    <row r="63" spans="1:17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6</v>
      </c>
      <c r="J63" t="s">
        <v>46</v>
      </c>
      <c r="K63" t="s">
        <v>65</v>
      </c>
      <c r="L63">
        <v>22</v>
      </c>
      <c r="M63" s="5">
        <v>235</v>
      </c>
      <c r="N63" s="5">
        <v>5170</v>
      </c>
      <c r="O63" s="3" t="str">
        <f>IF(Table1[[#This Row],[Number]]&gt;=20,"Y","N")</f>
        <v>Y</v>
      </c>
      <c r="P63" s="16">
        <f>IF(Table1[[#This Row],[Number]]&gt;=20,0.95*Table1[[#This Row],[Total]],Table1[[#This Row],[Total]])</f>
        <v>4911.5</v>
      </c>
      <c r="Q63"/>
    </row>
    <row r="64" spans="1:17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s="3" t="str">
        <f>IF(Table1[[#This Row],[Number]]&gt;=20,"Y","N")</f>
        <v>Y</v>
      </c>
      <c r="P64" s="16">
        <f>IF(Table1[[#This Row],[Number]]&gt;=20,0.95*Table1[[#This Row],[Total]],Table1[[#This Row],[Total]])</f>
        <v>13965</v>
      </c>
      <c r="Q64"/>
    </row>
    <row r="65" spans="1:17">
      <c r="A65">
        <v>61</v>
      </c>
      <c r="B65" s="2">
        <v>43972</v>
      </c>
      <c r="C65" s="3" t="s">
        <v>14</v>
      </c>
      <c r="D65" s="6" t="s">
        <v>56</v>
      </c>
      <c r="E65" s="3" t="s">
        <v>37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5</v>
      </c>
      <c r="J65" t="s">
        <v>51</v>
      </c>
      <c r="K65" t="s">
        <v>57</v>
      </c>
      <c r="L65">
        <v>45</v>
      </c>
      <c r="M65" s="5">
        <v>350</v>
      </c>
      <c r="N65" s="5">
        <v>15750</v>
      </c>
      <c r="O65" s="3" t="str">
        <f>IF(Table1[[#This Row],[Number]]&gt;=20,"Y","N")</f>
        <v>Y</v>
      </c>
      <c r="P65" s="16">
        <f>IF(Table1[[#This Row],[Number]]&gt;=20,0.95*Table1[[#This Row],[Total]],Table1[[#This Row],[Total]])</f>
        <v>14962.5</v>
      </c>
      <c r="Q65"/>
    </row>
    <row r="66" spans="1:17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8</v>
      </c>
      <c r="J66" t="s">
        <v>38</v>
      </c>
      <c r="K66" t="s">
        <v>69</v>
      </c>
      <c r="L66">
        <v>20</v>
      </c>
      <c r="M66" s="5">
        <v>295</v>
      </c>
      <c r="N66" s="5">
        <v>5900</v>
      </c>
      <c r="O66" s="3" t="str">
        <f>IF(Table1[[#This Row],[Number]]&gt;=20,"Y","N")</f>
        <v>Y</v>
      </c>
      <c r="P66" s="16">
        <f>IF(Table1[[#This Row],[Number]]&gt;=20,0.95*Table1[[#This Row],[Total]],Table1[[#This Row],[Total]])</f>
        <v>5605</v>
      </c>
      <c r="Q66"/>
    </row>
    <row r="67" spans="1:17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8</v>
      </c>
      <c r="J67" t="s">
        <v>34</v>
      </c>
      <c r="K67" t="s">
        <v>59</v>
      </c>
      <c r="L67">
        <v>22</v>
      </c>
      <c r="M67" s="5">
        <v>295</v>
      </c>
      <c r="N67" s="5">
        <v>6490</v>
      </c>
      <c r="O67" s="3" t="str">
        <f>IF(Table1[[#This Row],[Number]]&gt;=20,"Y","N")</f>
        <v>Y</v>
      </c>
      <c r="P67" s="16">
        <f>IF(Table1[[#This Row],[Number]]&gt;=20,0.95*Table1[[#This Row],[Total]],Table1[[#This Row],[Total]])</f>
        <v>6165.5</v>
      </c>
      <c r="Q67"/>
    </row>
    <row r="68" spans="1:17">
      <c r="A68">
        <v>64</v>
      </c>
      <c r="B68" s="2">
        <v>43978</v>
      </c>
      <c r="C68" s="3" t="s">
        <v>14</v>
      </c>
      <c r="D68" s="6" t="s">
        <v>50</v>
      </c>
      <c r="E68" s="3" t="s">
        <v>43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3</v>
      </c>
      <c r="J68" t="s">
        <v>51</v>
      </c>
      <c r="K68" t="s">
        <v>64</v>
      </c>
      <c r="L68">
        <v>15</v>
      </c>
      <c r="M68" s="5">
        <v>220</v>
      </c>
      <c r="N68" s="5">
        <v>3300</v>
      </c>
      <c r="O68" s="3" t="str">
        <f>IF(Table1[[#This Row],[Number]]&gt;=20,"Y","N")</f>
        <v>N</v>
      </c>
      <c r="P68" s="16">
        <f>IF(Table1[[#This Row],[Number]]&gt;=20,0.95*Table1[[#This Row],[Total]],Table1[[#This Row],[Total]])</f>
        <v>3300</v>
      </c>
      <c r="Q68"/>
    </row>
    <row r="69" spans="1:17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s="3" t="str">
        <f>IF(Table1[[#This Row],[Number]]&gt;=20,"Y","N")</f>
        <v>Y</v>
      </c>
      <c r="P69" s="16">
        <f>IF(Table1[[#This Row],[Number]]&gt;=20,0.95*Table1[[#This Row],[Total]],Table1[[#This Row],[Total]])</f>
        <v>7813.75</v>
      </c>
      <c r="Q69"/>
    </row>
    <row r="70" spans="1:17">
      <c r="A70">
        <v>66</v>
      </c>
      <c r="B70" s="2">
        <v>43984</v>
      </c>
      <c r="C70" s="3" t="s">
        <v>15</v>
      </c>
      <c r="D70" s="6" t="s">
        <v>50</v>
      </c>
      <c r="E70" s="3" t="s">
        <v>43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4</v>
      </c>
      <c r="J70" t="s">
        <v>46</v>
      </c>
      <c r="K70" t="s">
        <v>55</v>
      </c>
      <c r="L70">
        <v>33</v>
      </c>
      <c r="M70" s="5">
        <v>375</v>
      </c>
      <c r="N70" s="5">
        <v>12375</v>
      </c>
      <c r="O70" s="3" t="str">
        <f>IF(Table1[[#This Row],[Number]]&gt;=20,"Y","N")</f>
        <v>Y</v>
      </c>
      <c r="P70" s="16">
        <f>IF(Table1[[#This Row],[Number]]&gt;=20,0.95*Table1[[#This Row],[Total]],Table1[[#This Row],[Total]])</f>
        <v>11756.25</v>
      </c>
      <c r="Q70"/>
    </row>
    <row r="71" spans="1:17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7</v>
      </c>
      <c r="J71" t="s">
        <v>34</v>
      </c>
      <c r="K71" t="s">
        <v>61</v>
      </c>
      <c r="L71">
        <v>22</v>
      </c>
      <c r="M71" s="5">
        <v>260</v>
      </c>
      <c r="N71" s="5">
        <v>5720</v>
      </c>
      <c r="O71" s="3" t="str">
        <f>IF(Table1[[#This Row],[Number]]&gt;=20,"Y","N")</f>
        <v>Y</v>
      </c>
      <c r="P71" s="16">
        <f>IF(Table1[[#This Row],[Number]]&gt;=20,0.95*Table1[[#This Row],[Total]],Table1[[#This Row],[Total]])</f>
        <v>5434</v>
      </c>
      <c r="Q71"/>
    </row>
    <row r="72" spans="1:17">
      <c r="A72">
        <v>68</v>
      </c>
      <c r="B72" s="2">
        <v>43987</v>
      </c>
      <c r="C72" s="3" t="s">
        <v>15</v>
      </c>
      <c r="D72" s="6" t="s">
        <v>50</v>
      </c>
      <c r="E72" s="3" t="s">
        <v>43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7</v>
      </c>
      <c r="J72" t="s">
        <v>46</v>
      </c>
      <c r="K72" t="s">
        <v>67</v>
      </c>
      <c r="L72">
        <v>26</v>
      </c>
      <c r="M72" s="5">
        <v>260</v>
      </c>
      <c r="N72" s="5">
        <v>6760</v>
      </c>
      <c r="O72" s="3" t="str">
        <f>IF(Table1[[#This Row],[Number]]&gt;=20,"Y","N")</f>
        <v>Y</v>
      </c>
      <c r="P72" s="16">
        <f>IF(Table1[[#This Row],[Number]]&gt;=20,0.95*Table1[[#This Row],[Total]],Table1[[#This Row],[Total]])</f>
        <v>6422</v>
      </c>
      <c r="Q72"/>
    </row>
    <row r="73" spans="1:17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3</v>
      </c>
      <c r="J73" t="s">
        <v>38</v>
      </c>
      <c r="K73" t="s">
        <v>58</v>
      </c>
      <c r="L73">
        <v>16</v>
      </c>
      <c r="M73" s="5">
        <v>220</v>
      </c>
      <c r="N73" s="5">
        <v>3520</v>
      </c>
      <c r="O73" s="3" t="str">
        <f>IF(Table1[[#This Row],[Number]]&gt;=20,"Y","N")</f>
        <v>N</v>
      </c>
      <c r="P73" s="16">
        <f>IF(Table1[[#This Row],[Number]]&gt;=20,0.95*Table1[[#This Row],[Total]],Table1[[#This Row],[Total]])</f>
        <v>3520</v>
      </c>
      <c r="Q73"/>
    </row>
    <row r="74" spans="1:17">
      <c r="A74">
        <v>70</v>
      </c>
      <c r="B74" s="2">
        <v>43991</v>
      </c>
      <c r="C74" s="3" t="s">
        <v>15</v>
      </c>
      <c r="D74" s="6" t="s">
        <v>56</v>
      </c>
      <c r="E74" s="3" t="s">
        <v>37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8</v>
      </c>
      <c r="J74" t="s">
        <v>34</v>
      </c>
      <c r="K74" t="s">
        <v>59</v>
      </c>
      <c r="L74">
        <v>10</v>
      </c>
      <c r="M74" s="5">
        <v>295</v>
      </c>
      <c r="N74" s="5">
        <v>2950</v>
      </c>
      <c r="O74" s="3" t="str">
        <f>IF(Table1[[#This Row],[Number]]&gt;=20,"Y","N")</f>
        <v>N</v>
      </c>
      <c r="P74" s="16">
        <f>IF(Table1[[#This Row],[Number]]&gt;=20,0.95*Table1[[#This Row],[Total]],Table1[[#This Row],[Total]])</f>
        <v>2950</v>
      </c>
      <c r="Q74"/>
    </row>
    <row r="75" spans="1:17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7</v>
      </c>
      <c r="J75" t="s">
        <v>34</v>
      </c>
      <c r="K75" t="s">
        <v>61</v>
      </c>
      <c r="L75">
        <v>40</v>
      </c>
      <c r="M75" s="5">
        <v>260</v>
      </c>
      <c r="N75" s="5">
        <v>10400</v>
      </c>
      <c r="O75" s="3" t="str">
        <f>IF(Table1[[#This Row],[Number]]&gt;=20,"Y","N")</f>
        <v>Y</v>
      </c>
      <c r="P75" s="16">
        <f>IF(Table1[[#This Row],[Number]]&gt;=20,0.95*Table1[[#This Row],[Total]],Table1[[#This Row],[Total]])</f>
        <v>9880</v>
      </c>
      <c r="Q75"/>
    </row>
    <row r="76" spans="1:17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s="3" t="str">
        <f>IF(Table1[[#This Row],[Number]]&gt;=20,"Y","N")</f>
        <v>N</v>
      </c>
      <c r="P76" s="16">
        <f>IF(Table1[[#This Row],[Number]]&gt;=20,0.95*Table1[[#This Row],[Total]],Table1[[#This Row],[Total]])</f>
        <v>3525</v>
      </c>
      <c r="Q76"/>
    </row>
    <row r="77" spans="1:17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4</v>
      </c>
      <c r="J77" t="s">
        <v>46</v>
      </c>
      <c r="K77" t="s">
        <v>55</v>
      </c>
      <c r="L77">
        <v>25</v>
      </c>
      <c r="M77" s="5">
        <v>375</v>
      </c>
      <c r="N77" s="5">
        <v>9375</v>
      </c>
      <c r="O77" s="3" t="str">
        <f>IF(Table1[[#This Row],[Number]]&gt;=20,"Y","N")</f>
        <v>Y</v>
      </c>
      <c r="P77" s="16">
        <f>IF(Table1[[#This Row],[Number]]&gt;=20,0.95*Table1[[#This Row],[Total]],Table1[[#This Row],[Total]])</f>
        <v>8906.25</v>
      </c>
      <c r="Q77"/>
    </row>
    <row r="78" spans="1:17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s="3" t="str">
        <f>IF(Table1[[#This Row],[Number]]&gt;=20,"Y","N")</f>
        <v>Y</v>
      </c>
      <c r="P78" s="16">
        <f>IF(Table1[[#This Row],[Number]]&gt;=20,0.95*Table1[[#This Row],[Total]],Table1[[#This Row],[Total]])</f>
        <v>5605</v>
      </c>
      <c r="Q78"/>
    </row>
    <row r="79" spans="1:17">
      <c r="A79">
        <v>75</v>
      </c>
      <c r="B79" s="2">
        <v>44000</v>
      </c>
      <c r="C79" s="3" t="s">
        <v>15</v>
      </c>
      <c r="D79" s="6" t="s">
        <v>50</v>
      </c>
      <c r="E79" s="3" t="s">
        <v>43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s="3" t="str">
        <f>IF(Table1[[#This Row],[Number]]&gt;=20,"Y","N")</f>
        <v>Y</v>
      </c>
      <c r="P79" s="16">
        <f>IF(Table1[[#This Row],[Number]]&gt;=20,0.95*Table1[[#This Row],[Total]],Table1[[#This Row],[Total]])</f>
        <v>8645</v>
      </c>
      <c r="Q79"/>
    </row>
    <row r="80" spans="1:17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s="3" t="str">
        <f>IF(Table1[[#This Row],[Number]]&gt;=20,"Y","N")</f>
        <v>Y</v>
      </c>
      <c r="P80" s="16">
        <f>IF(Table1[[#This Row],[Number]]&gt;=20,0.95*Table1[[#This Row],[Total]],Table1[[#This Row],[Total]])</f>
        <v>7315</v>
      </c>
      <c r="Q80"/>
    </row>
    <row r="81" spans="1:17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3</v>
      </c>
      <c r="J81" t="s">
        <v>51</v>
      </c>
      <c r="K81" t="s">
        <v>64</v>
      </c>
      <c r="L81">
        <v>16</v>
      </c>
      <c r="M81" s="5">
        <v>220</v>
      </c>
      <c r="N81" s="5">
        <v>3520</v>
      </c>
      <c r="O81" s="3" t="str">
        <f>IF(Table1[[#This Row],[Number]]&gt;=20,"Y","N")</f>
        <v>N</v>
      </c>
      <c r="P81" s="16">
        <f>IF(Table1[[#This Row],[Number]]&gt;=20,0.95*Table1[[#This Row],[Total]],Table1[[#This Row],[Total]])</f>
        <v>3520</v>
      </c>
      <c r="Q81"/>
    </row>
    <row r="82" spans="1:17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8</v>
      </c>
      <c r="J82" t="s">
        <v>34</v>
      </c>
      <c r="K82" t="s">
        <v>59</v>
      </c>
      <c r="L82">
        <v>50</v>
      </c>
      <c r="M82" s="5">
        <v>295</v>
      </c>
      <c r="N82" s="5">
        <v>14750</v>
      </c>
      <c r="O82" s="3" t="str">
        <f>IF(Table1[[#This Row],[Number]]&gt;=20,"Y","N")</f>
        <v>Y</v>
      </c>
      <c r="P82" s="16">
        <f>IF(Table1[[#This Row],[Number]]&gt;=20,0.95*Table1[[#This Row],[Total]],Table1[[#This Row],[Total]])</f>
        <v>14012.5</v>
      </c>
      <c r="Q82"/>
    </row>
    <row r="83" spans="1:17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4</v>
      </c>
      <c r="J83" t="s">
        <v>46</v>
      </c>
      <c r="K83" t="s">
        <v>55</v>
      </c>
      <c r="L83">
        <v>32</v>
      </c>
      <c r="M83" s="5">
        <v>375</v>
      </c>
      <c r="N83" s="5">
        <v>12000</v>
      </c>
      <c r="O83" s="3" t="str">
        <f>IF(Table1[[#This Row],[Number]]&gt;=20,"Y","N")</f>
        <v>Y</v>
      </c>
      <c r="P83" s="16">
        <f>IF(Table1[[#This Row],[Number]]&gt;=20,0.95*Table1[[#This Row],[Total]],Table1[[#This Row],[Total]])</f>
        <v>11400</v>
      </c>
      <c r="Q83"/>
    </row>
    <row r="84" spans="1:17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6</v>
      </c>
      <c r="J84" t="s">
        <v>51</v>
      </c>
      <c r="K84" t="s">
        <v>62</v>
      </c>
      <c r="L84">
        <v>14</v>
      </c>
      <c r="M84" s="5">
        <v>235</v>
      </c>
      <c r="N84" s="5">
        <v>3290</v>
      </c>
      <c r="O84" s="3" t="str">
        <f>IF(Table1[[#This Row],[Number]]&gt;=20,"Y","N")</f>
        <v>N</v>
      </c>
      <c r="P84" s="16">
        <f>IF(Table1[[#This Row],[Number]]&gt;=20,0.95*Table1[[#This Row],[Total]],Table1[[#This Row],[Total]])</f>
        <v>3290</v>
      </c>
      <c r="Q8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5.42578125" bestFit="1" customWidth="1"/>
    <col min="3" max="3" width="14.85546875" bestFit="1" customWidth="1"/>
  </cols>
  <sheetData>
    <row r="1" spans="1:3" ht="21">
      <c r="A1" s="7" t="s">
        <v>72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23</v>
      </c>
      <c r="C3" s="9" t="s">
        <v>73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2024-01-28T22:10:56Z</dcterms:modified>
  <cp:category/>
  <cp:contentStatus/>
</cp:coreProperties>
</file>