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ssefacetin/Dersler/2022-2023 Güz/BLG317E - Database/Project/repo/database-project/dataset/"/>
    </mc:Choice>
  </mc:AlternateContent>
  <xr:revisionPtr revIDLastSave="0" documentId="8_{135050B3-9550-164D-8D5F-C1A2A1C5A2D8}" xr6:coauthVersionLast="47" xr6:coauthVersionMax="47" xr10:uidLastSave="{00000000-0000-0000-0000-000000000000}"/>
  <bookViews>
    <workbookView xWindow="6860" yWindow="4300" windowWidth="27640" windowHeight="16940" xr2:uid="{CBA5EA20-342E-BE44-8222-8719E73408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5" i="1" l="1"/>
  <c r="B74" i="1"/>
  <c r="B73" i="1"/>
  <c r="B72" i="1"/>
  <c r="B71" i="1"/>
  <c r="B70" i="1"/>
  <c r="R69" i="1"/>
  <c r="B69" i="1"/>
  <c r="B68" i="1"/>
  <c r="B67" i="1"/>
  <c r="R66" i="1"/>
  <c r="B66" i="1"/>
  <c r="B65" i="1"/>
  <c r="B64" i="1"/>
  <c r="B63" i="1"/>
  <c r="B62" i="1"/>
  <c r="B61" i="1"/>
  <c r="B60" i="1"/>
  <c r="B59" i="1"/>
  <c r="B58" i="1"/>
  <c r="B57" i="1"/>
  <c r="B56" i="1"/>
  <c r="R55" i="1"/>
  <c r="B55" i="1"/>
  <c r="R54" i="1"/>
  <c r="B54" i="1"/>
  <c r="B53" i="1"/>
  <c r="R52" i="1"/>
  <c r="B52" i="1"/>
  <c r="B51" i="1"/>
  <c r="B50" i="1"/>
  <c r="B49" i="1"/>
  <c r="B48" i="1"/>
  <c r="B47" i="1"/>
  <c r="B46" i="1"/>
  <c r="B45" i="1"/>
  <c r="B44" i="1"/>
  <c r="B43" i="1"/>
  <c r="R42" i="1"/>
  <c r="B42" i="1"/>
  <c r="B41" i="1"/>
  <c r="B40" i="1"/>
  <c r="B39" i="1"/>
  <c r="B38" i="1"/>
  <c r="B37" i="1"/>
  <c r="B36" i="1"/>
  <c r="R35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<sst xmlns="http://schemas.openxmlformats.org/spreadsheetml/2006/main" count="1240" uniqueCount="366">
  <si>
    <t>Name</t>
  </si>
  <si>
    <t>Image</t>
  </si>
  <si>
    <t>Buy</t>
  </si>
  <si>
    <t>Back Color</t>
  </si>
  <si>
    <t>Body Color</t>
  </si>
  <si>
    <t>Head Color</t>
  </si>
  <si>
    <t>Foot Color</t>
  </si>
  <si>
    <t>Pen Color 1</t>
  </si>
  <si>
    <t>Pen Color 2</t>
  </si>
  <si>
    <t>Pen Color 3</t>
  </si>
  <si>
    <t>Pen Color 4</t>
  </si>
  <si>
    <t>Start Date</t>
  </si>
  <si>
    <t>End Date</t>
  </si>
  <si>
    <t>NH Start Date</t>
  </si>
  <si>
    <t>NH End Date</t>
  </si>
  <si>
    <t>SH Start Date</t>
  </si>
  <si>
    <t>SH End Date</t>
  </si>
  <si>
    <t>Version</t>
  </si>
  <si>
    <t>Internal ID</t>
  </si>
  <si>
    <t>Unique Entry ID</t>
  </si>
  <si>
    <t>Acorn card</t>
  </si>
  <si>
    <t>None</t>
  </si>
  <si>
    <t>#FFEB9E</t>
  </si>
  <si>
    <t>#05050F</t>
  </si>
  <si>
    <t>#0413F4</t>
  </si>
  <si>
    <t>#ED0402</t>
  </si>
  <si>
    <t>#FFBB00</t>
  </si>
  <si>
    <t>NA</t>
  </si>
  <si>
    <t>9/1</t>
  </si>
  <si>
    <t>11/25</t>
  </si>
  <si>
    <t>3/1</t>
  </si>
  <si>
    <t>5/25</t>
  </si>
  <si>
    <t>1.0.0</t>
  </si>
  <si>
    <t>oWdfeTEzWt8puvKW3</t>
  </si>
  <si>
    <t>Airmail card</t>
  </si>
  <si>
    <t>#000000</t>
  </si>
  <si>
    <t>#3754B5</t>
  </si>
  <si>
    <t>#CB1E10</t>
  </si>
  <si>
    <t>#FFFFFF</t>
  </si>
  <si>
    <t>FfCPKSQkxM64FZ2nd</t>
  </si>
  <si>
    <t>Baby-goods card</t>
  </si>
  <si>
    <t>#1B879D</t>
  </si>
  <si>
    <t>#251615</t>
  </si>
  <si>
    <t>TDuhkjRtw7KAQakP2</t>
  </si>
  <si>
    <t>Balloons card</t>
  </si>
  <si>
    <t>#FAF8DF</t>
  </si>
  <si>
    <t>#20160A</t>
  </si>
  <si>
    <t>#D13C00</t>
  </si>
  <si>
    <t>#D92910</t>
  </si>
  <si>
    <t>#299279</t>
  </si>
  <si>
    <t>AdTRESNSb7JfssoCt</t>
  </si>
  <si>
    <t>Bandage card</t>
  </si>
  <si>
    <t>#022D67</t>
  </si>
  <si>
    <t>p5cZtRuvvHRk4nETq</t>
  </si>
  <si>
    <t>Beach card</t>
  </si>
  <si>
    <t>#601600</t>
  </si>
  <si>
    <t>#3F0900</t>
  </si>
  <si>
    <t>6/1</t>
  </si>
  <si>
    <t>8/31</t>
  </si>
  <si>
    <t>12/1</t>
  </si>
  <si>
    <t>2/28
2/29</t>
  </si>
  <si>
    <t>jEjPnzF6G3hDkq8P4</t>
  </si>
  <si>
    <t>Birthday-cake card</t>
  </si>
  <si>
    <t>#170B03</t>
  </si>
  <si>
    <t>rRnBoDeMhYutyWtqD</t>
  </si>
  <si>
    <t>Blue-sky card</t>
  </si>
  <si>
    <t>#BDEBFF</t>
  </si>
  <si>
    <t>#69D3FF</t>
  </si>
  <si>
    <t>meW8u7nvBuTdJpCeG</t>
  </si>
  <si>
    <t>Bunny Day card</t>
  </si>
  <si>
    <t>#F8F6D3</t>
  </si>
  <si>
    <t>#281511</t>
  </si>
  <si>
    <t>3/15</t>
  </si>
  <si>
    <t>5/10</t>
  </si>
  <si>
    <t>bmD2rpkaq8gdBi8TZ</t>
  </si>
  <si>
    <t>Camo card</t>
  </si>
  <si>
    <t>#FFD990</t>
  </si>
  <si>
    <t>#D1C330</t>
  </si>
  <si>
    <t>Pa6BykAvEjxAgrNmB</t>
  </si>
  <si>
    <t>Card from Bank of Nook</t>
  </si>
  <si>
    <t>NFS</t>
  </si>
  <si>
    <t>#00572E</t>
  </si>
  <si>
    <t>q4KoqTjC22ghtvuu4</t>
  </si>
  <si>
    <t>Card from C.J.</t>
  </si>
  <si>
    <t>#AD1600</t>
  </si>
  <si>
    <t>#041554</t>
  </si>
  <si>
    <t>#E5DFC1</t>
  </si>
  <si>
    <t>pyhPqjY5seC6N2EPP</t>
  </si>
  <si>
    <t>Card from Flick</t>
  </si>
  <si>
    <t>#71BF73</t>
  </si>
  <si>
    <t>8H9YnYnz44vYZBTzd</t>
  </si>
  <si>
    <t>Card from Happy Home Academy</t>
  </si>
  <si>
    <t>#210E0A</t>
  </si>
  <si>
    <t>#7F3501</t>
  </si>
  <si>
    <t>#A46301</t>
  </si>
  <si>
    <t>#851D04</t>
  </si>
  <si>
    <t>9SnHEWxApcQCBiefK</t>
  </si>
  <si>
    <t>Card from Jolly Redd's</t>
  </si>
  <si>
    <t>#002F36</t>
  </si>
  <si>
    <t>eD6D9pW3A6a8YM5Es</t>
  </si>
  <si>
    <t>Card from K.K.</t>
  </si>
  <si>
    <t>#443F3F</t>
  </si>
  <si>
    <t>#181818</t>
  </si>
  <si>
    <t>pK5n68w5djRAXGrBR</t>
  </si>
  <si>
    <t>Card from Nook Mileage Program</t>
  </si>
  <si>
    <t>#23237D</t>
  </si>
  <si>
    <t>aFfbn4p7DAQDEfLnB</t>
  </si>
  <si>
    <t>Card from Your pals at Dodo Airlines</t>
  </si>
  <si>
    <t>jmD477wFpZYTyg7JW</t>
  </si>
  <si>
    <t>Carpet-of-leaves card</t>
  </si>
  <si>
    <t>#FFDB83</t>
  </si>
  <si>
    <t>#FFCC58</t>
  </si>
  <si>
    <t>4gutEbpyCGQJywuqR</t>
  </si>
  <si>
    <t>Cherry-blossoms card</t>
  </si>
  <si>
    <t>#480A1F</t>
  </si>
  <si>
    <t>#F41D61</t>
  </si>
  <si>
    <t>#002C57</t>
  </si>
  <si>
    <t>#9537BF</t>
  </si>
  <si>
    <t>2/25</t>
  </si>
  <si>
    <t>5/31</t>
  </si>
  <si>
    <t>8/25</t>
  </si>
  <si>
    <t>11/30</t>
  </si>
  <si>
    <t>CePQFE2nenXK2nS8W</t>
  </si>
  <si>
    <t>Chocolate card</t>
  </si>
  <si>
    <t>#FFE6E9</t>
  </si>
  <si>
    <t>#FFA63A</t>
  </si>
  <si>
    <t>#FF122F</t>
  </si>
  <si>
    <t>1/16</t>
  </si>
  <si>
    <t>2/14</t>
  </si>
  <si>
    <t>ek9h3bN59WHc4c9ee</t>
  </si>
  <si>
    <t>Chocolate-heart card</t>
  </si>
  <si>
    <t>#FFD1EB</t>
  </si>
  <si>
    <t>EwqiNdRrQJFLjEPTD</t>
  </si>
  <si>
    <t>Common card</t>
  </si>
  <si>
    <t>#371E18</t>
  </si>
  <si>
    <t>#695248</t>
  </si>
  <si>
    <t>shuuoFNypR6Fgntq5</t>
  </si>
  <si>
    <t>Cool-cool card</t>
  </si>
  <si>
    <t>#6D6D6D</t>
  </si>
  <si>
    <t>#BBBBBB</t>
  </si>
  <si>
    <t>tGtbK6hWXFuDDtEQY</t>
  </si>
  <si>
    <t>Dandelion card</t>
  </si>
  <si>
    <t>#DF2D04</t>
  </si>
  <si>
    <t>#033000</t>
  </si>
  <si>
    <t>qBukA5CtCMxwiuQs2</t>
  </si>
  <si>
    <t>Dawning-year card</t>
  </si>
  <si>
    <t>#0B0603</t>
  </si>
  <si>
    <t>K7N64yJH3NpwKk6BY</t>
  </si>
  <si>
    <t>Decorative card</t>
  </si>
  <si>
    <t>#6D0F05</t>
  </si>
  <si>
    <t>#F4FF87</t>
  </si>
  <si>
    <t>tWZFw2DJ85cJhfyJE</t>
  </si>
  <si>
    <t>Elegant-roses card</t>
  </si>
  <si>
    <t>#E1B962</t>
  </si>
  <si>
    <t>#D1B42D</t>
  </si>
  <si>
    <t>yQ4NKsgLyQyaxonn6</t>
  </si>
  <si>
    <t>Fanciful card</t>
  </si>
  <si>
    <t>#FFC8A3</t>
  </si>
  <si>
    <t>LDXqDQmHJmGTvgRcf</t>
  </si>
  <si>
    <t>Fantasy-stars card</t>
  </si>
  <si>
    <t>#2807CB</t>
  </si>
  <si>
    <t>#EB1BBF</t>
  </si>
  <si>
    <t>#F64E09</t>
  </si>
  <si>
    <t>y6pgsRhjp7BEJufqM</t>
  </si>
  <si>
    <t>Father's Day card</t>
  </si>
  <si>
    <t>#B8FFDF</t>
  </si>
  <si>
    <t>#0C4390</t>
  </si>
  <si>
    <t>#030956</t>
  </si>
  <si>
    <t>6/30</t>
  </si>
  <si>
    <t>hFxBjcAtSZGc4b6Ef</t>
  </si>
  <si>
    <t>Festive-tree card</t>
  </si>
  <si>
    <t>11/20</t>
  </si>
  <si>
    <t>1/10</t>
  </si>
  <si>
    <t>SKZtd2YWveniGktxw</t>
  </si>
  <si>
    <t>Fireworks card</t>
  </si>
  <si>
    <t>#090650</t>
  </si>
  <si>
    <t>#975BFF</t>
  </si>
  <si>
    <t>#FF7DE5</t>
  </si>
  <si>
    <t>#4864E9</t>
  </si>
  <si>
    <t>#FEE12E</t>
  </si>
  <si>
    <t>CRrysKXYPecdavppY</t>
  </si>
  <si>
    <t>Flight-ticket card</t>
  </si>
  <si>
    <t>#27211E</t>
  </si>
  <si>
    <t>#FFFADF</t>
  </si>
  <si>
    <t>XGnRzexuWbqFGnR7P</t>
  </si>
  <si>
    <t>Flower-bouquet card</t>
  </si>
  <si>
    <t>#550700</t>
  </si>
  <si>
    <t>#270B06</t>
  </si>
  <si>
    <t>B6M3bgwNGuhfojaAv</t>
  </si>
  <si>
    <t>Fluffy-clouds card</t>
  </si>
  <si>
    <t>#001764</t>
  </si>
  <si>
    <t>#0A0A10</t>
  </si>
  <si>
    <t>#3BA6D7</t>
  </si>
  <si>
    <t>soTMti7GC6DBuNTTQ</t>
  </si>
  <si>
    <t>Full-bloom card</t>
  </si>
  <si>
    <t>#BF2000</t>
  </si>
  <si>
    <t>#520C03</t>
  </si>
  <si>
    <t>#649C1C</t>
  </si>
  <si>
    <t>#D33204</t>
  </si>
  <si>
    <t>XuiGAQaASmhbhaYQR</t>
  </si>
  <si>
    <t>Gears card</t>
  </si>
  <si>
    <t>#43D1C2</t>
  </si>
  <si>
    <t>d8JvDkZmHn7fa25nd</t>
  </si>
  <si>
    <t>Gem card</t>
  </si>
  <si>
    <t>#7ABB92</t>
  </si>
  <si>
    <t>#07412F</t>
  </si>
  <si>
    <t>#053643</t>
  </si>
  <si>
    <t>8u6GWaqqKowKDaQMc</t>
  </si>
  <si>
    <t>Gift card</t>
  </si>
  <si>
    <t>#1B0800</t>
  </si>
  <si>
    <t>Lg9oDxdeWQoiqSDfa</t>
  </si>
  <si>
    <t>Glowing-moss card</t>
  </si>
  <si>
    <t>#E5FFFF</t>
  </si>
  <si>
    <t>#90FFFF</t>
  </si>
  <si>
    <t>#D3FB76</t>
  </si>
  <si>
    <t>EnzJovE36QtxCGf2B</t>
  </si>
  <si>
    <t>Goldfish card</t>
  </si>
  <si>
    <t>#053351</t>
  </si>
  <si>
    <t>#0E120E</t>
  </si>
  <si>
    <t>#DB4213</t>
  </si>
  <si>
    <t>#3F541F</t>
  </si>
  <si>
    <t>LYSrW8P9Qtbgjp6Fo</t>
  </si>
  <si>
    <t>Graduation card</t>
  </si>
  <si>
    <t>#244FD1</t>
  </si>
  <si>
    <t>KNgFTS9DnY2yDj3Po</t>
  </si>
  <si>
    <t>Graffiti card</t>
  </si>
  <si>
    <t>#F3FC00</t>
  </si>
  <si>
    <t>#00FFC3</t>
  </si>
  <si>
    <t>jADvDRLmF5dHJkBZP</t>
  </si>
  <si>
    <t>Halloween card</t>
  </si>
  <si>
    <t>#FF5504</t>
  </si>
  <si>
    <t>#FFA907</t>
  </si>
  <si>
    <t>9/30</t>
  </si>
  <si>
    <t>10/31</t>
  </si>
  <si>
    <t>whjFSsXWHv75vvXwH</t>
  </si>
  <si>
    <t>Happy-clovers card</t>
  </si>
  <si>
    <t>#021200</t>
  </si>
  <si>
    <t>#271003</t>
  </si>
  <si>
    <t>Lzhq6cyapSuGRsuvu</t>
  </si>
  <si>
    <t>Hibiscus card</t>
  </si>
  <si>
    <t>#E5DFDF</t>
  </si>
  <si>
    <t>#004868</t>
  </si>
  <si>
    <t>#DB0037</t>
  </si>
  <si>
    <t>5/1</t>
  </si>
  <si>
    <t>9/15</t>
  </si>
  <si>
    <t>11/1</t>
  </si>
  <si>
    <t>DpdwLMqmxy4cCKNfZ</t>
  </si>
  <si>
    <t>Holiday card</t>
  </si>
  <si>
    <t>#6D0000</t>
  </si>
  <si>
    <t>#004120</t>
  </si>
  <si>
    <t>yBe5TtK8cowF38QFo</t>
  </si>
  <si>
    <t>Lovely hearts card</t>
  </si>
  <si>
    <t>#B01B1B</t>
  </si>
  <si>
    <t>#EF5656</t>
  </si>
  <si>
    <t>qKHdMdrTEFdQvQTNy</t>
  </si>
  <si>
    <t>Mother's Day card</t>
  </si>
  <si>
    <t>#FFD9B8</t>
  </si>
  <si>
    <t>#900C37</t>
  </si>
  <si>
    <t>#560313</t>
  </si>
  <si>
    <t>ztwWJo7Rv4RLuHcjK</t>
  </si>
  <si>
    <t>MsgWherearenOffice00</t>
  </si>
  <si>
    <t>#2A1615</t>
  </si>
  <si>
    <t>Tg7b6bh48DD79G9fr</t>
  </si>
  <si>
    <t>Mushroom card</t>
  </si>
  <si>
    <t>#E9CF85</t>
  </si>
  <si>
    <t>#EDE1AB</t>
  </si>
  <si>
    <t>#935606</t>
  </si>
  <si>
    <t>#421B21</t>
  </si>
  <si>
    <t>eK9QMfBwFzoc9DvBc</t>
  </si>
  <si>
    <t>Paradise Planning card</t>
  </si>
  <si>
    <t>#FFF1C3</t>
  </si>
  <si>
    <t>tGCQBx4teagP9gB9z</t>
  </si>
  <si>
    <t>Plumeria card</t>
  </si>
  <si>
    <t>#FFF548</t>
  </si>
  <si>
    <t>wPC5MssczpxvgZnub</t>
  </si>
  <si>
    <t>Pumpkin card</t>
  </si>
  <si>
    <t>#EBC726</t>
  </si>
  <si>
    <t>#F6F1BB</t>
  </si>
  <si>
    <t>#FF7202</t>
  </si>
  <si>
    <t>#0D060D</t>
  </si>
  <si>
    <t>nznxAbGCBPW97Nibg</t>
  </si>
  <si>
    <t>Red-dragonflies card</t>
  </si>
  <si>
    <t>#7B210D</t>
  </si>
  <si>
    <t>#ED2104</t>
  </si>
  <si>
    <t>#D22300</t>
  </si>
  <si>
    <t>#FFB730</t>
  </si>
  <si>
    <t>iyFNtujivporYgfva</t>
  </si>
  <si>
    <t>Ribbon card</t>
  </si>
  <si>
    <t>#1B1611</t>
  </si>
  <si>
    <t>#0D0001</t>
  </si>
  <si>
    <t>pfp4eHBrZzYJXao2v</t>
  </si>
  <si>
    <t>Shapes card</t>
  </si>
  <si>
    <t>#201A17</t>
  </si>
  <si>
    <t>#0A8F36</t>
  </si>
  <si>
    <t>#FF5C38</t>
  </si>
  <si>
    <t>HH9MTDZSbQjSLMdvM</t>
  </si>
  <si>
    <t>Shooting-stars card</t>
  </si>
  <si>
    <t>#B0DDE7</t>
  </si>
  <si>
    <t>#3BB2EB</t>
  </si>
  <si>
    <t>tfxwrM9jHukBqzcMe</t>
  </si>
  <si>
    <t>Snowflake card</t>
  </si>
  <si>
    <t>#0D5B7F</t>
  </si>
  <si>
    <t>#0EFFEB</t>
  </si>
  <si>
    <t>#C3FFFC</t>
  </si>
  <si>
    <t>11/26</t>
  </si>
  <si>
    <t>2/24</t>
  </si>
  <si>
    <t>5/26</t>
  </si>
  <si>
    <t>8/24</t>
  </si>
  <si>
    <t>emawdP4yt2aKdjG5v</t>
  </si>
  <si>
    <t>Snowperson card</t>
  </si>
  <si>
    <t>#09577B</t>
  </si>
  <si>
    <t>CKTiJB94AipapsMyQ</t>
  </si>
  <si>
    <t>So-many-hearts card</t>
  </si>
  <si>
    <t>#4100BF</t>
  </si>
  <si>
    <t>uMreu3ZFwHpPAPCiH</t>
  </si>
  <si>
    <t>Star card</t>
  </si>
  <si>
    <t>#010D2A</t>
  </si>
  <si>
    <t>#980F00</t>
  </si>
  <si>
    <t>2MfR4So6XB8X5btra</t>
  </si>
  <si>
    <t>Stationery-goods card</t>
  </si>
  <si>
    <t>#282828</t>
  </si>
  <si>
    <t>#231C1C</t>
  </si>
  <si>
    <t>XNi8ib3tkDKRD3h9W</t>
  </si>
  <si>
    <t>Sunset card</t>
  </si>
  <si>
    <t>ZtyRsYeBeK52eWFYP</t>
  </si>
  <si>
    <t>Torn card</t>
  </si>
  <si>
    <t>#2B2B2B</t>
  </si>
  <si>
    <t>Xj9q2wzes2bAzEGSz</t>
  </si>
  <si>
    <t>Town-view card</t>
  </si>
  <si>
    <t>#340300</t>
  </si>
  <si>
    <t>#1B0000</t>
  </si>
  <si>
    <t>sYi9GYXt3svjcEFBA</t>
  </si>
  <si>
    <t>Tropical card</t>
  </si>
  <si>
    <t>#15648D</t>
  </si>
  <si>
    <t>#F8DDA4</t>
  </si>
  <si>
    <t>G95bKJDn3LjJ899gZ</t>
  </si>
  <si>
    <t>Turkey Day card</t>
  </si>
  <si>
    <t>#B04B00</t>
  </si>
  <si>
    <t>#320300</t>
  </si>
  <si>
    <t>#791000</t>
  </si>
  <si>
    <t>#0617FF</t>
  </si>
  <si>
    <t>9/16</t>
  </si>
  <si>
    <t>eMmoyy8BfudhMeZvW</t>
  </si>
  <si>
    <t>Velvety card</t>
  </si>
  <si>
    <t>#D3871D</t>
  </si>
  <si>
    <t>#873500</t>
  </si>
  <si>
    <t>vHZqSxqW4WRAyb3Qw</t>
  </si>
  <si>
    <t>Warm-sweater card</t>
  </si>
  <si>
    <t>#410000</t>
  </si>
  <si>
    <t>#7176FF</t>
  </si>
  <si>
    <t>#008745</t>
  </si>
  <si>
    <t>#CFCFCF</t>
  </si>
  <si>
    <t>qjuD4YWMv86AkwRp6</t>
  </si>
  <si>
    <t>Wedding card</t>
  </si>
  <si>
    <t>#1FA1B5</t>
  </si>
  <si>
    <t>#104689</t>
  </si>
  <si>
    <t>iBqa4MMzucwejjWmm</t>
  </si>
  <si>
    <t>Winter-camellia card</t>
  </si>
  <si>
    <t>#0D1324</t>
  </si>
  <si>
    <t>ptYcfxZjk4CnCpPRp</t>
  </si>
  <si>
    <t>Zen card</t>
  </si>
  <si>
    <t>#FFD3AD</t>
  </si>
  <si>
    <t>#FFA12A</t>
  </si>
  <si>
    <t>#000511</t>
  </si>
  <si>
    <t>#053B00</t>
  </si>
  <si>
    <t>3sCFGDHSNaYD5rhhZ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</si>
</sst>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F63E3-58F1-A24D-980C-8C6F1D0F8AF4}">
  <dimension ref="A1:T75"/>
  <sheetViews>
    <sheetView tabSelected="1" workbookViewId="0">
      <selection sqref="A1:T75"/>
    </sheetView>
  </sheetViews>
  <sheetFormatPr baseColWidth="10" defaultRowHeight="16" x14ac:dyDescent="0.2"/>
  <sheetData>
    <row r="1" spans="1:20" ht="2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4" t="s">
        <v>19</v>
      </c>
    </row>
    <row r="2" spans="1:20" ht="28" x14ac:dyDescent="0.2">
      <c r="A2" s="5" t="s">
        <v>20</v>
      </c>
      <c r="B2" s="6" t="e">
        <f ca="1">IMAGE("https://acnhcdn.com/latest/MessageCard/MsgFall03.png")</f>
        <v>#NAME?</v>
      </c>
      <c r="C2" s="7">
        <v>200</v>
      </c>
      <c r="D2" s="7" t="s">
        <v>21</v>
      </c>
      <c r="E2" s="7" t="s">
        <v>22</v>
      </c>
      <c r="F2" s="7" t="s">
        <v>22</v>
      </c>
      <c r="G2" s="7" t="s">
        <v>22</v>
      </c>
      <c r="H2" s="7" t="s">
        <v>23</v>
      </c>
      <c r="I2" s="7" t="s">
        <v>24</v>
      </c>
      <c r="J2" s="7" t="s">
        <v>25</v>
      </c>
      <c r="K2" s="7" t="s">
        <v>26</v>
      </c>
      <c r="L2" s="8" t="s">
        <v>27</v>
      </c>
      <c r="M2" s="8" t="s">
        <v>27</v>
      </c>
      <c r="N2" s="8" t="s">
        <v>28</v>
      </c>
      <c r="O2" s="8" t="s">
        <v>29</v>
      </c>
      <c r="P2" s="8" t="s">
        <v>30</v>
      </c>
      <c r="Q2" s="8" t="s">
        <v>31</v>
      </c>
      <c r="R2" s="7" t="s">
        <v>32</v>
      </c>
      <c r="S2" s="7">
        <v>433</v>
      </c>
      <c r="T2" s="9" t="s">
        <v>33</v>
      </c>
    </row>
    <row r="3" spans="1:20" ht="28" x14ac:dyDescent="0.2">
      <c r="A3" s="5" t="s">
        <v>34</v>
      </c>
      <c r="B3" s="6" t="e">
        <f ca="1">IMAGE("https://acnhcdn.com/latest/MessageCard/MsgOther01.png")</f>
        <v>#NAME?</v>
      </c>
      <c r="C3" s="7">
        <v>200</v>
      </c>
      <c r="D3" s="7" t="s">
        <v>21</v>
      </c>
      <c r="E3" s="7" t="s">
        <v>35</v>
      </c>
      <c r="F3" s="7" t="s">
        <v>35</v>
      </c>
      <c r="G3" s="7" t="s">
        <v>35</v>
      </c>
      <c r="H3" s="7" t="s">
        <v>36</v>
      </c>
      <c r="I3" s="7" t="s">
        <v>37</v>
      </c>
      <c r="J3" s="7" t="s">
        <v>38</v>
      </c>
      <c r="K3" s="7" t="s">
        <v>26</v>
      </c>
      <c r="L3" s="8" t="s">
        <v>27</v>
      </c>
      <c r="M3" s="8" t="s">
        <v>27</v>
      </c>
      <c r="N3" s="8" t="s">
        <v>27</v>
      </c>
      <c r="O3" s="8" t="s">
        <v>27</v>
      </c>
      <c r="P3" s="8" t="s">
        <v>27</v>
      </c>
      <c r="Q3" s="8" t="s">
        <v>27</v>
      </c>
      <c r="R3" s="7" t="s">
        <v>32</v>
      </c>
      <c r="S3" s="7">
        <v>0</v>
      </c>
      <c r="T3" s="9" t="s">
        <v>39</v>
      </c>
    </row>
    <row r="4" spans="1:20" ht="28" x14ac:dyDescent="0.2">
      <c r="A4" s="5" t="s">
        <v>40</v>
      </c>
      <c r="B4" s="6" t="e">
        <f ca="1">IMAGE("https://acnhcdn.com/latest/MessageCard/MsgBaby00.png")</f>
        <v>#NAME?</v>
      </c>
      <c r="C4" s="7">
        <v>200</v>
      </c>
      <c r="D4" s="7" t="s">
        <v>21</v>
      </c>
      <c r="E4" s="7" t="s">
        <v>41</v>
      </c>
      <c r="F4" s="7" t="s">
        <v>42</v>
      </c>
      <c r="G4" s="7" t="s">
        <v>42</v>
      </c>
      <c r="H4" s="7" t="s">
        <v>23</v>
      </c>
      <c r="I4" s="7" t="s">
        <v>24</v>
      </c>
      <c r="J4" s="7" t="s">
        <v>25</v>
      </c>
      <c r="K4" s="7" t="s">
        <v>26</v>
      </c>
      <c r="L4" s="8" t="s">
        <v>27</v>
      </c>
      <c r="M4" s="8" t="s">
        <v>27</v>
      </c>
      <c r="N4" s="8" t="s">
        <v>27</v>
      </c>
      <c r="O4" s="8" t="s">
        <v>27</v>
      </c>
      <c r="P4" s="8" t="s">
        <v>27</v>
      </c>
      <c r="Q4" s="8" t="s">
        <v>27</v>
      </c>
      <c r="R4" s="7" t="s">
        <v>32</v>
      </c>
      <c r="S4" s="7">
        <v>388</v>
      </c>
      <c r="T4" s="9" t="s">
        <v>43</v>
      </c>
    </row>
    <row r="5" spans="1:20" ht="28" x14ac:dyDescent="0.2">
      <c r="A5" s="5" t="s">
        <v>44</v>
      </c>
      <c r="B5" s="6" t="e">
        <f ca="1">IMAGE("https://acnhcdn.com/latest/MessageCard/MsgBirthday02.png")</f>
        <v>#NAME?</v>
      </c>
      <c r="C5" s="7">
        <v>200</v>
      </c>
      <c r="D5" s="7" t="s">
        <v>45</v>
      </c>
      <c r="E5" s="7" t="s">
        <v>46</v>
      </c>
      <c r="F5" s="7" t="s">
        <v>47</v>
      </c>
      <c r="G5" s="7" t="s">
        <v>47</v>
      </c>
      <c r="H5" s="7" t="s">
        <v>46</v>
      </c>
      <c r="I5" s="7" t="s">
        <v>47</v>
      </c>
      <c r="J5" s="7" t="s">
        <v>48</v>
      </c>
      <c r="K5" s="7" t="s">
        <v>49</v>
      </c>
      <c r="L5" s="8" t="s">
        <v>27</v>
      </c>
      <c r="M5" s="8" t="s">
        <v>27</v>
      </c>
      <c r="N5" s="8" t="s">
        <v>27</v>
      </c>
      <c r="O5" s="8" t="s">
        <v>27</v>
      </c>
      <c r="P5" s="8" t="s">
        <v>27</v>
      </c>
      <c r="Q5" s="8" t="s">
        <v>27</v>
      </c>
      <c r="R5" s="7" t="s">
        <v>32</v>
      </c>
      <c r="S5" s="7">
        <v>391</v>
      </c>
      <c r="T5" s="9" t="s">
        <v>50</v>
      </c>
    </row>
    <row r="6" spans="1:20" ht="28" x14ac:dyDescent="0.2">
      <c r="A6" s="5" t="s">
        <v>51</v>
      </c>
      <c r="B6" s="6" t="e">
        <f ca="1">IMAGE("https://acnhcdn.com/latest/MessageCard/MsgSympathy00.png")</f>
        <v>#NAME?</v>
      </c>
      <c r="C6" s="7">
        <v>200</v>
      </c>
      <c r="D6" s="7" t="s">
        <v>21</v>
      </c>
      <c r="E6" s="7" t="s">
        <v>52</v>
      </c>
      <c r="F6" s="7" t="s">
        <v>38</v>
      </c>
      <c r="G6" s="7" t="s">
        <v>38</v>
      </c>
      <c r="H6" s="7" t="s">
        <v>52</v>
      </c>
      <c r="I6" s="7" t="s">
        <v>38</v>
      </c>
      <c r="J6" s="7" t="s">
        <v>38</v>
      </c>
      <c r="K6" s="7" t="s">
        <v>38</v>
      </c>
      <c r="L6" s="8" t="s">
        <v>27</v>
      </c>
      <c r="M6" s="8" t="s">
        <v>27</v>
      </c>
      <c r="N6" s="8" t="s">
        <v>27</v>
      </c>
      <c r="O6" s="8" t="s">
        <v>27</v>
      </c>
      <c r="P6" s="8" t="s">
        <v>27</v>
      </c>
      <c r="Q6" s="8" t="s">
        <v>27</v>
      </c>
      <c r="R6" s="7" t="s">
        <v>32</v>
      </c>
      <c r="S6" s="7">
        <v>363</v>
      </c>
      <c r="T6" s="9" t="s">
        <v>53</v>
      </c>
    </row>
    <row r="7" spans="1:20" ht="28" x14ac:dyDescent="0.2">
      <c r="A7" s="5" t="s">
        <v>54</v>
      </c>
      <c r="B7" s="6" t="e">
        <f ca="1">IMAGE("https://acnhcdn.com/latest/MessageCard/MsgSummer03.png")</f>
        <v>#NAME?</v>
      </c>
      <c r="C7" s="7">
        <v>200</v>
      </c>
      <c r="D7" s="7" t="s">
        <v>21</v>
      </c>
      <c r="E7" s="7" t="s">
        <v>55</v>
      </c>
      <c r="F7" s="7" t="s">
        <v>56</v>
      </c>
      <c r="G7" s="7" t="s">
        <v>56</v>
      </c>
      <c r="H7" s="7" t="s">
        <v>23</v>
      </c>
      <c r="I7" s="7" t="s">
        <v>24</v>
      </c>
      <c r="J7" s="7" t="s">
        <v>25</v>
      </c>
      <c r="K7" s="7" t="s">
        <v>26</v>
      </c>
      <c r="L7" s="8" t="s">
        <v>27</v>
      </c>
      <c r="M7" s="8" t="s">
        <v>27</v>
      </c>
      <c r="N7" s="8" t="s">
        <v>57</v>
      </c>
      <c r="O7" s="8" t="s">
        <v>58</v>
      </c>
      <c r="P7" s="8" t="s">
        <v>59</v>
      </c>
      <c r="Q7" s="8" t="s">
        <v>60</v>
      </c>
      <c r="R7" s="7" t="s">
        <v>32</v>
      </c>
      <c r="S7" s="7">
        <v>432</v>
      </c>
      <c r="T7" s="9" t="s">
        <v>61</v>
      </c>
    </row>
    <row r="8" spans="1:20" ht="28" x14ac:dyDescent="0.2">
      <c r="A8" s="5" t="s">
        <v>62</v>
      </c>
      <c r="B8" s="6" t="e">
        <f ca="1">IMAGE("https://acnhcdn.com/latest/MessageCard/MsgBirthday00.png")</f>
        <v>#NAME?</v>
      </c>
      <c r="C8" s="7">
        <v>200</v>
      </c>
      <c r="D8" s="7" t="s">
        <v>21</v>
      </c>
      <c r="E8" s="7" t="s">
        <v>63</v>
      </c>
      <c r="F8" s="7" t="s">
        <v>63</v>
      </c>
      <c r="G8" s="7" t="s">
        <v>63</v>
      </c>
      <c r="H8" s="7" t="s">
        <v>23</v>
      </c>
      <c r="I8" s="7" t="s">
        <v>24</v>
      </c>
      <c r="J8" s="7" t="s">
        <v>25</v>
      </c>
      <c r="K8" s="7" t="s">
        <v>26</v>
      </c>
      <c r="L8" s="8" t="s">
        <v>27</v>
      </c>
      <c r="M8" s="8" t="s">
        <v>27</v>
      </c>
      <c r="N8" s="8" t="s">
        <v>27</v>
      </c>
      <c r="O8" s="8" t="s">
        <v>27</v>
      </c>
      <c r="P8" s="8" t="s">
        <v>27</v>
      </c>
      <c r="Q8" s="8" t="s">
        <v>27</v>
      </c>
      <c r="R8" s="7" t="s">
        <v>32</v>
      </c>
      <c r="S8" s="7">
        <v>389</v>
      </c>
      <c r="T8" s="9" t="s">
        <v>64</v>
      </c>
    </row>
    <row r="9" spans="1:20" ht="28" x14ac:dyDescent="0.2">
      <c r="A9" s="5" t="s">
        <v>65</v>
      </c>
      <c r="B9" s="6" t="e">
        <f ca="1">IMAGE("https://acnhcdn.com/latest/MessageCard/MsgOther06.png")</f>
        <v>#NAME?</v>
      </c>
      <c r="C9" s="7">
        <v>200</v>
      </c>
      <c r="D9" s="7" t="s">
        <v>21</v>
      </c>
      <c r="E9" s="7" t="s">
        <v>66</v>
      </c>
      <c r="F9" s="7" t="s">
        <v>67</v>
      </c>
      <c r="G9" s="7" t="s">
        <v>67</v>
      </c>
      <c r="H9" s="7" t="s">
        <v>23</v>
      </c>
      <c r="I9" s="7" t="s">
        <v>24</v>
      </c>
      <c r="J9" s="7" t="s">
        <v>25</v>
      </c>
      <c r="K9" s="7" t="s">
        <v>26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  <c r="R9" s="7" t="s">
        <v>32</v>
      </c>
      <c r="S9" s="7">
        <v>405</v>
      </c>
      <c r="T9" s="9" t="s">
        <v>68</v>
      </c>
    </row>
    <row r="10" spans="1:20" ht="28" x14ac:dyDescent="0.2">
      <c r="A10" s="5" t="s">
        <v>69</v>
      </c>
      <c r="B10" s="6" t="e">
        <f ca="1">IMAGE("https://acnhcdn.com/latest/MessageCard/MsgEaster00.png")</f>
        <v>#NAME?</v>
      </c>
      <c r="C10" s="7">
        <v>200</v>
      </c>
      <c r="D10" s="7" t="s">
        <v>70</v>
      </c>
      <c r="E10" s="7" t="s">
        <v>71</v>
      </c>
      <c r="F10" s="7" t="s">
        <v>71</v>
      </c>
      <c r="G10" s="7" t="s">
        <v>71</v>
      </c>
      <c r="H10" s="7" t="s">
        <v>23</v>
      </c>
      <c r="I10" s="7" t="s">
        <v>24</v>
      </c>
      <c r="J10" s="7" t="s">
        <v>25</v>
      </c>
      <c r="K10" s="7" t="s">
        <v>26</v>
      </c>
      <c r="L10" s="10" t="s">
        <v>72</v>
      </c>
      <c r="M10" s="10" t="s">
        <v>73</v>
      </c>
      <c r="N10" s="8" t="s">
        <v>27</v>
      </c>
      <c r="O10" s="8" t="s">
        <v>27</v>
      </c>
      <c r="P10" s="8" t="s">
        <v>27</v>
      </c>
      <c r="Q10" s="8" t="s">
        <v>27</v>
      </c>
      <c r="R10" s="7" t="s">
        <v>32</v>
      </c>
      <c r="S10" s="7">
        <v>395</v>
      </c>
      <c r="T10" s="9" t="s">
        <v>74</v>
      </c>
    </row>
    <row r="11" spans="1:20" ht="28" x14ac:dyDescent="0.2">
      <c r="A11" s="5" t="s">
        <v>75</v>
      </c>
      <c r="B11" s="6" t="e">
        <f ca="1">IMAGE("https://acnhcdn.com/latest/MessageCard/MsgCool01.png")</f>
        <v>#NAME?</v>
      </c>
      <c r="C11" s="7">
        <v>200</v>
      </c>
      <c r="D11" s="7" t="s">
        <v>21</v>
      </c>
      <c r="E11" s="7" t="s">
        <v>76</v>
      </c>
      <c r="F11" s="7" t="s">
        <v>77</v>
      </c>
      <c r="G11" s="7" t="s">
        <v>77</v>
      </c>
      <c r="H11" s="7" t="s">
        <v>76</v>
      </c>
      <c r="I11" s="7" t="s">
        <v>77</v>
      </c>
      <c r="J11" s="7" t="s">
        <v>38</v>
      </c>
      <c r="K11" s="7" t="s">
        <v>38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  <c r="R11" s="7" t="s">
        <v>32</v>
      </c>
      <c r="S11" s="7">
        <v>382</v>
      </c>
      <c r="T11" s="9" t="s">
        <v>78</v>
      </c>
    </row>
    <row r="12" spans="1:20" ht="42" x14ac:dyDescent="0.2">
      <c r="A12" s="5" t="s">
        <v>79</v>
      </c>
      <c r="B12" s="6" t="e">
        <f ca="1">IMAGE("https://acnhcdn.com/latest/MessageCard/MsgBank00.png")</f>
        <v>#NAME?</v>
      </c>
      <c r="C12" s="7" t="s">
        <v>80</v>
      </c>
      <c r="D12" s="7" t="s">
        <v>21</v>
      </c>
      <c r="E12" s="7" t="s">
        <v>81</v>
      </c>
      <c r="F12" s="7" t="s">
        <v>81</v>
      </c>
      <c r="G12" s="7" t="s">
        <v>81</v>
      </c>
      <c r="H12" s="7" t="s">
        <v>23</v>
      </c>
      <c r="I12" s="7" t="s">
        <v>24</v>
      </c>
      <c r="J12" s="7" t="s">
        <v>25</v>
      </c>
      <c r="K12" s="7" t="s">
        <v>26</v>
      </c>
      <c r="L12" s="8" t="s">
        <v>27</v>
      </c>
      <c r="M12" s="8" t="s">
        <v>27</v>
      </c>
      <c r="N12" s="8" t="s">
        <v>27</v>
      </c>
      <c r="O12" s="8" t="s">
        <v>27</v>
      </c>
      <c r="P12" s="8" t="s">
        <v>27</v>
      </c>
      <c r="Q12" s="8" t="s">
        <v>27</v>
      </c>
      <c r="R12" s="7" t="s">
        <v>32</v>
      </c>
      <c r="S12" s="7">
        <v>429</v>
      </c>
      <c r="T12" s="9" t="s">
        <v>82</v>
      </c>
    </row>
    <row r="13" spans="1:20" ht="28" x14ac:dyDescent="0.2">
      <c r="A13" s="5" t="s">
        <v>83</v>
      </c>
      <c r="B13" s="6" t="e">
        <f ca="1">IMAGE("https://acnhcdn.com/latest/MessageCard/MsgFish00.png")</f>
        <v>#NAME?</v>
      </c>
      <c r="C13" s="7" t="s">
        <v>80</v>
      </c>
      <c r="D13" s="7" t="s">
        <v>21</v>
      </c>
      <c r="E13" s="7" t="s">
        <v>84</v>
      </c>
      <c r="F13" s="7" t="s">
        <v>85</v>
      </c>
      <c r="G13" s="7" t="s">
        <v>86</v>
      </c>
      <c r="H13" s="7" t="s">
        <v>23</v>
      </c>
      <c r="I13" s="7" t="s">
        <v>24</v>
      </c>
      <c r="J13" s="7" t="s">
        <v>25</v>
      </c>
      <c r="K13" s="7" t="s">
        <v>26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  <c r="R13" s="7" t="s">
        <v>32</v>
      </c>
      <c r="S13" s="7">
        <v>427</v>
      </c>
      <c r="T13" s="9" t="s">
        <v>87</v>
      </c>
    </row>
    <row r="14" spans="1:20" ht="28" x14ac:dyDescent="0.2">
      <c r="A14" s="5" t="s">
        <v>88</v>
      </c>
      <c r="B14" s="6" t="e">
        <f ca="1">IMAGE("https://acnhcdn.com/latest/MessageCard/MsgInsect00.png")</f>
        <v>#NAME?</v>
      </c>
      <c r="C14" s="7" t="s">
        <v>80</v>
      </c>
      <c r="D14" s="7" t="s">
        <v>21</v>
      </c>
      <c r="E14" s="7" t="s">
        <v>89</v>
      </c>
      <c r="F14" s="7" t="s">
        <v>89</v>
      </c>
      <c r="G14" s="7" t="s">
        <v>89</v>
      </c>
      <c r="H14" s="7" t="s">
        <v>23</v>
      </c>
      <c r="I14" s="7" t="s">
        <v>24</v>
      </c>
      <c r="J14" s="7" t="s">
        <v>25</v>
      </c>
      <c r="K14" s="7" t="s">
        <v>26</v>
      </c>
      <c r="L14" s="8" t="s">
        <v>27</v>
      </c>
      <c r="M14" s="8" t="s">
        <v>27</v>
      </c>
      <c r="N14" s="8" t="s">
        <v>27</v>
      </c>
      <c r="O14" s="8" t="s">
        <v>27</v>
      </c>
      <c r="P14" s="8" t="s">
        <v>27</v>
      </c>
      <c r="Q14" s="8" t="s">
        <v>27</v>
      </c>
      <c r="R14" s="7" t="s">
        <v>32</v>
      </c>
      <c r="S14" s="7">
        <v>428</v>
      </c>
      <c r="T14" s="9" t="s">
        <v>90</v>
      </c>
    </row>
    <row r="15" spans="1:20" ht="56" x14ac:dyDescent="0.2">
      <c r="A15" s="5" t="s">
        <v>91</v>
      </c>
      <c r="B15" s="6" t="e">
        <f ca="1">IMAGE("https://acnhcdn.com/latest/MessageCard/MsgAcademy00.png")</f>
        <v>#NAME?</v>
      </c>
      <c r="C15" s="7" t="s">
        <v>80</v>
      </c>
      <c r="D15" s="7" t="s">
        <v>21</v>
      </c>
      <c r="E15" s="7" t="s">
        <v>92</v>
      </c>
      <c r="F15" s="7" t="s">
        <v>92</v>
      </c>
      <c r="G15" s="7" t="s">
        <v>92</v>
      </c>
      <c r="H15" s="7" t="s">
        <v>92</v>
      </c>
      <c r="I15" s="7" t="s">
        <v>93</v>
      </c>
      <c r="J15" s="7" t="s">
        <v>94</v>
      </c>
      <c r="K15" s="7" t="s">
        <v>95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  <c r="R15" s="7" t="s">
        <v>32</v>
      </c>
      <c r="S15" s="7">
        <v>387</v>
      </c>
      <c r="T15" s="9" t="s">
        <v>96</v>
      </c>
    </row>
    <row r="16" spans="1:20" ht="28" x14ac:dyDescent="0.2">
      <c r="A16" s="5" t="s">
        <v>97</v>
      </c>
      <c r="B16" s="6" t="e">
        <f ca="1">IMAGE("https://acnhcdn.com/latest/MessageCard/MsgTsunekichi00.png")</f>
        <v>#NAME?</v>
      </c>
      <c r="C16" s="7" t="s">
        <v>80</v>
      </c>
      <c r="D16" s="7" t="s">
        <v>21</v>
      </c>
      <c r="E16" s="7" t="s">
        <v>98</v>
      </c>
      <c r="F16" s="7" t="s">
        <v>98</v>
      </c>
      <c r="G16" s="7" t="s">
        <v>98</v>
      </c>
      <c r="H16" s="7" t="s">
        <v>23</v>
      </c>
      <c r="I16" s="7" t="s">
        <v>24</v>
      </c>
      <c r="J16" s="7" t="s">
        <v>25</v>
      </c>
      <c r="K16" s="7" t="s">
        <v>26</v>
      </c>
      <c r="L16" s="8" t="s">
        <v>27</v>
      </c>
      <c r="M16" s="8" t="s">
        <v>27</v>
      </c>
      <c r="N16" s="8" t="s">
        <v>27</v>
      </c>
      <c r="O16" s="8" t="s">
        <v>27</v>
      </c>
      <c r="P16" s="8" t="s">
        <v>27</v>
      </c>
      <c r="Q16" s="8" t="s">
        <v>27</v>
      </c>
      <c r="R16" s="7" t="s">
        <v>32</v>
      </c>
      <c r="S16" s="7">
        <v>435</v>
      </c>
      <c r="T16" s="9" t="s">
        <v>99</v>
      </c>
    </row>
    <row r="17" spans="1:20" ht="28" x14ac:dyDescent="0.2">
      <c r="A17" s="5" t="s">
        <v>100</v>
      </c>
      <c r="B17" s="6" t="e">
        <f ca="1">IMAGE("https://acnhcdn.com/latest/MessageCard/MsgTotakeke00.png")</f>
        <v>#NAME?</v>
      </c>
      <c r="C17" s="7" t="s">
        <v>80</v>
      </c>
      <c r="D17" s="7" t="s">
        <v>21</v>
      </c>
      <c r="E17" s="7" t="s">
        <v>101</v>
      </c>
      <c r="F17" s="7" t="s">
        <v>102</v>
      </c>
      <c r="G17" s="7" t="s">
        <v>102</v>
      </c>
      <c r="H17" s="7" t="s">
        <v>23</v>
      </c>
      <c r="I17" s="7" t="s">
        <v>24</v>
      </c>
      <c r="J17" s="7" t="s">
        <v>25</v>
      </c>
      <c r="K17" s="7" t="s">
        <v>26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  <c r="R17" s="7" t="s">
        <v>32</v>
      </c>
      <c r="S17" s="7">
        <v>411</v>
      </c>
      <c r="T17" s="9" t="s">
        <v>103</v>
      </c>
    </row>
    <row r="18" spans="1:20" ht="56" x14ac:dyDescent="0.2">
      <c r="A18" s="5" t="s">
        <v>104</v>
      </c>
      <c r="B18" s="6" t="e">
        <f ca="1">IMAGE("https://acnhcdn.com/latest/MessageCard/MsgMilage00.png")</f>
        <v>#NAME?</v>
      </c>
      <c r="C18" s="7" t="s">
        <v>80</v>
      </c>
      <c r="D18" s="7" t="s">
        <v>21</v>
      </c>
      <c r="E18" s="7" t="s">
        <v>105</v>
      </c>
      <c r="F18" s="7" t="s">
        <v>105</v>
      </c>
      <c r="G18" s="7" t="s">
        <v>105</v>
      </c>
      <c r="H18" s="7" t="s">
        <v>23</v>
      </c>
      <c r="I18" s="7" t="s">
        <v>24</v>
      </c>
      <c r="J18" s="7" t="s">
        <v>25</v>
      </c>
      <c r="K18" s="7" t="s">
        <v>26</v>
      </c>
      <c r="L18" s="8" t="s">
        <v>27</v>
      </c>
      <c r="M18" s="8" t="s">
        <v>27</v>
      </c>
      <c r="N18" s="8" t="s">
        <v>27</v>
      </c>
      <c r="O18" s="8" t="s">
        <v>27</v>
      </c>
      <c r="P18" s="8" t="s">
        <v>27</v>
      </c>
      <c r="Q18" s="8" t="s">
        <v>27</v>
      </c>
      <c r="R18" s="7" t="s">
        <v>32</v>
      </c>
      <c r="S18" s="7">
        <v>430</v>
      </c>
      <c r="T18" s="9" t="s">
        <v>106</v>
      </c>
    </row>
    <row r="19" spans="1:20" ht="56" x14ac:dyDescent="0.2">
      <c r="A19" s="5" t="s">
        <v>107</v>
      </c>
      <c r="B19" s="6" t="e">
        <f ca="1">IMAGE("https://acnhcdn.com/latest/MessageCard/MsgDal00.png")</f>
        <v>#NAME?</v>
      </c>
      <c r="C19" s="7" t="s">
        <v>80</v>
      </c>
      <c r="D19" s="7" t="s">
        <v>21</v>
      </c>
      <c r="E19" s="7" t="s">
        <v>38</v>
      </c>
      <c r="F19" s="7" t="s">
        <v>38</v>
      </c>
      <c r="G19" s="7" t="s">
        <v>38</v>
      </c>
      <c r="H19" s="7" t="s">
        <v>23</v>
      </c>
      <c r="I19" s="7" t="s">
        <v>24</v>
      </c>
      <c r="J19" s="7" t="s">
        <v>25</v>
      </c>
      <c r="K19" s="7" t="s">
        <v>26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  <c r="R19" s="7" t="s">
        <v>32</v>
      </c>
      <c r="S19" s="7">
        <v>431</v>
      </c>
      <c r="T19" s="9" t="s">
        <v>108</v>
      </c>
    </row>
    <row r="20" spans="1:20" ht="28" x14ac:dyDescent="0.2">
      <c r="A20" s="5" t="s">
        <v>109</v>
      </c>
      <c r="B20" s="6" t="e">
        <f ca="1">IMAGE("https://acnhcdn.com/latest/MessageCard/MsgFall01.png")</f>
        <v>#NAME?</v>
      </c>
      <c r="C20" s="7">
        <v>200</v>
      </c>
      <c r="D20" s="7" t="s">
        <v>21</v>
      </c>
      <c r="E20" s="7" t="s">
        <v>110</v>
      </c>
      <c r="F20" s="7" t="s">
        <v>110</v>
      </c>
      <c r="G20" s="7" t="s">
        <v>110</v>
      </c>
      <c r="H20" s="7" t="s">
        <v>110</v>
      </c>
      <c r="I20" s="7" t="s">
        <v>111</v>
      </c>
      <c r="J20" s="7" t="s">
        <v>38</v>
      </c>
      <c r="K20" s="7" t="s">
        <v>38</v>
      </c>
      <c r="L20" s="8" t="s">
        <v>27</v>
      </c>
      <c r="M20" s="8" t="s">
        <v>27</v>
      </c>
      <c r="N20" s="8" t="s">
        <v>28</v>
      </c>
      <c r="O20" s="8" t="s">
        <v>29</v>
      </c>
      <c r="P20" s="8" t="s">
        <v>30</v>
      </c>
      <c r="Q20" s="8" t="s">
        <v>31</v>
      </c>
      <c r="R20" s="7" t="s">
        <v>32</v>
      </c>
      <c r="S20" s="7">
        <v>375</v>
      </c>
      <c r="T20" s="9" t="s">
        <v>112</v>
      </c>
    </row>
    <row r="21" spans="1:20" ht="42" x14ac:dyDescent="0.2">
      <c r="A21" s="5" t="s">
        <v>113</v>
      </c>
      <c r="B21" s="6" t="e">
        <f ca="1">IMAGE("https://acnhcdn.com/latest/MessageCard/MsgSpring00.png")</f>
        <v>#NAME?</v>
      </c>
      <c r="C21" s="7">
        <v>200</v>
      </c>
      <c r="D21" s="7" t="s">
        <v>21</v>
      </c>
      <c r="E21" s="7" t="s">
        <v>114</v>
      </c>
      <c r="F21" s="7" t="s">
        <v>115</v>
      </c>
      <c r="G21" s="7" t="s">
        <v>115</v>
      </c>
      <c r="H21" s="7" t="s">
        <v>116</v>
      </c>
      <c r="I21" s="7" t="s">
        <v>115</v>
      </c>
      <c r="J21" s="7" t="s">
        <v>38</v>
      </c>
      <c r="K21" s="7" t="s">
        <v>117</v>
      </c>
      <c r="L21" s="8" t="s">
        <v>27</v>
      </c>
      <c r="M21" s="8" t="s">
        <v>27</v>
      </c>
      <c r="N21" s="8" t="s">
        <v>118</v>
      </c>
      <c r="O21" s="8" t="s">
        <v>119</v>
      </c>
      <c r="P21" s="8" t="s">
        <v>120</v>
      </c>
      <c r="Q21" s="8" t="s">
        <v>121</v>
      </c>
      <c r="R21" s="7" t="s">
        <v>32</v>
      </c>
      <c r="S21" s="7">
        <v>379</v>
      </c>
      <c r="T21" s="9" t="s">
        <v>122</v>
      </c>
    </row>
    <row r="22" spans="1:20" ht="28" x14ac:dyDescent="0.2">
      <c r="A22" s="5" t="s">
        <v>123</v>
      </c>
      <c r="B22" s="6" t="e">
        <f ca="1">IMAGE("https://acnhcdn.com/latest/MessageCard/MsgValentine01.png")</f>
        <v>#NAME?</v>
      </c>
      <c r="C22" s="7">
        <v>200</v>
      </c>
      <c r="D22" s="7" t="s">
        <v>21</v>
      </c>
      <c r="E22" s="7" t="s">
        <v>124</v>
      </c>
      <c r="F22" s="7" t="s">
        <v>125</v>
      </c>
      <c r="G22" s="7" t="s">
        <v>125</v>
      </c>
      <c r="H22" s="7" t="s">
        <v>124</v>
      </c>
      <c r="I22" s="7" t="s">
        <v>125</v>
      </c>
      <c r="J22" s="7" t="s">
        <v>38</v>
      </c>
      <c r="K22" s="7" t="s">
        <v>126</v>
      </c>
      <c r="L22" s="10" t="s">
        <v>127</v>
      </c>
      <c r="M22" s="10" t="s">
        <v>128</v>
      </c>
      <c r="N22" s="8" t="s">
        <v>27</v>
      </c>
      <c r="O22" s="8" t="s">
        <v>27</v>
      </c>
      <c r="P22" s="8" t="s">
        <v>27</v>
      </c>
      <c r="Q22" s="8" t="s">
        <v>27</v>
      </c>
      <c r="R22" s="7" t="s">
        <v>32</v>
      </c>
      <c r="S22" s="7">
        <v>364</v>
      </c>
      <c r="T22" s="9" t="s">
        <v>129</v>
      </c>
    </row>
    <row r="23" spans="1:20" ht="28" x14ac:dyDescent="0.2">
      <c r="A23" s="5" t="s">
        <v>130</v>
      </c>
      <c r="B23" s="6" t="e">
        <f ca="1">IMAGE("https://acnhcdn.com/latest/MessageCard/MsgValentine00.png")</f>
        <v>#NAME?</v>
      </c>
      <c r="C23" s="7">
        <v>200</v>
      </c>
      <c r="D23" s="7" t="s">
        <v>21</v>
      </c>
      <c r="E23" s="7" t="s">
        <v>38</v>
      </c>
      <c r="F23" s="7" t="s">
        <v>131</v>
      </c>
      <c r="G23" s="7" t="s">
        <v>131</v>
      </c>
      <c r="H23" s="7" t="s">
        <v>23</v>
      </c>
      <c r="I23" s="7" t="s">
        <v>24</v>
      </c>
      <c r="J23" s="7" t="s">
        <v>25</v>
      </c>
      <c r="K23" s="7" t="s">
        <v>26</v>
      </c>
      <c r="L23" s="10" t="s">
        <v>127</v>
      </c>
      <c r="M23" s="10" t="s">
        <v>128</v>
      </c>
      <c r="N23" s="8" t="s">
        <v>27</v>
      </c>
      <c r="O23" s="8" t="s">
        <v>27</v>
      </c>
      <c r="P23" s="8" t="s">
        <v>27</v>
      </c>
      <c r="Q23" s="8" t="s">
        <v>27</v>
      </c>
      <c r="R23" s="7" t="s">
        <v>32</v>
      </c>
      <c r="S23" s="7">
        <v>412</v>
      </c>
      <c r="T23" s="9" t="s">
        <v>132</v>
      </c>
    </row>
    <row r="24" spans="1:20" ht="28" x14ac:dyDescent="0.2">
      <c r="A24" s="5" t="s">
        <v>133</v>
      </c>
      <c r="B24" s="6" t="e">
        <f ca="1">IMAGE("https://acnhcdn.com/latest/MessageCard/MsgSimple00.png")</f>
        <v>#NAME?</v>
      </c>
      <c r="C24" s="7">
        <v>200</v>
      </c>
      <c r="D24" s="7" t="s">
        <v>21</v>
      </c>
      <c r="E24" s="7" t="s">
        <v>134</v>
      </c>
      <c r="F24" s="7" t="s">
        <v>134</v>
      </c>
      <c r="G24" s="7" t="s">
        <v>134</v>
      </c>
      <c r="H24" s="7" t="s">
        <v>134</v>
      </c>
      <c r="I24" s="7" t="s">
        <v>135</v>
      </c>
      <c r="J24" s="7" t="s">
        <v>38</v>
      </c>
      <c r="K24" s="7" t="s">
        <v>38</v>
      </c>
      <c r="L24" s="8" t="s">
        <v>27</v>
      </c>
      <c r="M24" s="8" t="s">
        <v>27</v>
      </c>
      <c r="N24" s="8" t="s">
        <v>27</v>
      </c>
      <c r="O24" s="8" t="s">
        <v>27</v>
      </c>
      <c r="P24" s="8" t="s">
        <v>27</v>
      </c>
      <c r="Q24" s="8" t="s">
        <v>27</v>
      </c>
      <c r="R24" s="7" t="s">
        <v>32</v>
      </c>
      <c r="S24" s="7">
        <v>368</v>
      </c>
      <c r="T24" s="9" t="s">
        <v>136</v>
      </c>
    </row>
    <row r="25" spans="1:20" ht="28" x14ac:dyDescent="0.2">
      <c r="A25" s="5" t="s">
        <v>137</v>
      </c>
      <c r="B25" s="6" t="e">
        <f ca="1">IMAGE("https://acnhcdn.com/latest/MessageCard/MsgCool00.png")</f>
        <v>#NAME?</v>
      </c>
      <c r="C25" s="7">
        <v>200</v>
      </c>
      <c r="D25" s="7" t="s">
        <v>21</v>
      </c>
      <c r="E25" s="7" t="s">
        <v>138</v>
      </c>
      <c r="F25" s="7" t="s">
        <v>139</v>
      </c>
      <c r="G25" s="7" t="s">
        <v>139</v>
      </c>
      <c r="H25" s="7" t="s">
        <v>23</v>
      </c>
      <c r="I25" s="7" t="s">
        <v>24</v>
      </c>
      <c r="J25" s="7" t="s">
        <v>25</v>
      </c>
      <c r="K25" s="7" t="s">
        <v>26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  <c r="R25" s="7" t="s">
        <v>32</v>
      </c>
      <c r="S25" s="7">
        <v>393</v>
      </c>
      <c r="T25" s="9" t="s">
        <v>140</v>
      </c>
    </row>
    <row r="26" spans="1:20" ht="28" x14ac:dyDescent="0.2">
      <c r="A26" s="5" t="s">
        <v>141</v>
      </c>
      <c r="B26" s="6" t="e">
        <f ca="1">IMAGE("https://acnhcdn.com/latest/MessageCard/MsgSpring01.png")</f>
        <v>#NAME?</v>
      </c>
      <c r="C26" s="7">
        <v>200</v>
      </c>
      <c r="D26" s="7" t="s">
        <v>21</v>
      </c>
      <c r="E26" s="7" t="s">
        <v>142</v>
      </c>
      <c r="F26" s="7" t="s">
        <v>143</v>
      </c>
      <c r="G26" s="7" t="s">
        <v>143</v>
      </c>
      <c r="H26" s="7" t="s">
        <v>23</v>
      </c>
      <c r="I26" s="7" t="s">
        <v>24</v>
      </c>
      <c r="J26" s="7" t="s">
        <v>25</v>
      </c>
      <c r="K26" s="7" t="s">
        <v>26</v>
      </c>
      <c r="L26" s="8" t="s">
        <v>27</v>
      </c>
      <c r="M26" s="8" t="s">
        <v>27</v>
      </c>
      <c r="N26" s="8" t="s">
        <v>118</v>
      </c>
      <c r="O26" s="8" t="s">
        <v>119</v>
      </c>
      <c r="P26" s="8" t="s">
        <v>120</v>
      </c>
      <c r="Q26" s="8" t="s">
        <v>121</v>
      </c>
      <c r="R26" s="7" t="s">
        <v>32</v>
      </c>
      <c r="S26" s="7">
        <v>406</v>
      </c>
      <c r="T26" s="9" t="s">
        <v>144</v>
      </c>
    </row>
    <row r="27" spans="1:20" ht="28" x14ac:dyDescent="0.2">
      <c r="A27" s="5" t="s">
        <v>145</v>
      </c>
      <c r="B27" s="6" t="e">
        <f ca="1">IMAGE("https://acnhcdn.com/latest/MessageCard/MsgNewyear01.png")</f>
        <v>#NAME?</v>
      </c>
      <c r="C27" s="7" t="s">
        <v>80</v>
      </c>
      <c r="D27" s="7" t="s">
        <v>21</v>
      </c>
      <c r="E27" s="7" t="s">
        <v>146</v>
      </c>
      <c r="F27" s="7" t="s">
        <v>146</v>
      </c>
      <c r="G27" s="7" t="s">
        <v>146</v>
      </c>
      <c r="H27" s="7" t="s">
        <v>23</v>
      </c>
      <c r="I27" s="7" t="s">
        <v>24</v>
      </c>
      <c r="J27" s="7" t="s">
        <v>25</v>
      </c>
      <c r="K27" s="7" t="s">
        <v>26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  <c r="R27" s="7" t="s">
        <v>32</v>
      </c>
      <c r="S27" s="7">
        <v>403</v>
      </c>
      <c r="T27" s="9" t="s">
        <v>147</v>
      </c>
    </row>
    <row r="28" spans="1:20" ht="28" x14ac:dyDescent="0.2">
      <c r="A28" s="5" t="s">
        <v>148</v>
      </c>
      <c r="B28" s="6" t="e">
        <f ca="1">IMAGE("https://acnhcdn.com/latest/MessageCard/MsgGorgeous01.png")</f>
        <v>#NAME?</v>
      </c>
      <c r="C28" s="7">
        <v>200</v>
      </c>
      <c r="D28" s="7" t="s">
        <v>21</v>
      </c>
      <c r="E28" s="7" t="s">
        <v>149</v>
      </c>
      <c r="F28" s="7" t="s">
        <v>150</v>
      </c>
      <c r="G28" s="7" t="s">
        <v>150</v>
      </c>
      <c r="H28" s="7" t="s">
        <v>149</v>
      </c>
      <c r="I28" s="7" t="s">
        <v>150</v>
      </c>
      <c r="J28" s="7" t="s">
        <v>38</v>
      </c>
      <c r="K28" s="7" t="s">
        <v>38</v>
      </c>
      <c r="L28" s="8" t="s">
        <v>27</v>
      </c>
      <c r="M28" s="8" t="s">
        <v>27</v>
      </c>
      <c r="N28" s="8" t="s">
        <v>27</v>
      </c>
      <c r="O28" s="8" t="s">
        <v>27</v>
      </c>
      <c r="P28" s="8" t="s">
        <v>27</v>
      </c>
      <c r="Q28" s="8" t="s">
        <v>27</v>
      </c>
      <c r="R28" s="7" t="s">
        <v>32</v>
      </c>
      <c r="S28" s="7">
        <v>360</v>
      </c>
      <c r="T28" s="9" t="s">
        <v>151</v>
      </c>
    </row>
    <row r="29" spans="1:20" ht="28" x14ac:dyDescent="0.2">
      <c r="A29" s="5" t="s">
        <v>152</v>
      </c>
      <c r="B29" s="6" t="e">
        <f ca="1">IMAGE("https://acnhcdn.com/latest/MessageCard/MsgElegant01.png")</f>
        <v>#NAME?</v>
      </c>
      <c r="C29" s="7">
        <v>200</v>
      </c>
      <c r="D29" s="7" t="s">
        <v>21</v>
      </c>
      <c r="E29" s="7" t="s">
        <v>153</v>
      </c>
      <c r="F29" s="7" t="s">
        <v>154</v>
      </c>
      <c r="G29" s="7" t="s">
        <v>154</v>
      </c>
      <c r="H29" s="7" t="s">
        <v>153</v>
      </c>
      <c r="I29" s="7" t="s">
        <v>154</v>
      </c>
      <c r="J29" s="7" t="s">
        <v>38</v>
      </c>
      <c r="K29" s="7" t="s">
        <v>38</v>
      </c>
      <c r="L29" s="8" t="s">
        <v>27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27</v>
      </c>
      <c r="R29" s="7" t="s">
        <v>32</v>
      </c>
      <c r="S29" s="7">
        <v>396</v>
      </c>
      <c r="T29" s="9" t="s">
        <v>155</v>
      </c>
    </row>
    <row r="30" spans="1:20" ht="28" x14ac:dyDescent="0.2">
      <c r="A30" s="5" t="s">
        <v>156</v>
      </c>
      <c r="B30" s="6" t="e">
        <f ca="1">IMAGE("https://acnhcdn.com/latest/MessageCard/MsgCute00.png")</f>
        <v>#NAME?</v>
      </c>
      <c r="C30" s="7">
        <v>200</v>
      </c>
      <c r="D30" s="7" t="s">
        <v>21</v>
      </c>
      <c r="E30" s="7" t="s">
        <v>157</v>
      </c>
      <c r="F30" s="7" t="s">
        <v>157</v>
      </c>
      <c r="G30" s="7" t="s">
        <v>157</v>
      </c>
      <c r="H30" s="7" t="s">
        <v>23</v>
      </c>
      <c r="I30" s="7" t="s">
        <v>24</v>
      </c>
      <c r="J30" s="7" t="s">
        <v>25</v>
      </c>
      <c r="K30" s="7" t="s">
        <v>26</v>
      </c>
      <c r="L30" s="8" t="s">
        <v>27</v>
      </c>
      <c r="M30" s="8" t="s">
        <v>27</v>
      </c>
      <c r="N30" s="8" t="s">
        <v>27</v>
      </c>
      <c r="O30" s="8" t="s">
        <v>27</v>
      </c>
      <c r="P30" s="8" t="s">
        <v>27</v>
      </c>
      <c r="Q30" s="8" t="s">
        <v>27</v>
      </c>
      <c r="R30" s="7" t="s">
        <v>32</v>
      </c>
      <c r="S30" s="7">
        <v>378</v>
      </c>
      <c r="T30" s="9" t="s">
        <v>158</v>
      </c>
    </row>
    <row r="31" spans="1:20" ht="28" x14ac:dyDescent="0.2">
      <c r="A31" s="5" t="s">
        <v>159</v>
      </c>
      <c r="B31" s="6" t="e">
        <f ca="1">IMAGE("https://acnhcdn.com/latest/MessageCard/MsgCute01.png")</f>
        <v>#NAME?</v>
      </c>
      <c r="C31" s="7">
        <v>200</v>
      </c>
      <c r="D31" s="7" t="s">
        <v>21</v>
      </c>
      <c r="E31" s="7" t="s">
        <v>160</v>
      </c>
      <c r="F31" s="7" t="s">
        <v>161</v>
      </c>
      <c r="G31" s="7" t="s">
        <v>162</v>
      </c>
      <c r="H31" s="7" t="s">
        <v>23</v>
      </c>
      <c r="I31" s="7" t="s">
        <v>24</v>
      </c>
      <c r="J31" s="7" t="s">
        <v>25</v>
      </c>
      <c r="K31" s="7" t="s">
        <v>26</v>
      </c>
      <c r="L31" s="8" t="s">
        <v>27</v>
      </c>
      <c r="M31" s="8" t="s">
        <v>27</v>
      </c>
      <c r="N31" s="8" t="s">
        <v>27</v>
      </c>
      <c r="O31" s="8" t="s">
        <v>27</v>
      </c>
      <c r="P31" s="8" t="s">
        <v>27</v>
      </c>
      <c r="Q31" s="8" t="s">
        <v>27</v>
      </c>
      <c r="R31" s="7" t="s">
        <v>32</v>
      </c>
      <c r="S31" s="7">
        <v>394</v>
      </c>
      <c r="T31" s="9" t="s">
        <v>163</v>
      </c>
    </row>
    <row r="32" spans="1:20" ht="28" x14ac:dyDescent="0.2">
      <c r="A32" s="5" t="s">
        <v>164</v>
      </c>
      <c r="B32" s="6" t="e">
        <f ca="1">IMAGE("https://acnhcdn.com/latest/MessageCard/MsgFather00.png")</f>
        <v>#NAME?</v>
      </c>
      <c r="C32" s="7">
        <v>200</v>
      </c>
      <c r="D32" s="7" t="s">
        <v>165</v>
      </c>
      <c r="E32" s="7" t="s">
        <v>166</v>
      </c>
      <c r="F32" s="7" t="s">
        <v>167</v>
      </c>
      <c r="G32" s="7" t="s">
        <v>167</v>
      </c>
      <c r="H32" s="7" t="s">
        <v>166</v>
      </c>
      <c r="I32" s="7" t="s">
        <v>167</v>
      </c>
      <c r="J32" s="7" t="s">
        <v>38</v>
      </c>
      <c r="K32" s="7" t="s">
        <v>38</v>
      </c>
      <c r="L32" s="10" t="s">
        <v>57</v>
      </c>
      <c r="M32" s="10" t="s">
        <v>168</v>
      </c>
      <c r="N32" s="8" t="s">
        <v>27</v>
      </c>
      <c r="O32" s="8" t="s">
        <v>27</v>
      </c>
      <c r="P32" s="8" t="s">
        <v>27</v>
      </c>
      <c r="Q32" s="8" t="s">
        <v>27</v>
      </c>
      <c r="R32" s="7" t="s">
        <v>32</v>
      </c>
      <c r="S32" s="7">
        <v>376</v>
      </c>
      <c r="T32" s="9" t="s">
        <v>169</v>
      </c>
    </row>
    <row r="33" spans="1:20" ht="28" x14ac:dyDescent="0.2">
      <c r="A33" s="5" t="s">
        <v>170</v>
      </c>
      <c r="B33" s="6" t="e">
        <f ca="1">IMAGE("https://acnhcdn.com/latest/MessageCard/MsgChristmas00.png")</f>
        <v>#NAME?</v>
      </c>
      <c r="C33" s="7">
        <v>200</v>
      </c>
      <c r="D33" s="7" t="s">
        <v>21</v>
      </c>
      <c r="E33" s="7" t="s">
        <v>38</v>
      </c>
      <c r="F33" s="7" t="s">
        <v>38</v>
      </c>
      <c r="G33" s="7" t="s">
        <v>38</v>
      </c>
      <c r="H33" s="7" t="s">
        <v>23</v>
      </c>
      <c r="I33" s="7" t="s">
        <v>24</v>
      </c>
      <c r="J33" s="7" t="s">
        <v>25</v>
      </c>
      <c r="K33" s="7" t="s">
        <v>26</v>
      </c>
      <c r="L33" s="10" t="s">
        <v>171</v>
      </c>
      <c r="M33" s="10" t="s">
        <v>172</v>
      </c>
      <c r="N33" s="8" t="s">
        <v>27</v>
      </c>
      <c r="O33" s="8" t="s">
        <v>27</v>
      </c>
      <c r="P33" s="8" t="s">
        <v>27</v>
      </c>
      <c r="Q33" s="8" t="s">
        <v>27</v>
      </c>
      <c r="R33" s="7" t="s">
        <v>32</v>
      </c>
      <c r="S33" s="7">
        <v>392</v>
      </c>
      <c r="T33" s="9" t="s">
        <v>173</v>
      </c>
    </row>
    <row r="34" spans="1:20" ht="28" x14ac:dyDescent="0.2">
      <c r="A34" s="5" t="s">
        <v>174</v>
      </c>
      <c r="B34" s="6" t="e">
        <f ca="1">IMAGE("https://acnhcdn.com/latest/MessageCard/MsgNewyear00.png")</f>
        <v>#NAME?</v>
      </c>
      <c r="C34" s="7" t="s">
        <v>80</v>
      </c>
      <c r="D34" s="7" t="s">
        <v>175</v>
      </c>
      <c r="E34" s="7" t="s">
        <v>176</v>
      </c>
      <c r="F34" s="7" t="s">
        <v>177</v>
      </c>
      <c r="G34" s="7" t="s">
        <v>178</v>
      </c>
      <c r="H34" s="7" t="s">
        <v>176</v>
      </c>
      <c r="I34" s="7" t="s">
        <v>177</v>
      </c>
      <c r="J34" s="7" t="s">
        <v>178</v>
      </c>
      <c r="K34" s="7" t="s">
        <v>179</v>
      </c>
      <c r="L34" s="8" t="s">
        <v>27</v>
      </c>
      <c r="M34" s="8" t="s">
        <v>27</v>
      </c>
      <c r="N34" s="8" t="s">
        <v>27</v>
      </c>
      <c r="O34" s="8" t="s">
        <v>27</v>
      </c>
      <c r="P34" s="8" t="s">
        <v>27</v>
      </c>
      <c r="Q34" s="8" t="s">
        <v>27</v>
      </c>
      <c r="R34" s="7" t="s">
        <v>32</v>
      </c>
      <c r="S34" s="7">
        <v>402</v>
      </c>
      <c r="T34" s="9" t="s">
        <v>180</v>
      </c>
    </row>
    <row r="35" spans="1:20" ht="42" x14ac:dyDescent="0.2">
      <c r="A35" s="5" t="s">
        <v>181</v>
      </c>
      <c r="B35" s="6" t="e">
        <f ca="1">IMAGE("https://acnhcdn.com/latest/MessageCard/MsgWherearen05.png")</f>
        <v>#NAME?</v>
      </c>
      <c r="C35" s="6"/>
      <c r="D35" s="6" t="s">
        <v>21</v>
      </c>
      <c r="E35" s="7" t="s">
        <v>182</v>
      </c>
      <c r="F35" s="7" t="s">
        <v>183</v>
      </c>
      <c r="G35" s="7" t="s">
        <v>182</v>
      </c>
      <c r="H35" s="7" t="s">
        <v>23</v>
      </c>
      <c r="I35" s="7" t="s">
        <v>24</v>
      </c>
      <c r="J35" s="7" t="s">
        <v>25</v>
      </c>
      <c r="K35" s="7" t="s">
        <v>26</v>
      </c>
      <c r="L35" s="11"/>
      <c r="M35" s="11"/>
      <c r="N35" s="11"/>
      <c r="O35" s="11"/>
      <c r="P35" s="11"/>
      <c r="Q35" s="11"/>
      <c r="R35" s="7" t="str">
        <f>CONCATENATE(RIGHT(J35,LEN(J35) - 6),".",RIGHT(K35,LEN(K35) - 6),".",RIGHT(K35,LEN(K35) - 6))</f>
        <v>2.0.0</v>
      </c>
      <c r="S35" s="7">
        <v>439</v>
      </c>
      <c r="T35" s="9" t="s">
        <v>184</v>
      </c>
    </row>
    <row r="36" spans="1:20" ht="42" x14ac:dyDescent="0.2">
      <c r="A36" s="5" t="s">
        <v>185</v>
      </c>
      <c r="B36" s="6" t="e">
        <f ca="1">IMAGE("https://acnhcdn.com/latest/MessageCard/MsgThankyou00.png")</f>
        <v>#NAME?</v>
      </c>
      <c r="C36" s="7">
        <v>200</v>
      </c>
      <c r="D36" s="7" t="s">
        <v>21</v>
      </c>
      <c r="E36" s="7" t="s">
        <v>186</v>
      </c>
      <c r="F36" s="7" t="s">
        <v>187</v>
      </c>
      <c r="G36" s="7" t="s">
        <v>187</v>
      </c>
      <c r="H36" s="7" t="s">
        <v>23</v>
      </c>
      <c r="I36" s="7" t="s">
        <v>24</v>
      </c>
      <c r="J36" s="7" t="s">
        <v>25</v>
      </c>
      <c r="K36" s="7" t="s">
        <v>26</v>
      </c>
      <c r="L36" s="8" t="s">
        <v>27</v>
      </c>
      <c r="M36" s="8" t="s">
        <v>27</v>
      </c>
      <c r="N36" s="8" t="s">
        <v>27</v>
      </c>
      <c r="O36" s="8" t="s">
        <v>27</v>
      </c>
      <c r="P36" s="8" t="s">
        <v>27</v>
      </c>
      <c r="Q36" s="8" t="s">
        <v>27</v>
      </c>
      <c r="R36" s="7" t="s">
        <v>32</v>
      </c>
      <c r="S36" s="7">
        <v>410</v>
      </c>
      <c r="T36" s="9" t="s">
        <v>188</v>
      </c>
    </row>
    <row r="37" spans="1:20" ht="28" x14ac:dyDescent="0.2">
      <c r="A37" s="5" t="s">
        <v>189</v>
      </c>
      <c r="B37" s="6" t="e">
        <f ca="1">IMAGE("https://acnhcdn.com/latest/MessageCard/MsgSummer01.png")</f>
        <v>#NAME?</v>
      </c>
      <c r="C37" s="7">
        <v>200</v>
      </c>
      <c r="D37" s="7" t="s">
        <v>21</v>
      </c>
      <c r="E37" s="7" t="s">
        <v>190</v>
      </c>
      <c r="F37" s="7" t="s">
        <v>191</v>
      </c>
      <c r="G37" s="7" t="s">
        <v>38</v>
      </c>
      <c r="H37" s="7" t="s">
        <v>190</v>
      </c>
      <c r="I37" s="7" t="s">
        <v>38</v>
      </c>
      <c r="J37" s="7" t="s">
        <v>191</v>
      </c>
      <c r="K37" s="7" t="s">
        <v>192</v>
      </c>
      <c r="L37" s="8" t="s">
        <v>27</v>
      </c>
      <c r="M37" s="8" t="s">
        <v>27</v>
      </c>
      <c r="N37" s="8" t="s">
        <v>57</v>
      </c>
      <c r="O37" s="8" t="s">
        <v>58</v>
      </c>
      <c r="P37" s="8" t="s">
        <v>59</v>
      </c>
      <c r="Q37" s="8" t="s">
        <v>60</v>
      </c>
      <c r="R37" s="7" t="s">
        <v>32</v>
      </c>
      <c r="S37" s="7">
        <v>366</v>
      </c>
      <c r="T37" s="9" t="s">
        <v>193</v>
      </c>
    </row>
    <row r="38" spans="1:20" ht="28" x14ac:dyDescent="0.2">
      <c r="A38" s="5" t="s">
        <v>194</v>
      </c>
      <c r="B38" s="6" t="e">
        <f ca="1">IMAGE("https://acnhcdn.com/latest/MessageCard/MsgSpring02.png")</f>
        <v>#NAME?</v>
      </c>
      <c r="C38" s="7">
        <v>200</v>
      </c>
      <c r="D38" s="7" t="s">
        <v>21</v>
      </c>
      <c r="E38" s="7" t="s">
        <v>195</v>
      </c>
      <c r="F38" s="7" t="s">
        <v>196</v>
      </c>
      <c r="G38" s="7" t="s">
        <v>196</v>
      </c>
      <c r="H38" s="7" t="s">
        <v>195</v>
      </c>
      <c r="I38" s="7" t="s">
        <v>196</v>
      </c>
      <c r="J38" s="7" t="s">
        <v>197</v>
      </c>
      <c r="K38" s="7" t="s">
        <v>198</v>
      </c>
      <c r="L38" s="8" t="s">
        <v>27</v>
      </c>
      <c r="M38" s="8" t="s">
        <v>27</v>
      </c>
      <c r="N38" s="8" t="s">
        <v>118</v>
      </c>
      <c r="O38" s="8" t="s">
        <v>119</v>
      </c>
      <c r="P38" s="8" t="s">
        <v>120</v>
      </c>
      <c r="Q38" s="8" t="s">
        <v>121</v>
      </c>
      <c r="R38" s="7" t="s">
        <v>32</v>
      </c>
      <c r="S38" s="7">
        <v>373</v>
      </c>
      <c r="T38" s="9" t="s">
        <v>199</v>
      </c>
    </row>
    <row r="39" spans="1:20" ht="28" x14ac:dyDescent="0.2">
      <c r="A39" s="5" t="s">
        <v>200</v>
      </c>
      <c r="B39" s="6" t="e">
        <f ca="1">IMAGE("https://acnhcdn.com/latest/MessageCard/MsgOther04.png")</f>
        <v>#NAME?</v>
      </c>
      <c r="C39" s="7">
        <v>200</v>
      </c>
      <c r="D39" s="7" t="s">
        <v>21</v>
      </c>
      <c r="E39" s="7" t="s">
        <v>201</v>
      </c>
      <c r="F39" s="7" t="s">
        <v>38</v>
      </c>
      <c r="G39" s="7" t="s">
        <v>38</v>
      </c>
      <c r="H39" s="7" t="s">
        <v>201</v>
      </c>
      <c r="I39" s="7" t="s">
        <v>38</v>
      </c>
      <c r="J39" s="7" t="s">
        <v>25</v>
      </c>
      <c r="K39" s="7" t="s">
        <v>26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  <c r="R39" s="7" t="s">
        <v>32</v>
      </c>
      <c r="S39" s="7">
        <v>372</v>
      </c>
      <c r="T39" s="9" t="s">
        <v>202</v>
      </c>
    </row>
    <row r="40" spans="1:20" ht="42" x14ac:dyDescent="0.2">
      <c r="A40" s="5" t="s">
        <v>203</v>
      </c>
      <c r="B40" s="6" t="e">
        <f ca="1">IMAGE("https://acnhcdn.com/latest/MessageCard/MsgElegant00.png")</f>
        <v>#NAME?</v>
      </c>
      <c r="C40" s="7">
        <v>200</v>
      </c>
      <c r="D40" s="7" t="s">
        <v>204</v>
      </c>
      <c r="E40" s="7" t="s">
        <v>205</v>
      </c>
      <c r="F40" s="7" t="s">
        <v>206</v>
      </c>
      <c r="G40" s="7" t="s">
        <v>206</v>
      </c>
      <c r="H40" s="7" t="s">
        <v>205</v>
      </c>
      <c r="I40" s="7" t="s">
        <v>206</v>
      </c>
      <c r="J40" s="7" t="s">
        <v>38</v>
      </c>
      <c r="K40" s="7" t="s">
        <v>38</v>
      </c>
      <c r="L40" s="8" t="s">
        <v>27</v>
      </c>
      <c r="M40" s="8" t="s">
        <v>27</v>
      </c>
      <c r="N40" s="8" t="s">
        <v>27</v>
      </c>
      <c r="O40" s="8" t="s">
        <v>27</v>
      </c>
      <c r="P40" s="8" t="s">
        <v>27</v>
      </c>
      <c r="Q40" s="8" t="s">
        <v>27</v>
      </c>
      <c r="R40" s="7" t="s">
        <v>32</v>
      </c>
      <c r="S40" s="7">
        <v>384</v>
      </c>
      <c r="T40" s="9" t="s">
        <v>207</v>
      </c>
    </row>
    <row r="41" spans="1:20" ht="28" x14ac:dyDescent="0.2">
      <c r="A41" s="5" t="s">
        <v>208</v>
      </c>
      <c r="B41" s="6" t="e">
        <f ca="1">IMAGE("https://acnhcdn.com/latest/MessageCard/MsgShopping00.png")</f>
        <v>#NAME?</v>
      </c>
      <c r="C41" s="7" t="s">
        <v>80</v>
      </c>
      <c r="D41" s="7" t="s">
        <v>21</v>
      </c>
      <c r="E41" s="7" t="s">
        <v>209</v>
      </c>
      <c r="F41" s="7" t="s">
        <v>209</v>
      </c>
      <c r="G41" s="7" t="s">
        <v>209</v>
      </c>
      <c r="H41" s="7" t="s">
        <v>23</v>
      </c>
      <c r="I41" s="7" t="s">
        <v>24</v>
      </c>
      <c r="J41" s="7" t="s">
        <v>25</v>
      </c>
      <c r="K41" s="7" t="s">
        <v>26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  <c r="R41" s="7" t="s">
        <v>32</v>
      </c>
      <c r="S41" s="7">
        <v>434</v>
      </c>
      <c r="T41" s="9" t="s">
        <v>210</v>
      </c>
    </row>
    <row r="42" spans="1:20" ht="28" x14ac:dyDescent="0.2">
      <c r="A42" s="5" t="s">
        <v>211</v>
      </c>
      <c r="B42" s="6" t="e">
        <f ca="1">IMAGE("https://acnhcdn.com/latest/MessageCard/MsgWherearen03.png")</f>
        <v>#NAME?</v>
      </c>
      <c r="C42" s="6"/>
      <c r="D42" s="6" t="s">
        <v>21</v>
      </c>
      <c r="E42" s="7" t="s">
        <v>212</v>
      </c>
      <c r="F42" s="7" t="s">
        <v>213</v>
      </c>
      <c r="G42" s="7" t="s">
        <v>214</v>
      </c>
      <c r="H42" s="7" t="s">
        <v>23</v>
      </c>
      <c r="I42" s="7" t="s">
        <v>24</v>
      </c>
      <c r="J42" s="7" t="s">
        <v>25</v>
      </c>
      <c r="K42" s="7" t="s">
        <v>26</v>
      </c>
      <c r="L42" s="11"/>
      <c r="M42" s="11"/>
      <c r="N42" s="11"/>
      <c r="O42" s="11"/>
      <c r="P42" s="11"/>
      <c r="Q42" s="11"/>
      <c r="R42" s="7" t="str">
        <f>CONCATENATE(RIGHT(J42,LEN(J42) - 6),".",RIGHT(K42,LEN(K42) - 6),".",RIGHT(K42,LEN(K42) - 6))</f>
        <v>2.0.0</v>
      </c>
      <c r="S42" s="7">
        <v>438</v>
      </c>
      <c r="T42" s="9" t="s">
        <v>215</v>
      </c>
    </row>
    <row r="43" spans="1:20" ht="28" x14ac:dyDescent="0.2">
      <c r="A43" s="5" t="s">
        <v>216</v>
      </c>
      <c r="B43" s="6" t="e">
        <f ca="1">IMAGE("https://acnhcdn.com/latest/MessageCard/MsgSummer00.png")</f>
        <v>#NAME?</v>
      </c>
      <c r="C43" s="7">
        <v>200</v>
      </c>
      <c r="D43" s="7" t="s">
        <v>21</v>
      </c>
      <c r="E43" s="7" t="s">
        <v>217</v>
      </c>
      <c r="F43" s="7" t="s">
        <v>218</v>
      </c>
      <c r="G43" s="7" t="s">
        <v>218</v>
      </c>
      <c r="H43" s="7" t="s">
        <v>217</v>
      </c>
      <c r="I43" s="7" t="s">
        <v>218</v>
      </c>
      <c r="J43" s="7" t="s">
        <v>219</v>
      </c>
      <c r="K43" s="7" t="s">
        <v>220</v>
      </c>
      <c r="L43" s="8" t="s">
        <v>27</v>
      </c>
      <c r="M43" s="8" t="s">
        <v>27</v>
      </c>
      <c r="N43" s="8" t="s">
        <v>27</v>
      </c>
      <c r="O43" s="8" t="s">
        <v>27</v>
      </c>
      <c r="P43" s="8" t="s">
        <v>27</v>
      </c>
      <c r="Q43" s="8" t="s">
        <v>27</v>
      </c>
      <c r="R43" s="7" t="s">
        <v>32</v>
      </c>
      <c r="S43" s="7">
        <v>408</v>
      </c>
      <c r="T43" s="9" t="s">
        <v>221</v>
      </c>
    </row>
    <row r="44" spans="1:20" ht="28" x14ac:dyDescent="0.2">
      <c r="A44" s="5" t="s">
        <v>222</v>
      </c>
      <c r="B44" s="6" t="e">
        <f ca="1">IMAGE("https://acnhcdn.com/latest/MessageCard/MsgGraduate00.png")</f>
        <v>#NAME?</v>
      </c>
      <c r="C44" s="7">
        <v>200</v>
      </c>
      <c r="D44" s="7" t="s">
        <v>21</v>
      </c>
      <c r="E44" s="7" t="s">
        <v>38</v>
      </c>
      <c r="F44" s="7" t="s">
        <v>38</v>
      </c>
      <c r="G44" s="7" t="s">
        <v>38</v>
      </c>
      <c r="H44" s="7" t="s">
        <v>38</v>
      </c>
      <c r="I44" s="7" t="s">
        <v>223</v>
      </c>
      <c r="J44" s="7" t="s">
        <v>38</v>
      </c>
      <c r="K44" s="7" t="s">
        <v>38</v>
      </c>
      <c r="L44" s="8" t="s">
        <v>27</v>
      </c>
      <c r="M44" s="8" t="s">
        <v>27</v>
      </c>
      <c r="N44" s="8" t="s">
        <v>27</v>
      </c>
      <c r="O44" s="8" t="s">
        <v>27</v>
      </c>
      <c r="P44" s="8" t="s">
        <v>27</v>
      </c>
      <c r="Q44" s="8" t="s">
        <v>27</v>
      </c>
      <c r="R44" s="7" t="s">
        <v>32</v>
      </c>
      <c r="S44" s="7">
        <v>361</v>
      </c>
      <c r="T44" s="9" t="s">
        <v>224</v>
      </c>
    </row>
    <row r="45" spans="1:20" ht="28" x14ac:dyDescent="0.2">
      <c r="A45" s="5" t="s">
        <v>225</v>
      </c>
      <c r="B45" s="6" t="e">
        <f ca="1">IMAGE("https://acnhcdn.com/latest/MessageCard/MsgActive00.png")</f>
        <v>#NAME?</v>
      </c>
      <c r="C45" s="7">
        <v>200</v>
      </c>
      <c r="D45" s="7" t="s">
        <v>21</v>
      </c>
      <c r="E45" s="7" t="s">
        <v>226</v>
      </c>
      <c r="F45" s="7" t="s">
        <v>227</v>
      </c>
      <c r="G45" s="7" t="s">
        <v>227</v>
      </c>
      <c r="H45" s="7" t="s">
        <v>226</v>
      </c>
      <c r="I45" s="7" t="s">
        <v>227</v>
      </c>
      <c r="J45" s="7" t="s">
        <v>38</v>
      </c>
      <c r="K45" s="7" t="s">
        <v>38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27</v>
      </c>
      <c r="R45" s="7" t="s">
        <v>32</v>
      </c>
      <c r="S45" s="7">
        <v>365</v>
      </c>
      <c r="T45" s="9" t="s">
        <v>228</v>
      </c>
    </row>
    <row r="46" spans="1:20" ht="28" x14ac:dyDescent="0.2">
      <c r="A46" s="5" t="s">
        <v>229</v>
      </c>
      <c r="B46" s="6" t="e">
        <f ca="1">IMAGE("https://acnhcdn.com/latest/MessageCard/MsgHalloween01.png")</f>
        <v>#NAME?</v>
      </c>
      <c r="C46" s="7">
        <v>200</v>
      </c>
      <c r="D46" s="7" t="s">
        <v>21</v>
      </c>
      <c r="E46" s="7" t="s">
        <v>230</v>
      </c>
      <c r="F46" s="7" t="s">
        <v>231</v>
      </c>
      <c r="G46" s="7" t="s">
        <v>231</v>
      </c>
      <c r="H46" s="7" t="s">
        <v>23</v>
      </c>
      <c r="I46" s="7" t="s">
        <v>24</v>
      </c>
      <c r="J46" s="7" t="s">
        <v>25</v>
      </c>
      <c r="K46" s="7" t="s">
        <v>26</v>
      </c>
      <c r="L46" s="10" t="s">
        <v>232</v>
      </c>
      <c r="M46" s="10" t="s">
        <v>233</v>
      </c>
      <c r="N46" s="8" t="s">
        <v>27</v>
      </c>
      <c r="O46" s="8" t="s">
        <v>27</v>
      </c>
      <c r="P46" s="8" t="s">
        <v>27</v>
      </c>
      <c r="Q46" s="8" t="s">
        <v>27</v>
      </c>
      <c r="R46" s="7" t="s">
        <v>32</v>
      </c>
      <c r="S46" s="7">
        <v>399</v>
      </c>
      <c r="T46" s="9" t="s">
        <v>234</v>
      </c>
    </row>
    <row r="47" spans="1:20" ht="28" x14ac:dyDescent="0.2">
      <c r="A47" s="5" t="s">
        <v>235</v>
      </c>
      <c r="B47" s="6" t="e">
        <f ca="1">IMAGE("https://acnhcdn.com/latest/MessageCard/MsgEncourage00.png")</f>
        <v>#NAME?</v>
      </c>
      <c r="C47" s="7">
        <v>200</v>
      </c>
      <c r="D47" s="7" t="s">
        <v>21</v>
      </c>
      <c r="E47" s="7" t="s">
        <v>236</v>
      </c>
      <c r="F47" s="7" t="s">
        <v>237</v>
      </c>
      <c r="G47" s="7" t="s">
        <v>237</v>
      </c>
      <c r="H47" s="7" t="s">
        <v>23</v>
      </c>
      <c r="I47" s="7" t="s">
        <v>24</v>
      </c>
      <c r="J47" s="7" t="s">
        <v>25</v>
      </c>
      <c r="K47" s="7" t="s">
        <v>26</v>
      </c>
      <c r="L47" s="8" t="s">
        <v>27</v>
      </c>
      <c r="M47" s="8" t="s">
        <v>27</v>
      </c>
      <c r="N47" s="8" t="s">
        <v>27</v>
      </c>
      <c r="O47" s="8" t="s">
        <v>27</v>
      </c>
      <c r="P47" s="8" t="s">
        <v>27</v>
      </c>
      <c r="Q47" s="8" t="s">
        <v>27</v>
      </c>
      <c r="R47" s="7" t="s">
        <v>32</v>
      </c>
      <c r="S47" s="7">
        <v>397</v>
      </c>
      <c r="T47" s="9" t="s">
        <v>238</v>
      </c>
    </row>
    <row r="48" spans="1:20" ht="28" x14ac:dyDescent="0.2">
      <c r="A48" s="5" t="s">
        <v>239</v>
      </c>
      <c r="B48" s="6" t="e">
        <f ca="1">IMAGE("https://acnhcdn.com/latest/MessageCard/MsgSummer02.png")</f>
        <v>#NAME?</v>
      </c>
      <c r="C48" s="7">
        <v>200</v>
      </c>
      <c r="D48" s="7" t="s">
        <v>240</v>
      </c>
      <c r="E48" s="7" t="s">
        <v>241</v>
      </c>
      <c r="F48" s="7" t="s">
        <v>242</v>
      </c>
      <c r="G48" s="7" t="s">
        <v>242</v>
      </c>
      <c r="H48" s="7" t="s">
        <v>23</v>
      </c>
      <c r="I48" s="7" t="s">
        <v>24</v>
      </c>
      <c r="J48" s="7" t="s">
        <v>25</v>
      </c>
      <c r="K48" s="7" t="s">
        <v>26</v>
      </c>
      <c r="L48" s="8" t="s">
        <v>27</v>
      </c>
      <c r="M48" s="8" t="s">
        <v>27</v>
      </c>
      <c r="N48" s="10" t="s">
        <v>243</v>
      </c>
      <c r="O48" s="10" t="s">
        <v>244</v>
      </c>
      <c r="P48" s="10" t="s">
        <v>245</v>
      </c>
      <c r="Q48" s="10" t="s">
        <v>72</v>
      </c>
      <c r="R48" s="7" t="s">
        <v>32</v>
      </c>
      <c r="S48" s="7">
        <v>409</v>
      </c>
      <c r="T48" s="9" t="s">
        <v>246</v>
      </c>
    </row>
    <row r="49" spans="1:20" ht="28" x14ac:dyDescent="0.2">
      <c r="A49" s="5" t="s">
        <v>247</v>
      </c>
      <c r="B49" s="6" t="e">
        <f ca="1">IMAGE("https://acnhcdn.com/latest/MessageCard/MsgChristmas01.png")</f>
        <v>#NAME?</v>
      </c>
      <c r="C49" s="7">
        <v>200</v>
      </c>
      <c r="D49" s="7" t="s">
        <v>21</v>
      </c>
      <c r="E49" s="7" t="s">
        <v>248</v>
      </c>
      <c r="F49" s="7" t="s">
        <v>249</v>
      </c>
      <c r="G49" s="7" t="s">
        <v>249</v>
      </c>
      <c r="H49" s="7" t="s">
        <v>23</v>
      </c>
      <c r="I49" s="7" t="s">
        <v>24</v>
      </c>
      <c r="J49" s="7" t="s">
        <v>25</v>
      </c>
      <c r="K49" s="7" t="s">
        <v>26</v>
      </c>
      <c r="L49" s="10" t="s">
        <v>171</v>
      </c>
      <c r="M49" s="10" t="s">
        <v>172</v>
      </c>
      <c r="N49" s="8" t="s">
        <v>27</v>
      </c>
      <c r="O49" s="8" t="s">
        <v>27</v>
      </c>
      <c r="P49" s="8" t="s">
        <v>27</v>
      </c>
      <c r="Q49" s="8" t="s">
        <v>27</v>
      </c>
      <c r="R49" s="7" t="s">
        <v>32</v>
      </c>
      <c r="S49" s="7">
        <v>377</v>
      </c>
      <c r="T49" s="9" t="s">
        <v>250</v>
      </c>
    </row>
    <row r="50" spans="1:20" ht="28" x14ac:dyDescent="0.2">
      <c r="A50" s="5" t="s">
        <v>251</v>
      </c>
      <c r="B50" s="6" t="e">
        <f ca="1">IMAGE("https://acnhcdn.com/latest/MessageCard/MsgLove00.png")</f>
        <v>#NAME?</v>
      </c>
      <c r="C50" s="7">
        <v>200</v>
      </c>
      <c r="D50" s="7" t="s">
        <v>21</v>
      </c>
      <c r="E50" s="7" t="s">
        <v>252</v>
      </c>
      <c r="F50" s="7" t="s">
        <v>253</v>
      </c>
      <c r="G50" s="7" t="s">
        <v>253</v>
      </c>
      <c r="H50" s="7" t="s">
        <v>252</v>
      </c>
      <c r="I50" s="7" t="s">
        <v>253</v>
      </c>
      <c r="J50" s="7" t="s">
        <v>38</v>
      </c>
      <c r="K50" s="7" t="s">
        <v>38</v>
      </c>
      <c r="L50" s="8" t="s">
        <v>27</v>
      </c>
      <c r="M50" s="8" t="s">
        <v>27</v>
      </c>
      <c r="N50" s="8" t="s">
        <v>27</v>
      </c>
      <c r="O50" s="8" t="s">
        <v>27</v>
      </c>
      <c r="P50" s="8" t="s">
        <v>27</v>
      </c>
      <c r="Q50" s="8" t="s">
        <v>27</v>
      </c>
      <c r="R50" s="7" t="s">
        <v>32</v>
      </c>
      <c r="S50" s="7">
        <v>371</v>
      </c>
      <c r="T50" s="9" t="s">
        <v>254</v>
      </c>
    </row>
    <row r="51" spans="1:20" ht="28" x14ac:dyDescent="0.2">
      <c r="A51" s="5" t="s">
        <v>255</v>
      </c>
      <c r="B51" s="6" t="e">
        <f ca="1">IMAGE("https://acnhcdn.com/latest/MessageCard/MsgMother00.png")</f>
        <v>#NAME?</v>
      </c>
      <c r="C51" s="7">
        <v>200</v>
      </c>
      <c r="D51" s="7" t="s">
        <v>256</v>
      </c>
      <c r="E51" s="7" t="s">
        <v>257</v>
      </c>
      <c r="F51" s="7" t="s">
        <v>258</v>
      </c>
      <c r="G51" s="7" t="s">
        <v>258</v>
      </c>
      <c r="H51" s="7" t="s">
        <v>257</v>
      </c>
      <c r="I51" s="7" t="s">
        <v>258</v>
      </c>
      <c r="J51" s="7" t="s">
        <v>38</v>
      </c>
      <c r="K51" s="7" t="s">
        <v>38</v>
      </c>
      <c r="L51" s="10" t="s">
        <v>243</v>
      </c>
      <c r="M51" s="10" t="s">
        <v>119</v>
      </c>
      <c r="N51" s="8" t="s">
        <v>27</v>
      </c>
      <c r="O51" s="8" t="s">
        <v>27</v>
      </c>
      <c r="P51" s="8" t="s">
        <v>27</v>
      </c>
      <c r="Q51" s="8" t="s">
        <v>27</v>
      </c>
      <c r="R51" s="7" t="s">
        <v>32</v>
      </c>
      <c r="S51" s="7">
        <v>381</v>
      </c>
      <c r="T51" s="9" t="s">
        <v>259</v>
      </c>
    </row>
    <row r="52" spans="1:20" ht="28" x14ac:dyDescent="0.2">
      <c r="A52" s="5" t="s">
        <v>260</v>
      </c>
      <c r="B52" s="6" t="e">
        <f ca="1">IMAGE("https://acnhcdn.com/latest/MessageCard/MsgWherearenOffice00.png")</f>
        <v>#NAME?</v>
      </c>
      <c r="C52" s="6"/>
      <c r="D52" s="6" t="s">
        <v>21</v>
      </c>
      <c r="E52" s="7" t="s">
        <v>261</v>
      </c>
      <c r="F52" s="7" t="s">
        <v>261</v>
      </c>
      <c r="G52" s="7" t="s">
        <v>261</v>
      </c>
      <c r="H52" s="7" t="s">
        <v>23</v>
      </c>
      <c r="I52" s="7" t="s">
        <v>24</v>
      </c>
      <c r="J52" s="7" t="s">
        <v>25</v>
      </c>
      <c r="K52" s="7" t="s">
        <v>26</v>
      </c>
      <c r="L52" s="11"/>
      <c r="M52" s="11"/>
      <c r="N52" s="11"/>
      <c r="O52" s="11"/>
      <c r="P52" s="11"/>
      <c r="Q52" s="11"/>
      <c r="R52" s="7" t="str">
        <f>CONCATENATE(RIGHT(J52,LEN(J52) - 6),".",RIGHT(K52,LEN(K52) - 6),".",RIGHT(K52,LEN(K52) - 6))</f>
        <v>2.0.0</v>
      </c>
      <c r="S52" s="7">
        <v>437</v>
      </c>
      <c r="T52" s="9" t="s">
        <v>262</v>
      </c>
    </row>
    <row r="53" spans="1:20" ht="28" x14ac:dyDescent="0.2">
      <c r="A53" s="5" t="s">
        <v>263</v>
      </c>
      <c r="B53" s="6" t="e">
        <f ca="1">IMAGE("https://acnhcdn.com/latest/MessageCard/MsgFall02.png")</f>
        <v>#NAME?</v>
      </c>
      <c r="C53" s="7">
        <v>200</v>
      </c>
      <c r="D53" s="7" t="s">
        <v>21</v>
      </c>
      <c r="E53" s="7" t="s">
        <v>264</v>
      </c>
      <c r="F53" s="7" t="s">
        <v>265</v>
      </c>
      <c r="G53" s="7" t="s">
        <v>265</v>
      </c>
      <c r="H53" s="7" t="s">
        <v>264</v>
      </c>
      <c r="I53" s="7" t="s">
        <v>265</v>
      </c>
      <c r="J53" s="7" t="s">
        <v>266</v>
      </c>
      <c r="K53" s="7" t="s">
        <v>267</v>
      </c>
      <c r="L53" s="8" t="s">
        <v>27</v>
      </c>
      <c r="M53" s="8" t="s">
        <v>27</v>
      </c>
      <c r="N53" s="8" t="s">
        <v>28</v>
      </c>
      <c r="O53" s="8" t="s">
        <v>29</v>
      </c>
      <c r="P53" s="8" t="s">
        <v>30</v>
      </c>
      <c r="Q53" s="8" t="s">
        <v>31</v>
      </c>
      <c r="R53" s="7" t="s">
        <v>32</v>
      </c>
      <c r="S53" s="7">
        <v>386</v>
      </c>
      <c r="T53" s="9" t="s">
        <v>268</v>
      </c>
    </row>
    <row r="54" spans="1:20" ht="42" x14ac:dyDescent="0.2">
      <c r="A54" s="5" t="s">
        <v>269</v>
      </c>
      <c r="B54" s="6" t="e">
        <f ca="1">IMAGE("https://acnhcdn.com/latest/MessageCard/MsgWherearenShopping00.png")</f>
        <v>#NAME?</v>
      </c>
      <c r="C54" s="6"/>
      <c r="D54" s="6" t="s">
        <v>21</v>
      </c>
      <c r="E54" s="7" t="s">
        <v>270</v>
      </c>
      <c r="F54" s="7" t="s">
        <v>270</v>
      </c>
      <c r="G54" s="7" t="s">
        <v>270</v>
      </c>
      <c r="H54" s="7" t="s">
        <v>23</v>
      </c>
      <c r="I54" s="7" t="s">
        <v>24</v>
      </c>
      <c r="J54" s="7" t="s">
        <v>25</v>
      </c>
      <c r="K54" s="7" t="s">
        <v>26</v>
      </c>
      <c r="L54" s="11"/>
      <c r="M54" s="11"/>
      <c r="N54" s="11"/>
      <c r="O54" s="11"/>
      <c r="P54" s="11"/>
      <c r="Q54" s="11"/>
      <c r="R54" s="7" t="str">
        <f t="shared" ref="R54:R55" si="0">CONCATENATE(RIGHT(J54,LEN(J54) - 6),".",RIGHT(K54,LEN(K54) - 6),".",RIGHT(K54,LEN(K54) - 6))</f>
        <v>2.0.0</v>
      </c>
      <c r="S54" s="7">
        <v>445</v>
      </c>
      <c r="T54" s="9" t="s">
        <v>271</v>
      </c>
    </row>
    <row r="55" spans="1:20" ht="28" x14ac:dyDescent="0.2">
      <c r="A55" s="5" t="s">
        <v>272</v>
      </c>
      <c r="B55" s="6" t="e">
        <f ca="1">IMAGE("https://acnhcdn.com/latest/MessageCard/MsgWherearen00.png")</f>
        <v>#NAME?</v>
      </c>
      <c r="C55" s="6"/>
      <c r="D55" s="6" t="s">
        <v>21</v>
      </c>
      <c r="E55" s="7" t="s">
        <v>38</v>
      </c>
      <c r="F55" s="7" t="s">
        <v>273</v>
      </c>
      <c r="G55" s="7" t="s">
        <v>273</v>
      </c>
      <c r="H55" s="7" t="s">
        <v>23</v>
      </c>
      <c r="I55" s="7" t="s">
        <v>24</v>
      </c>
      <c r="J55" s="7" t="s">
        <v>25</v>
      </c>
      <c r="K55" s="7" t="s">
        <v>26</v>
      </c>
      <c r="L55" s="11"/>
      <c r="M55" s="11"/>
      <c r="N55" s="11"/>
      <c r="O55" s="11"/>
      <c r="P55" s="11"/>
      <c r="Q55" s="11"/>
      <c r="R55" s="7" t="str">
        <f t="shared" si="0"/>
        <v>2.0.0</v>
      </c>
      <c r="S55" s="7">
        <v>440</v>
      </c>
      <c r="T55" s="9" t="s">
        <v>274</v>
      </c>
    </row>
    <row r="56" spans="1:20" ht="28" x14ac:dyDescent="0.2">
      <c r="A56" s="5" t="s">
        <v>275</v>
      </c>
      <c r="B56" s="6" t="e">
        <f ca="1">IMAGE("https://acnhcdn.com/latest/MessageCard/MsgHalloween00.png")</f>
        <v>#NAME?</v>
      </c>
      <c r="C56" s="7">
        <v>200</v>
      </c>
      <c r="D56" s="7" t="s">
        <v>21</v>
      </c>
      <c r="E56" s="7" t="s">
        <v>276</v>
      </c>
      <c r="F56" s="7" t="s">
        <v>277</v>
      </c>
      <c r="G56" s="7" t="s">
        <v>277</v>
      </c>
      <c r="H56" s="7" t="s">
        <v>276</v>
      </c>
      <c r="I56" s="7" t="s">
        <v>277</v>
      </c>
      <c r="J56" s="7" t="s">
        <v>278</v>
      </c>
      <c r="K56" s="7" t="s">
        <v>279</v>
      </c>
      <c r="L56" s="10" t="s">
        <v>232</v>
      </c>
      <c r="M56" s="10" t="s">
        <v>233</v>
      </c>
      <c r="N56" s="8" t="s">
        <v>27</v>
      </c>
      <c r="O56" s="8" t="s">
        <v>27</v>
      </c>
      <c r="P56" s="8" t="s">
        <v>27</v>
      </c>
      <c r="Q56" s="8" t="s">
        <v>27</v>
      </c>
      <c r="R56" s="7" t="s">
        <v>32</v>
      </c>
      <c r="S56" s="7">
        <v>398</v>
      </c>
      <c r="T56" s="9" t="s">
        <v>280</v>
      </c>
    </row>
    <row r="57" spans="1:20" ht="42" x14ac:dyDescent="0.2">
      <c r="A57" s="5" t="s">
        <v>281</v>
      </c>
      <c r="B57" s="6" t="e">
        <f ca="1">IMAGE("https://acnhcdn.com/latest/MessageCard/MsgFall00.png")</f>
        <v>#NAME?</v>
      </c>
      <c r="C57" s="7">
        <v>200</v>
      </c>
      <c r="D57" s="7" t="s">
        <v>21</v>
      </c>
      <c r="E57" s="7" t="s">
        <v>282</v>
      </c>
      <c r="F57" s="7" t="s">
        <v>283</v>
      </c>
      <c r="G57" s="7" t="s">
        <v>283</v>
      </c>
      <c r="H57" s="7" t="s">
        <v>282</v>
      </c>
      <c r="I57" s="7" t="s">
        <v>283</v>
      </c>
      <c r="J57" s="7" t="s">
        <v>284</v>
      </c>
      <c r="K57" s="7" t="s">
        <v>285</v>
      </c>
      <c r="L57" s="8" t="s">
        <v>27</v>
      </c>
      <c r="M57" s="8" t="s">
        <v>27</v>
      </c>
      <c r="N57" s="8" t="s">
        <v>27</v>
      </c>
      <c r="O57" s="8" t="s">
        <v>27</v>
      </c>
      <c r="P57" s="8" t="s">
        <v>27</v>
      </c>
      <c r="Q57" s="8" t="s">
        <v>27</v>
      </c>
      <c r="R57" s="7" t="s">
        <v>32</v>
      </c>
      <c r="S57" s="7">
        <v>385</v>
      </c>
      <c r="T57" s="9" t="s">
        <v>286</v>
      </c>
    </row>
    <row r="58" spans="1:20" ht="28" x14ac:dyDescent="0.2">
      <c r="A58" s="5" t="s">
        <v>287</v>
      </c>
      <c r="B58" s="6" t="e">
        <f ca="1">IMAGE("https://acnhcdn.com/latest/MessageCard/MsgBirthday01.png")</f>
        <v>#NAME?</v>
      </c>
      <c r="C58" s="7">
        <v>200</v>
      </c>
      <c r="D58" s="7" t="s">
        <v>21</v>
      </c>
      <c r="E58" s="7" t="s">
        <v>288</v>
      </c>
      <c r="F58" s="7" t="s">
        <v>289</v>
      </c>
      <c r="G58" s="7" t="s">
        <v>289</v>
      </c>
      <c r="H58" s="7" t="s">
        <v>23</v>
      </c>
      <c r="I58" s="7" t="s">
        <v>24</v>
      </c>
      <c r="J58" s="7" t="s">
        <v>25</v>
      </c>
      <c r="K58" s="7" t="s">
        <v>26</v>
      </c>
      <c r="L58" s="8" t="s">
        <v>27</v>
      </c>
      <c r="M58" s="8" t="s">
        <v>27</v>
      </c>
      <c r="N58" s="8" t="s">
        <v>27</v>
      </c>
      <c r="O58" s="8" t="s">
        <v>27</v>
      </c>
      <c r="P58" s="8" t="s">
        <v>27</v>
      </c>
      <c r="Q58" s="8" t="s">
        <v>27</v>
      </c>
      <c r="R58" s="7" t="s">
        <v>32</v>
      </c>
      <c r="S58" s="7">
        <v>390</v>
      </c>
      <c r="T58" s="9" t="s">
        <v>290</v>
      </c>
    </row>
    <row r="59" spans="1:20" ht="28" x14ac:dyDescent="0.2">
      <c r="A59" s="5" t="s">
        <v>291</v>
      </c>
      <c r="B59" s="6" t="e">
        <f ca="1">IMAGE("https://acnhcdn.com/latest/MessageCard/MsgThankyou01.png")</f>
        <v>#NAME?</v>
      </c>
      <c r="C59" s="7">
        <v>200</v>
      </c>
      <c r="D59" s="7" t="s">
        <v>21</v>
      </c>
      <c r="E59" s="7" t="s">
        <v>292</v>
      </c>
      <c r="F59" s="7" t="s">
        <v>293</v>
      </c>
      <c r="G59" s="7" t="s">
        <v>293</v>
      </c>
      <c r="H59" s="7" t="s">
        <v>292</v>
      </c>
      <c r="I59" s="7" t="s">
        <v>293</v>
      </c>
      <c r="J59" s="7" t="s">
        <v>294</v>
      </c>
      <c r="K59" s="7" t="s">
        <v>38</v>
      </c>
      <c r="L59" s="8" t="s">
        <v>27</v>
      </c>
      <c r="M59" s="8" t="s">
        <v>27</v>
      </c>
      <c r="N59" s="8" t="s">
        <v>27</v>
      </c>
      <c r="O59" s="8" t="s">
        <v>27</v>
      </c>
      <c r="P59" s="8" t="s">
        <v>27</v>
      </c>
      <c r="Q59" s="8" t="s">
        <v>27</v>
      </c>
      <c r="R59" s="7" t="s">
        <v>32</v>
      </c>
      <c r="S59" s="7">
        <v>380</v>
      </c>
      <c r="T59" s="9" t="s">
        <v>295</v>
      </c>
    </row>
    <row r="60" spans="1:20" ht="28" x14ac:dyDescent="0.2">
      <c r="A60" s="5" t="s">
        <v>296</v>
      </c>
      <c r="B60" s="6" t="e">
        <f ca="1">IMAGE("https://acnhcdn.com/latest/MessageCard/MsgStar00.png")</f>
        <v>#NAME?</v>
      </c>
      <c r="C60" s="7">
        <v>200</v>
      </c>
      <c r="D60" s="7" t="s">
        <v>21</v>
      </c>
      <c r="E60" s="7" t="s">
        <v>297</v>
      </c>
      <c r="F60" s="7" t="s">
        <v>298</v>
      </c>
      <c r="G60" s="7" t="s">
        <v>298</v>
      </c>
      <c r="H60" s="7" t="s">
        <v>23</v>
      </c>
      <c r="I60" s="7" t="s">
        <v>24</v>
      </c>
      <c r="J60" s="7" t="s">
        <v>25</v>
      </c>
      <c r="K60" s="7" t="s">
        <v>26</v>
      </c>
      <c r="L60" s="8" t="s">
        <v>27</v>
      </c>
      <c r="M60" s="8" t="s">
        <v>27</v>
      </c>
      <c r="N60" s="8" t="s">
        <v>27</v>
      </c>
      <c r="O60" s="8" t="s">
        <v>27</v>
      </c>
      <c r="P60" s="8" t="s">
        <v>27</v>
      </c>
      <c r="Q60" s="8" t="s">
        <v>27</v>
      </c>
      <c r="R60" s="7" t="s">
        <v>32</v>
      </c>
      <c r="S60" s="7">
        <v>407</v>
      </c>
      <c r="T60" s="9" t="s">
        <v>299</v>
      </c>
    </row>
    <row r="61" spans="1:20" ht="28" x14ac:dyDescent="0.2">
      <c r="A61" s="5" t="s">
        <v>300</v>
      </c>
      <c r="B61" s="6" t="e">
        <f ca="1">IMAGE("https://acnhcdn.com/latest/MessageCard/MsgWinter00.png")</f>
        <v>#NAME?</v>
      </c>
      <c r="C61" s="7">
        <v>200</v>
      </c>
      <c r="D61" s="7" t="s">
        <v>21</v>
      </c>
      <c r="E61" s="7" t="s">
        <v>116</v>
      </c>
      <c r="F61" s="7" t="s">
        <v>301</v>
      </c>
      <c r="G61" s="7" t="s">
        <v>301</v>
      </c>
      <c r="H61" s="7" t="s">
        <v>116</v>
      </c>
      <c r="I61" s="7" t="s">
        <v>301</v>
      </c>
      <c r="J61" s="7" t="s">
        <v>302</v>
      </c>
      <c r="K61" s="7" t="s">
        <v>303</v>
      </c>
      <c r="L61" s="8" t="s">
        <v>27</v>
      </c>
      <c r="M61" s="8" t="s">
        <v>27</v>
      </c>
      <c r="N61" s="8" t="s">
        <v>304</v>
      </c>
      <c r="O61" s="8" t="s">
        <v>305</v>
      </c>
      <c r="P61" s="8" t="s">
        <v>306</v>
      </c>
      <c r="Q61" s="8" t="s">
        <v>307</v>
      </c>
      <c r="R61" s="7" t="s">
        <v>32</v>
      </c>
      <c r="S61" s="7">
        <v>367</v>
      </c>
      <c r="T61" s="9" t="s">
        <v>308</v>
      </c>
    </row>
    <row r="62" spans="1:20" ht="28" x14ac:dyDescent="0.2">
      <c r="A62" s="5" t="s">
        <v>309</v>
      </c>
      <c r="B62" s="6" t="e">
        <f ca="1">IMAGE("https://acnhcdn.com/latest/MessageCard/MsgSnowfes00.png")</f>
        <v>#NAME?</v>
      </c>
      <c r="C62" s="7">
        <v>200</v>
      </c>
      <c r="D62" s="7" t="s">
        <v>21</v>
      </c>
      <c r="E62" s="7" t="s">
        <v>38</v>
      </c>
      <c r="F62" s="7" t="s">
        <v>310</v>
      </c>
      <c r="G62" s="7" t="s">
        <v>310</v>
      </c>
      <c r="H62" s="7" t="s">
        <v>38</v>
      </c>
      <c r="I62" s="7" t="s">
        <v>310</v>
      </c>
      <c r="J62" s="7" t="s">
        <v>25</v>
      </c>
      <c r="K62" s="7" t="s">
        <v>26</v>
      </c>
      <c r="L62" s="8" t="s">
        <v>27</v>
      </c>
      <c r="M62" s="8" t="s">
        <v>27</v>
      </c>
      <c r="N62" s="8" t="s">
        <v>304</v>
      </c>
      <c r="O62" s="8" t="s">
        <v>305</v>
      </c>
      <c r="P62" s="8" t="s">
        <v>306</v>
      </c>
      <c r="Q62" s="8" t="s">
        <v>307</v>
      </c>
      <c r="R62" s="7" t="s">
        <v>32</v>
      </c>
      <c r="S62" s="7">
        <v>374</v>
      </c>
      <c r="T62" s="9" t="s">
        <v>311</v>
      </c>
    </row>
    <row r="63" spans="1:20" ht="28" x14ac:dyDescent="0.2">
      <c r="A63" s="5" t="s">
        <v>312</v>
      </c>
      <c r="B63" s="6" t="e">
        <f ca="1">IMAGE("https://acnhcdn.com/latest/MessageCard/MsgOther05.png")</f>
        <v>#NAME?</v>
      </c>
      <c r="C63" s="7">
        <v>200</v>
      </c>
      <c r="D63" s="7" t="s">
        <v>21</v>
      </c>
      <c r="E63" s="7" t="s">
        <v>38</v>
      </c>
      <c r="F63" s="7" t="s">
        <v>313</v>
      </c>
      <c r="G63" s="7" t="s">
        <v>313</v>
      </c>
      <c r="H63" s="7" t="s">
        <v>23</v>
      </c>
      <c r="I63" s="7" t="s">
        <v>24</v>
      </c>
      <c r="J63" s="7" t="s">
        <v>25</v>
      </c>
      <c r="K63" s="7" t="s">
        <v>26</v>
      </c>
      <c r="L63" s="8" t="s">
        <v>27</v>
      </c>
      <c r="M63" s="8" t="s">
        <v>27</v>
      </c>
      <c r="N63" s="8" t="s">
        <v>27</v>
      </c>
      <c r="O63" s="8" t="s">
        <v>27</v>
      </c>
      <c r="P63" s="8" t="s">
        <v>27</v>
      </c>
      <c r="Q63" s="8" t="s">
        <v>27</v>
      </c>
      <c r="R63" s="7" t="s">
        <v>32</v>
      </c>
      <c r="S63" s="7">
        <v>404</v>
      </c>
      <c r="T63" s="9" t="s">
        <v>314</v>
      </c>
    </row>
    <row r="64" spans="1:20" ht="28" x14ac:dyDescent="0.2">
      <c r="A64" s="5" t="s">
        <v>315</v>
      </c>
      <c r="B64" s="6" t="e">
        <f ca="1">IMAGE("https://acnhcdn.com/latest/MessageCard/MsgActive01.png")</f>
        <v>#NAME?</v>
      </c>
      <c r="C64" s="7">
        <v>200</v>
      </c>
      <c r="D64" s="7" t="s">
        <v>21</v>
      </c>
      <c r="E64" s="7" t="s">
        <v>316</v>
      </c>
      <c r="F64" s="7" t="s">
        <v>317</v>
      </c>
      <c r="G64" s="7" t="s">
        <v>317</v>
      </c>
      <c r="H64" s="7" t="s">
        <v>23</v>
      </c>
      <c r="I64" s="7" t="s">
        <v>24</v>
      </c>
      <c r="J64" s="7" t="s">
        <v>25</v>
      </c>
      <c r="K64" s="7" t="s">
        <v>26</v>
      </c>
      <c r="L64" s="8" t="s">
        <v>27</v>
      </c>
      <c r="M64" s="8" t="s">
        <v>27</v>
      </c>
      <c r="N64" s="8" t="s">
        <v>27</v>
      </c>
      <c r="O64" s="8" t="s">
        <v>27</v>
      </c>
      <c r="P64" s="8" t="s">
        <v>27</v>
      </c>
      <c r="Q64" s="8" t="s">
        <v>27</v>
      </c>
      <c r="R64" s="7" t="s">
        <v>32</v>
      </c>
      <c r="S64" s="7">
        <v>356</v>
      </c>
      <c r="T64" s="9" t="s">
        <v>318</v>
      </c>
    </row>
    <row r="65" spans="1:20" ht="28" x14ac:dyDescent="0.2">
      <c r="A65" s="5" t="s">
        <v>319</v>
      </c>
      <c r="B65" s="6" t="e">
        <f ca="1">IMAGE("https://acnhcdn.com/latest/MessageCard/MsgOther03.png")</f>
        <v>#NAME?</v>
      </c>
      <c r="C65" s="7">
        <v>200</v>
      </c>
      <c r="D65" s="7" t="s">
        <v>21</v>
      </c>
      <c r="E65" s="7" t="s">
        <v>320</v>
      </c>
      <c r="F65" s="7" t="s">
        <v>320</v>
      </c>
      <c r="G65" s="7" t="s">
        <v>320</v>
      </c>
      <c r="H65" s="7" t="s">
        <v>320</v>
      </c>
      <c r="I65" s="7" t="s">
        <v>321</v>
      </c>
      <c r="J65" s="7" t="s">
        <v>38</v>
      </c>
      <c r="K65" s="7" t="s">
        <v>38</v>
      </c>
      <c r="L65" s="8" t="s">
        <v>27</v>
      </c>
      <c r="M65" s="8" t="s">
        <v>27</v>
      </c>
      <c r="N65" s="8" t="s">
        <v>27</v>
      </c>
      <c r="O65" s="8" t="s">
        <v>27</v>
      </c>
      <c r="P65" s="8" t="s">
        <v>27</v>
      </c>
      <c r="Q65" s="8" t="s">
        <v>27</v>
      </c>
      <c r="R65" s="7" t="s">
        <v>32</v>
      </c>
      <c r="S65" s="7">
        <v>362</v>
      </c>
      <c r="T65" s="9" t="s">
        <v>322</v>
      </c>
    </row>
    <row r="66" spans="1:20" ht="28" x14ac:dyDescent="0.2">
      <c r="A66" s="5" t="s">
        <v>323</v>
      </c>
      <c r="B66" s="6" t="e">
        <f ca="1">IMAGE("https://acnhcdn.com/latest/MessageCard/MsgWherearen02.png")</f>
        <v>#NAME?</v>
      </c>
      <c r="C66" s="6"/>
      <c r="D66" s="6" t="s">
        <v>21</v>
      </c>
      <c r="E66" s="7" t="s">
        <v>38</v>
      </c>
      <c r="F66" s="7" t="s">
        <v>38</v>
      </c>
      <c r="G66" s="7" t="s">
        <v>38</v>
      </c>
      <c r="H66" s="7" t="s">
        <v>23</v>
      </c>
      <c r="I66" s="7" t="s">
        <v>24</v>
      </c>
      <c r="J66" s="7" t="s">
        <v>25</v>
      </c>
      <c r="K66" s="7" t="s">
        <v>26</v>
      </c>
      <c r="L66" s="11"/>
      <c r="M66" s="11"/>
      <c r="N66" s="11"/>
      <c r="O66" s="11"/>
      <c r="P66" s="11"/>
      <c r="Q66" s="11"/>
      <c r="R66" s="7" t="str">
        <f>CONCATENATE(RIGHT(J66,LEN(J66) - 6),".",RIGHT(K66,LEN(K66) - 6),".",RIGHT(K66,LEN(K66) - 6))</f>
        <v>2.0.0</v>
      </c>
      <c r="S66" s="7">
        <v>443</v>
      </c>
      <c r="T66" s="9" t="s">
        <v>324</v>
      </c>
    </row>
    <row r="67" spans="1:20" ht="28" x14ac:dyDescent="0.2">
      <c r="A67" s="5" t="s">
        <v>325</v>
      </c>
      <c r="B67" s="6" t="e">
        <f ca="1">IMAGE("https://acnhcdn.com/latest/MessageCard/MsgSimple01.png")</f>
        <v>#NAME?</v>
      </c>
      <c r="C67" s="7">
        <v>200</v>
      </c>
      <c r="D67" s="7" t="s">
        <v>21</v>
      </c>
      <c r="E67" s="7" t="s">
        <v>326</v>
      </c>
      <c r="F67" s="7" t="s">
        <v>326</v>
      </c>
      <c r="G67" s="7" t="s">
        <v>326</v>
      </c>
      <c r="H67" s="7" t="s">
        <v>326</v>
      </c>
      <c r="I67" s="7" t="s">
        <v>38</v>
      </c>
      <c r="J67" s="7" t="s">
        <v>38</v>
      </c>
      <c r="K67" s="7" t="s">
        <v>38</v>
      </c>
      <c r="L67" s="8" t="s">
        <v>27</v>
      </c>
      <c r="M67" s="8" t="s">
        <v>27</v>
      </c>
      <c r="N67" s="8" t="s">
        <v>27</v>
      </c>
      <c r="O67" s="8" t="s">
        <v>27</v>
      </c>
      <c r="P67" s="8" t="s">
        <v>27</v>
      </c>
      <c r="Q67" s="8" t="s">
        <v>27</v>
      </c>
      <c r="R67" s="7" t="s">
        <v>32</v>
      </c>
      <c r="S67" s="7">
        <v>358</v>
      </c>
      <c r="T67" s="9" t="s">
        <v>327</v>
      </c>
    </row>
    <row r="68" spans="1:20" ht="28" x14ac:dyDescent="0.2">
      <c r="A68" s="5" t="s">
        <v>328</v>
      </c>
      <c r="B68" s="6" t="e">
        <f ca="1">IMAGE("https://acnhcdn.com/latest/MessageCard/MsgWinter02.png")</f>
        <v>#NAME?</v>
      </c>
      <c r="C68" s="7">
        <v>200</v>
      </c>
      <c r="D68" s="7" t="s">
        <v>21</v>
      </c>
      <c r="E68" s="7" t="s">
        <v>329</v>
      </c>
      <c r="F68" s="7" t="s">
        <v>330</v>
      </c>
      <c r="G68" s="7" t="s">
        <v>330</v>
      </c>
      <c r="H68" s="7" t="s">
        <v>23</v>
      </c>
      <c r="I68" s="7" t="s">
        <v>24</v>
      </c>
      <c r="J68" s="7" t="s">
        <v>25</v>
      </c>
      <c r="K68" s="7" t="s">
        <v>26</v>
      </c>
      <c r="L68" s="8" t="s">
        <v>27</v>
      </c>
      <c r="M68" s="8" t="s">
        <v>27</v>
      </c>
      <c r="N68" s="8" t="s">
        <v>304</v>
      </c>
      <c r="O68" s="8" t="s">
        <v>305</v>
      </c>
      <c r="P68" s="8" t="s">
        <v>306</v>
      </c>
      <c r="Q68" s="8" t="s">
        <v>307</v>
      </c>
      <c r="R68" s="7" t="s">
        <v>32</v>
      </c>
      <c r="S68" s="7">
        <v>414</v>
      </c>
      <c r="T68" s="9" t="s">
        <v>331</v>
      </c>
    </row>
    <row r="69" spans="1:20" ht="28" x14ac:dyDescent="0.2">
      <c r="A69" s="5" t="s">
        <v>332</v>
      </c>
      <c r="B69" s="6" t="e">
        <f ca="1">IMAGE("https://acnhcdn.com/latest/MessageCard/MsgWherearen04.png")</f>
        <v>#NAME?</v>
      </c>
      <c r="C69" s="6"/>
      <c r="D69" s="6" t="s">
        <v>333</v>
      </c>
      <c r="E69" s="7" t="s">
        <v>334</v>
      </c>
      <c r="F69" s="7" t="s">
        <v>334</v>
      </c>
      <c r="G69" s="7" t="s">
        <v>334</v>
      </c>
      <c r="H69" s="7" t="s">
        <v>23</v>
      </c>
      <c r="I69" s="7" t="s">
        <v>24</v>
      </c>
      <c r="J69" s="7" t="s">
        <v>25</v>
      </c>
      <c r="K69" s="7" t="s">
        <v>26</v>
      </c>
      <c r="L69" s="11"/>
      <c r="M69" s="11"/>
      <c r="N69" s="11"/>
      <c r="O69" s="11"/>
      <c r="P69" s="11"/>
      <c r="Q69" s="11"/>
      <c r="R69" s="7" t="str">
        <f>CONCATENATE(RIGHT(J69,LEN(J69) - 6),".",RIGHT(K69,LEN(K69) - 6),".",RIGHT(K69,LEN(K69) - 6))</f>
        <v>2.0.0</v>
      </c>
      <c r="S69" s="7">
        <v>444</v>
      </c>
      <c r="T69" s="9" t="s">
        <v>335</v>
      </c>
    </row>
    <row r="70" spans="1:20" ht="28" x14ac:dyDescent="0.2">
      <c r="A70" s="5" t="s">
        <v>336</v>
      </c>
      <c r="B70" s="6" t="e">
        <f ca="1">IMAGE("https://acnhcdn.com/latest/MessageCard/MsgThanksgiving00.png")</f>
        <v>#NAME?</v>
      </c>
      <c r="C70" s="7">
        <v>200</v>
      </c>
      <c r="D70" s="7" t="s">
        <v>337</v>
      </c>
      <c r="E70" s="7" t="s">
        <v>338</v>
      </c>
      <c r="F70" s="7" t="s">
        <v>339</v>
      </c>
      <c r="G70" s="7" t="s">
        <v>339</v>
      </c>
      <c r="H70" s="7" t="s">
        <v>338</v>
      </c>
      <c r="I70" s="7" t="s">
        <v>339</v>
      </c>
      <c r="J70" s="7" t="s">
        <v>340</v>
      </c>
      <c r="K70" s="7" t="s">
        <v>38</v>
      </c>
      <c r="L70" s="10" t="s">
        <v>341</v>
      </c>
      <c r="M70" s="10" t="s">
        <v>121</v>
      </c>
      <c r="N70" s="8" t="s">
        <v>27</v>
      </c>
      <c r="O70" s="8" t="s">
        <v>27</v>
      </c>
      <c r="P70" s="8" t="s">
        <v>27</v>
      </c>
      <c r="Q70" s="8" t="s">
        <v>27</v>
      </c>
      <c r="R70" s="7" t="s">
        <v>32</v>
      </c>
      <c r="S70" s="7">
        <v>357</v>
      </c>
      <c r="T70" s="9" t="s">
        <v>342</v>
      </c>
    </row>
    <row r="71" spans="1:20" ht="28" x14ac:dyDescent="0.2">
      <c r="A71" s="5" t="s">
        <v>343</v>
      </c>
      <c r="B71" s="6" t="e">
        <f ca="1">IMAGE("https://acnhcdn.com/latest/MessageCard/MsgGorgeous00.png")</f>
        <v>#NAME?</v>
      </c>
      <c r="C71" s="7">
        <v>200</v>
      </c>
      <c r="D71" s="7" t="s">
        <v>21</v>
      </c>
      <c r="E71" s="7" t="s">
        <v>344</v>
      </c>
      <c r="F71" s="7" t="s">
        <v>345</v>
      </c>
      <c r="G71" s="7" t="s">
        <v>345</v>
      </c>
      <c r="H71" s="7" t="s">
        <v>23</v>
      </c>
      <c r="I71" s="7" t="s">
        <v>24</v>
      </c>
      <c r="J71" s="7" t="s">
        <v>25</v>
      </c>
      <c r="K71" s="7" t="s">
        <v>26</v>
      </c>
      <c r="L71" s="8" t="s">
        <v>27</v>
      </c>
      <c r="M71" s="8" t="s">
        <v>27</v>
      </c>
      <c r="N71" s="8" t="s">
        <v>27</v>
      </c>
      <c r="O71" s="8" t="s">
        <v>27</v>
      </c>
      <c r="P71" s="8" t="s">
        <v>27</v>
      </c>
      <c r="Q71" s="8" t="s">
        <v>27</v>
      </c>
      <c r="R71" s="7" t="s">
        <v>32</v>
      </c>
      <c r="S71" s="7">
        <v>416</v>
      </c>
      <c r="T71" s="9" t="s">
        <v>346</v>
      </c>
    </row>
    <row r="72" spans="1:20" ht="42" x14ac:dyDescent="0.2">
      <c r="A72" s="5" t="s">
        <v>347</v>
      </c>
      <c r="B72" s="6" t="e">
        <f ca="1">IMAGE("https://acnhcdn.com/latest/MessageCard/MsgChristmas02.png")</f>
        <v>#NAME?</v>
      </c>
      <c r="C72" s="7">
        <v>200</v>
      </c>
      <c r="D72" s="7" t="s">
        <v>348</v>
      </c>
      <c r="E72" s="7" t="s">
        <v>38</v>
      </c>
      <c r="F72" s="7" t="s">
        <v>38</v>
      </c>
      <c r="G72" s="7" t="s">
        <v>38</v>
      </c>
      <c r="H72" s="7" t="s">
        <v>349</v>
      </c>
      <c r="I72" s="7" t="s">
        <v>38</v>
      </c>
      <c r="J72" s="7" t="s">
        <v>350</v>
      </c>
      <c r="K72" s="7" t="s">
        <v>351</v>
      </c>
      <c r="L72" s="8" t="s">
        <v>171</v>
      </c>
      <c r="M72" s="8" t="s">
        <v>172</v>
      </c>
      <c r="N72" s="8" t="s">
        <v>27</v>
      </c>
      <c r="O72" s="8" t="s">
        <v>27</v>
      </c>
      <c r="P72" s="8" t="s">
        <v>27</v>
      </c>
      <c r="Q72" s="8" t="s">
        <v>27</v>
      </c>
      <c r="R72" s="7" t="s">
        <v>32</v>
      </c>
      <c r="S72" s="7">
        <v>383</v>
      </c>
      <c r="T72" s="9" t="s">
        <v>352</v>
      </c>
    </row>
    <row r="73" spans="1:20" ht="28" x14ac:dyDescent="0.2">
      <c r="A73" s="5" t="s">
        <v>353</v>
      </c>
      <c r="B73" s="6" t="e">
        <f ca="1">IMAGE("https://acnhcdn.com/latest/MessageCard/MsgWedding00.png")</f>
        <v>#NAME?</v>
      </c>
      <c r="C73" s="7">
        <v>200</v>
      </c>
      <c r="D73" s="7" t="s">
        <v>21</v>
      </c>
      <c r="E73" s="7" t="s">
        <v>354</v>
      </c>
      <c r="F73" s="7" t="s">
        <v>355</v>
      </c>
      <c r="G73" s="7" t="s">
        <v>355</v>
      </c>
      <c r="H73" s="7" t="s">
        <v>354</v>
      </c>
      <c r="I73" s="7" t="s">
        <v>355</v>
      </c>
      <c r="J73" s="7" t="s">
        <v>38</v>
      </c>
      <c r="K73" s="7" t="s">
        <v>38</v>
      </c>
      <c r="L73" s="8" t="s">
        <v>27</v>
      </c>
      <c r="M73" s="8" t="s">
        <v>27</v>
      </c>
      <c r="N73" s="8" t="s">
        <v>27</v>
      </c>
      <c r="O73" s="8" t="s">
        <v>27</v>
      </c>
      <c r="P73" s="8" t="s">
        <v>27</v>
      </c>
      <c r="Q73" s="8" t="s">
        <v>27</v>
      </c>
      <c r="R73" s="7" t="s">
        <v>32</v>
      </c>
      <c r="S73" s="7">
        <v>413</v>
      </c>
      <c r="T73" s="9" t="s">
        <v>356</v>
      </c>
    </row>
    <row r="74" spans="1:20" ht="42" x14ac:dyDescent="0.2">
      <c r="A74" s="5" t="s">
        <v>357</v>
      </c>
      <c r="B74" s="6" t="e">
        <f ca="1">IMAGE("https://acnhcdn.com/latest/MessageCard/MsgWinter01.png")</f>
        <v>#NAME?</v>
      </c>
      <c r="C74" s="7">
        <v>200</v>
      </c>
      <c r="D74" s="7" t="s">
        <v>21</v>
      </c>
      <c r="E74" s="7" t="s">
        <v>358</v>
      </c>
      <c r="F74" s="7" t="s">
        <v>38</v>
      </c>
      <c r="G74" s="7" t="s">
        <v>38</v>
      </c>
      <c r="H74" s="7" t="s">
        <v>23</v>
      </c>
      <c r="I74" s="7" t="s">
        <v>24</v>
      </c>
      <c r="J74" s="7" t="s">
        <v>25</v>
      </c>
      <c r="K74" s="7" t="s">
        <v>26</v>
      </c>
      <c r="L74" s="8" t="s">
        <v>27</v>
      </c>
      <c r="M74" s="8" t="s">
        <v>27</v>
      </c>
      <c r="N74" s="8" t="s">
        <v>304</v>
      </c>
      <c r="O74" s="8" t="s">
        <v>305</v>
      </c>
      <c r="P74" s="8" t="s">
        <v>306</v>
      </c>
      <c r="Q74" s="8" t="s">
        <v>307</v>
      </c>
      <c r="R74" s="7" t="s">
        <v>32</v>
      </c>
      <c r="S74" s="7">
        <v>370</v>
      </c>
      <c r="T74" s="9" t="s">
        <v>359</v>
      </c>
    </row>
    <row r="75" spans="1:20" ht="28" x14ac:dyDescent="0.2">
      <c r="A75" s="5" t="s">
        <v>360</v>
      </c>
      <c r="B75" s="6" t="e">
        <f ca="1">IMAGE("https://acnhcdn.com/latest/MessageCard/MsgOther00.png")</f>
        <v>#NAME?</v>
      </c>
      <c r="C75" s="7">
        <v>200</v>
      </c>
      <c r="D75" s="7" t="s">
        <v>21</v>
      </c>
      <c r="E75" s="7" t="s">
        <v>361</v>
      </c>
      <c r="F75" s="7" t="s">
        <v>362</v>
      </c>
      <c r="G75" s="7" t="s">
        <v>362</v>
      </c>
      <c r="H75" s="7" t="s">
        <v>361</v>
      </c>
      <c r="I75" s="7" t="s">
        <v>362</v>
      </c>
      <c r="J75" s="7" t="s">
        <v>363</v>
      </c>
      <c r="K75" s="7" t="s">
        <v>364</v>
      </c>
      <c r="L75" s="8" t="s">
        <v>27</v>
      </c>
      <c r="M75" s="8" t="s">
        <v>27</v>
      </c>
      <c r="N75" s="8" t="s">
        <v>27</v>
      </c>
      <c r="O75" s="8" t="s">
        <v>27</v>
      </c>
      <c r="P75" s="8" t="s">
        <v>27</v>
      </c>
      <c r="Q75" s="8" t="s">
        <v>27</v>
      </c>
      <c r="R75" s="7" t="s">
        <v>32</v>
      </c>
      <c r="S75" s="7">
        <v>359</v>
      </c>
      <c r="T75" s="9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2022-11-07T19:26:05Z</dcterms:created>
  <dcterms:modified xsi:type="dcterms:W3CDTF">2022-11-07T19:26:13Z</dcterms:modified>
</cp:coreProperties>
</file>