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essefacetin/Dersler/2022-2023 Güz/BLG317E - Database/Project/repo/database-project/dataset/"/>
    </mc:Choice>
  </mc:AlternateContent>
  <xr:revisionPtr revIDLastSave="0" documentId="8_{4D501DA4-13F6-474F-AAFC-777B42E17F7A}" xr6:coauthVersionLast="47" xr6:coauthVersionMax="47" xr10:uidLastSave="{00000000-0000-0000-0000-000000000000}"/>
  <bookViews>
    <workbookView xWindow="6860" yWindow="4300" windowWidth="27640" windowHeight="16940" xr2:uid="{AB65165C-95D2-4C49-ABE4-44A60CD88AB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9" i="1" l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<sst xmlns="http://schemas.openxmlformats.org/spreadsheetml/2006/main" count="642" uniqueCount="297">
  <si>
    <t>#</t>
  </si>
  <si>
    <t>Name</t>
  </si>
  <si>
    <t>Image</t>
  </si>
  <si>
    <t>Source</t>
  </si>
  <si>
    <t>Source Notes</t>
  </si>
  <si>
    <t>Season/Event</t>
  </si>
  <si>
    <t>Season/Event Exclusive</t>
  </si>
  <si>
    <t>Version Added</t>
  </si>
  <si>
    <t>Icon Filename</t>
  </si>
  <si>
    <t>Internal ID</t>
  </si>
  <si>
    <t>Unique Entry ID</t>
  </si>
  <si>
    <t>Greetings</t>
  </si>
  <si>
    <t>All villagers</t>
  </si>
  <si>
    <t>NA</t>
  </si>
  <si>
    <t>1.0.0</t>
  </si>
  <si>
    <t>Greeting</t>
  </si>
  <si>
    <t>oE6uqhZYjYfuqb55n</t>
  </si>
  <si>
    <t>Agreement</t>
  </si>
  <si>
    <t>Cranky villagers</t>
  </si>
  <si>
    <t>Nodding</t>
  </si>
  <si>
    <t>7smqwK9J7eFBxta28</t>
  </si>
  <si>
    <t>Disagreement</t>
  </si>
  <si>
    <t>Big Sister villagers</t>
  </si>
  <si>
    <t>Negative</t>
  </si>
  <si>
    <t>Bw5YBM6iuWgMzutWq</t>
  </si>
  <si>
    <t>Pleased</t>
  </si>
  <si>
    <t>Normal villagers</t>
  </si>
  <si>
    <t>Hello</t>
  </si>
  <si>
    <t>Z3MuKfQMaH3D8vkPA</t>
  </si>
  <si>
    <t>Happiness</t>
  </si>
  <si>
    <t>Peppy villagers</t>
  </si>
  <si>
    <t>Smiling</t>
  </si>
  <si>
    <t>TWENXBbBENgnFiGq3</t>
  </si>
  <si>
    <t>Joy</t>
  </si>
  <si>
    <t>HappyFlower</t>
  </si>
  <si>
    <t>fSNyHJHgLKac5mSLT</t>
  </si>
  <si>
    <t>Glee</t>
  </si>
  <si>
    <t>HappyDance</t>
  </si>
  <si>
    <t>8nAwdhzZfotqpLC9R</t>
  </si>
  <si>
    <t>Laughter</t>
  </si>
  <si>
    <t>Laughing</t>
  </si>
  <si>
    <t>EBenMHMpwnkMgS6eg</t>
  </si>
  <si>
    <t>Love</t>
  </si>
  <si>
    <t>Snooty villagers</t>
  </si>
  <si>
    <t>Requires a high level of friendship</t>
  </si>
  <si>
    <t>GvAsErCFuGAcMAeXM</t>
  </si>
  <si>
    <t>Confident</t>
  </si>
  <si>
    <t>Assent</t>
  </si>
  <si>
    <t>TGifHTbyLBh4f3gDQ</t>
  </si>
  <si>
    <t>Showmanship</t>
  </si>
  <si>
    <t>Smug villagers</t>
  </si>
  <si>
    <t>Shaki</t>
  </si>
  <si>
    <t>Bj5iG7kc6tLND9bjn</t>
  </si>
  <si>
    <t>Flourish</t>
  </si>
  <si>
    <t>Jock villagers</t>
  </si>
  <si>
    <t>Dance</t>
  </si>
  <si>
    <t>5QDD3DcwdPhbGoJAf</t>
  </si>
  <si>
    <t>Pride</t>
  </si>
  <si>
    <t>Lazy villagers</t>
  </si>
  <si>
    <t>SmugFace</t>
  </si>
  <si>
    <t>xKoQpdJMtocNFRckm</t>
  </si>
  <si>
    <t>Encouraging</t>
  </si>
  <si>
    <t>Cheering</t>
  </si>
  <si>
    <t>fomfML4NWdY8x6adv</t>
  </si>
  <si>
    <t>Delight</t>
  </si>
  <si>
    <t>Clapping</t>
  </si>
  <si>
    <t>F9DpGeqZzDeSTh2bq</t>
  </si>
  <si>
    <t>Apologetic</t>
  </si>
  <si>
    <t>Apologize</t>
  </si>
  <si>
    <t>jBKsQYCAd7PtymQeB</t>
  </si>
  <si>
    <t>Bewilderment</t>
  </si>
  <si>
    <t>Pardon</t>
  </si>
  <si>
    <t>WRSSRZMtM6rXfXBrR</t>
  </si>
  <si>
    <t>Curiosity</t>
  </si>
  <si>
    <t>QuestionMark</t>
  </si>
  <si>
    <t>SskgipgnKzm5TsK7d</t>
  </si>
  <si>
    <t>Surprise</t>
  </si>
  <si>
    <t>Aha</t>
  </si>
  <si>
    <t>7jmkZiSxrYT7MMm4P</t>
  </si>
  <si>
    <t>Amazed</t>
  </si>
  <si>
    <t>Shocked</t>
  </si>
  <si>
    <t>vosig4bbr4kPq57AT</t>
  </si>
  <si>
    <t>Inspiration</t>
  </si>
  <si>
    <t>IdeaBulb</t>
  </si>
  <si>
    <t>8ux4ddfibJQR2EuWW</t>
  </si>
  <si>
    <t>Surprised</t>
  </si>
  <si>
    <t>bn29da8SNdMYYyWAa</t>
  </si>
  <si>
    <t>Mistaken</t>
  </si>
  <si>
    <t>Oops</t>
  </si>
  <si>
    <t>DPR7WWkmR36Bsf2LG</t>
  </si>
  <si>
    <t>Bashfulness</t>
  </si>
  <si>
    <t>Blushing</t>
  </si>
  <si>
    <t>wzvKbFrEJCseTohoz</t>
  </si>
  <si>
    <t>Shyness</t>
  </si>
  <si>
    <t>Hesitate</t>
  </si>
  <si>
    <t>9H7jt7AGKbh6mW4y8</t>
  </si>
  <si>
    <t>Sheepishness</t>
  </si>
  <si>
    <t>WrySmile</t>
  </si>
  <si>
    <t>5cRnCPDJRdRpPJF8D</t>
  </si>
  <si>
    <t>Smirking</t>
  </si>
  <si>
    <t>Grin</t>
  </si>
  <si>
    <t>KDAWT9zDKpufEWgaW</t>
  </si>
  <si>
    <t>Mischief</t>
  </si>
  <si>
    <t>Scheming</t>
  </si>
  <si>
    <t>E7it7yLfFaddFvEhQ</t>
  </si>
  <si>
    <t>Resignation</t>
  </si>
  <si>
    <t>OhGeez</t>
  </si>
  <si>
    <t>7YdF3ZMr95XP3FaoW</t>
  </si>
  <si>
    <t>Daydreaming</t>
  </si>
  <si>
    <t>AbsentMindedness</t>
  </si>
  <si>
    <t>JFrTBJCEaX5R4kABT</t>
  </si>
  <si>
    <t>Thought</t>
  </si>
  <si>
    <t>Thinking</t>
  </si>
  <si>
    <t>HEFCeCGtJ7Bkb5PXG</t>
  </si>
  <si>
    <t>Sleepy</t>
  </si>
  <si>
    <t>9e5BhxmqtMurNWqW4</t>
  </si>
  <si>
    <t>Dozing</t>
  </si>
  <si>
    <t>Sleep</t>
  </si>
  <si>
    <t>2vvgAacGjthcFW5Qa</t>
  </si>
  <si>
    <t>Worry</t>
  </si>
  <si>
    <t>Worried</t>
  </si>
  <si>
    <t>TygKeKxvotLEzWqvY</t>
  </si>
  <si>
    <t>Sighing</t>
  </si>
  <si>
    <t>ntjLqg82EQNsgnzYA</t>
  </si>
  <si>
    <t>Sadness</t>
  </si>
  <si>
    <t>SadSpiral</t>
  </si>
  <si>
    <t>Wo8q6KhPtL2CYwat4</t>
  </si>
  <si>
    <t>Heartbreak</t>
  </si>
  <si>
    <t>BrokenHeart</t>
  </si>
  <si>
    <t>ex6gKZu6zsyd6MgDr</t>
  </si>
  <si>
    <t>Sorrow</t>
  </si>
  <si>
    <t>Crying</t>
  </si>
  <si>
    <t>W8nngMS98uwpHHW4m</t>
  </si>
  <si>
    <t>Intense</t>
  </si>
  <si>
    <t>Silent</t>
  </si>
  <si>
    <t>X2kzqTaPwtG6SGNT8</t>
  </si>
  <si>
    <t>Aggravation</t>
  </si>
  <si>
    <t>Outraged</t>
  </si>
  <si>
    <t>6suhKYAAhh5QMKt64</t>
  </si>
  <si>
    <t>Cold Chill</t>
  </si>
  <si>
    <t>ColdChill</t>
  </si>
  <si>
    <t>K62u2owKFDLmPCB3Q</t>
  </si>
  <si>
    <t>Distress</t>
  </si>
  <si>
    <t>Frantic</t>
  </si>
  <si>
    <t>vsSjQBZXPeSK6uDTK</t>
  </si>
  <si>
    <t>Fearful</t>
  </si>
  <si>
    <t>Shaking</t>
  </si>
  <si>
    <t>noKrWYCMSWcH4jwvi</t>
  </si>
  <si>
    <t>Sneezing</t>
  </si>
  <si>
    <t>F6Dkk4PGtjDMCgry3</t>
  </si>
  <si>
    <t>Haunt</t>
  </si>
  <si>
    <t>Jack</t>
  </si>
  <si>
    <t>Halloween</t>
  </si>
  <si>
    <t>Yes</t>
  </si>
  <si>
    <t>1.5.0</t>
  </si>
  <si>
    <t>AddScaring</t>
  </si>
  <si>
    <t>fA3nXJsXHNT67zyT2</t>
  </si>
  <si>
    <t>Scare</t>
  </si>
  <si>
    <t>AddPrank</t>
  </si>
  <si>
    <t>sBW2mWEs7FW8mN8e5</t>
  </si>
  <si>
    <t>Sit Down</t>
  </si>
  <si>
    <t>Hip Reaction Collection</t>
  </si>
  <si>
    <t>1.6.0</t>
  </si>
  <si>
    <t>AddSitDown</t>
  </si>
  <si>
    <t>vZLdKXLdnjvN4J5Je</t>
  </si>
  <si>
    <t>Wave Goodbye</t>
  </si>
  <si>
    <t>AddWaveHands</t>
  </si>
  <si>
    <t>dbiQgwwQZxAQw54ur</t>
  </si>
  <si>
    <t>Take a Picture</t>
  </si>
  <si>
    <t>AddTakePictures</t>
  </si>
  <si>
    <t>77uFv5cZp43Rt3LaP</t>
  </si>
  <si>
    <t>Sniff Sniff</t>
  </si>
  <si>
    <t>AddSmell</t>
  </si>
  <si>
    <t>M3JksnoqmWyo9otrd</t>
  </si>
  <si>
    <t>Work Out</t>
  </si>
  <si>
    <t>AddGymnastics</t>
  </si>
  <si>
    <t>oXMGkQsnaXyB2WLKp</t>
  </si>
  <si>
    <t>Yoga</t>
  </si>
  <si>
    <t>AddYoga</t>
  </si>
  <si>
    <t>yeh2FF6fzMn3BdAi6</t>
  </si>
  <si>
    <t>Here You Go</t>
  </si>
  <si>
    <t>AddHereYouGo</t>
  </si>
  <si>
    <t>7mskmgbcDnZMfaa8d</t>
  </si>
  <si>
    <t>Excited</t>
  </si>
  <si>
    <t>AddExcited</t>
  </si>
  <si>
    <t>n7AxvQcyuPEtdD7uF</t>
  </si>
  <si>
    <t>Ta-da</t>
  </si>
  <si>
    <t>AddPraise</t>
  </si>
  <si>
    <t>r5knh2R8vmx7J4pxR</t>
  </si>
  <si>
    <t>Confetti</t>
  </si>
  <si>
    <t>Viva Festivale Reaction Set</t>
  </si>
  <si>
    <t>Festivale (days before); Festivale</t>
  </si>
  <si>
    <t>1.7.0</t>
  </si>
  <si>
    <t>AddConfetti</t>
  </si>
  <si>
    <t>ZQwAqpKEDkTHTQXEn</t>
  </si>
  <si>
    <t>Viva</t>
  </si>
  <si>
    <t>AddViva</t>
  </si>
  <si>
    <t>awBmqTsqEP6vSyH3k</t>
  </si>
  <si>
    <t>Let's Go</t>
  </si>
  <si>
    <t>AddEntice</t>
  </si>
  <si>
    <t>mcdAptLF325uqyDKa</t>
  </si>
  <si>
    <t>Feelin' It</t>
  </si>
  <si>
    <t>AddDance</t>
  </si>
  <si>
    <t>r6wW7uebEBsLwP3XT</t>
  </si>
  <si>
    <t>Posture Warm-Up</t>
  </si>
  <si>
    <t>Group Stretching</t>
  </si>
  <si>
    <t>Received after doing your 50th group stretch</t>
  </si>
  <si>
    <t>2.0.0</t>
  </si>
  <si>
    <t>AddRadioGymnastics01</t>
  </si>
  <si>
    <t>XG5nz2NLapRDsC2Ro</t>
  </si>
  <si>
    <t>Arm Circles</t>
  </si>
  <si>
    <t>AddRadioGymnastics02</t>
  </si>
  <si>
    <t>j4wmMk6NhvHfuM6um</t>
  </si>
  <si>
    <t>Side Bends</t>
  </si>
  <si>
    <t>AddRadioGymnastics03</t>
  </si>
  <si>
    <t>bqJis3YL4LQd6en4T</t>
  </si>
  <si>
    <t>Body Twists</t>
  </si>
  <si>
    <t>AddRadioGymnastics04</t>
  </si>
  <si>
    <t>4gwdwpfJAWceXuEzb</t>
  </si>
  <si>
    <t>Wide Arm Stretch</t>
  </si>
  <si>
    <t>AddRadioGymnastics05</t>
  </si>
  <si>
    <t>NbPWHvrWsEu2CrkgB</t>
  </si>
  <si>
    <t>Upper-Body Circles</t>
  </si>
  <si>
    <t>AddRadioGymnastics06</t>
  </si>
  <si>
    <t>NdqKFNRcviZmKghHD</t>
  </si>
  <si>
    <t>Jump</t>
  </si>
  <si>
    <t>AddRadioGymnastics07</t>
  </si>
  <si>
    <t>5oMAeCNZuPPy7uzC5</t>
  </si>
  <si>
    <t>Double Wave</t>
  </si>
  <si>
    <t>New Reactions Notebook</t>
  </si>
  <si>
    <t>AddGreetingBothHands</t>
  </si>
  <si>
    <t>sQKDgwyWjmaszK8oY</t>
  </si>
  <si>
    <t>Stretch</t>
  </si>
  <si>
    <t>AddStretch</t>
  </si>
  <si>
    <t>yDKAgsFYCMBu5qKLq</t>
  </si>
  <si>
    <t>Jammin'</t>
  </si>
  <si>
    <t>AddRhythm</t>
  </si>
  <si>
    <t>Yrnfag9xhZuiMQ9wm</t>
  </si>
  <si>
    <t>Listening Ears</t>
  </si>
  <si>
    <t>AddListen</t>
  </si>
  <si>
    <t>9qKkdjDYeCuaNKEze</t>
  </si>
  <si>
    <t>Say Cheese</t>
  </si>
  <si>
    <t>RequestWillingness</t>
  </si>
  <si>
    <t>ihrQY47HeybqMTdNv</t>
  </si>
  <si>
    <t>Behold</t>
  </si>
  <si>
    <t>AddRequestLook</t>
  </si>
  <si>
    <t>pY7Jd5Z6SHMWXhoqR</t>
  </si>
  <si>
    <t>Eager</t>
  </si>
  <si>
    <t>RequestOkay</t>
  </si>
  <si>
    <t>ws3T7rLnhiC9fYQPY</t>
  </si>
  <si>
    <t>Flex</t>
  </si>
  <si>
    <t>AddMusclePose</t>
  </si>
  <si>
    <t>BaTvWWq8ZPve8cLah</t>
  </si>
  <si>
    <t>Work It</t>
  </si>
  <si>
    <t>AddPoseCool</t>
  </si>
  <si>
    <t>uYaFyx3fc7HZuvkuZ</t>
  </si>
  <si>
    <t>Act Natural</t>
  </si>
  <si>
    <t>AddPoseNaturel</t>
  </si>
  <si>
    <t>MQuTaM6pZvLbX4HhA</t>
  </si>
  <si>
    <t>Hula</t>
  </si>
  <si>
    <t>AddHula</t>
  </si>
  <si>
    <t>wsEqZFG2BZotT7ZsX</t>
  </si>
  <si>
    <t>Grooving Hop</t>
  </si>
  <si>
    <t>DJ KK concert</t>
  </si>
  <si>
    <t>Happy Home Paradise</t>
  </si>
  <si>
    <t>AddKKFesUpper</t>
  </si>
  <si>
    <t>t6rNxYbX75Jxf8fAx</t>
  </si>
  <si>
    <t>Groove Right</t>
  </si>
  <si>
    <t>AddKKFesRight</t>
  </si>
  <si>
    <t>8idaYXi94dDnh9wid</t>
  </si>
  <si>
    <t>Groove Left</t>
  </si>
  <si>
    <t>AddKKFesLeft</t>
  </si>
  <si>
    <t>9mNyjT3P5QEdSPRMx</t>
  </si>
  <si>
    <t>Soak It In</t>
  </si>
  <si>
    <t>AddKKFesLower</t>
  </si>
  <si>
    <t>Y3mrDfRHZZeTRCDfc</t>
  </si>
  <si>
    <t>Side-to-Side</t>
  </si>
  <si>
    <t>AddKKFesPosing05</t>
  </si>
  <si>
    <t>hmuHXYdaB6ivvDRGr</t>
  </si>
  <si>
    <t>Island Stomp</t>
  </si>
  <si>
    <t>AddKKFesPosing04</t>
  </si>
  <si>
    <t>f62feo4wDFm4ayY4X</t>
  </si>
  <si>
    <t>Airplane</t>
  </si>
  <si>
    <t>AddKKFesPosing01</t>
  </si>
  <si>
    <t>ytjJ7ZCBihTRtytYf</t>
  </si>
  <si>
    <t>Twisty Dance</t>
  </si>
  <si>
    <t>AddKKFesPosing02</t>
  </si>
  <si>
    <t>JiDjG2QEEAt2zxWiC</t>
  </si>
  <si>
    <t>Shimmy</t>
  </si>
  <si>
    <t>AddKKFesPosing00</t>
  </si>
  <si>
    <t>Dz2gW8yx4yA8Xcjfj</t>
  </si>
  <si>
    <t>Turnip Patch</t>
  </si>
  <si>
    <t>AddKKFesPosing06</t>
  </si>
  <si>
    <t>qsYo6aQckdorvMtEd</t>
  </si>
  <si>
    <t>Arm-Swing Dance</t>
  </si>
  <si>
    <t>AddKKFesPosing03</t>
  </si>
  <si>
    <t>aPnKonrv3pkEdqtGy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</si>
</sst>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0"/>
      <color rgb="FF000000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Calibri"/>
      <scheme val="minor"/>
    </font>
    <font>
      <sz val="11"/>
      <color rgb="FF000000"/>
      <name val="Inconsolata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6" fillId="4" borderId="0" xfId="0" applyFont="1" applyFill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49" fontId="4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29D06-4616-684B-831C-780D90623502}">
  <dimension ref="A1:K89"/>
  <sheetViews>
    <sheetView tabSelected="1" workbookViewId="0">
      <selection sqref="A1:K89"/>
    </sheetView>
  </sheetViews>
  <sheetFormatPr baseColWidth="10" defaultRowHeight="16" x14ac:dyDescent="0.2"/>
  <sheetData>
    <row r="1" spans="1:11" ht="42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5" t="s">
        <v>10</v>
      </c>
    </row>
    <row r="2" spans="1:11" ht="28" x14ac:dyDescent="0.2">
      <c r="A2" s="6">
        <v>1</v>
      </c>
      <c r="B2" s="7" t="s">
        <v>11</v>
      </c>
      <c r="C2" s="8" t="e">
        <f ca="1">IMAGE("https://acnhcdn.com/latest/ManpuIcon/Greeting.png")</f>
        <v>#NAME?</v>
      </c>
      <c r="D2" s="9" t="s">
        <v>12</v>
      </c>
      <c r="E2" s="9"/>
      <c r="F2" s="9" t="s">
        <v>13</v>
      </c>
      <c r="G2" s="10" t="s">
        <v>13</v>
      </c>
      <c r="H2" s="6" t="s">
        <v>14</v>
      </c>
      <c r="I2" s="7" t="s">
        <v>15</v>
      </c>
      <c r="J2" s="6">
        <v>50</v>
      </c>
      <c r="K2" s="11" t="s">
        <v>16</v>
      </c>
    </row>
    <row r="3" spans="1:11" ht="28" x14ac:dyDescent="0.2">
      <c r="A3" s="6">
        <v>2</v>
      </c>
      <c r="B3" s="7" t="s">
        <v>17</v>
      </c>
      <c r="C3" s="8" t="e">
        <f ca="1">IMAGE("https://acnhcdn.com/latest/ManpuIcon/Nodding.png")</f>
        <v>#NAME?</v>
      </c>
      <c r="D3" s="9" t="s">
        <v>18</v>
      </c>
      <c r="E3" s="9"/>
      <c r="F3" s="9" t="s">
        <v>13</v>
      </c>
      <c r="G3" s="10" t="s">
        <v>13</v>
      </c>
      <c r="H3" s="6" t="s">
        <v>14</v>
      </c>
      <c r="I3" s="7" t="s">
        <v>19</v>
      </c>
      <c r="J3" s="6">
        <v>39</v>
      </c>
      <c r="K3" s="11" t="s">
        <v>20</v>
      </c>
    </row>
    <row r="4" spans="1:11" ht="28" x14ac:dyDescent="0.2">
      <c r="A4" s="6">
        <v>3</v>
      </c>
      <c r="B4" s="7" t="s">
        <v>21</v>
      </c>
      <c r="C4" s="8" t="e">
        <f ca="1">IMAGE("https://acnhcdn.com/latest/ManpuIcon/Negative.png")</f>
        <v>#NAME?</v>
      </c>
      <c r="D4" s="9" t="s">
        <v>22</v>
      </c>
      <c r="E4" s="9"/>
      <c r="F4" s="9" t="s">
        <v>13</v>
      </c>
      <c r="G4" s="10" t="s">
        <v>13</v>
      </c>
      <c r="H4" s="6" t="s">
        <v>14</v>
      </c>
      <c r="I4" s="7" t="s">
        <v>23</v>
      </c>
      <c r="J4" s="6">
        <v>58</v>
      </c>
      <c r="K4" s="11" t="s">
        <v>24</v>
      </c>
    </row>
    <row r="5" spans="1:11" ht="28" x14ac:dyDescent="0.2">
      <c r="A5" s="6">
        <v>4</v>
      </c>
      <c r="B5" s="7" t="s">
        <v>25</v>
      </c>
      <c r="C5" s="8" t="e">
        <f ca="1">IMAGE("https://acnhcdn.com/latest/ManpuIcon/Hello.png")</f>
        <v>#NAME?</v>
      </c>
      <c r="D5" s="9" t="s">
        <v>26</v>
      </c>
      <c r="E5" s="9"/>
      <c r="F5" s="9" t="s">
        <v>13</v>
      </c>
      <c r="G5" s="10" t="s">
        <v>13</v>
      </c>
      <c r="H5" s="6" t="s">
        <v>14</v>
      </c>
      <c r="I5" s="7" t="s">
        <v>27</v>
      </c>
      <c r="J5" s="6">
        <v>120</v>
      </c>
      <c r="K5" s="11" t="s">
        <v>28</v>
      </c>
    </row>
    <row r="6" spans="1:11" ht="28" x14ac:dyDescent="0.2">
      <c r="A6" s="6">
        <v>5</v>
      </c>
      <c r="B6" s="7" t="s">
        <v>29</v>
      </c>
      <c r="C6" s="8" t="e">
        <f ca="1">IMAGE("https://acnhcdn.com/latest/ManpuIcon/Smiling.png")</f>
        <v>#NAME?</v>
      </c>
      <c r="D6" s="9" t="s">
        <v>30</v>
      </c>
      <c r="E6" s="9"/>
      <c r="F6" s="9" t="s">
        <v>13</v>
      </c>
      <c r="G6" s="10" t="s">
        <v>13</v>
      </c>
      <c r="H6" s="6" t="s">
        <v>14</v>
      </c>
      <c r="I6" s="7" t="s">
        <v>31</v>
      </c>
      <c r="J6" s="6">
        <v>19</v>
      </c>
      <c r="K6" s="11" t="s">
        <v>32</v>
      </c>
    </row>
    <row r="7" spans="1:11" ht="28" x14ac:dyDescent="0.2">
      <c r="A7" s="6">
        <v>6</v>
      </c>
      <c r="B7" s="7" t="s">
        <v>33</v>
      </c>
      <c r="C7" s="8" t="e">
        <f ca="1">IMAGE("https://acnhcdn.com/latest/ManpuIcon/HappyFlower.png")</f>
        <v>#NAME?</v>
      </c>
      <c r="D7" s="9" t="s">
        <v>12</v>
      </c>
      <c r="E7" s="9"/>
      <c r="F7" s="9" t="s">
        <v>13</v>
      </c>
      <c r="G7" s="10" t="s">
        <v>13</v>
      </c>
      <c r="H7" s="6" t="s">
        <v>14</v>
      </c>
      <c r="I7" s="7" t="s">
        <v>34</v>
      </c>
      <c r="J7" s="6">
        <v>21</v>
      </c>
      <c r="K7" s="11" t="s">
        <v>35</v>
      </c>
    </row>
    <row r="8" spans="1:11" ht="28" x14ac:dyDescent="0.2">
      <c r="A8" s="6">
        <v>7</v>
      </c>
      <c r="B8" s="7" t="s">
        <v>36</v>
      </c>
      <c r="C8" s="8" t="e">
        <f ca="1">IMAGE("https://acnhcdn.com/latest/ManpuIcon/HappyDance.png")</f>
        <v>#NAME?</v>
      </c>
      <c r="D8" s="9" t="s">
        <v>26</v>
      </c>
      <c r="E8" s="9"/>
      <c r="F8" s="9" t="s">
        <v>13</v>
      </c>
      <c r="G8" s="10" t="s">
        <v>13</v>
      </c>
      <c r="H8" s="6" t="s">
        <v>14</v>
      </c>
      <c r="I8" s="7" t="s">
        <v>37</v>
      </c>
      <c r="J8" s="6">
        <v>23</v>
      </c>
      <c r="K8" s="11" t="s">
        <v>38</v>
      </c>
    </row>
    <row r="9" spans="1:11" ht="28" x14ac:dyDescent="0.2">
      <c r="A9" s="6">
        <v>8</v>
      </c>
      <c r="B9" s="7" t="s">
        <v>39</v>
      </c>
      <c r="C9" s="8" t="e">
        <f ca="1">IMAGE("https://acnhcdn.com/latest/ManpuIcon/Laughing.png")</f>
        <v>#NAME?</v>
      </c>
      <c r="D9" s="9" t="s">
        <v>22</v>
      </c>
      <c r="E9" s="9"/>
      <c r="F9" s="9" t="s">
        <v>13</v>
      </c>
      <c r="G9" s="10" t="s">
        <v>13</v>
      </c>
      <c r="H9" s="6" t="s">
        <v>14</v>
      </c>
      <c r="I9" s="7" t="s">
        <v>40</v>
      </c>
      <c r="J9" s="6">
        <v>20</v>
      </c>
      <c r="K9" s="11" t="s">
        <v>41</v>
      </c>
    </row>
    <row r="10" spans="1:11" ht="42" x14ac:dyDescent="0.2">
      <c r="A10" s="6">
        <v>9</v>
      </c>
      <c r="B10" s="7" t="s">
        <v>42</v>
      </c>
      <c r="C10" s="8" t="e">
        <f ca="1">IMAGE("https://acnhcdn.com/latest/ManpuIcon/Love.png")</f>
        <v>#NAME?</v>
      </c>
      <c r="D10" s="9" t="s">
        <v>43</v>
      </c>
      <c r="E10" s="9" t="s">
        <v>44</v>
      </c>
      <c r="F10" s="9" t="s">
        <v>13</v>
      </c>
      <c r="G10" s="10" t="s">
        <v>13</v>
      </c>
      <c r="H10" s="6" t="s">
        <v>14</v>
      </c>
      <c r="I10" s="7" t="s">
        <v>42</v>
      </c>
      <c r="J10" s="6">
        <v>22</v>
      </c>
      <c r="K10" s="11" t="s">
        <v>45</v>
      </c>
    </row>
    <row r="11" spans="1:11" ht="42" x14ac:dyDescent="0.2">
      <c r="A11" s="6">
        <v>10</v>
      </c>
      <c r="B11" s="7" t="s">
        <v>46</v>
      </c>
      <c r="C11" s="8" t="e">
        <f ca="1">IMAGE("https://acnhcdn.com/latest/ManpuIcon/Assent.png")</f>
        <v>#NAME?</v>
      </c>
      <c r="D11" s="9" t="s">
        <v>22</v>
      </c>
      <c r="E11" s="9" t="s">
        <v>44</v>
      </c>
      <c r="F11" s="9" t="s">
        <v>13</v>
      </c>
      <c r="G11" s="10" t="s">
        <v>13</v>
      </c>
      <c r="H11" s="6" t="s">
        <v>14</v>
      </c>
      <c r="I11" s="7" t="s">
        <v>47</v>
      </c>
      <c r="J11" s="6">
        <v>127</v>
      </c>
      <c r="K11" s="11" t="s">
        <v>48</v>
      </c>
    </row>
    <row r="12" spans="1:11" ht="42" x14ac:dyDescent="0.2">
      <c r="A12" s="6">
        <v>11</v>
      </c>
      <c r="B12" s="7" t="s">
        <v>49</v>
      </c>
      <c r="C12" s="8" t="e">
        <f ca="1">IMAGE("https://acnhcdn.com/latest/ManpuIcon/Shaki.png")</f>
        <v>#NAME?</v>
      </c>
      <c r="D12" s="9" t="s">
        <v>50</v>
      </c>
      <c r="E12" s="9" t="s">
        <v>44</v>
      </c>
      <c r="F12" s="9" t="s">
        <v>13</v>
      </c>
      <c r="G12" s="10" t="s">
        <v>13</v>
      </c>
      <c r="H12" s="6" t="s">
        <v>14</v>
      </c>
      <c r="I12" s="7" t="s">
        <v>51</v>
      </c>
      <c r="J12" s="6">
        <v>62</v>
      </c>
      <c r="K12" s="11" t="s">
        <v>52</v>
      </c>
    </row>
    <row r="13" spans="1:11" ht="42" x14ac:dyDescent="0.2">
      <c r="A13" s="6">
        <v>12</v>
      </c>
      <c r="B13" s="7" t="s">
        <v>53</v>
      </c>
      <c r="C13" s="8" t="e">
        <f ca="1">IMAGE("https://acnhcdn.com/latest/ManpuIcon/Dance.png")</f>
        <v>#NAME?</v>
      </c>
      <c r="D13" s="9" t="s">
        <v>54</v>
      </c>
      <c r="E13" s="9" t="s">
        <v>44</v>
      </c>
      <c r="F13" s="9" t="s">
        <v>13</v>
      </c>
      <c r="G13" s="10" t="s">
        <v>13</v>
      </c>
      <c r="H13" s="6" t="s">
        <v>14</v>
      </c>
      <c r="I13" s="7" t="s">
        <v>55</v>
      </c>
      <c r="J13" s="6">
        <v>60</v>
      </c>
      <c r="K13" s="11" t="s">
        <v>56</v>
      </c>
    </row>
    <row r="14" spans="1:11" ht="42" x14ac:dyDescent="0.2">
      <c r="A14" s="6">
        <v>13</v>
      </c>
      <c r="B14" s="7" t="s">
        <v>57</v>
      </c>
      <c r="C14" s="8" t="e">
        <f ca="1">IMAGE("https://acnhcdn.com/latest/ManpuIcon/SmugFace.png")</f>
        <v>#NAME?</v>
      </c>
      <c r="D14" s="9" t="s">
        <v>58</v>
      </c>
      <c r="E14" s="9" t="s">
        <v>44</v>
      </c>
      <c r="F14" s="9" t="s">
        <v>13</v>
      </c>
      <c r="G14" s="10" t="s">
        <v>13</v>
      </c>
      <c r="H14" s="6" t="s">
        <v>14</v>
      </c>
      <c r="I14" s="7" t="s">
        <v>59</v>
      </c>
      <c r="J14" s="6">
        <v>51</v>
      </c>
      <c r="K14" s="11" t="s">
        <v>60</v>
      </c>
    </row>
    <row r="15" spans="1:11" ht="28" x14ac:dyDescent="0.2">
      <c r="A15" s="6">
        <v>14</v>
      </c>
      <c r="B15" s="7" t="s">
        <v>61</v>
      </c>
      <c r="C15" s="8" t="e">
        <f ca="1">IMAGE("https://acnhcdn.com/latest/ManpuIcon/Cheering.png")</f>
        <v>#NAME?</v>
      </c>
      <c r="D15" s="9" t="s">
        <v>54</v>
      </c>
      <c r="E15" s="9"/>
      <c r="F15" s="9" t="s">
        <v>13</v>
      </c>
      <c r="G15" s="10" t="s">
        <v>13</v>
      </c>
      <c r="H15" s="6" t="s">
        <v>14</v>
      </c>
      <c r="I15" s="7" t="s">
        <v>62</v>
      </c>
      <c r="J15" s="6">
        <v>49</v>
      </c>
      <c r="K15" s="11" t="s">
        <v>63</v>
      </c>
    </row>
    <row r="16" spans="1:11" ht="28" x14ac:dyDescent="0.2">
      <c r="A16" s="6">
        <v>15</v>
      </c>
      <c r="B16" s="7" t="s">
        <v>64</v>
      </c>
      <c r="C16" s="8" t="e">
        <f ca="1">IMAGE("https://acnhcdn.com/latest/ManpuIcon/Clapping.png")</f>
        <v>#NAME?</v>
      </c>
      <c r="D16" s="9" t="s">
        <v>12</v>
      </c>
      <c r="E16" s="9"/>
      <c r="F16" s="9" t="s">
        <v>13</v>
      </c>
      <c r="G16" s="10" t="s">
        <v>13</v>
      </c>
      <c r="H16" s="6" t="s">
        <v>14</v>
      </c>
      <c r="I16" s="7" t="s">
        <v>65</v>
      </c>
      <c r="J16" s="6">
        <v>47</v>
      </c>
      <c r="K16" s="11" t="s">
        <v>66</v>
      </c>
    </row>
    <row r="17" spans="1:11" ht="28" x14ac:dyDescent="0.2">
      <c r="A17" s="6">
        <v>16</v>
      </c>
      <c r="B17" s="7" t="s">
        <v>67</v>
      </c>
      <c r="C17" s="8" t="e">
        <f ca="1">IMAGE("https://acnhcdn.com/latest/ManpuIcon/Apologize.png")</f>
        <v>#NAME?</v>
      </c>
      <c r="D17" s="9" t="s">
        <v>22</v>
      </c>
      <c r="E17" s="9"/>
      <c r="F17" s="9" t="s">
        <v>13</v>
      </c>
      <c r="G17" s="10" t="s">
        <v>13</v>
      </c>
      <c r="H17" s="6" t="s">
        <v>14</v>
      </c>
      <c r="I17" s="7" t="s">
        <v>68</v>
      </c>
      <c r="J17" s="6">
        <v>126</v>
      </c>
      <c r="K17" s="11" t="s">
        <v>69</v>
      </c>
    </row>
    <row r="18" spans="1:11" ht="28" x14ac:dyDescent="0.2">
      <c r="A18" s="6">
        <v>17</v>
      </c>
      <c r="B18" s="7" t="s">
        <v>70</v>
      </c>
      <c r="C18" s="8" t="e">
        <f ca="1">IMAGE("https://acnhcdn.com/latest/ManpuIcon/Pardon.png")</f>
        <v>#NAME?</v>
      </c>
      <c r="D18" s="9" t="s">
        <v>18</v>
      </c>
      <c r="E18" s="9"/>
      <c r="F18" s="9" t="s">
        <v>13</v>
      </c>
      <c r="G18" s="10" t="s">
        <v>13</v>
      </c>
      <c r="H18" s="6" t="s">
        <v>14</v>
      </c>
      <c r="I18" s="7" t="s">
        <v>71</v>
      </c>
      <c r="J18" s="6">
        <v>253</v>
      </c>
      <c r="K18" s="11" t="s">
        <v>72</v>
      </c>
    </row>
    <row r="19" spans="1:11" ht="28" x14ac:dyDescent="0.2">
      <c r="A19" s="6">
        <v>18</v>
      </c>
      <c r="B19" s="7" t="s">
        <v>73</v>
      </c>
      <c r="C19" s="8" t="e">
        <f ca="1">IMAGE("https://acnhcdn.com/latest/ManpuIcon/QuestionMark.png")</f>
        <v>#NAME?</v>
      </c>
      <c r="D19" s="9" t="s">
        <v>30</v>
      </c>
      <c r="E19" s="9"/>
      <c r="F19" s="9" t="s">
        <v>13</v>
      </c>
      <c r="G19" s="10" t="s">
        <v>13</v>
      </c>
      <c r="H19" s="6" t="s">
        <v>14</v>
      </c>
      <c r="I19" s="7" t="s">
        <v>74</v>
      </c>
      <c r="J19" s="6">
        <v>41</v>
      </c>
      <c r="K19" s="11" t="s">
        <v>75</v>
      </c>
    </row>
    <row r="20" spans="1:11" ht="28" x14ac:dyDescent="0.2">
      <c r="A20" s="6">
        <v>19</v>
      </c>
      <c r="B20" s="7" t="s">
        <v>76</v>
      </c>
      <c r="C20" s="8" t="e">
        <f ca="1">IMAGE("https://acnhcdn.com/latest/ManpuIcon/Aha.png")</f>
        <v>#NAME?</v>
      </c>
      <c r="D20" s="9" t="s">
        <v>12</v>
      </c>
      <c r="E20" s="9"/>
      <c r="F20" s="9" t="s">
        <v>13</v>
      </c>
      <c r="G20" s="10" t="s">
        <v>13</v>
      </c>
      <c r="H20" s="6" t="s">
        <v>14</v>
      </c>
      <c r="I20" s="7" t="s">
        <v>77</v>
      </c>
      <c r="J20" s="6">
        <v>34</v>
      </c>
      <c r="K20" s="11" t="s">
        <v>78</v>
      </c>
    </row>
    <row r="21" spans="1:11" ht="28" x14ac:dyDescent="0.2">
      <c r="A21" s="6">
        <v>20</v>
      </c>
      <c r="B21" s="7" t="s">
        <v>79</v>
      </c>
      <c r="C21" s="8" t="e">
        <f ca="1">IMAGE("https://acnhcdn.com/latest/ManpuIcon/Shocked.png")</f>
        <v>#NAME?</v>
      </c>
      <c r="D21" s="9" t="s">
        <v>43</v>
      </c>
      <c r="E21" s="9"/>
      <c r="F21" s="9" t="s">
        <v>13</v>
      </c>
      <c r="G21" s="10" t="s">
        <v>13</v>
      </c>
      <c r="H21" s="6" t="s">
        <v>14</v>
      </c>
      <c r="I21" s="7" t="s">
        <v>80</v>
      </c>
      <c r="J21" s="6">
        <v>33</v>
      </c>
      <c r="K21" s="11" t="s">
        <v>81</v>
      </c>
    </row>
    <row r="22" spans="1:11" ht="42" x14ac:dyDescent="0.2">
      <c r="A22" s="6">
        <v>21</v>
      </c>
      <c r="B22" s="7" t="s">
        <v>82</v>
      </c>
      <c r="C22" s="8" t="e">
        <f ca="1">IMAGE("https://acnhcdn.com/latest/ManpuIcon/IdeaBulb.png")</f>
        <v>#NAME?</v>
      </c>
      <c r="D22" s="9" t="s">
        <v>18</v>
      </c>
      <c r="E22" s="9" t="s">
        <v>44</v>
      </c>
      <c r="F22" s="9" t="s">
        <v>13</v>
      </c>
      <c r="G22" s="10" t="s">
        <v>13</v>
      </c>
      <c r="H22" s="6" t="s">
        <v>14</v>
      </c>
      <c r="I22" s="7" t="s">
        <v>83</v>
      </c>
      <c r="J22" s="6">
        <v>40</v>
      </c>
      <c r="K22" s="11" t="s">
        <v>84</v>
      </c>
    </row>
    <row r="23" spans="1:11" ht="28" x14ac:dyDescent="0.2">
      <c r="A23" s="6">
        <v>22</v>
      </c>
      <c r="B23" s="7" t="s">
        <v>80</v>
      </c>
      <c r="C23" s="8" t="e">
        <f ca="1">IMAGE("https://acnhcdn.com/latest/ManpuIcon/Surprised.png")</f>
        <v>#NAME?</v>
      </c>
      <c r="D23" s="9" t="s">
        <v>54</v>
      </c>
      <c r="E23" s="9"/>
      <c r="F23" s="9" t="s">
        <v>13</v>
      </c>
      <c r="G23" s="10" t="s">
        <v>13</v>
      </c>
      <c r="H23" s="6" t="s">
        <v>14</v>
      </c>
      <c r="I23" s="7" t="s">
        <v>85</v>
      </c>
      <c r="J23" s="6">
        <v>36</v>
      </c>
      <c r="K23" s="11" t="s">
        <v>86</v>
      </c>
    </row>
    <row r="24" spans="1:11" ht="28" x14ac:dyDescent="0.2">
      <c r="A24" s="6">
        <v>23</v>
      </c>
      <c r="B24" s="7" t="s">
        <v>87</v>
      </c>
      <c r="C24" s="8" t="e">
        <f ca="1">IMAGE("https://acnhcdn.com/latest/ManpuIcon/Oops.png")</f>
        <v>#NAME?</v>
      </c>
      <c r="D24" s="9" t="s">
        <v>58</v>
      </c>
      <c r="E24" s="9"/>
      <c r="F24" s="9" t="s">
        <v>13</v>
      </c>
      <c r="G24" s="10" t="s">
        <v>13</v>
      </c>
      <c r="H24" s="6" t="s">
        <v>14</v>
      </c>
      <c r="I24" s="7" t="s">
        <v>88</v>
      </c>
      <c r="J24" s="6">
        <v>59</v>
      </c>
      <c r="K24" s="11" t="s">
        <v>89</v>
      </c>
    </row>
    <row r="25" spans="1:11" ht="28" x14ac:dyDescent="0.2">
      <c r="A25" s="6">
        <v>24</v>
      </c>
      <c r="B25" s="7" t="s">
        <v>90</v>
      </c>
      <c r="C25" s="8" t="e">
        <f ca="1">IMAGE("https://acnhcdn.com/latest/ManpuIcon/Blushing.png")</f>
        <v>#NAME?</v>
      </c>
      <c r="D25" s="9" t="s">
        <v>58</v>
      </c>
      <c r="E25" s="9"/>
      <c r="F25" s="9" t="s">
        <v>13</v>
      </c>
      <c r="G25" s="10" t="s">
        <v>13</v>
      </c>
      <c r="H25" s="6" t="s">
        <v>14</v>
      </c>
      <c r="I25" s="7" t="s">
        <v>91</v>
      </c>
      <c r="J25" s="6">
        <v>44</v>
      </c>
      <c r="K25" s="11" t="s">
        <v>92</v>
      </c>
    </row>
    <row r="26" spans="1:11" ht="28" x14ac:dyDescent="0.2">
      <c r="A26" s="6">
        <v>25</v>
      </c>
      <c r="B26" s="7" t="s">
        <v>93</v>
      </c>
      <c r="C26" s="8" t="e">
        <f ca="1">IMAGE("https://acnhcdn.com/latest/ManpuIcon/Hesitate.png")</f>
        <v>#NAME?</v>
      </c>
      <c r="D26" s="9" t="s">
        <v>58</v>
      </c>
      <c r="E26" s="9"/>
      <c r="F26" s="9" t="s">
        <v>13</v>
      </c>
      <c r="G26" s="10" t="s">
        <v>13</v>
      </c>
      <c r="H26" s="6" t="s">
        <v>14</v>
      </c>
      <c r="I26" s="7" t="s">
        <v>94</v>
      </c>
      <c r="J26" s="6">
        <v>57</v>
      </c>
      <c r="K26" s="11" t="s">
        <v>95</v>
      </c>
    </row>
    <row r="27" spans="1:11" ht="28" x14ac:dyDescent="0.2">
      <c r="A27" s="6">
        <v>26</v>
      </c>
      <c r="B27" s="7" t="s">
        <v>96</v>
      </c>
      <c r="C27" s="8" t="e">
        <f ca="1">IMAGE("https://acnhcdn.com/latest/ManpuIcon/WrySmile.png")</f>
        <v>#NAME?</v>
      </c>
      <c r="D27" s="9" t="s">
        <v>18</v>
      </c>
      <c r="E27" s="9"/>
      <c r="F27" s="9" t="s">
        <v>13</v>
      </c>
      <c r="G27" s="10" t="s">
        <v>13</v>
      </c>
      <c r="H27" s="6" t="s">
        <v>14</v>
      </c>
      <c r="I27" s="7" t="s">
        <v>97</v>
      </c>
      <c r="J27" s="6">
        <v>54</v>
      </c>
      <c r="K27" s="11" t="s">
        <v>98</v>
      </c>
    </row>
    <row r="28" spans="1:11" ht="42" x14ac:dyDescent="0.2">
      <c r="A28" s="6">
        <v>27</v>
      </c>
      <c r="B28" s="7" t="s">
        <v>99</v>
      </c>
      <c r="C28" s="8" t="e">
        <f ca="1">IMAGE("https://acnhcdn.com/latest/ManpuIcon/Grin.png")</f>
        <v>#NAME?</v>
      </c>
      <c r="D28" s="9" t="s">
        <v>50</v>
      </c>
      <c r="E28" s="9"/>
      <c r="F28" s="9" t="s">
        <v>13</v>
      </c>
      <c r="G28" s="10" t="s">
        <v>13</v>
      </c>
      <c r="H28" s="6" t="s">
        <v>14</v>
      </c>
      <c r="I28" s="7" t="s">
        <v>100</v>
      </c>
      <c r="J28" s="6">
        <v>53</v>
      </c>
      <c r="K28" s="11" t="s">
        <v>101</v>
      </c>
    </row>
    <row r="29" spans="1:11" ht="42" x14ac:dyDescent="0.2">
      <c r="A29" s="6">
        <v>28</v>
      </c>
      <c r="B29" s="7" t="s">
        <v>102</v>
      </c>
      <c r="C29" s="8" t="e">
        <f ca="1">IMAGE("https://acnhcdn.com/latest/ManpuIcon/Scheming.png")</f>
        <v>#NAME?</v>
      </c>
      <c r="D29" s="9" t="s">
        <v>30</v>
      </c>
      <c r="E29" s="9" t="s">
        <v>44</v>
      </c>
      <c r="F29" s="9" t="s">
        <v>13</v>
      </c>
      <c r="G29" s="10" t="s">
        <v>13</v>
      </c>
      <c r="H29" s="6" t="s">
        <v>14</v>
      </c>
      <c r="I29" s="7" t="s">
        <v>103</v>
      </c>
      <c r="J29" s="6">
        <v>46</v>
      </c>
      <c r="K29" s="11" t="s">
        <v>104</v>
      </c>
    </row>
    <row r="30" spans="1:11" ht="28" x14ac:dyDescent="0.2">
      <c r="A30" s="6">
        <v>29</v>
      </c>
      <c r="B30" s="7" t="s">
        <v>105</v>
      </c>
      <c r="C30" s="8" t="e">
        <f ca="1">IMAGE("https://acnhcdn.com/latest/ManpuIcon/OhGeez.png")</f>
        <v>#NAME?</v>
      </c>
      <c r="D30" s="9" t="s">
        <v>50</v>
      </c>
      <c r="E30" s="9"/>
      <c r="F30" s="9" t="s">
        <v>13</v>
      </c>
      <c r="G30" s="10" t="s">
        <v>13</v>
      </c>
      <c r="H30" s="6" t="s">
        <v>14</v>
      </c>
      <c r="I30" s="7" t="s">
        <v>106</v>
      </c>
      <c r="J30" s="6">
        <v>45</v>
      </c>
      <c r="K30" s="11" t="s">
        <v>107</v>
      </c>
    </row>
    <row r="31" spans="1:11" ht="42" x14ac:dyDescent="0.2">
      <c r="A31" s="6">
        <v>30</v>
      </c>
      <c r="B31" s="7" t="s">
        <v>108</v>
      </c>
      <c r="C31" s="8" t="e">
        <f ca="1">IMAGE("https://acnhcdn.com/latest/ManpuIcon/AbsentMindedness.png")</f>
        <v>#NAME?</v>
      </c>
      <c r="D31" s="9" t="s">
        <v>26</v>
      </c>
      <c r="E31" s="9" t="s">
        <v>44</v>
      </c>
      <c r="F31" s="9" t="s">
        <v>13</v>
      </c>
      <c r="G31" s="10" t="s">
        <v>13</v>
      </c>
      <c r="H31" s="6" t="s">
        <v>14</v>
      </c>
      <c r="I31" s="7" t="s">
        <v>109</v>
      </c>
      <c r="J31" s="6">
        <v>61</v>
      </c>
      <c r="K31" s="11" t="s">
        <v>110</v>
      </c>
    </row>
    <row r="32" spans="1:11" ht="28" x14ac:dyDescent="0.2">
      <c r="A32" s="6">
        <v>31</v>
      </c>
      <c r="B32" s="7" t="s">
        <v>111</v>
      </c>
      <c r="C32" s="8" t="e">
        <f ca="1">IMAGE("https://acnhcdn.com/latest/ManpuIcon/Thinking.png")</f>
        <v>#NAME?</v>
      </c>
      <c r="D32" s="9" t="s">
        <v>43</v>
      </c>
      <c r="E32" s="9"/>
      <c r="F32" s="9" t="s">
        <v>13</v>
      </c>
      <c r="G32" s="10" t="s">
        <v>13</v>
      </c>
      <c r="H32" s="6" t="s">
        <v>14</v>
      </c>
      <c r="I32" s="7" t="s">
        <v>112</v>
      </c>
      <c r="J32" s="6">
        <v>29</v>
      </c>
      <c r="K32" s="11" t="s">
        <v>113</v>
      </c>
    </row>
    <row r="33" spans="1:11" ht="28" x14ac:dyDescent="0.2">
      <c r="A33" s="6">
        <v>32</v>
      </c>
      <c r="B33" s="7" t="s">
        <v>114</v>
      </c>
      <c r="C33" s="8" t="e">
        <f ca="1">IMAGE("https://acnhcdn.com/latest/ManpuIcon/Sleepy.png")</f>
        <v>#NAME?</v>
      </c>
      <c r="D33" s="9" t="s">
        <v>30</v>
      </c>
      <c r="E33" s="9"/>
      <c r="F33" s="9" t="s">
        <v>13</v>
      </c>
      <c r="G33" s="10" t="s">
        <v>13</v>
      </c>
      <c r="H33" s="6" t="s">
        <v>14</v>
      </c>
      <c r="I33" s="7" t="s">
        <v>114</v>
      </c>
      <c r="J33" s="6">
        <v>43</v>
      </c>
      <c r="K33" s="11" t="s">
        <v>115</v>
      </c>
    </row>
    <row r="34" spans="1:11" ht="28" x14ac:dyDescent="0.2">
      <c r="A34" s="6">
        <v>33</v>
      </c>
      <c r="B34" s="7" t="s">
        <v>116</v>
      </c>
      <c r="C34" s="8" t="e">
        <f ca="1">IMAGE("https://acnhcdn.com/latest/ManpuIcon/Sleep.png")</f>
        <v>#NAME?</v>
      </c>
      <c r="D34" s="9" t="s">
        <v>50</v>
      </c>
      <c r="E34" s="9"/>
      <c r="F34" s="9" t="s">
        <v>13</v>
      </c>
      <c r="G34" s="10" t="s">
        <v>13</v>
      </c>
      <c r="H34" s="6" t="s">
        <v>14</v>
      </c>
      <c r="I34" s="7" t="s">
        <v>117</v>
      </c>
      <c r="J34" s="6">
        <v>63</v>
      </c>
      <c r="K34" s="11" t="s">
        <v>118</v>
      </c>
    </row>
    <row r="35" spans="1:11" ht="28" x14ac:dyDescent="0.2">
      <c r="A35" s="6">
        <v>34</v>
      </c>
      <c r="B35" s="7" t="s">
        <v>119</v>
      </c>
      <c r="C35" s="8" t="e">
        <f ca="1">IMAGE("https://acnhcdn.com/latest/ManpuIcon/Worried.png")</f>
        <v>#NAME?</v>
      </c>
      <c r="D35" s="9" t="s">
        <v>18</v>
      </c>
      <c r="E35" s="9"/>
      <c r="F35" s="9" t="s">
        <v>13</v>
      </c>
      <c r="G35" s="10" t="s">
        <v>13</v>
      </c>
      <c r="H35" s="6" t="s">
        <v>14</v>
      </c>
      <c r="I35" s="7" t="s">
        <v>120</v>
      </c>
      <c r="J35" s="6">
        <v>27</v>
      </c>
      <c r="K35" s="11" t="s">
        <v>121</v>
      </c>
    </row>
    <row r="36" spans="1:11" ht="28" x14ac:dyDescent="0.2">
      <c r="A36" s="6">
        <v>35</v>
      </c>
      <c r="B36" s="7" t="s">
        <v>122</v>
      </c>
      <c r="C36" s="8" t="e">
        <f ca="1">IMAGE("https://acnhcdn.com/latest/ManpuIcon/Sighing.png")</f>
        <v>#NAME?</v>
      </c>
      <c r="D36" s="9" t="s">
        <v>43</v>
      </c>
      <c r="E36" s="9"/>
      <c r="F36" s="9" t="s">
        <v>13</v>
      </c>
      <c r="G36" s="10" t="s">
        <v>13</v>
      </c>
      <c r="H36" s="6" t="s">
        <v>14</v>
      </c>
      <c r="I36" s="7" t="s">
        <v>122</v>
      </c>
      <c r="J36" s="6">
        <v>28</v>
      </c>
      <c r="K36" s="11" t="s">
        <v>123</v>
      </c>
    </row>
    <row r="37" spans="1:11" ht="28" x14ac:dyDescent="0.2">
      <c r="A37" s="6">
        <v>36</v>
      </c>
      <c r="B37" s="7" t="s">
        <v>124</v>
      </c>
      <c r="C37" s="8" t="e">
        <f ca="1">IMAGE("https://acnhcdn.com/latest/ManpuIcon/SadSpiral.png")</f>
        <v>#NAME?</v>
      </c>
      <c r="D37" s="9" t="s">
        <v>26</v>
      </c>
      <c r="E37" s="9"/>
      <c r="F37" s="9" t="s">
        <v>13</v>
      </c>
      <c r="G37" s="10" t="s">
        <v>13</v>
      </c>
      <c r="H37" s="6" t="s">
        <v>14</v>
      </c>
      <c r="I37" s="7" t="s">
        <v>125</v>
      </c>
      <c r="J37" s="6">
        <v>30</v>
      </c>
      <c r="K37" s="11" t="s">
        <v>126</v>
      </c>
    </row>
    <row r="38" spans="1:11" ht="28" x14ac:dyDescent="0.2">
      <c r="A38" s="6">
        <v>37</v>
      </c>
      <c r="B38" s="7" t="s">
        <v>127</v>
      </c>
      <c r="C38" s="8" t="e">
        <f ca="1">IMAGE("https://acnhcdn.com/latest/ManpuIcon/BrokenHeart.png")</f>
        <v>#NAME?</v>
      </c>
      <c r="D38" s="9" t="s">
        <v>50</v>
      </c>
      <c r="E38" s="9"/>
      <c r="F38" s="9" t="s">
        <v>13</v>
      </c>
      <c r="G38" s="10" t="s">
        <v>13</v>
      </c>
      <c r="H38" s="6" t="s">
        <v>14</v>
      </c>
      <c r="I38" s="7" t="s">
        <v>128</v>
      </c>
      <c r="J38" s="6">
        <v>42</v>
      </c>
      <c r="K38" s="11" t="s">
        <v>129</v>
      </c>
    </row>
    <row r="39" spans="1:11" ht="42" x14ac:dyDescent="0.2">
      <c r="A39" s="6">
        <v>38</v>
      </c>
      <c r="B39" s="7" t="s">
        <v>130</v>
      </c>
      <c r="C39" s="8" t="e">
        <f ca="1">IMAGE("https://acnhcdn.com/latest/ManpuIcon/Crying.png")</f>
        <v>#NAME?</v>
      </c>
      <c r="D39" s="9" t="s">
        <v>58</v>
      </c>
      <c r="E39" s="9"/>
      <c r="F39" s="9" t="s">
        <v>13</v>
      </c>
      <c r="G39" s="10" t="s">
        <v>13</v>
      </c>
      <c r="H39" s="6" t="s">
        <v>14</v>
      </c>
      <c r="I39" s="7" t="s">
        <v>131</v>
      </c>
      <c r="J39" s="6">
        <v>32</v>
      </c>
      <c r="K39" s="11" t="s">
        <v>132</v>
      </c>
    </row>
    <row r="40" spans="1:11" ht="28" x14ac:dyDescent="0.2">
      <c r="A40" s="6">
        <v>39</v>
      </c>
      <c r="B40" s="7" t="s">
        <v>133</v>
      </c>
      <c r="C40" s="8" t="e">
        <f ca="1">IMAGE("https://acnhcdn.com/latest/ManpuIcon/Silent.png")</f>
        <v>#NAME?</v>
      </c>
      <c r="D40" s="9" t="s">
        <v>43</v>
      </c>
      <c r="E40" s="9"/>
      <c r="F40" s="9" t="s">
        <v>13</v>
      </c>
      <c r="G40" s="10" t="s">
        <v>13</v>
      </c>
      <c r="H40" s="6" t="s">
        <v>14</v>
      </c>
      <c r="I40" s="7" t="s">
        <v>134</v>
      </c>
      <c r="J40" s="6">
        <v>119</v>
      </c>
      <c r="K40" s="11" t="s">
        <v>135</v>
      </c>
    </row>
    <row r="41" spans="1:11" ht="28" x14ac:dyDescent="0.2">
      <c r="A41" s="6">
        <v>40</v>
      </c>
      <c r="B41" s="7" t="s">
        <v>136</v>
      </c>
      <c r="C41" s="8" t="e">
        <f ca="1">IMAGE("https://acnhcdn.com/latest/ManpuIcon/Outraged.png")</f>
        <v>#NAME?</v>
      </c>
      <c r="D41" s="9" t="s">
        <v>30</v>
      </c>
      <c r="E41" s="9"/>
      <c r="F41" s="9" t="s">
        <v>13</v>
      </c>
      <c r="G41" s="10" t="s">
        <v>13</v>
      </c>
      <c r="H41" s="6" t="s">
        <v>14</v>
      </c>
      <c r="I41" s="7" t="s">
        <v>137</v>
      </c>
      <c r="J41" s="6">
        <v>25</v>
      </c>
      <c r="K41" s="11" t="s">
        <v>138</v>
      </c>
    </row>
    <row r="42" spans="1:11" ht="28" x14ac:dyDescent="0.2">
      <c r="A42" s="6">
        <v>41</v>
      </c>
      <c r="B42" s="7" t="s">
        <v>139</v>
      </c>
      <c r="C42" s="8" t="e">
        <f ca="1">IMAGE("https://acnhcdn.com/latest/ManpuIcon/ColdChill.png")</f>
        <v>#NAME?</v>
      </c>
      <c r="D42" s="9" t="s">
        <v>22</v>
      </c>
      <c r="E42" s="9"/>
      <c r="F42" s="9" t="s">
        <v>13</v>
      </c>
      <c r="G42" s="10" t="s">
        <v>13</v>
      </c>
      <c r="H42" s="6" t="s">
        <v>14</v>
      </c>
      <c r="I42" s="7" t="s">
        <v>140</v>
      </c>
      <c r="J42" s="6">
        <v>37</v>
      </c>
      <c r="K42" s="11" t="s">
        <v>141</v>
      </c>
    </row>
    <row r="43" spans="1:11" ht="28" x14ac:dyDescent="0.2">
      <c r="A43" s="6">
        <v>42</v>
      </c>
      <c r="B43" s="7" t="s">
        <v>142</v>
      </c>
      <c r="C43" s="8" t="e">
        <f ca="1">IMAGE("https://acnhcdn.com/latest/ManpuIcon/Frantic.png")</f>
        <v>#NAME?</v>
      </c>
      <c r="D43" s="9" t="s">
        <v>54</v>
      </c>
      <c r="E43" s="9"/>
      <c r="F43" s="9" t="s">
        <v>13</v>
      </c>
      <c r="G43" s="10" t="s">
        <v>13</v>
      </c>
      <c r="H43" s="6" t="s">
        <v>14</v>
      </c>
      <c r="I43" s="7" t="s">
        <v>143</v>
      </c>
      <c r="J43" s="6">
        <v>31</v>
      </c>
      <c r="K43" s="11" t="s">
        <v>144</v>
      </c>
    </row>
    <row r="44" spans="1:11" ht="28" x14ac:dyDescent="0.2">
      <c r="A44" s="6">
        <v>43</v>
      </c>
      <c r="B44" s="7" t="s">
        <v>145</v>
      </c>
      <c r="C44" s="8" t="e">
        <f ca="1">IMAGE("https://acnhcdn.com/latest/ManpuIcon/Shaking.png")</f>
        <v>#NAME?</v>
      </c>
      <c r="D44" s="9" t="s">
        <v>26</v>
      </c>
      <c r="E44" s="9"/>
      <c r="F44" s="9" t="s">
        <v>13</v>
      </c>
      <c r="G44" s="10" t="s">
        <v>13</v>
      </c>
      <c r="H44" s="6" t="s">
        <v>14</v>
      </c>
      <c r="I44" s="7" t="s">
        <v>146</v>
      </c>
      <c r="J44" s="6">
        <v>38</v>
      </c>
      <c r="K44" s="11" t="s">
        <v>147</v>
      </c>
    </row>
    <row r="45" spans="1:11" ht="28" x14ac:dyDescent="0.2">
      <c r="A45" s="6">
        <v>44</v>
      </c>
      <c r="B45" s="7" t="s">
        <v>148</v>
      </c>
      <c r="C45" s="8" t="e">
        <f ca="1">IMAGE("https://acnhcdn.com/latest/ManpuIcon/Sneezing.png")</f>
        <v>#NAME?</v>
      </c>
      <c r="D45" s="9" t="s">
        <v>54</v>
      </c>
      <c r="E45" s="9"/>
      <c r="F45" s="9" t="s">
        <v>13</v>
      </c>
      <c r="G45" s="10" t="s">
        <v>13</v>
      </c>
      <c r="H45" s="6" t="s">
        <v>14</v>
      </c>
      <c r="I45" s="7" t="s">
        <v>148</v>
      </c>
      <c r="J45" s="6">
        <v>48</v>
      </c>
      <c r="K45" s="11" t="s">
        <v>149</v>
      </c>
    </row>
    <row r="46" spans="1:11" ht="28" x14ac:dyDescent="0.2">
      <c r="A46" s="6">
        <v>45</v>
      </c>
      <c r="B46" s="7" t="s">
        <v>150</v>
      </c>
      <c r="C46" s="8" t="e">
        <f ca="1">IMAGE("https://acnhcdn.com/latest/ManpuIcon/AddScaring.png")</f>
        <v>#NAME?</v>
      </c>
      <c r="D46" s="12" t="s">
        <v>151</v>
      </c>
      <c r="E46" s="9"/>
      <c r="F46" s="9" t="s">
        <v>152</v>
      </c>
      <c r="G46" s="10" t="s">
        <v>153</v>
      </c>
      <c r="H46" s="6" t="s">
        <v>154</v>
      </c>
      <c r="I46" s="7" t="s">
        <v>155</v>
      </c>
      <c r="J46" s="6">
        <v>801</v>
      </c>
      <c r="K46" s="11" t="s">
        <v>156</v>
      </c>
    </row>
    <row r="47" spans="1:11" ht="42" x14ac:dyDescent="0.2">
      <c r="A47" s="6">
        <v>46</v>
      </c>
      <c r="B47" s="7" t="s">
        <v>157</v>
      </c>
      <c r="C47" s="8" t="e">
        <f ca="1">IMAGE("https://acnhcdn.com/latest/ManpuIcon/AddPrank.png")</f>
        <v>#NAME?</v>
      </c>
      <c r="D47" s="9" t="s">
        <v>12</v>
      </c>
      <c r="E47" s="9"/>
      <c r="F47" s="9" t="s">
        <v>152</v>
      </c>
      <c r="G47" s="10" t="s">
        <v>153</v>
      </c>
      <c r="H47" s="6" t="s">
        <v>154</v>
      </c>
      <c r="I47" s="7" t="s">
        <v>158</v>
      </c>
      <c r="J47" s="6">
        <v>805</v>
      </c>
      <c r="K47" s="11" t="s">
        <v>159</v>
      </c>
    </row>
    <row r="48" spans="1:11" ht="42" x14ac:dyDescent="0.2">
      <c r="A48" s="6">
        <v>47</v>
      </c>
      <c r="B48" s="7" t="s">
        <v>160</v>
      </c>
      <c r="C48" s="8" t="e">
        <f ca="1">IMAGE("https://acnhcdn.com/latest/ManpuIcon/AddSitDown.png")</f>
        <v>#NAME?</v>
      </c>
      <c r="D48" s="9" t="s">
        <v>161</v>
      </c>
      <c r="E48" s="9"/>
      <c r="F48" s="9" t="s">
        <v>13</v>
      </c>
      <c r="G48" s="10" t="s">
        <v>13</v>
      </c>
      <c r="H48" s="6" t="s">
        <v>162</v>
      </c>
      <c r="I48" s="7" t="s">
        <v>163</v>
      </c>
      <c r="J48" s="6">
        <v>808</v>
      </c>
      <c r="K48" s="11" t="s">
        <v>164</v>
      </c>
    </row>
    <row r="49" spans="1:11" ht="42" x14ac:dyDescent="0.2">
      <c r="A49" s="6">
        <v>48</v>
      </c>
      <c r="B49" s="7" t="s">
        <v>165</v>
      </c>
      <c r="C49" s="8" t="e">
        <f ca="1">IMAGE("https://acnhcdn.com/latest/ManpuIcon/AddWaveHands.png")</f>
        <v>#NAME?</v>
      </c>
      <c r="D49" s="9" t="s">
        <v>161</v>
      </c>
      <c r="E49" s="9"/>
      <c r="F49" s="9" t="s">
        <v>13</v>
      </c>
      <c r="G49" s="10" t="s">
        <v>13</v>
      </c>
      <c r="H49" s="6" t="s">
        <v>162</v>
      </c>
      <c r="I49" s="7" t="s">
        <v>166</v>
      </c>
      <c r="J49" s="6">
        <v>809</v>
      </c>
      <c r="K49" s="11" t="s">
        <v>167</v>
      </c>
    </row>
    <row r="50" spans="1:11" ht="42" x14ac:dyDescent="0.2">
      <c r="A50" s="6">
        <v>49</v>
      </c>
      <c r="B50" s="7" t="s">
        <v>168</v>
      </c>
      <c r="C50" s="8" t="e">
        <f ca="1">IMAGE("https://acnhcdn.com/latest/ManpuIcon/AddTakePictures.png")</f>
        <v>#NAME?</v>
      </c>
      <c r="D50" s="9" t="s">
        <v>161</v>
      </c>
      <c r="E50" s="9"/>
      <c r="F50" s="9" t="s">
        <v>13</v>
      </c>
      <c r="G50" s="10" t="s">
        <v>13</v>
      </c>
      <c r="H50" s="6" t="s">
        <v>162</v>
      </c>
      <c r="I50" s="7" t="s">
        <v>169</v>
      </c>
      <c r="J50" s="6">
        <v>815</v>
      </c>
      <c r="K50" s="11" t="s">
        <v>170</v>
      </c>
    </row>
    <row r="51" spans="1:11" ht="42" x14ac:dyDescent="0.2">
      <c r="A51" s="6">
        <v>50</v>
      </c>
      <c r="B51" s="7" t="s">
        <v>171</v>
      </c>
      <c r="C51" s="8" t="e">
        <f ca="1">IMAGE("https://acnhcdn.com/latest/ManpuIcon/AddSmell.png")</f>
        <v>#NAME?</v>
      </c>
      <c r="D51" s="9" t="s">
        <v>161</v>
      </c>
      <c r="E51" s="9"/>
      <c r="F51" s="9" t="s">
        <v>13</v>
      </c>
      <c r="G51" s="10" t="s">
        <v>13</v>
      </c>
      <c r="H51" s="6" t="s">
        <v>162</v>
      </c>
      <c r="I51" s="7" t="s">
        <v>172</v>
      </c>
      <c r="J51" s="6">
        <v>814</v>
      </c>
      <c r="K51" s="11" t="s">
        <v>173</v>
      </c>
    </row>
    <row r="52" spans="1:11" ht="42" x14ac:dyDescent="0.2">
      <c r="A52" s="6">
        <v>51</v>
      </c>
      <c r="B52" s="7" t="s">
        <v>174</v>
      </c>
      <c r="C52" s="8" t="e">
        <f ca="1">IMAGE("https://acnhcdn.com/latest/ManpuIcon/AddGymnastics.png")</f>
        <v>#NAME?</v>
      </c>
      <c r="D52" s="9" t="s">
        <v>161</v>
      </c>
      <c r="E52" s="9"/>
      <c r="F52" s="9" t="s">
        <v>13</v>
      </c>
      <c r="G52" s="10" t="s">
        <v>13</v>
      </c>
      <c r="H52" s="6" t="s">
        <v>162</v>
      </c>
      <c r="I52" s="7" t="s">
        <v>175</v>
      </c>
      <c r="J52" s="6">
        <v>804</v>
      </c>
      <c r="K52" s="11" t="s">
        <v>176</v>
      </c>
    </row>
    <row r="53" spans="1:11" ht="42" x14ac:dyDescent="0.2">
      <c r="A53" s="6">
        <v>52</v>
      </c>
      <c r="B53" s="7" t="s">
        <v>177</v>
      </c>
      <c r="C53" s="8" t="e">
        <f ca="1">IMAGE("https://acnhcdn.com/latest/ManpuIcon/AddYoga.png")</f>
        <v>#NAME?</v>
      </c>
      <c r="D53" s="9" t="s">
        <v>161</v>
      </c>
      <c r="E53" s="9"/>
      <c r="F53" s="9" t="s">
        <v>13</v>
      </c>
      <c r="G53" s="10" t="s">
        <v>13</v>
      </c>
      <c r="H53" s="6" t="s">
        <v>162</v>
      </c>
      <c r="I53" s="7" t="s">
        <v>178</v>
      </c>
      <c r="J53" s="6">
        <v>802</v>
      </c>
      <c r="K53" s="11" t="s">
        <v>179</v>
      </c>
    </row>
    <row r="54" spans="1:11" ht="42" x14ac:dyDescent="0.2">
      <c r="A54" s="6">
        <v>53</v>
      </c>
      <c r="B54" s="7" t="s">
        <v>180</v>
      </c>
      <c r="C54" s="8" t="e">
        <f ca="1">IMAGE("https://acnhcdn.com/latest/ManpuIcon/AddHereYouGo.png")</f>
        <v>#NAME?</v>
      </c>
      <c r="D54" s="9" t="s">
        <v>161</v>
      </c>
      <c r="E54" s="9"/>
      <c r="F54" s="9" t="s">
        <v>13</v>
      </c>
      <c r="G54" s="10" t="s">
        <v>13</v>
      </c>
      <c r="H54" s="6" t="s">
        <v>162</v>
      </c>
      <c r="I54" s="7" t="s">
        <v>181</v>
      </c>
      <c r="J54" s="6">
        <v>816</v>
      </c>
      <c r="K54" s="11" t="s">
        <v>182</v>
      </c>
    </row>
    <row r="55" spans="1:11" ht="42" x14ac:dyDescent="0.2">
      <c r="A55" s="6">
        <v>54</v>
      </c>
      <c r="B55" s="7" t="s">
        <v>183</v>
      </c>
      <c r="C55" s="8" t="e">
        <f ca="1">IMAGE("https://acnhcdn.com/latest/ManpuIcon/AddExcited.png")</f>
        <v>#NAME?</v>
      </c>
      <c r="D55" s="9" t="s">
        <v>161</v>
      </c>
      <c r="E55" s="9"/>
      <c r="F55" s="9" t="s">
        <v>13</v>
      </c>
      <c r="G55" s="10" t="s">
        <v>13</v>
      </c>
      <c r="H55" s="6" t="s">
        <v>162</v>
      </c>
      <c r="I55" s="7" t="s">
        <v>184</v>
      </c>
      <c r="J55" s="6">
        <v>813</v>
      </c>
      <c r="K55" s="11" t="s">
        <v>185</v>
      </c>
    </row>
    <row r="56" spans="1:11" ht="42" x14ac:dyDescent="0.2">
      <c r="A56" s="6">
        <v>55</v>
      </c>
      <c r="B56" s="7" t="s">
        <v>186</v>
      </c>
      <c r="C56" s="8" t="e">
        <f ca="1">IMAGE("https://acnhcdn.com/latest/ManpuIcon/AddPraise.png")</f>
        <v>#NAME?</v>
      </c>
      <c r="D56" s="9" t="s">
        <v>161</v>
      </c>
      <c r="E56" s="9"/>
      <c r="F56" s="9" t="s">
        <v>13</v>
      </c>
      <c r="G56" s="10" t="s">
        <v>13</v>
      </c>
      <c r="H56" s="6" t="s">
        <v>162</v>
      </c>
      <c r="I56" s="7" t="s">
        <v>187</v>
      </c>
      <c r="J56" s="6">
        <v>817</v>
      </c>
      <c r="K56" s="11" t="s">
        <v>188</v>
      </c>
    </row>
    <row r="57" spans="1:11" ht="56" x14ac:dyDescent="0.2">
      <c r="A57" s="6">
        <v>56</v>
      </c>
      <c r="B57" s="7" t="s">
        <v>189</v>
      </c>
      <c r="C57" s="13" t="e">
        <f ca="1">IMAGE("https://acnhcdn.com/latest/ManpuIcon/AddConfetti.png")</f>
        <v>#NAME?</v>
      </c>
      <c r="D57" s="9" t="s">
        <v>190</v>
      </c>
      <c r="E57" s="14"/>
      <c r="F57" s="9" t="s">
        <v>191</v>
      </c>
      <c r="G57" s="10" t="s">
        <v>153</v>
      </c>
      <c r="H57" s="6" t="s">
        <v>192</v>
      </c>
      <c r="I57" s="7" t="s">
        <v>193</v>
      </c>
      <c r="J57" s="6">
        <v>848</v>
      </c>
      <c r="K57" s="11" t="s">
        <v>194</v>
      </c>
    </row>
    <row r="58" spans="1:11" ht="56" x14ac:dyDescent="0.2">
      <c r="A58" s="6">
        <v>57</v>
      </c>
      <c r="B58" s="7" t="s">
        <v>195</v>
      </c>
      <c r="C58" s="13" t="e">
        <f ca="1">IMAGE("https://acnhcdn.com/latest/ManpuIcon/AddViva.png")</f>
        <v>#NAME?</v>
      </c>
      <c r="D58" s="9" t="s">
        <v>190</v>
      </c>
      <c r="E58" s="14"/>
      <c r="F58" s="9" t="s">
        <v>191</v>
      </c>
      <c r="G58" s="10" t="s">
        <v>153</v>
      </c>
      <c r="H58" s="6" t="s">
        <v>192</v>
      </c>
      <c r="I58" s="7" t="s">
        <v>196</v>
      </c>
      <c r="J58" s="6">
        <v>851</v>
      </c>
      <c r="K58" s="11" t="s">
        <v>197</v>
      </c>
    </row>
    <row r="59" spans="1:11" ht="56" x14ac:dyDescent="0.2">
      <c r="A59" s="6">
        <v>58</v>
      </c>
      <c r="B59" s="7" t="s">
        <v>198</v>
      </c>
      <c r="C59" s="13" t="e">
        <f ca="1">IMAGE("https://acnhcdn.com/latest/ManpuIcon/AddEntice.png")</f>
        <v>#NAME?</v>
      </c>
      <c r="D59" s="9" t="s">
        <v>190</v>
      </c>
      <c r="E59" s="14"/>
      <c r="F59" s="9" t="s">
        <v>191</v>
      </c>
      <c r="G59" s="10" t="s">
        <v>153</v>
      </c>
      <c r="H59" s="6" t="s">
        <v>192</v>
      </c>
      <c r="I59" s="7" t="s">
        <v>199</v>
      </c>
      <c r="J59" s="6">
        <v>855</v>
      </c>
      <c r="K59" s="11" t="s">
        <v>200</v>
      </c>
    </row>
    <row r="60" spans="1:11" ht="56" x14ac:dyDescent="0.2">
      <c r="A60" s="6">
        <v>59</v>
      </c>
      <c r="B60" s="7" t="s">
        <v>201</v>
      </c>
      <c r="C60" s="13" t="e">
        <f ca="1">IMAGE("https://acnhcdn.com/latest/ManpuIcon/AddDance.png")</f>
        <v>#NAME?</v>
      </c>
      <c r="D60" s="9" t="s">
        <v>190</v>
      </c>
      <c r="E60" s="14"/>
      <c r="F60" s="9" t="s">
        <v>191</v>
      </c>
      <c r="G60" s="10" t="s">
        <v>153</v>
      </c>
      <c r="H60" s="6" t="s">
        <v>192</v>
      </c>
      <c r="I60" s="7" t="s">
        <v>202</v>
      </c>
      <c r="J60" s="6">
        <v>856</v>
      </c>
      <c r="K60" s="11" t="s">
        <v>203</v>
      </c>
    </row>
    <row r="61" spans="1:11" ht="70" x14ac:dyDescent="0.2">
      <c r="A61" s="8">
        <v>60</v>
      </c>
      <c r="B61" s="14" t="s">
        <v>204</v>
      </c>
      <c r="C61" s="15" t="e">
        <f ca="1">IMAGE("https://acnhcdn.com/latest/ManpuIcon/AddRadioGymnastics01.png")</f>
        <v>#NAME?</v>
      </c>
      <c r="D61" s="14" t="s">
        <v>205</v>
      </c>
      <c r="E61" s="14" t="s">
        <v>206</v>
      </c>
      <c r="F61" s="9" t="s">
        <v>13</v>
      </c>
      <c r="G61" s="10" t="s">
        <v>13</v>
      </c>
      <c r="H61" s="16" t="s">
        <v>207</v>
      </c>
      <c r="I61" s="14" t="s">
        <v>208</v>
      </c>
      <c r="J61" s="8">
        <v>993</v>
      </c>
      <c r="K61" s="11" t="s">
        <v>209</v>
      </c>
    </row>
    <row r="62" spans="1:11" ht="70" x14ac:dyDescent="0.2">
      <c r="A62" s="8">
        <v>61</v>
      </c>
      <c r="B62" s="14" t="s">
        <v>210</v>
      </c>
      <c r="C62" s="15" t="e">
        <f ca="1">IMAGE("https://acnhcdn.com/latest/ManpuIcon/AddRadioGymnastics02.png")</f>
        <v>#NAME?</v>
      </c>
      <c r="D62" s="14" t="s">
        <v>205</v>
      </c>
      <c r="E62" s="14" t="s">
        <v>206</v>
      </c>
      <c r="F62" s="9" t="s">
        <v>13</v>
      </c>
      <c r="G62" s="10" t="s">
        <v>13</v>
      </c>
      <c r="H62" s="16" t="s">
        <v>207</v>
      </c>
      <c r="I62" s="14" t="s">
        <v>211</v>
      </c>
      <c r="J62" s="8">
        <v>994</v>
      </c>
      <c r="K62" s="11" t="s">
        <v>212</v>
      </c>
    </row>
    <row r="63" spans="1:11" ht="70" x14ac:dyDescent="0.2">
      <c r="A63" s="8">
        <v>62</v>
      </c>
      <c r="B63" s="14" t="s">
        <v>213</v>
      </c>
      <c r="C63" s="15" t="e">
        <f ca="1">IMAGE("https://acnhcdn.com/latest/ManpuIcon/AddRadioGymnastics03.png")</f>
        <v>#NAME?</v>
      </c>
      <c r="D63" s="14" t="s">
        <v>205</v>
      </c>
      <c r="E63" s="14" t="s">
        <v>206</v>
      </c>
      <c r="F63" s="9" t="s">
        <v>13</v>
      </c>
      <c r="G63" s="10" t="s">
        <v>13</v>
      </c>
      <c r="H63" s="16" t="s">
        <v>207</v>
      </c>
      <c r="I63" s="14" t="s">
        <v>214</v>
      </c>
      <c r="J63" s="8">
        <v>995</v>
      </c>
      <c r="K63" s="11" t="s">
        <v>215</v>
      </c>
    </row>
    <row r="64" spans="1:11" ht="70" x14ac:dyDescent="0.2">
      <c r="A64" s="8">
        <v>63</v>
      </c>
      <c r="B64" s="14" t="s">
        <v>216</v>
      </c>
      <c r="C64" s="15" t="e">
        <f ca="1">IMAGE("https://acnhcdn.com/latest/ManpuIcon/AddRadioGymnastics04.png")</f>
        <v>#NAME?</v>
      </c>
      <c r="D64" s="14" t="s">
        <v>205</v>
      </c>
      <c r="E64" s="14" t="s">
        <v>206</v>
      </c>
      <c r="F64" s="9" t="s">
        <v>13</v>
      </c>
      <c r="G64" s="10" t="s">
        <v>13</v>
      </c>
      <c r="H64" s="16" t="s">
        <v>207</v>
      </c>
      <c r="I64" s="14" t="s">
        <v>217</v>
      </c>
      <c r="J64" s="8">
        <v>996</v>
      </c>
      <c r="K64" s="11" t="s">
        <v>218</v>
      </c>
    </row>
    <row r="65" spans="1:11" ht="70" x14ac:dyDescent="0.2">
      <c r="A65" s="8">
        <v>64</v>
      </c>
      <c r="B65" s="14" t="s">
        <v>219</v>
      </c>
      <c r="C65" s="15" t="e">
        <f ca="1">IMAGE("https://acnhcdn.com/latest/ManpuIcon/AddRadioGymnastics05.png")</f>
        <v>#NAME?</v>
      </c>
      <c r="D65" s="14" t="s">
        <v>205</v>
      </c>
      <c r="E65" s="14" t="s">
        <v>206</v>
      </c>
      <c r="F65" s="9" t="s">
        <v>13</v>
      </c>
      <c r="G65" s="10" t="s">
        <v>13</v>
      </c>
      <c r="H65" s="16" t="s">
        <v>207</v>
      </c>
      <c r="I65" s="14" t="s">
        <v>220</v>
      </c>
      <c r="J65" s="8">
        <v>997</v>
      </c>
      <c r="K65" s="11" t="s">
        <v>221</v>
      </c>
    </row>
    <row r="66" spans="1:11" ht="70" x14ac:dyDescent="0.2">
      <c r="A66" s="8">
        <v>65</v>
      </c>
      <c r="B66" s="14" t="s">
        <v>222</v>
      </c>
      <c r="C66" s="15" t="e">
        <f ca="1">IMAGE("https://acnhcdn.com/latest/ManpuIcon/AddRadioGymnastics06.png")</f>
        <v>#NAME?</v>
      </c>
      <c r="D66" s="14" t="s">
        <v>205</v>
      </c>
      <c r="E66" s="14" t="s">
        <v>206</v>
      </c>
      <c r="F66" s="9" t="s">
        <v>13</v>
      </c>
      <c r="G66" s="10" t="s">
        <v>13</v>
      </c>
      <c r="H66" s="16" t="s">
        <v>207</v>
      </c>
      <c r="I66" s="14" t="s">
        <v>223</v>
      </c>
      <c r="J66" s="8">
        <v>998</v>
      </c>
      <c r="K66" s="11" t="s">
        <v>224</v>
      </c>
    </row>
    <row r="67" spans="1:11" ht="70" x14ac:dyDescent="0.2">
      <c r="A67" s="8">
        <v>66</v>
      </c>
      <c r="B67" s="14" t="s">
        <v>225</v>
      </c>
      <c r="C67" s="15" t="e">
        <f ca="1">IMAGE("https://acnhcdn.com/latest/ManpuIcon/AddRadioGymnastics07.png")</f>
        <v>#NAME?</v>
      </c>
      <c r="D67" s="14" t="s">
        <v>205</v>
      </c>
      <c r="E67" s="14" t="s">
        <v>206</v>
      </c>
      <c r="F67" s="9" t="s">
        <v>13</v>
      </c>
      <c r="G67" s="10" t="s">
        <v>13</v>
      </c>
      <c r="H67" s="16" t="s">
        <v>207</v>
      </c>
      <c r="I67" s="14" t="s">
        <v>226</v>
      </c>
      <c r="J67" s="8">
        <v>999</v>
      </c>
      <c r="K67" s="11" t="s">
        <v>227</v>
      </c>
    </row>
    <row r="68" spans="1:11" ht="42" x14ac:dyDescent="0.2">
      <c r="A68" s="8">
        <v>67</v>
      </c>
      <c r="B68" s="14" t="s">
        <v>228</v>
      </c>
      <c r="C68" s="15" t="e">
        <f ca="1">IMAGE("https://acnhcdn.com/latest/ManpuIcon/AddGreetingBothHands.png")</f>
        <v>#NAME?</v>
      </c>
      <c r="D68" s="14" t="s">
        <v>229</v>
      </c>
      <c r="E68" s="15"/>
      <c r="F68" s="9" t="s">
        <v>13</v>
      </c>
      <c r="G68" s="10" t="s">
        <v>13</v>
      </c>
      <c r="H68" s="16" t="s">
        <v>207</v>
      </c>
      <c r="I68" s="14" t="s">
        <v>230</v>
      </c>
      <c r="J68" s="8">
        <v>1114</v>
      </c>
      <c r="K68" s="11" t="s">
        <v>231</v>
      </c>
    </row>
    <row r="69" spans="1:11" ht="42" x14ac:dyDescent="0.2">
      <c r="A69" s="8">
        <v>68</v>
      </c>
      <c r="B69" s="14" t="s">
        <v>232</v>
      </c>
      <c r="C69" s="15" t="e">
        <f ca="1">IMAGE("https://acnhcdn.com/latest/ManpuIcon/AddStretch.png")</f>
        <v>#NAME?</v>
      </c>
      <c r="D69" s="14" t="s">
        <v>229</v>
      </c>
      <c r="E69" s="15"/>
      <c r="F69" s="9" t="s">
        <v>13</v>
      </c>
      <c r="G69" s="10" t="s">
        <v>13</v>
      </c>
      <c r="H69" s="16" t="s">
        <v>207</v>
      </c>
      <c r="I69" s="14" t="s">
        <v>233</v>
      </c>
      <c r="J69" s="8">
        <v>1100</v>
      </c>
      <c r="K69" s="11" t="s">
        <v>234</v>
      </c>
    </row>
    <row r="70" spans="1:11" ht="42" x14ac:dyDescent="0.2">
      <c r="A70" s="8">
        <v>69</v>
      </c>
      <c r="B70" s="14" t="s">
        <v>235</v>
      </c>
      <c r="C70" s="15" t="e">
        <f ca="1">IMAGE("https://acnhcdn.com/latest/ManpuIcon/AddRhythm.png")</f>
        <v>#NAME?</v>
      </c>
      <c r="D70" s="14" t="s">
        <v>229</v>
      </c>
      <c r="E70" s="15"/>
      <c r="F70" s="9" t="s">
        <v>13</v>
      </c>
      <c r="G70" s="10" t="s">
        <v>13</v>
      </c>
      <c r="H70" s="16" t="s">
        <v>207</v>
      </c>
      <c r="I70" s="14" t="s">
        <v>236</v>
      </c>
      <c r="J70" s="8">
        <v>1097</v>
      </c>
      <c r="K70" s="11" t="s">
        <v>237</v>
      </c>
    </row>
    <row r="71" spans="1:11" ht="42" x14ac:dyDescent="0.2">
      <c r="A71" s="8">
        <v>70</v>
      </c>
      <c r="B71" s="14" t="s">
        <v>238</v>
      </c>
      <c r="C71" s="15" t="e">
        <f ca="1">IMAGE("https://acnhcdn.com/latest/ManpuIcon/AddListen.png")</f>
        <v>#NAME?</v>
      </c>
      <c r="D71" s="14" t="s">
        <v>229</v>
      </c>
      <c r="E71" s="15"/>
      <c r="F71" s="9" t="s">
        <v>13</v>
      </c>
      <c r="G71" s="10" t="s">
        <v>13</v>
      </c>
      <c r="H71" s="16" t="s">
        <v>207</v>
      </c>
      <c r="I71" s="14" t="s">
        <v>239</v>
      </c>
      <c r="J71" s="8">
        <v>1103</v>
      </c>
      <c r="K71" s="11" t="s">
        <v>240</v>
      </c>
    </row>
    <row r="72" spans="1:11" ht="42" x14ac:dyDescent="0.2">
      <c r="A72" s="8">
        <v>71</v>
      </c>
      <c r="B72" s="14" t="s">
        <v>241</v>
      </c>
      <c r="C72" s="15" t="e">
        <f ca="1">IMAGE("https://acnhcdn.com/latest/ManpuIcon/RequestWillingness.png")</f>
        <v>#NAME?</v>
      </c>
      <c r="D72" s="14" t="s">
        <v>229</v>
      </c>
      <c r="E72" s="15"/>
      <c r="F72" s="9" t="s">
        <v>13</v>
      </c>
      <c r="G72" s="10" t="s">
        <v>13</v>
      </c>
      <c r="H72" s="16" t="s">
        <v>207</v>
      </c>
      <c r="I72" s="14" t="s">
        <v>242</v>
      </c>
      <c r="J72" s="8">
        <v>879</v>
      </c>
      <c r="K72" s="11" t="s">
        <v>243</v>
      </c>
    </row>
    <row r="73" spans="1:11" ht="42" x14ac:dyDescent="0.2">
      <c r="A73" s="8">
        <v>72</v>
      </c>
      <c r="B73" s="14" t="s">
        <v>244</v>
      </c>
      <c r="C73" s="15" t="e">
        <f ca="1">IMAGE("https://acnhcdn.com/latest/ManpuIcon/AddRequestLook.png")</f>
        <v>#NAME?</v>
      </c>
      <c r="D73" s="14" t="s">
        <v>229</v>
      </c>
      <c r="E73" s="15"/>
      <c r="F73" s="9" t="s">
        <v>13</v>
      </c>
      <c r="G73" s="10" t="s">
        <v>13</v>
      </c>
      <c r="H73" s="16" t="s">
        <v>207</v>
      </c>
      <c r="I73" s="14" t="s">
        <v>245</v>
      </c>
      <c r="J73" s="8">
        <v>1099</v>
      </c>
      <c r="K73" s="11" t="s">
        <v>246</v>
      </c>
    </row>
    <row r="74" spans="1:11" ht="42" x14ac:dyDescent="0.2">
      <c r="A74" s="8">
        <v>73</v>
      </c>
      <c r="B74" s="14" t="s">
        <v>247</v>
      </c>
      <c r="C74" s="15" t="e">
        <f ca="1">IMAGE("https://acnhcdn.com/latest/ManpuIcon/RequestOkay.png")</f>
        <v>#NAME?</v>
      </c>
      <c r="D74" s="14" t="s">
        <v>229</v>
      </c>
      <c r="E74" s="15"/>
      <c r="F74" s="9" t="s">
        <v>13</v>
      </c>
      <c r="G74" s="10" t="s">
        <v>13</v>
      </c>
      <c r="H74" s="16" t="s">
        <v>207</v>
      </c>
      <c r="I74" s="14" t="s">
        <v>248</v>
      </c>
      <c r="J74" s="8">
        <v>917</v>
      </c>
      <c r="K74" s="11" t="s">
        <v>249</v>
      </c>
    </row>
    <row r="75" spans="1:11" ht="42" x14ac:dyDescent="0.2">
      <c r="A75" s="8">
        <v>74</v>
      </c>
      <c r="B75" s="14" t="s">
        <v>250</v>
      </c>
      <c r="C75" s="15" t="e">
        <f ca="1">IMAGE("https://acnhcdn.com/latest/ManpuIcon/AddMusclePose.png")</f>
        <v>#NAME?</v>
      </c>
      <c r="D75" s="14" t="s">
        <v>229</v>
      </c>
      <c r="E75" s="15"/>
      <c r="F75" s="9" t="s">
        <v>13</v>
      </c>
      <c r="G75" s="10" t="s">
        <v>13</v>
      </c>
      <c r="H75" s="16" t="s">
        <v>207</v>
      </c>
      <c r="I75" s="14" t="s">
        <v>251</v>
      </c>
      <c r="J75" s="8">
        <v>1102</v>
      </c>
      <c r="K75" s="11" t="s">
        <v>252</v>
      </c>
    </row>
    <row r="76" spans="1:11" ht="42" x14ac:dyDescent="0.2">
      <c r="A76" s="8">
        <v>75</v>
      </c>
      <c r="B76" s="14" t="s">
        <v>253</v>
      </c>
      <c r="C76" s="15" t="e">
        <f ca="1">IMAGE("https://acnhcdn.com/latest/ManpuIcon/AddPoseCool.png")</f>
        <v>#NAME?</v>
      </c>
      <c r="D76" s="14" t="s">
        <v>229</v>
      </c>
      <c r="E76" s="15"/>
      <c r="F76" s="9" t="s">
        <v>13</v>
      </c>
      <c r="G76" s="10" t="s">
        <v>13</v>
      </c>
      <c r="H76" s="16" t="s">
        <v>207</v>
      </c>
      <c r="I76" s="14" t="s">
        <v>254</v>
      </c>
      <c r="J76" s="8">
        <v>806</v>
      </c>
      <c r="K76" s="11" t="s">
        <v>255</v>
      </c>
    </row>
    <row r="77" spans="1:11" ht="42" x14ac:dyDescent="0.2">
      <c r="A77" s="8">
        <v>76</v>
      </c>
      <c r="B77" s="14" t="s">
        <v>256</v>
      </c>
      <c r="C77" s="15" t="e">
        <f ca="1">IMAGE("https://acnhcdn.com/latest/ManpuIcon/AddPoseNaturel.png")</f>
        <v>#NAME?</v>
      </c>
      <c r="D77" s="14" t="s">
        <v>229</v>
      </c>
      <c r="E77" s="15"/>
      <c r="F77" s="9" t="s">
        <v>13</v>
      </c>
      <c r="G77" s="10" t="s">
        <v>13</v>
      </c>
      <c r="H77" s="16" t="s">
        <v>207</v>
      </c>
      <c r="I77" s="14" t="s">
        <v>257</v>
      </c>
      <c r="J77" s="8">
        <v>807</v>
      </c>
      <c r="K77" s="11" t="s">
        <v>258</v>
      </c>
    </row>
    <row r="78" spans="1:11" ht="42" x14ac:dyDescent="0.2">
      <c r="A78" s="8">
        <v>77</v>
      </c>
      <c r="B78" s="14" t="s">
        <v>259</v>
      </c>
      <c r="C78" s="15" t="e">
        <f ca="1">IMAGE("https://acnhcdn.com/latest/ManpuIcon/AddHula.png")</f>
        <v>#NAME?</v>
      </c>
      <c r="D78" s="14" t="s">
        <v>229</v>
      </c>
      <c r="E78" s="15"/>
      <c r="F78" s="9" t="s">
        <v>13</v>
      </c>
      <c r="G78" s="10" t="s">
        <v>13</v>
      </c>
      <c r="H78" s="16" t="s">
        <v>207</v>
      </c>
      <c r="I78" s="14" t="s">
        <v>260</v>
      </c>
      <c r="J78" s="8">
        <v>1098</v>
      </c>
      <c r="K78" s="11" t="s">
        <v>261</v>
      </c>
    </row>
    <row r="79" spans="1:11" ht="42" x14ac:dyDescent="0.2">
      <c r="A79" s="8">
        <v>78</v>
      </c>
      <c r="B79" s="14" t="s">
        <v>262</v>
      </c>
      <c r="C79" s="15" t="e">
        <f ca="1">IMAGE("https://acnhcdn.com/latest/ManpuIcon/AddKKFesUpper.png")</f>
        <v>#NAME?</v>
      </c>
      <c r="D79" s="14" t="s">
        <v>263</v>
      </c>
      <c r="E79" s="15"/>
      <c r="F79" s="9" t="s">
        <v>264</v>
      </c>
      <c r="G79" s="10" t="s">
        <v>153</v>
      </c>
      <c r="H79" s="16" t="s">
        <v>207</v>
      </c>
      <c r="I79" s="14" t="s">
        <v>265</v>
      </c>
      <c r="J79" s="8">
        <v>1101</v>
      </c>
      <c r="K79" s="11" t="s">
        <v>266</v>
      </c>
    </row>
    <row r="80" spans="1:11" ht="42" x14ac:dyDescent="0.2">
      <c r="A80" s="8">
        <v>79</v>
      </c>
      <c r="B80" s="14" t="s">
        <v>267</v>
      </c>
      <c r="C80" s="15" t="e">
        <f ca="1">IMAGE("https://acnhcdn.com/latest/ManpuIcon/AddKKFesRight.png")</f>
        <v>#NAME?</v>
      </c>
      <c r="D80" s="14" t="s">
        <v>263</v>
      </c>
      <c r="E80" s="15"/>
      <c r="F80" s="9" t="s">
        <v>264</v>
      </c>
      <c r="G80" s="10" t="s">
        <v>153</v>
      </c>
      <c r="H80" s="16" t="s">
        <v>207</v>
      </c>
      <c r="I80" s="14" t="s">
        <v>268</v>
      </c>
      <c r="J80" s="8">
        <v>1105</v>
      </c>
      <c r="K80" s="11" t="s">
        <v>269</v>
      </c>
    </row>
    <row r="81" spans="1:11" ht="42" x14ac:dyDescent="0.2">
      <c r="A81" s="8">
        <v>80</v>
      </c>
      <c r="B81" s="14" t="s">
        <v>270</v>
      </c>
      <c r="C81" s="15" t="e">
        <f ca="1">IMAGE("https://acnhcdn.com/latest/ManpuIcon/AddKKFesLeft.png")</f>
        <v>#NAME?</v>
      </c>
      <c r="D81" s="14" t="s">
        <v>263</v>
      </c>
      <c r="E81" s="15"/>
      <c r="F81" s="9" t="s">
        <v>264</v>
      </c>
      <c r="G81" s="10" t="s">
        <v>153</v>
      </c>
      <c r="H81" s="16" t="s">
        <v>207</v>
      </c>
      <c r="I81" s="14" t="s">
        <v>271</v>
      </c>
      <c r="J81" s="8">
        <v>1106</v>
      </c>
      <c r="K81" s="11" t="s">
        <v>272</v>
      </c>
    </row>
    <row r="82" spans="1:11" ht="42" x14ac:dyDescent="0.2">
      <c r="A82" s="8">
        <v>81</v>
      </c>
      <c r="B82" s="14" t="s">
        <v>273</v>
      </c>
      <c r="C82" s="15" t="e">
        <f ca="1">IMAGE("https://acnhcdn.com/latest/ManpuIcon/AddKKFesLower.png")</f>
        <v>#NAME?</v>
      </c>
      <c r="D82" s="14" t="s">
        <v>263</v>
      </c>
      <c r="E82" s="15"/>
      <c r="F82" s="9" t="s">
        <v>264</v>
      </c>
      <c r="G82" s="10" t="s">
        <v>153</v>
      </c>
      <c r="H82" s="16" t="s">
        <v>207</v>
      </c>
      <c r="I82" s="14" t="s">
        <v>274</v>
      </c>
      <c r="J82" s="8">
        <v>1107</v>
      </c>
      <c r="K82" s="11" t="s">
        <v>275</v>
      </c>
    </row>
    <row r="83" spans="1:11" ht="42" x14ac:dyDescent="0.2">
      <c r="A83" s="8">
        <v>82</v>
      </c>
      <c r="B83" s="14" t="s">
        <v>276</v>
      </c>
      <c r="C83" s="15" t="e">
        <f ca="1">IMAGE("https://acnhcdn.com/latest/ManpuIcon/AddKKFesPosing05.png")</f>
        <v>#NAME?</v>
      </c>
      <c r="D83" s="14" t="s">
        <v>263</v>
      </c>
      <c r="E83" s="15"/>
      <c r="F83" s="9" t="s">
        <v>264</v>
      </c>
      <c r="G83" s="10" t="s">
        <v>153</v>
      </c>
      <c r="H83" s="16" t="s">
        <v>207</v>
      </c>
      <c r="I83" s="14" t="s">
        <v>277</v>
      </c>
      <c r="J83" s="8">
        <v>1110</v>
      </c>
      <c r="K83" s="11" t="s">
        <v>278</v>
      </c>
    </row>
    <row r="84" spans="1:11" ht="42" x14ac:dyDescent="0.2">
      <c r="A84" s="8">
        <v>83</v>
      </c>
      <c r="B84" s="14" t="s">
        <v>279</v>
      </c>
      <c r="C84" s="15" t="e">
        <f ca="1">IMAGE("https://acnhcdn.com/latest/ManpuIcon/AddKKFesPosing04.png")</f>
        <v>#NAME?</v>
      </c>
      <c r="D84" s="14" t="s">
        <v>263</v>
      </c>
      <c r="E84" s="15"/>
      <c r="F84" s="9" t="s">
        <v>264</v>
      </c>
      <c r="G84" s="10" t="s">
        <v>153</v>
      </c>
      <c r="H84" s="16" t="s">
        <v>207</v>
      </c>
      <c r="I84" s="14" t="s">
        <v>280</v>
      </c>
      <c r="J84" s="8">
        <v>1111</v>
      </c>
      <c r="K84" s="11" t="s">
        <v>281</v>
      </c>
    </row>
    <row r="85" spans="1:11" ht="42" x14ac:dyDescent="0.2">
      <c r="A85" s="8">
        <v>84</v>
      </c>
      <c r="B85" s="14" t="s">
        <v>282</v>
      </c>
      <c r="C85" s="15" t="e">
        <f ca="1">IMAGE("https://acnhcdn.com/latest/ManpuIcon/AddKKFesPosing01.png")</f>
        <v>#NAME?</v>
      </c>
      <c r="D85" s="14" t="s">
        <v>263</v>
      </c>
      <c r="E85" s="15"/>
      <c r="F85" s="9" t="s">
        <v>264</v>
      </c>
      <c r="G85" s="10" t="s">
        <v>153</v>
      </c>
      <c r="H85" s="16" t="s">
        <v>207</v>
      </c>
      <c r="I85" s="14" t="s">
        <v>283</v>
      </c>
      <c r="J85" s="8">
        <v>1109</v>
      </c>
      <c r="K85" s="11" t="s">
        <v>284</v>
      </c>
    </row>
    <row r="86" spans="1:11" ht="42" x14ac:dyDescent="0.2">
      <c r="A86" s="8">
        <v>85</v>
      </c>
      <c r="B86" s="14" t="s">
        <v>285</v>
      </c>
      <c r="C86" s="15" t="e">
        <f ca="1">IMAGE("https://acnhcdn.com/latest/ManpuIcon/AddKKFesPosing02.png")</f>
        <v>#NAME?</v>
      </c>
      <c r="D86" s="14" t="s">
        <v>263</v>
      </c>
      <c r="E86" s="15"/>
      <c r="F86" s="9" t="s">
        <v>264</v>
      </c>
      <c r="G86" s="10" t="s">
        <v>153</v>
      </c>
      <c r="H86" s="16" t="s">
        <v>207</v>
      </c>
      <c r="I86" s="14" t="s">
        <v>286</v>
      </c>
      <c r="J86" s="8">
        <v>1108</v>
      </c>
      <c r="K86" s="11" t="s">
        <v>287</v>
      </c>
    </row>
    <row r="87" spans="1:11" ht="42" x14ac:dyDescent="0.2">
      <c r="A87" s="8">
        <v>86</v>
      </c>
      <c r="B87" s="14" t="s">
        <v>288</v>
      </c>
      <c r="C87" s="15" t="e">
        <f ca="1">IMAGE("https://acnhcdn.com/latest/ManpuIcon/AddKKFesPosing00.png")</f>
        <v>#NAME?</v>
      </c>
      <c r="D87" s="14" t="s">
        <v>263</v>
      </c>
      <c r="E87" s="15"/>
      <c r="F87" s="9" t="s">
        <v>264</v>
      </c>
      <c r="G87" s="10" t="s">
        <v>153</v>
      </c>
      <c r="H87" s="16" t="s">
        <v>207</v>
      </c>
      <c r="I87" s="14" t="s">
        <v>289</v>
      </c>
      <c r="J87" s="8">
        <v>1104</v>
      </c>
      <c r="K87" s="11" t="s">
        <v>290</v>
      </c>
    </row>
    <row r="88" spans="1:11" ht="42" x14ac:dyDescent="0.2">
      <c r="A88" s="8">
        <v>87</v>
      </c>
      <c r="B88" s="14" t="s">
        <v>291</v>
      </c>
      <c r="C88" s="15" t="e">
        <f ca="1">IMAGE("https://acnhcdn.com/latest/ManpuIcon/AddKKFesPosing06.png")</f>
        <v>#NAME?</v>
      </c>
      <c r="D88" s="14" t="s">
        <v>263</v>
      </c>
      <c r="E88" s="15"/>
      <c r="F88" s="9" t="s">
        <v>264</v>
      </c>
      <c r="G88" s="10" t="s">
        <v>153</v>
      </c>
      <c r="H88" s="16" t="s">
        <v>207</v>
      </c>
      <c r="I88" s="14" t="s">
        <v>292</v>
      </c>
      <c r="J88" s="8">
        <v>1113</v>
      </c>
      <c r="K88" s="11" t="s">
        <v>293</v>
      </c>
    </row>
    <row r="89" spans="1:11" ht="42" x14ac:dyDescent="0.2">
      <c r="A89" s="8">
        <v>88</v>
      </c>
      <c r="B89" s="14" t="s">
        <v>294</v>
      </c>
      <c r="C89" s="15" t="e">
        <f ca="1">IMAGE("https://acnhcdn.com/latest/ManpuIcon/AddKKFesPosing03.png")</f>
        <v>#NAME?</v>
      </c>
      <c r="D89" s="14" t="s">
        <v>263</v>
      </c>
      <c r="E89" s="15"/>
      <c r="F89" s="9" t="s">
        <v>264</v>
      </c>
      <c r="G89" s="10" t="s">
        <v>153</v>
      </c>
      <c r="H89" s="16" t="s">
        <v>207</v>
      </c>
      <c r="I89" s="14" t="s">
        <v>295</v>
      </c>
      <c r="J89" s="8">
        <v>1112</v>
      </c>
      <c r="K89" s="11" t="s">
        <v>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2022-11-07T19:25:54Z</dcterms:created>
  <dcterms:modified xsi:type="dcterms:W3CDTF">2022-11-07T19:26:00Z</dcterms:modified>
</cp:coreProperties>
</file>