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0DED82F5-F121-7341-A586-9C0799939062}" xr6:coauthVersionLast="47" xr6:coauthVersionMax="47" xr10:uidLastSave="{00000000-0000-0000-0000-000000000000}"/>
  <bookViews>
    <workbookView xWindow="6860" yWindow="4300" windowWidth="27640" windowHeight="16940" xr2:uid="{BF397648-F8ED-F14A-8CD6-5284352632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B66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<sst xmlns="http://schemas.openxmlformats.org/spreadsheetml/2006/main" count="930" uniqueCount="493">
  <si>
    <t>Name</t>
  </si>
  <si>
    <t>Icon Image</t>
  </si>
  <si>
    <t>Photo Image</t>
  </si>
  <si>
    <t>Gender</t>
  </si>
  <si>
    <t>Gender (Asia)</t>
  </si>
  <si>
    <t>Hobby</t>
  </si>
  <si>
    <t>Birthday</t>
  </si>
  <si>
    <t>Umbrella</t>
  </si>
  <si>
    <t>Umbrella (HHP)</t>
  </si>
  <si>
    <t>Name Color</t>
  </si>
  <si>
    <t>Bubble Color</t>
  </si>
  <si>
    <t>Version Added</t>
  </si>
  <si>
    <t>Icon Filename</t>
  </si>
  <si>
    <t>Photo Filename</t>
  </si>
  <si>
    <t>NPC ID</t>
  </si>
  <si>
    <t>Internal ID</t>
  </si>
  <si>
    <t>Unique Entry ID</t>
  </si>
  <si>
    <t>Blanca</t>
  </si>
  <si>
    <t>Female</t>
  </si>
  <si>
    <t>Male</t>
  </si>
  <si>
    <t>Fashion</t>
  </si>
  <si>
    <t>2/8</t>
  </si>
  <si>
    <t>NA</t>
  </si>
  <si>
    <t>two-tone umbrella</t>
  </si>
  <si>
    <t>#fe8885</t>
  </si>
  <si>
    <t>#ffffff</t>
  </si>
  <si>
    <t>mka</t>
  </si>
  <si>
    <t>NpcSpMka</t>
  </si>
  <si>
    <t>Ndgae4bSokoBtb97u</t>
  </si>
  <si>
    <t>Blathers</t>
  </si>
  <si>
    <t>Education</t>
  </si>
  <si>
    <t>9/24</t>
  </si>
  <si>
    <t>camo umbrella</t>
  </si>
  <si>
    <t>#f7f0c2</t>
  </si>
  <si>
    <t>#7d593c</t>
  </si>
  <si>
    <t>1.0.0</t>
  </si>
  <si>
    <t>owl</t>
  </si>
  <si>
    <t>NpcSpOwl</t>
  </si>
  <si>
    <t>LXqTqy94M9Yt7yaAb</t>
  </si>
  <si>
    <t>Booker</t>
  </si>
  <si>
    <t>Play</t>
  </si>
  <si>
    <t>4/23</t>
  </si>
  <si>
    <t>vinyl umbrella</t>
  </si>
  <si>
    <t>#fffce9</t>
  </si>
  <si>
    <t>#de9230</t>
  </si>
  <si>
    <t>dgb</t>
  </si>
  <si>
    <t>NpcSpDgb</t>
  </si>
  <si>
    <t>ucw3urkmPQzYh6s9i</t>
  </si>
  <si>
    <t>Brewster</t>
  </si>
  <si>
    <t>10/15</t>
  </si>
  <si>
    <t>bat umbrella</t>
  </si>
  <si>
    <t>#3c3f3c</t>
  </si>
  <si>
    <t>#73aa8d</t>
  </si>
  <si>
    <t>2.0.0</t>
  </si>
  <si>
    <t>pge</t>
  </si>
  <si>
    <t>NpcSpPge</t>
  </si>
  <si>
    <t>RkbTSEruyBcEyMjDX</t>
  </si>
  <si>
    <t>C.J.</t>
  </si>
  <si>
    <t>Fitness</t>
  </si>
  <si>
    <t>3/7</t>
  </si>
  <si>
    <t>fish umbrella</t>
  </si>
  <si>
    <t>#f9db2f</t>
  </si>
  <si>
    <t>#a99d6e</t>
  </si>
  <si>
    <t>bey</t>
  </si>
  <si>
    <t>NpcSpBey</t>
  </si>
  <si>
    <t>ztkxCvQbcCJYQEgJ7</t>
  </si>
  <si>
    <t>Celeste</t>
  </si>
  <si>
    <t>9/7</t>
  </si>
  <si>
    <t>candy umbrella</t>
  </si>
  <si>
    <t>#81280a</t>
  </si>
  <si>
    <t>ows</t>
  </si>
  <si>
    <t>NpcSpOws</t>
  </si>
  <si>
    <t>7t6ZNPqsvE22CsyMw</t>
  </si>
  <si>
    <t>Chip</t>
  </si>
  <si>
    <t>Nature</t>
  </si>
  <si>
    <t>12/9</t>
  </si>
  <si>
    <t>#8c765e</t>
  </si>
  <si>
    <t>bev</t>
  </si>
  <si>
    <t>NpcSpBev</t>
  </si>
  <si>
    <t>XGGxy4Wx86EDDH57S</t>
  </si>
  <si>
    <t>Copper</t>
  </si>
  <si>
    <t>6/28</t>
  </si>
  <si>
    <t>#e68711</t>
  </si>
  <si>
    <t>dga</t>
  </si>
  <si>
    <t>NpcSpDga</t>
  </si>
  <si>
    <t>jdNK4NrvZmRC82yJ5</t>
  </si>
  <si>
    <t>Cyrus</t>
  </si>
  <si>
    <t>1/26</t>
  </si>
  <si>
    <t>spider umbrella</t>
  </si>
  <si>
    <t>#4ddcd9</t>
  </si>
  <si>
    <t>1.2.0</t>
  </si>
  <si>
    <t>alp</t>
  </si>
  <si>
    <t>NpcSpAlp</t>
  </si>
  <si>
    <t>yJQuzNGtgcSbWw47g</t>
  </si>
  <si>
    <t>Daisy Mae</t>
  </si>
  <si>
    <t>3/30</t>
  </si>
  <si>
    <t>#ab2629</t>
  </si>
  <si>
    <t>#ff9b43</t>
  </si>
  <si>
    <t>boc</t>
  </si>
  <si>
    <t>NpcSpBoc</t>
  </si>
  <si>
    <t>cGKq9qsGALbSyfgbR</t>
  </si>
  <si>
    <t>Digby</t>
  </si>
  <si>
    <t>12/20</t>
  </si>
  <si>
    <t>blue umbrella</t>
  </si>
  <si>
    <t>#7a4037</t>
  </si>
  <si>
    <t>#cfb194</t>
  </si>
  <si>
    <t>szo</t>
  </si>
  <si>
    <t>NpcSpSzo</t>
  </si>
  <si>
    <t>8Mwo7kmFeM9iRxXmb</t>
  </si>
  <si>
    <t>DJ KK</t>
  </si>
  <si>
    <t>Music</t>
  </si>
  <si>
    <t>8/23</t>
  </si>
  <si>
    <t>striped umbrella</t>
  </si>
  <si>
    <t>#595757</t>
  </si>
  <si>
    <t>tkkB</t>
  </si>
  <si>
    <t>NpcSpTkkB</t>
  </si>
  <si>
    <t>eQgLgRTaBTQy6LQLS</t>
  </si>
  <si>
    <t>Don</t>
  </si>
  <si>
    <t>5/1</t>
  </si>
  <si>
    <t>#612f0a</t>
  </si>
  <si>
    <t>#eb7c41</t>
  </si>
  <si>
    <t>mob</t>
  </si>
  <si>
    <t>NpcSpMob</t>
  </si>
  <si>
    <t>pE6as787paJEWhgbX</t>
  </si>
  <si>
    <t>Flick</t>
  </si>
  <si>
    <t>5/10</t>
  </si>
  <si>
    <t>#fb646b</t>
  </si>
  <si>
    <t>#25251a</t>
  </si>
  <si>
    <t>chy</t>
  </si>
  <si>
    <t>NpcSpChy</t>
  </si>
  <si>
    <t>iN2YPaidM5d8aCFpa</t>
  </si>
  <si>
    <t>Franklin</t>
  </si>
  <si>
    <t>10/10</t>
  </si>
  <si>
    <t>maple-leaf umbrella</t>
  </si>
  <si>
    <t>#6b63da</t>
  </si>
  <si>
    <t>#ff97ca</t>
  </si>
  <si>
    <t>1.6.0</t>
  </si>
  <si>
    <t>tuk</t>
  </si>
  <si>
    <t>NpcSpTuk</t>
  </si>
  <si>
    <t>dFbRDi2FGNmHZvuRM</t>
  </si>
  <si>
    <t>Gracie</t>
  </si>
  <si>
    <t>11/14</t>
  </si>
  <si>
    <t>rainbow umbrella</t>
  </si>
  <si>
    <t>#c141a3</t>
  </si>
  <si>
    <t>#f5f6a4</t>
  </si>
  <si>
    <t>grf</t>
  </si>
  <si>
    <t>NpcSpGrf</t>
  </si>
  <si>
    <t>chZz2xBGZBy2g9L8e</t>
  </si>
  <si>
    <t>Grams</t>
  </si>
  <si>
    <t>4/15</t>
  </si>
  <si>
    <t>pineapple umbrella</t>
  </si>
  <si>
    <t>#fff37c</t>
  </si>
  <si>
    <t>#82b26c</t>
  </si>
  <si>
    <t>kpg</t>
  </si>
  <si>
    <t>NpcSpKpg</t>
  </si>
  <si>
    <t>6Cj4smgBhJ7moa4JN</t>
  </si>
  <si>
    <t>Gullivarrr</t>
  </si>
  <si>
    <t>5/25</t>
  </si>
  <si>
    <t>beach umbrella</t>
  </si>
  <si>
    <t>#fffbe8</t>
  </si>
  <si>
    <t>#f52c2c</t>
  </si>
  <si>
    <t>1.3.0</t>
  </si>
  <si>
    <t>gulB</t>
  </si>
  <si>
    <t>Qy6ZZFjpN2BNWP4gB</t>
  </si>
  <si>
    <t>Gulliver</t>
  </si>
  <si>
    <t>#0073ff</t>
  </si>
  <si>
    <t>gul</t>
  </si>
  <si>
    <t>NpcSpGul</t>
  </si>
  <si>
    <t>uf2Phk2T4fnoaqY2A</t>
  </si>
  <si>
    <t>Harriet</t>
  </si>
  <si>
    <t>1/31</t>
  </si>
  <si>
    <t>gelato umbrella</t>
  </si>
  <si>
    <t>#ffe4d6</t>
  </si>
  <si>
    <t>#fc81d9</t>
  </si>
  <si>
    <t>NpcSpPoo</t>
  </si>
  <si>
    <t>poo</t>
  </si>
  <si>
    <t>bRAwDjRF3s5EifuXo</t>
  </si>
  <si>
    <t>Harvey</t>
  </si>
  <si>
    <t>8/2</t>
  </si>
  <si>
    <t>lemon umbrella</t>
  </si>
  <si>
    <t>#714f31</t>
  </si>
  <si>
    <t>#ebc83c</t>
  </si>
  <si>
    <t>spn</t>
  </si>
  <si>
    <t>XHGYT3WfbiboMAQHE</t>
  </si>
  <si>
    <t>Isabelle</t>
  </si>
  <si>
    <t>melon umbrella</t>
  </si>
  <si>
    <t>#f4aa16</t>
  </si>
  <si>
    <t>#fff98f</t>
  </si>
  <si>
    <t>sza</t>
  </si>
  <si>
    <t>NpcSpSza</t>
  </si>
  <si>
    <t>ZgSyBa8uRm7uupcQw</t>
  </si>
  <si>
    <t>Jack</t>
  </si>
  <si>
    <t>10/31</t>
  </si>
  <si>
    <t>#080800</t>
  </si>
  <si>
    <t>#ff6d00</t>
  </si>
  <si>
    <t>1.5.0</t>
  </si>
  <si>
    <t>pkn</t>
  </si>
  <si>
    <t>NpcSpPkn</t>
  </si>
  <si>
    <t>v8rBscHZN8BuL6vho</t>
  </si>
  <si>
    <t>Jingle</t>
  </si>
  <si>
    <t>12/24</t>
  </si>
  <si>
    <t>tartan-check umbrella</t>
  </si>
  <si>
    <t>#fffe69</t>
  </si>
  <si>
    <t>#e21212</t>
  </si>
  <si>
    <t>rei</t>
  </si>
  <si>
    <t>NpcSpRei</t>
  </si>
  <si>
    <t>nnnCFTFp2CxKM8Kps</t>
  </si>
  <si>
    <t>Joan</t>
  </si>
  <si>
    <t>1/8</t>
  </si>
  <si>
    <t>paper parasol</t>
  </si>
  <si>
    <t>#ffdb50</t>
  </si>
  <si>
    <t>#a8562d</t>
  </si>
  <si>
    <t>boa</t>
  </si>
  <si>
    <t>NpcSpBoa</t>
  </si>
  <si>
    <t>g489RXNAdbSB7Jdtf</t>
  </si>
  <si>
    <t>K.K.</t>
  </si>
  <si>
    <t>tkkA</t>
  </si>
  <si>
    <t>NpcSpTkkA</t>
  </si>
  <si>
    <t>8kgdqqyBHHe7Cq8jm</t>
  </si>
  <si>
    <t>Kapp'n</t>
  </si>
  <si>
    <t>7/12</t>
  </si>
  <si>
    <t>#4bb148</t>
  </si>
  <si>
    <t>kpp</t>
  </si>
  <si>
    <t>NpcSpKpp</t>
  </si>
  <si>
    <t>AKDnsnCJwk4Yj96ZR</t>
  </si>
  <si>
    <t>Katie</t>
  </si>
  <si>
    <t>10/22</t>
  </si>
  <si>
    <t>apple umbrella</t>
  </si>
  <si>
    <t>#9c4e00</t>
  </si>
  <si>
    <t>#ffe932</t>
  </si>
  <si>
    <t>lom</t>
  </si>
  <si>
    <t>NpcSpLom</t>
  </si>
  <si>
    <t>froBkd4rfuHvsgNuB</t>
  </si>
  <si>
    <t>Katrina</t>
  </si>
  <si>
    <t>10/28</t>
  </si>
  <si>
    <t>purple chic umbrella</t>
  </si>
  <si>
    <t>#fffcf0</t>
  </si>
  <si>
    <t>#2f4c85</t>
  </si>
  <si>
    <t>bpt</t>
  </si>
  <si>
    <t>NpcSpBpt</t>
  </si>
  <si>
    <t>He3BpCnsFZo9yjTZc</t>
  </si>
  <si>
    <t>Kicks</t>
  </si>
  <si>
    <t>11/30</t>
  </si>
  <si>
    <t>logo umbrella</t>
  </si>
  <si>
    <t>#78b3c7</t>
  </si>
  <si>
    <t>#2a4869</t>
  </si>
  <si>
    <t>skk</t>
  </si>
  <si>
    <t>NpcSpSkk</t>
  </si>
  <si>
    <t>qmGXCtGtjukpiS8Fs</t>
  </si>
  <si>
    <t>Label</t>
  </si>
  <si>
    <t>lacy parasol</t>
  </si>
  <si>
    <t>#fffee0</t>
  </si>
  <si>
    <t>#7f5174</t>
  </si>
  <si>
    <t>hgc</t>
  </si>
  <si>
    <t>NpcSpHgc</t>
  </si>
  <si>
    <t>ueB44Z45DNkoQSZnL</t>
  </si>
  <si>
    <t>Leif</t>
  </si>
  <si>
    <t>8/8</t>
  </si>
  <si>
    <t>petal parasol</t>
  </si>
  <si>
    <t>#c0ab72</t>
  </si>
  <si>
    <t>slo</t>
  </si>
  <si>
    <t>NpcSpSlo</t>
  </si>
  <si>
    <t>sK5zwmKLL8HNKZhYt</t>
  </si>
  <si>
    <t>Leila</t>
  </si>
  <si>
    <t>8/16</t>
  </si>
  <si>
    <t>bear umbrella</t>
  </si>
  <si>
    <t>#8bd344</t>
  </si>
  <si>
    <t>kps</t>
  </si>
  <si>
    <t>NpcSpKps</t>
  </si>
  <si>
    <t>MkkTcwbmJmGXnGA6P</t>
  </si>
  <si>
    <t>Leilani</t>
  </si>
  <si>
    <t>9/26</t>
  </si>
  <si>
    <t>exquisite parasol</t>
  </si>
  <si>
    <t>#76c23b</t>
  </si>
  <si>
    <t>kpm</t>
  </si>
  <si>
    <t>NpcSpKpm</t>
  </si>
  <si>
    <t>D9fj5XxQmDR7ABnws</t>
  </si>
  <si>
    <t>Lottie</t>
  </si>
  <si>
    <t>9/12</t>
  </si>
  <si>
    <t>Paradise Planning umbrella</t>
  </si>
  <si>
    <t>#7a4412</t>
  </si>
  <si>
    <t>#ffa6aa</t>
  </si>
  <si>
    <t>otg</t>
  </si>
  <si>
    <t>NpcSpOtg</t>
  </si>
  <si>
    <t>Z2YMj6fmLnowD4XnN</t>
  </si>
  <si>
    <t>Luna</t>
  </si>
  <si>
    <t>2/29</t>
  </si>
  <si>
    <t>black lace umbrella</t>
  </si>
  <si>
    <t>#ffceff</t>
  </si>
  <si>
    <t>#bc40a9</t>
  </si>
  <si>
    <t>1.4.0</t>
  </si>
  <si>
    <t>tap</t>
  </si>
  <si>
    <t>NpcSpTap</t>
  </si>
  <si>
    <t>mTzz444C5LkcH4W9T</t>
  </si>
  <si>
    <t>Lyle</t>
  </si>
  <si>
    <t>6/6</t>
  </si>
  <si>
    <t>patterned vinyl umbrella</t>
  </si>
  <si>
    <t>#fffad4</t>
  </si>
  <si>
    <t>#5073a1</t>
  </si>
  <si>
    <t>ott</t>
  </si>
  <si>
    <t>NpcSpOtt</t>
  </si>
  <si>
    <t>R6sNbgmgSCgpyFYRf</t>
  </si>
  <si>
    <t>Mabel</t>
  </si>
  <si>
    <t>5/22</t>
  </si>
  <si>
    <t>mint umbrella</t>
  </si>
  <si>
    <t>#3c4c78</t>
  </si>
  <si>
    <t>hgh</t>
  </si>
  <si>
    <t>NpcSpHgh</t>
  </si>
  <si>
    <t>swWzSCwrBNYkgTEWK</t>
  </si>
  <si>
    <t>Nat</t>
  </si>
  <si>
    <t>7/25</t>
  </si>
  <si>
    <t>mush umbrella</t>
  </si>
  <si>
    <t>#eded55</t>
  </si>
  <si>
    <t>#61b513</t>
  </si>
  <si>
    <t>chm</t>
  </si>
  <si>
    <t>NpcSpChm</t>
  </si>
  <si>
    <t>KvScWdYZwL2e7kGNn</t>
  </si>
  <si>
    <t>Niko</t>
  </si>
  <si>
    <t>1/11</t>
  </si>
  <si>
    <t>#646464</t>
  </si>
  <si>
    <t>#fafaf0</t>
  </si>
  <si>
    <t>mnc</t>
  </si>
  <si>
    <t>NpcSpMnc</t>
  </si>
  <si>
    <t>f2KPY2PxQiHX3ySo4</t>
  </si>
  <si>
    <t>Orville</t>
  </si>
  <si>
    <t>10/2</t>
  </si>
  <si>
    <t>DAL umbrella</t>
  </si>
  <si>
    <t>#38889e</t>
  </si>
  <si>
    <t>#ffdf50</t>
  </si>
  <si>
    <t>dod</t>
  </si>
  <si>
    <t>NpcSpDod</t>
  </si>
  <si>
    <t>9ifp3YpYMgGyei58b</t>
  </si>
  <si>
    <t>Pascal</t>
  </si>
  <si>
    <t>7/19</t>
  </si>
  <si>
    <t>#fffd87</t>
  </si>
  <si>
    <t>#f44957</t>
  </si>
  <si>
    <t>seo</t>
  </si>
  <si>
    <t>NpcSpSeo</t>
  </si>
  <si>
    <t>MgTEFSvyfd2mQFefo</t>
  </si>
  <si>
    <t>Pavé</t>
  </si>
  <si>
    <t>3/3</t>
  </si>
  <si>
    <t>#edebd6</t>
  </si>
  <si>
    <t>#07bbc2</t>
  </si>
  <si>
    <t>1.7.0</t>
  </si>
  <si>
    <t>pck</t>
  </si>
  <si>
    <t>NpcSpPck</t>
  </si>
  <si>
    <t>ddz6FRgy2kCp2TF6A</t>
  </si>
  <si>
    <t>Pelly</t>
  </si>
  <si>
    <t>3/19</t>
  </si>
  <si>
    <t>pink shiny-bows parasol</t>
  </si>
  <si>
    <t>#fe9ee0</t>
  </si>
  <si>
    <t>plk</t>
  </si>
  <si>
    <t>NpcSpPlk</t>
  </si>
  <si>
    <t>ydQXw58arpJoRxsao</t>
  </si>
  <si>
    <t>Pete</t>
  </si>
  <si>
    <t>3/8</t>
  </si>
  <si>
    <t>raindrop umbrella</t>
  </si>
  <si>
    <t>#44c04f</t>
  </si>
  <si>
    <t>plo</t>
  </si>
  <si>
    <t>NpcSpPlo</t>
  </si>
  <si>
    <t>iptnwW8oAu3bE5E3L</t>
  </si>
  <si>
    <t>Phineas</t>
  </si>
  <si>
    <t>6/20</t>
  </si>
  <si>
    <t>#feffca</t>
  </si>
  <si>
    <t>#d38856</t>
  </si>
  <si>
    <t>fsl</t>
  </si>
  <si>
    <t>NpcSpFsl</t>
  </si>
  <si>
    <t>AQJEzmjGKShfyCyqX</t>
  </si>
  <si>
    <t>Phyllis</t>
  </si>
  <si>
    <t>11/21</t>
  </si>
  <si>
    <t>#ea78ff</t>
  </si>
  <si>
    <t>plm</t>
  </si>
  <si>
    <t>NpcSpPlm</t>
  </si>
  <si>
    <t>9WgCsffJgLsDTcs5Y</t>
  </si>
  <si>
    <t>Porter</t>
  </si>
  <si>
    <t>4/17</t>
  </si>
  <si>
    <t>red umbrella</t>
  </si>
  <si>
    <t>#ffeb6f</t>
  </si>
  <si>
    <t>#4a6bdb</t>
  </si>
  <si>
    <t>mnk</t>
  </si>
  <si>
    <t>NpcSpMnk</t>
  </si>
  <si>
    <t>XhqSyrq7fjmcNe5N3</t>
  </si>
  <si>
    <t>Redd</t>
  </si>
  <si>
    <t>10/18</t>
  </si>
  <si>
    <t>busted umbrella</t>
  </si>
  <si>
    <t>#4f1904</t>
  </si>
  <si>
    <t>#ebb020</t>
  </si>
  <si>
    <t>fox</t>
  </si>
  <si>
    <t>NpcSpFox</t>
  </si>
  <si>
    <t>iRkXJeZqaWApHk92x</t>
  </si>
  <si>
    <t>Reese</t>
  </si>
  <si>
    <t>7/5</t>
  </si>
  <si>
    <t>blue shiny-bows parasol</t>
  </si>
  <si>
    <t>#ffaad1</t>
  </si>
  <si>
    <t>alw</t>
  </si>
  <si>
    <t>NpcSpAlw</t>
  </si>
  <si>
    <t>MKLPGvYfpDwWCEWQ7</t>
  </si>
  <si>
    <t>Resetti</t>
  </si>
  <si>
    <t>4/6</t>
  </si>
  <si>
    <t>mol</t>
  </si>
  <si>
    <t>NpcSpMol</t>
  </si>
  <si>
    <t>BMtksEYHbtBLC6aww</t>
  </si>
  <si>
    <t>Rover</t>
  </si>
  <si>
    <t>2/1</t>
  </si>
  <si>
    <t>orange umbrella</t>
  </si>
  <si>
    <t>#5a66d2</t>
  </si>
  <si>
    <t>xct</t>
  </si>
  <si>
    <t>NpcSpXct</t>
  </si>
  <si>
    <t>riMH36iDWKc3gQAkT</t>
  </si>
  <si>
    <t>Sable</t>
  </si>
  <si>
    <t>11/22</t>
  </si>
  <si>
    <t>picnic umbrella</t>
  </si>
  <si>
    <t>#895452</t>
  </si>
  <si>
    <t>hgs</t>
  </si>
  <si>
    <t>NpcSpHgs</t>
  </si>
  <si>
    <t>WQnJq8BHMee2XKQ2i</t>
  </si>
  <si>
    <t>Saharah</t>
  </si>
  <si>
    <t>11/10</t>
  </si>
  <si>
    <t>#954f07</t>
  </si>
  <si>
    <t>#fcbb3a</t>
  </si>
  <si>
    <t>cml</t>
  </si>
  <si>
    <t>NpcSpCml</t>
  </si>
  <si>
    <t>x753Z7JdmLFZRCwGr</t>
  </si>
  <si>
    <t>Shrunk</t>
  </si>
  <si>
    <t>1/2</t>
  </si>
  <si>
    <t>kabuki umbrella</t>
  </si>
  <si>
    <t>#b5362b</t>
  </si>
  <si>
    <t>#ffaca9</t>
  </si>
  <si>
    <t>upa</t>
  </si>
  <si>
    <t>NpcSpUpa</t>
  </si>
  <si>
    <t>qvhSuN7wnc75GysSb</t>
  </si>
  <si>
    <t>Timmy</t>
  </si>
  <si>
    <t>6/7</t>
  </si>
  <si>
    <t>leaf umbrella</t>
  </si>
  <si>
    <t>#4d2a20</t>
  </si>
  <si>
    <t>#de8735</t>
  </si>
  <si>
    <t>rcm</t>
  </si>
  <si>
    <t>NpcSpRcm</t>
  </si>
  <si>
    <t>XQGqJDnh2hRg4unt3</t>
  </si>
  <si>
    <t>Tom Nook</t>
  </si>
  <si>
    <t>5/30</t>
  </si>
  <si>
    <t>Nook Inc. umbrella</t>
  </si>
  <si>
    <t>rco</t>
  </si>
  <si>
    <t>NpcSpRco</t>
  </si>
  <si>
    <t>QNw2aQsR5dmgXCrhY</t>
  </si>
  <si>
    <t>Tommy</t>
  </si>
  <si>
    <t>rct</t>
  </si>
  <si>
    <t>NpcSpRct</t>
  </si>
  <si>
    <t>uCvDxaDCp8FnAnmce</t>
  </si>
  <si>
    <t>Tortimer</t>
  </si>
  <si>
    <t>12/31</t>
  </si>
  <si>
    <t>#705800</t>
  </si>
  <si>
    <t>#e8e56a</t>
  </si>
  <si>
    <t>ttlA</t>
  </si>
  <si>
    <t>NpcSpTtlA</t>
  </si>
  <si>
    <t>BPPkKQ5BYRSZhk6Bc</t>
  </si>
  <si>
    <t>Wardell</t>
  </si>
  <si>
    <t>2/7</t>
  </si>
  <si>
    <t>#664c61</t>
  </si>
  <si>
    <t>#b3daf6</t>
  </si>
  <si>
    <t>man</t>
  </si>
  <si>
    <t>NpcSpMan</t>
  </si>
  <si>
    <t>dWPNFAFQLTh6BBuBa</t>
  </si>
  <si>
    <t>Wendell</t>
  </si>
  <si>
    <t>2/25</t>
  </si>
  <si>
    <t>pear umbrella</t>
  </si>
  <si>
    <t>#8c99fd</t>
  </si>
  <si>
    <t>wrl</t>
  </si>
  <si>
    <t>NpcSpWrl</t>
  </si>
  <si>
    <t>LZAjSZiZWt9QQsE3n</t>
  </si>
  <si>
    <t>Wilbur</t>
  </si>
  <si>
    <t>7/4</t>
  </si>
  <si>
    <t>doc</t>
  </si>
  <si>
    <t>NpcSpDoc</t>
  </si>
  <si>
    <t>ShygyMGDR4dAFDXN6</t>
  </si>
  <si>
    <t>Wisp</t>
  </si>
  <si>
    <t>2/26</t>
  </si>
  <si>
    <t>#7490c2</t>
  </si>
  <si>
    <t>#e3ecf5</t>
  </si>
  <si>
    <t>gstA</t>
  </si>
  <si>
    <t>SnDQ7nvg5wHmjY6Fg</t>
  </si>
  <si>
    <t>#8b84be</t>
  </si>
  <si>
    <t>#e8e3f5</t>
  </si>
  <si>
    <t>gstB</t>
  </si>
  <si>
    <t>tJZGzhrXiu2Ft7Fj7</t>
  </si>
  <si>
    <t>Zipper</t>
  </si>
  <si>
    <t>3/11</t>
  </si>
  <si>
    <t>#0ea8c7</t>
  </si>
  <si>
    <t>#ffe20b</t>
  </si>
  <si>
    <t>1.1.0</t>
  </si>
  <si>
    <t>pyn</t>
  </si>
  <si>
    <t>NpcSpPyn</t>
  </si>
  <si>
    <t>MxHc7P8664FtCcd2y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</si>
</sst>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 wrapText="1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F32C-61A3-D74C-8E4D-189045AC7030}">
  <dimension ref="A1:Q66"/>
  <sheetViews>
    <sheetView tabSelected="1" workbookViewId="0">
      <selection sqref="A1:Q66"/>
    </sheetView>
  </sheetViews>
  <sheetFormatPr baseColWidth="10" defaultRowHeight="16" x14ac:dyDescent="0.2"/>
  <sheetData>
    <row r="1" spans="1:17" ht="2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3" t="s">
        <v>16</v>
      </c>
    </row>
    <row r="2" spans="1:17" ht="28" x14ac:dyDescent="0.2">
      <c r="A2" s="4" t="s">
        <v>17</v>
      </c>
      <c r="B2" s="5" t="e">
        <f ca="1">IMAGE("https://acnhcdn.com/latest/NpcIcon/mka.png")</f>
        <v>#NAME?</v>
      </c>
      <c r="C2" s="6" t="e">
        <f ca="1">IMAGE("https://acnhcdn.com/latest/NpcPoster/NpcSpMka.png")</f>
        <v>#NAME?</v>
      </c>
      <c r="D2" s="4" t="s">
        <v>18</v>
      </c>
      <c r="E2" s="4" t="s">
        <v>19</v>
      </c>
      <c r="F2" s="7" t="s">
        <v>20</v>
      </c>
      <c r="G2" s="4" t="s">
        <v>21</v>
      </c>
      <c r="H2" s="8" t="s">
        <v>22</v>
      </c>
      <c r="I2" s="8" t="s">
        <v>23</v>
      </c>
      <c r="J2" s="9" t="s">
        <v>24</v>
      </c>
      <c r="K2" s="9" t="s">
        <v>25</v>
      </c>
      <c r="L2" s="4" t="s">
        <v>22</v>
      </c>
      <c r="M2" s="6" t="s">
        <v>26</v>
      </c>
      <c r="N2" s="4" t="s">
        <v>27</v>
      </c>
      <c r="O2" s="6" t="s">
        <v>26</v>
      </c>
      <c r="P2" s="6">
        <v>44</v>
      </c>
      <c r="Q2" s="10" t="s">
        <v>28</v>
      </c>
    </row>
    <row r="3" spans="1:17" ht="28" x14ac:dyDescent="0.2">
      <c r="A3" s="4" t="s">
        <v>29</v>
      </c>
      <c r="B3" s="5" t="e">
        <f ca="1">IMAGE("https://acnhcdn.com/latest/NpcIcon/owl.png")</f>
        <v>#NAME?</v>
      </c>
      <c r="C3" s="6" t="e">
        <f ca="1">IMAGE("https://acnhcdn.com/latest/NpcBromide/NpcSpOwl.png")</f>
        <v>#NAME?</v>
      </c>
      <c r="D3" s="4" t="s">
        <v>19</v>
      </c>
      <c r="E3" s="4" t="s">
        <v>19</v>
      </c>
      <c r="F3" s="7" t="s">
        <v>30</v>
      </c>
      <c r="G3" s="4" t="s">
        <v>31</v>
      </c>
      <c r="H3" s="8" t="s">
        <v>32</v>
      </c>
      <c r="I3" s="8" t="s">
        <v>22</v>
      </c>
      <c r="J3" s="9" t="s">
        <v>33</v>
      </c>
      <c r="K3" s="9" t="s">
        <v>34</v>
      </c>
      <c r="L3" s="4" t="s">
        <v>35</v>
      </c>
      <c r="M3" s="4" t="s">
        <v>36</v>
      </c>
      <c r="N3" s="4" t="s">
        <v>37</v>
      </c>
      <c r="O3" s="6" t="s">
        <v>36</v>
      </c>
      <c r="P3" s="6">
        <v>23</v>
      </c>
      <c r="Q3" s="10" t="s">
        <v>38</v>
      </c>
    </row>
    <row r="4" spans="1:17" ht="28" x14ac:dyDescent="0.2">
      <c r="A4" s="4" t="s">
        <v>39</v>
      </c>
      <c r="B4" s="6" t="e">
        <f ca="1">IMAGE("https://acnhcdn.com/latest/NpcIcon/dgb.png")</f>
        <v>#NAME?</v>
      </c>
      <c r="C4" s="6" t="e">
        <f ca="1">IMAGE("https://acnhcdn.com/latest/NpcPoster/NpcSpDgb.png")</f>
        <v>#NAME?</v>
      </c>
      <c r="D4" s="4" t="s">
        <v>19</v>
      </c>
      <c r="E4" s="4" t="s">
        <v>19</v>
      </c>
      <c r="F4" s="7" t="s">
        <v>40</v>
      </c>
      <c r="G4" s="4" t="s">
        <v>41</v>
      </c>
      <c r="H4" s="8" t="s">
        <v>22</v>
      </c>
      <c r="I4" s="8" t="s">
        <v>42</v>
      </c>
      <c r="J4" s="9" t="s">
        <v>43</v>
      </c>
      <c r="K4" s="9" t="s">
        <v>44</v>
      </c>
      <c r="L4" s="4" t="s">
        <v>22</v>
      </c>
      <c r="M4" s="6" t="s">
        <v>45</v>
      </c>
      <c r="N4" s="4" t="s">
        <v>46</v>
      </c>
      <c r="O4" s="6" t="s">
        <v>45</v>
      </c>
      <c r="P4" s="6">
        <v>32</v>
      </c>
      <c r="Q4" s="10" t="s">
        <v>47</v>
      </c>
    </row>
    <row r="5" spans="1:17" ht="28" x14ac:dyDescent="0.2">
      <c r="A5" s="4" t="s">
        <v>48</v>
      </c>
      <c r="B5" s="6" t="e">
        <f ca="1">IMAGE("https://acnhcdn.com/latest/NpcIcon/pge.png")</f>
        <v>#NAME?</v>
      </c>
      <c r="C5" s="6" t="e">
        <f ca="1">IMAGE("https://acnhcdn.com/latest/NpcPoster/NpcSpPge.png")</f>
        <v>#NAME?</v>
      </c>
      <c r="D5" s="4" t="s">
        <v>19</v>
      </c>
      <c r="E5" s="4" t="s">
        <v>19</v>
      </c>
      <c r="F5" s="7" t="s">
        <v>30</v>
      </c>
      <c r="G5" s="4" t="s">
        <v>49</v>
      </c>
      <c r="H5" s="8" t="s">
        <v>50</v>
      </c>
      <c r="I5" s="8" t="s">
        <v>22</v>
      </c>
      <c r="J5" s="9" t="s">
        <v>51</v>
      </c>
      <c r="K5" s="9" t="s">
        <v>52</v>
      </c>
      <c r="L5" s="4" t="s">
        <v>53</v>
      </c>
      <c r="M5" s="6" t="s">
        <v>54</v>
      </c>
      <c r="N5" s="4" t="s">
        <v>55</v>
      </c>
      <c r="O5" s="6" t="s">
        <v>54</v>
      </c>
      <c r="P5" s="6">
        <v>28</v>
      </c>
      <c r="Q5" s="10" t="s">
        <v>56</v>
      </c>
    </row>
    <row r="6" spans="1:17" ht="28" x14ac:dyDescent="0.2">
      <c r="A6" s="4" t="s">
        <v>57</v>
      </c>
      <c r="B6" s="6" t="e">
        <f ca="1">IMAGE("https://acnhcdn.com/latest/NpcIcon/bey.png")</f>
        <v>#NAME?</v>
      </c>
      <c r="C6" s="6" t="e">
        <f ca="1">IMAGE("https://acnhcdn.com/latest/NpcPoster/NpcSpBey.png")</f>
        <v>#NAME?</v>
      </c>
      <c r="D6" s="4" t="s">
        <v>19</v>
      </c>
      <c r="E6" s="4" t="s">
        <v>19</v>
      </c>
      <c r="F6" s="7" t="s">
        <v>58</v>
      </c>
      <c r="G6" s="4" t="s">
        <v>59</v>
      </c>
      <c r="H6" s="8" t="s">
        <v>22</v>
      </c>
      <c r="I6" s="8" t="s">
        <v>60</v>
      </c>
      <c r="J6" s="9" t="s">
        <v>61</v>
      </c>
      <c r="K6" s="9" t="s">
        <v>62</v>
      </c>
      <c r="L6" s="4" t="s">
        <v>35</v>
      </c>
      <c r="M6" s="6" t="s">
        <v>63</v>
      </c>
      <c r="N6" s="4" t="s">
        <v>64</v>
      </c>
      <c r="O6" s="6" t="s">
        <v>63</v>
      </c>
      <c r="P6" s="6">
        <v>59</v>
      </c>
      <c r="Q6" s="10" t="s">
        <v>65</v>
      </c>
    </row>
    <row r="7" spans="1:17" ht="28" x14ac:dyDescent="0.2">
      <c r="A7" s="4" t="s">
        <v>66</v>
      </c>
      <c r="B7" s="5" t="e">
        <f ca="1">IMAGE("https://acnhcdn.com/latest/NpcIcon/ows.png")</f>
        <v>#NAME?</v>
      </c>
      <c r="C7" s="6" t="e">
        <f ca="1">IMAGE("https://acnhcdn.com/latest/NpcBromide/NpcSpOws.png")</f>
        <v>#NAME?</v>
      </c>
      <c r="D7" s="4" t="s">
        <v>18</v>
      </c>
      <c r="E7" s="4" t="s">
        <v>18</v>
      </c>
      <c r="F7" s="7" t="s">
        <v>30</v>
      </c>
      <c r="G7" s="4" t="s">
        <v>67</v>
      </c>
      <c r="H7" s="8" t="s">
        <v>22</v>
      </c>
      <c r="I7" s="8" t="s">
        <v>68</v>
      </c>
      <c r="J7" s="9" t="s">
        <v>33</v>
      </c>
      <c r="K7" s="9" t="s">
        <v>69</v>
      </c>
      <c r="L7" s="4" t="s">
        <v>35</v>
      </c>
      <c r="M7" s="4" t="s">
        <v>70</v>
      </c>
      <c r="N7" s="4" t="s">
        <v>71</v>
      </c>
      <c r="O7" s="6" t="s">
        <v>70</v>
      </c>
      <c r="P7" s="6">
        <v>24</v>
      </c>
      <c r="Q7" s="10" t="s">
        <v>72</v>
      </c>
    </row>
    <row r="8" spans="1:17" ht="42" x14ac:dyDescent="0.2">
      <c r="A8" s="4" t="s">
        <v>73</v>
      </c>
      <c r="B8" s="5" t="e">
        <f ca="1">IMAGE("https://acnhcdn.com/latest/NpcIcon/bev.png")</f>
        <v>#NAME?</v>
      </c>
      <c r="C8" s="6" t="e">
        <f ca="1">IMAGE("https://acnhcdn.com/latest/NpcPoster/NpcSpBev.png")</f>
        <v>#NAME?</v>
      </c>
      <c r="D8" s="4" t="s">
        <v>19</v>
      </c>
      <c r="E8" s="4" t="s">
        <v>19</v>
      </c>
      <c r="F8" s="7" t="s">
        <v>74</v>
      </c>
      <c r="G8" s="4" t="s">
        <v>75</v>
      </c>
      <c r="H8" s="8" t="s">
        <v>22</v>
      </c>
      <c r="I8" s="8" t="s">
        <v>60</v>
      </c>
      <c r="J8" s="9" t="s">
        <v>43</v>
      </c>
      <c r="K8" s="9" t="s">
        <v>76</v>
      </c>
      <c r="L8" s="4" t="s">
        <v>22</v>
      </c>
      <c r="M8" s="6" t="s">
        <v>77</v>
      </c>
      <c r="N8" s="4" t="s">
        <v>78</v>
      </c>
      <c r="O8" s="6" t="s">
        <v>77</v>
      </c>
      <c r="P8" s="6">
        <v>2</v>
      </c>
      <c r="Q8" s="10" t="s">
        <v>79</v>
      </c>
    </row>
    <row r="9" spans="1:17" ht="28" x14ac:dyDescent="0.2">
      <c r="A9" s="4" t="s">
        <v>80</v>
      </c>
      <c r="B9" s="5" t="e">
        <f ca="1">IMAGE("https://acnhcdn.com/latest/NpcIcon/dga.png")</f>
        <v>#NAME?</v>
      </c>
      <c r="C9" s="6" t="e">
        <f ca="1">IMAGE("https://acnhcdn.com/latest/NpcPoster/NpcSpDga.png")</f>
        <v>#NAME?</v>
      </c>
      <c r="D9" s="4" t="s">
        <v>19</v>
      </c>
      <c r="E9" s="4" t="s">
        <v>19</v>
      </c>
      <c r="F9" s="7" t="s">
        <v>58</v>
      </c>
      <c r="G9" s="4" t="s">
        <v>81</v>
      </c>
      <c r="H9" s="8" t="s">
        <v>22</v>
      </c>
      <c r="I9" s="8" t="s">
        <v>42</v>
      </c>
      <c r="J9" s="9" t="s">
        <v>43</v>
      </c>
      <c r="K9" s="9" t="s">
        <v>82</v>
      </c>
      <c r="L9" s="4" t="s">
        <v>22</v>
      </c>
      <c r="M9" s="6" t="s">
        <v>83</v>
      </c>
      <c r="N9" s="4" t="s">
        <v>84</v>
      </c>
      <c r="O9" s="6" t="s">
        <v>83</v>
      </c>
      <c r="P9" s="6">
        <v>30</v>
      </c>
      <c r="Q9" s="10" t="s">
        <v>85</v>
      </c>
    </row>
    <row r="10" spans="1:17" ht="28" x14ac:dyDescent="0.2">
      <c r="A10" s="4" t="s">
        <v>86</v>
      </c>
      <c r="B10" s="5" t="e">
        <f ca="1">IMAGE("https://acnhcdn.com/latest/NpcIcon/alp.png")</f>
        <v>#NAME?</v>
      </c>
      <c r="C10" s="6" t="e">
        <f ca="1">IMAGE("https://acnhcdn.com/latest/NpcPoster/NpcSpAlp.png")</f>
        <v>#NAME?</v>
      </c>
      <c r="D10" s="4" t="s">
        <v>19</v>
      </c>
      <c r="E10" s="4" t="s">
        <v>19</v>
      </c>
      <c r="F10" s="7" t="s">
        <v>58</v>
      </c>
      <c r="G10" s="4" t="s">
        <v>87</v>
      </c>
      <c r="H10" s="8" t="s">
        <v>22</v>
      </c>
      <c r="I10" s="8" t="s">
        <v>88</v>
      </c>
      <c r="J10" s="9" t="s">
        <v>43</v>
      </c>
      <c r="K10" s="9" t="s">
        <v>89</v>
      </c>
      <c r="L10" s="4" t="s">
        <v>90</v>
      </c>
      <c r="M10" s="4" t="s">
        <v>91</v>
      </c>
      <c r="N10" s="4" t="s">
        <v>92</v>
      </c>
      <c r="O10" s="6" t="s">
        <v>91</v>
      </c>
      <c r="P10" s="6">
        <v>0</v>
      </c>
      <c r="Q10" s="10" t="s">
        <v>93</v>
      </c>
    </row>
    <row r="11" spans="1:17" ht="28" x14ac:dyDescent="0.2">
      <c r="A11" s="4" t="s">
        <v>94</v>
      </c>
      <c r="B11" s="5" t="e">
        <f ca="1">IMAGE("https://acnhcdn.com/latest/NpcIcon/boc.png")</f>
        <v>#NAME?</v>
      </c>
      <c r="C11" s="6" t="e">
        <f ca="1">IMAGE("https://acnhcdn.com/latest/NpcPoster/NpcSpBoc.png")</f>
        <v>#NAME?</v>
      </c>
      <c r="D11" s="4" t="s">
        <v>18</v>
      </c>
      <c r="E11" s="4" t="s">
        <v>18</v>
      </c>
      <c r="F11" s="11" t="s">
        <v>40</v>
      </c>
      <c r="G11" s="12" t="s">
        <v>95</v>
      </c>
      <c r="H11" s="13" t="s">
        <v>22</v>
      </c>
      <c r="I11" s="13" t="s">
        <v>22</v>
      </c>
      <c r="J11" s="9" t="s">
        <v>96</v>
      </c>
      <c r="K11" s="9" t="s">
        <v>97</v>
      </c>
      <c r="L11" s="4" t="s">
        <v>35</v>
      </c>
      <c r="M11" s="6" t="s">
        <v>98</v>
      </c>
      <c r="N11" s="4" t="s">
        <v>99</v>
      </c>
      <c r="O11" s="6" t="s">
        <v>98</v>
      </c>
      <c r="P11" s="6">
        <v>61</v>
      </c>
      <c r="Q11" s="10" t="s">
        <v>100</v>
      </c>
    </row>
    <row r="12" spans="1:17" ht="28" x14ac:dyDescent="0.2">
      <c r="A12" s="4" t="s">
        <v>101</v>
      </c>
      <c r="B12" s="5" t="e">
        <f ca="1">IMAGE("https://acnhcdn.com/latest/NpcIcon/szo.png")</f>
        <v>#NAME?</v>
      </c>
      <c r="C12" s="6" t="e">
        <f ca="1">IMAGE("https://acnhcdn.com/latest/NpcPoster/NpcSpSzo.png")</f>
        <v>#NAME?</v>
      </c>
      <c r="D12" s="4" t="s">
        <v>19</v>
      </c>
      <c r="E12" s="4" t="s">
        <v>19</v>
      </c>
      <c r="F12" s="7" t="s">
        <v>58</v>
      </c>
      <c r="G12" s="4" t="s">
        <v>102</v>
      </c>
      <c r="H12" s="8" t="s">
        <v>22</v>
      </c>
      <c r="I12" s="8" t="s">
        <v>103</v>
      </c>
      <c r="J12" s="9" t="s">
        <v>104</v>
      </c>
      <c r="K12" s="9" t="s">
        <v>105</v>
      </c>
      <c r="L12" s="4" t="s">
        <v>22</v>
      </c>
      <c r="M12" s="6" t="s">
        <v>106</v>
      </c>
      <c r="N12" s="4" t="s">
        <v>107</v>
      </c>
      <c r="O12" s="6" t="s">
        <v>106</v>
      </c>
      <c r="P12" s="6">
        <v>49</v>
      </c>
      <c r="Q12" s="10" t="s">
        <v>108</v>
      </c>
    </row>
    <row r="13" spans="1:17" ht="28" x14ac:dyDescent="0.2">
      <c r="A13" s="4" t="s">
        <v>109</v>
      </c>
      <c r="B13" s="5" t="e">
        <f ca="1">IMAGE("https://acnhcdn.com/latest/NpcIcon/tkkB.png")</f>
        <v>#NAME?</v>
      </c>
      <c r="C13" s="6" t="e">
        <f ca="1">IMAGE("https://acnhcdn.com/latest/NpcPoster/NpcSpTkkB.png")</f>
        <v>#NAME?</v>
      </c>
      <c r="D13" s="4" t="s">
        <v>19</v>
      </c>
      <c r="E13" s="4" t="s">
        <v>19</v>
      </c>
      <c r="F13" s="7" t="s">
        <v>110</v>
      </c>
      <c r="G13" s="4" t="s">
        <v>111</v>
      </c>
      <c r="H13" s="8" t="s">
        <v>22</v>
      </c>
      <c r="I13" s="8" t="s">
        <v>112</v>
      </c>
      <c r="J13" s="9" t="s">
        <v>113</v>
      </c>
      <c r="K13" s="9" t="s">
        <v>25</v>
      </c>
      <c r="L13" s="4" t="s">
        <v>53</v>
      </c>
      <c r="M13" s="4" t="s">
        <v>114</v>
      </c>
      <c r="N13" s="4" t="s">
        <v>115</v>
      </c>
      <c r="O13" s="6" t="s">
        <v>114</v>
      </c>
      <c r="P13" s="6">
        <v>65</v>
      </c>
      <c r="Q13" s="10" t="s">
        <v>116</v>
      </c>
    </row>
    <row r="14" spans="1:17" ht="28" x14ac:dyDescent="0.2">
      <c r="A14" s="4" t="s">
        <v>117</v>
      </c>
      <c r="B14" s="6" t="e">
        <f ca="1">IMAGE("https://acnhcdn.com/latest/NpcIcon/mob.png")</f>
        <v>#NAME?</v>
      </c>
      <c r="C14" s="6" t="e">
        <f ca="1">IMAGE("https://acnhcdn.com/latest/NpcPoster/NpcSpMob.png")</f>
        <v>#NAME?</v>
      </c>
      <c r="D14" s="4" t="s">
        <v>19</v>
      </c>
      <c r="E14" s="4" t="s">
        <v>19</v>
      </c>
      <c r="F14" s="7" t="s">
        <v>74</v>
      </c>
      <c r="G14" s="4" t="s">
        <v>118</v>
      </c>
      <c r="H14" s="8" t="s">
        <v>22</v>
      </c>
      <c r="I14" s="8" t="s">
        <v>32</v>
      </c>
      <c r="J14" s="9" t="s">
        <v>119</v>
      </c>
      <c r="K14" s="9" t="s">
        <v>120</v>
      </c>
      <c r="L14" s="4" t="s">
        <v>22</v>
      </c>
      <c r="M14" s="6" t="s">
        <v>121</v>
      </c>
      <c r="N14" s="4" t="s">
        <v>122</v>
      </c>
      <c r="O14" s="6" t="s">
        <v>121</v>
      </c>
      <c r="P14" s="6">
        <v>20</v>
      </c>
      <c r="Q14" s="10" t="s">
        <v>123</v>
      </c>
    </row>
    <row r="15" spans="1:17" ht="28" x14ac:dyDescent="0.2">
      <c r="A15" s="4" t="s">
        <v>124</v>
      </c>
      <c r="B15" s="6" t="e">
        <f ca="1">IMAGE("https://acnhcdn.com/latest/NpcIcon/chy.png")</f>
        <v>#NAME?</v>
      </c>
      <c r="C15" s="6" t="e">
        <f ca="1">IMAGE("https://acnhcdn.com/latest/NpcPoster/NpcSpChy.png")</f>
        <v>#NAME?</v>
      </c>
      <c r="D15" s="4" t="s">
        <v>19</v>
      </c>
      <c r="E15" s="4" t="s">
        <v>19</v>
      </c>
      <c r="F15" s="7" t="s">
        <v>20</v>
      </c>
      <c r="G15" s="4" t="s">
        <v>125</v>
      </c>
      <c r="H15" s="8" t="s">
        <v>22</v>
      </c>
      <c r="I15" s="8" t="s">
        <v>88</v>
      </c>
      <c r="J15" s="9" t="s">
        <v>126</v>
      </c>
      <c r="K15" s="9" t="s">
        <v>127</v>
      </c>
      <c r="L15" s="4" t="s">
        <v>35</v>
      </c>
      <c r="M15" s="6" t="s">
        <v>128</v>
      </c>
      <c r="N15" s="4" t="s">
        <v>129</v>
      </c>
      <c r="O15" s="6" t="s">
        <v>128</v>
      </c>
      <c r="P15" s="6">
        <v>63</v>
      </c>
      <c r="Q15" s="10" t="s">
        <v>130</v>
      </c>
    </row>
    <row r="16" spans="1:17" ht="28" x14ac:dyDescent="0.2">
      <c r="A16" s="4" t="s">
        <v>131</v>
      </c>
      <c r="B16" s="6" t="e">
        <f ca="1">IMAGE("https://acnhcdn.com/latest/NpcIcon/tuk.png")</f>
        <v>#NAME?</v>
      </c>
      <c r="C16" s="6" t="e">
        <f ca="1">IMAGE("https://acnhcdn.com/latest/NpcPoster/NpcSpTuk.png")</f>
        <v>#NAME?</v>
      </c>
      <c r="D16" s="4" t="s">
        <v>19</v>
      </c>
      <c r="E16" s="4" t="s">
        <v>19</v>
      </c>
      <c r="F16" s="7" t="s">
        <v>74</v>
      </c>
      <c r="G16" s="4" t="s">
        <v>132</v>
      </c>
      <c r="H16" s="8" t="s">
        <v>22</v>
      </c>
      <c r="I16" s="8" t="s">
        <v>133</v>
      </c>
      <c r="J16" s="9" t="s">
        <v>134</v>
      </c>
      <c r="K16" s="9" t="s">
        <v>135</v>
      </c>
      <c r="L16" s="4" t="s">
        <v>136</v>
      </c>
      <c r="M16" s="6" t="s">
        <v>137</v>
      </c>
      <c r="N16" s="4" t="s">
        <v>138</v>
      </c>
      <c r="O16" s="6" t="s">
        <v>137</v>
      </c>
      <c r="P16" s="6">
        <v>40</v>
      </c>
      <c r="Q16" s="10" t="s">
        <v>139</v>
      </c>
    </row>
    <row r="17" spans="1:17" ht="28" x14ac:dyDescent="0.2">
      <c r="A17" s="4" t="s">
        <v>140</v>
      </c>
      <c r="B17" s="6" t="e">
        <f ca="1">IMAGE("https://acnhcdn.com/latest/NpcIcon/grf.png")</f>
        <v>#NAME?</v>
      </c>
      <c r="C17" s="6" t="e">
        <f ca="1">IMAGE("https://acnhcdn.com/latest/NpcPoster/NpcSpGrf.png")</f>
        <v>#NAME?</v>
      </c>
      <c r="D17" s="4" t="s">
        <v>18</v>
      </c>
      <c r="E17" s="4" t="s">
        <v>19</v>
      </c>
      <c r="F17" s="7" t="s">
        <v>20</v>
      </c>
      <c r="G17" s="4" t="s">
        <v>141</v>
      </c>
      <c r="H17" s="8" t="s">
        <v>22</v>
      </c>
      <c r="I17" s="8" t="s">
        <v>142</v>
      </c>
      <c r="J17" s="9" t="s">
        <v>143</v>
      </c>
      <c r="K17" s="9" t="s">
        <v>144</v>
      </c>
      <c r="L17" s="4" t="s">
        <v>22</v>
      </c>
      <c r="M17" s="6" t="s">
        <v>145</v>
      </c>
      <c r="N17" s="4" t="s">
        <v>146</v>
      </c>
      <c r="O17" s="6" t="s">
        <v>145</v>
      </c>
      <c r="P17" s="6">
        <v>10</v>
      </c>
      <c r="Q17" s="10" t="s">
        <v>147</v>
      </c>
    </row>
    <row r="18" spans="1:17" ht="28" x14ac:dyDescent="0.2">
      <c r="A18" s="4" t="s">
        <v>148</v>
      </c>
      <c r="B18" s="6" t="e">
        <f ca="1">IMAGE("https://acnhcdn.com/latest/NpcIcon/kpg.png")</f>
        <v>#NAME?</v>
      </c>
      <c r="C18" s="6" t="e">
        <f ca="1">IMAGE("https://acnhcdn.com/latest/NpcPoster/NpcSpKpg.png")</f>
        <v>#NAME?</v>
      </c>
      <c r="D18" s="4" t="s">
        <v>18</v>
      </c>
      <c r="E18" s="4" t="s">
        <v>18</v>
      </c>
      <c r="F18" s="7" t="s">
        <v>30</v>
      </c>
      <c r="G18" s="4" t="s">
        <v>149</v>
      </c>
      <c r="H18" s="8" t="s">
        <v>22</v>
      </c>
      <c r="I18" s="8" t="s">
        <v>150</v>
      </c>
      <c r="J18" s="9" t="s">
        <v>151</v>
      </c>
      <c r="K18" s="9" t="s">
        <v>152</v>
      </c>
      <c r="L18" s="4" t="s">
        <v>22</v>
      </c>
      <c r="M18" s="6" t="s">
        <v>153</v>
      </c>
      <c r="N18" s="4" t="s">
        <v>154</v>
      </c>
      <c r="O18" s="6" t="s">
        <v>153</v>
      </c>
      <c r="P18" s="6">
        <v>14</v>
      </c>
      <c r="Q18" s="10" t="s">
        <v>155</v>
      </c>
    </row>
    <row r="19" spans="1:17" ht="28" x14ac:dyDescent="0.2">
      <c r="A19" s="6" t="s">
        <v>156</v>
      </c>
      <c r="B19" s="14" t="e">
        <f ca="1">IMAGE("https://acnhcdn.com/latest/NpcIcon/gulB.png")</f>
        <v>#NAME?</v>
      </c>
      <c r="C19" s="6" t="s">
        <v>22</v>
      </c>
      <c r="D19" s="4" t="s">
        <v>19</v>
      </c>
      <c r="E19" s="4" t="s">
        <v>19</v>
      </c>
      <c r="F19" s="7" t="s">
        <v>40</v>
      </c>
      <c r="G19" s="4" t="s">
        <v>157</v>
      </c>
      <c r="H19" s="8" t="s">
        <v>22</v>
      </c>
      <c r="I19" s="8" t="s">
        <v>158</v>
      </c>
      <c r="J19" s="9" t="s">
        <v>159</v>
      </c>
      <c r="K19" s="9" t="s">
        <v>160</v>
      </c>
      <c r="L19" s="4" t="s">
        <v>161</v>
      </c>
      <c r="M19" s="6" t="s">
        <v>162</v>
      </c>
      <c r="N19" s="4" t="s">
        <v>22</v>
      </c>
      <c r="O19" s="6" t="s">
        <v>162</v>
      </c>
      <c r="P19" s="6">
        <v>69</v>
      </c>
      <c r="Q19" s="10" t="s">
        <v>163</v>
      </c>
    </row>
    <row r="20" spans="1:17" ht="28" x14ac:dyDescent="0.2">
      <c r="A20" s="4" t="s">
        <v>164</v>
      </c>
      <c r="B20" s="5" t="e">
        <f ca="1">IMAGE("https://acnhcdn.com/latest/NpcIcon/gul.png")</f>
        <v>#NAME?</v>
      </c>
      <c r="C20" s="6" t="e">
        <f ca="1">IMAGE("https://acnhcdn.com/latest/NpcBromide/NpcSpGul.png")</f>
        <v>#NAME?</v>
      </c>
      <c r="D20" s="4" t="s">
        <v>19</v>
      </c>
      <c r="E20" s="4" t="s">
        <v>19</v>
      </c>
      <c r="F20" s="7" t="s">
        <v>40</v>
      </c>
      <c r="G20" s="4" t="s">
        <v>157</v>
      </c>
      <c r="H20" s="8" t="s">
        <v>22</v>
      </c>
      <c r="I20" s="8" t="s">
        <v>158</v>
      </c>
      <c r="J20" s="9" t="s">
        <v>43</v>
      </c>
      <c r="K20" s="9" t="s">
        <v>165</v>
      </c>
      <c r="L20" s="4" t="s">
        <v>35</v>
      </c>
      <c r="M20" s="4" t="s">
        <v>166</v>
      </c>
      <c r="N20" s="4" t="s">
        <v>167</v>
      </c>
      <c r="O20" s="6" t="s">
        <v>166</v>
      </c>
      <c r="P20" s="6">
        <v>35</v>
      </c>
      <c r="Q20" s="10" t="s">
        <v>168</v>
      </c>
    </row>
    <row r="21" spans="1:17" ht="28" x14ac:dyDescent="0.2">
      <c r="A21" s="4" t="s">
        <v>169</v>
      </c>
      <c r="B21" s="5" t="e">
        <f ca="1">IMAGE("https://acnhcdn.com/latest/NpcIcon/poo.png")</f>
        <v>#NAME?</v>
      </c>
      <c r="C21" s="6" t="e">
        <f ca="1">IMAGE("https://acnhcdn.com/latest/NpcPoster/NpcSpPoo.png")</f>
        <v>#NAME?</v>
      </c>
      <c r="D21" s="4" t="s">
        <v>18</v>
      </c>
      <c r="E21" s="4" t="s">
        <v>18</v>
      </c>
      <c r="F21" s="7" t="s">
        <v>20</v>
      </c>
      <c r="G21" s="4" t="s">
        <v>170</v>
      </c>
      <c r="H21" s="8" t="s">
        <v>22</v>
      </c>
      <c r="I21" s="8" t="s">
        <v>171</v>
      </c>
      <c r="J21" s="9" t="s">
        <v>172</v>
      </c>
      <c r="K21" s="9" t="s">
        <v>173</v>
      </c>
      <c r="L21" s="4" t="s">
        <v>53</v>
      </c>
      <c r="M21" s="4" t="s">
        <v>22</v>
      </c>
      <c r="N21" s="4" t="s">
        <v>174</v>
      </c>
      <c r="O21" s="6" t="s">
        <v>175</v>
      </c>
      <c r="P21" s="6">
        <v>33</v>
      </c>
      <c r="Q21" s="10" t="s">
        <v>176</v>
      </c>
    </row>
    <row r="22" spans="1:17" ht="28" x14ac:dyDescent="0.2">
      <c r="A22" s="4" t="s">
        <v>177</v>
      </c>
      <c r="B22" s="5" t="e">
        <f ca="1">IMAGE("https://acnhcdn.com/latest/NpcIcon/spn.png")</f>
        <v>#NAME?</v>
      </c>
      <c r="C22" s="6" t="e">
        <f ca="1">IMAGE("https://acnhcdn.com/latest/NpcPoster/NpcSpSpn.png")</f>
        <v>#NAME?</v>
      </c>
      <c r="D22" s="4" t="s">
        <v>19</v>
      </c>
      <c r="E22" s="4" t="s">
        <v>19</v>
      </c>
      <c r="F22" s="7" t="s">
        <v>74</v>
      </c>
      <c r="G22" s="4" t="s">
        <v>178</v>
      </c>
      <c r="H22" s="8" t="s">
        <v>22</v>
      </c>
      <c r="I22" s="8" t="s">
        <v>179</v>
      </c>
      <c r="J22" s="9" t="s">
        <v>180</v>
      </c>
      <c r="K22" s="9" t="s">
        <v>181</v>
      </c>
      <c r="L22" s="4" t="s">
        <v>35</v>
      </c>
      <c r="M22" s="4" t="s">
        <v>182</v>
      </c>
      <c r="N22" s="4" t="s">
        <v>22</v>
      </c>
      <c r="O22" s="6" t="s">
        <v>182</v>
      </c>
      <c r="P22" s="6">
        <v>58</v>
      </c>
      <c r="Q22" s="10" t="s">
        <v>183</v>
      </c>
    </row>
    <row r="23" spans="1:17" ht="28" x14ac:dyDescent="0.2">
      <c r="A23" s="4" t="s">
        <v>184</v>
      </c>
      <c r="B23" s="5" t="e">
        <f ca="1">IMAGE("https://acnhcdn.com/latest/NpcIcon/sza.png")</f>
        <v>#NAME?</v>
      </c>
      <c r="C23" s="6" t="e">
        <f ca="1">IMAGE("https://acnhcdn.com/latest/NpcBromide/NpcSpSza.png")</f>
        <v>#NAME?</v>
      </c>
      <c r="D23" s="4" t="s">
        <v>18</v>
      </c>
      <c r="E23" s="4" t="s">
        <v>18</v>
      </c>
      <c r="F23" s="7" t="s">
        <v>74</v>
      </c>
      <c r="G23" s="4" t="s">
        <v>102</v>
      </c>
      <c r="H23" s="8" t="s">
        <v>185</v>
      </c>
      <c r="I23" s="8" t="s">
        <v>22</v>
      </c>
      <c r="J23" s="9" t="s">
        <v>186</v>
      </c>
      <c r="K23" s="9" t="s">
        <v>187</v>
      </c>
      <c r="L23" s="4" t="s">
        <v>35</v>
      </c>
      <c r="M23" s="4" t="s">
        <v>188</v>
      </c>
      <c r="N23" s="4" t="s">
        <v>189</v>
      </c>
      <c r="O23" s="6" t="s">
        <v>188</v>
      </c>
      <c r="P23" s="6">
        <v>38</v>
      </c>
      <c r="Q23" s="10" t="s">
        <v>190</v>
      </c>
    </row>
    <row r="24" spans="1:17" ht="28" x14ac:dyDescent="0.2">
      <c r="A24" s="4" t="s">
        <v>191</v>
      </c>
      <c r="B24" s="6" t="e">
        <f ca="1">IMAGE("https://acnhcdn.com/latest/NpcIcon/pkn.png")</f>
        <v>#NAME?</v>
      </c>
      <c r="C24" s="6" t="e">
        <f ca="1">IMAGE("https://acnhcdn.com/latest/NpcPoster/NpcSpPkn.png")</f>
        <v>#NAME?</v>
      </c>
      <c r="D24" s="4" t="s">
        <v>19</v>
      </c>
      <c r="E24" s="4" t="s">
        <v>19</v>
      </c>
      <c r="F24" s="7" t="s">
        <v>40</v>
      </c>
      <c r="G24" s="4" t="s">
        <v>192</v>
      </c>
      <c r="H24" s="8" t="s">
        <v>22</v>
      </c>
      <c r="I24" s="8" t="s">
        <v>22</v>
      </c>
      <c r="J24" s="9" t="s">
        <v>193</v>
      </c>
      <c r="K24" s="9" t="s">
        <v>194</v>
      </c>
      <c r="L24" s="4" t="s">
        <v>195</v>
      </c>
      <c r="M24" s="6" t="s">
        <v>196</v>
      </c>
      <c r="N24" s="4" t="s">
        <v>197</v>
      </c>
      <c r="O24" s="6" t="s">
        <v>196</v>
      </c>
      <c r="P24" s="6">
        <v>57</v>
      </c>
      <c r="Q24" s="10" t="s">
        <v>198</v>
      </c>
    </row>
    <row r="25" spans="1:17" ht="28" x14ac:dyDescent="0.2">
      <c r="A25" s="4" t="s">
        <v>199</v>
      </c>
      <c r="B25" s="6" t="e">
        <f ca="1">IMAGE("https://acnhcdn.com/latest/NpcIcon/rei.png")</f>
        <v>#NAME?</v>
      </c>
      <c r="C25" s="6" t="e">
        <f ca="1">IMAGE("https://acnhcdn.com/latest/NpcPoster/NpcSpRei.png")</f>
        <v>#NAME?</v>
      </c>
      <c r="D25" s="4" t="s">
        <v>19</v>
      </c>
      <c r="E25" s="4" t="s">
        <v>19</v>
      </c>
      <c r="F25" s="7" t="s">
        <v>20</v>
      </c>
      <c r="G25" s="4" t="s">
        <v>200</v>
      </c>
      <c r="H25" s="8" t="s">
        <v>22</v>
      </c>
      <c r="I25" s="8" t="s">
        <v>201</v>
      </c>
      <c r="J25" s="9" t="s">
        <v>202</v>
      </c>
      <c r="K25" s="9" t="s">
        <v>203</v>
      </c>
      <c r="L25" s="4" t="s">
        <v>136</v>
      </c>
      <c r="M25" s="6" t="s">
        <v>204</v>
      </c>
      <c r="N25" s="4" t="s">
        <v>205</v>
      </c>
      <c r="O25" s="6" t="s">
        <v>204</v>
      </c>
      <c r="P25" s="6">
        <v>48</v>
      </c>
      <c r="Q25" s="10" t="s">
        <v>206</v>
      </c>
    </row>
    <row r="26" spans="1:17" ht="28" x14ac:dyDescent="0.2">
      <c r="A26" s="4" t="s">
        <v>207</v>
      </c>
      <c r="B26" s="6" t="e">
        <f ca="1">IMAGE("https://acnhcdn.com/latest/NpcIcon/boa.png")</f>
        <v>#NAME?</v>
      </c>
      <c r="C26" s="6" t="e">
        <f ca="1">IMAGE("https://acnhcdn.com/latest/NpcPoster/NpcSpBoa.png")</f>
        <v>#NAME?</v>
      </c>
      <c r="D26" s="4" t="s">
        <v>18</v>
      </c>
      <c r="E26" s="4" t="s">
        <v>18</v>
      </c>
      <c r="F26" s="7" t="s">
        <v>30</v>
      </c>
      <c r="G26" s="4" t="s">
        <v>208</v>
      </c>
      <c r="H26" s="8" t="s">
        <v>22</v>
      </c>
      <c r="I26" s="8" t="s">
        <v>209</v>
      </c>
      <c r="J26" s="9" t="s">
        <v>210</v>
      </c>
      <c r="K26" s="9" t="s">
        <v>211</v>
      </c>
      <c r="L26" s="4" t="s">
        <v>22</v>
      </c>
      <c r="M26" s="6" t="s">
        <v>212</v>
      </c>
      <c r="N26" s="4" t="s">
        <v>213</v>
      </c>
      <c r="O26" s="6" t="s">
        <v>212</v>
      </c>
      <c r="P26" s="6">
        <v>4</v>
      </c>
      <c r="Q26" s="10" t="s">
        <v>214</v>
      </c>
    </row>
    <row r="27" spans="1:17" ht="28" x14ac:dyDescent="0.2">
      <c r="A27" s="4" t="s">
        <v>215</v>
      </c>
      <c r="B27" s="5" t="e">
        <f ca="1">IMAGE("https://acnhcdn.com/latest/NpcIcon/tkkA.png")</f>
        <v>#NAME?</v>
      </c>
      <c r="C27" s="6" t="e">
        <f ca="1">IMAGE("https://acnhcdn.com/latest/NpcBromide/NpcSpTkkA.png")</f>
        <v>#NAME?</v>
      </c>
      <c r="D27" s="4" t="s">
        <v>19</v>
      </c>
      <c r="E27" s="4" t="s">
        <v>19</v>
      </c>
      <c r="F27" s="7" t="s">
        <v>110</v>
      </c>
      <c r="G27" s="4" t="s">
        <v>111</v>
      </c>
      <c r="H27" s="8" t="s">
        <v>22</v>
      </c>
      <c r="I27" s="8" t="s">
        <v>42</v>
      </c>
      <c r="J27" s="9" t="s">
        <v>113</v>
      </c>
      <c r="K27" s="9" t="s">
        <v>25</v>
      </c>
      <c r="L27" s="4" t="s">
        <v>35</v>
      </c>
      <c r="M27" s="4" t="s">
        <v>216</v>
      </c>
      <c r="N27" s="4" t="s">
        <v>217</v>
      </c>
      <c r="O27" s="6" t="s">
        <v>216</v>
      </c>
      <c r="P27" s="6">
        <v>8</v>
      </c>
      <c r="Q27" s="10" t="s">
        <v>218</v>
      </c>
    </row>
    <row r="28" spans="1:17" ht="28" x14ac:dyDescent="0.2">
      <c r="A28" s="4" t="s">
        <v>219</v>
      </c>
      <c r="B28" s="5" t="e">
        <f ca="1">IMAGE("https://acnhcdn.com/latest/NpcIcon/kpp.png")</f>
        <v>#NAME?</v>
      </c>
      <c r="C28" s="6" t="e">
        <f ca="1">IMAGE("https://acnhcdn.com/latest/NpcPoster/NpcSpKpp.png")</f>
        <v>#NAME?</v>
      </c>
      <c r="D28" s="4" t="s">
        <v>19</v>
      </c>
      <c r="E28" s="4" t="s">
        <v>19</v>
      </c>
      <c r="F28" s="7" t="s">
        <v>58</v>
      </c>
      <c r="G28" s="4" t="s">
        <v>220</v>
      </c>
      <c r="H28" s="8" t="s">
        <v>22</v>
      </c>
      <c r="I28" s="8" t="s">
        <v>158</v>
      </c>
      <c r="J28" s="9" t="s">
        <v>151</v>
      </c>
      <c r="K28" s="9" t="s">
        <v>221</v>
      </c>
      <c r="L28" s="4" t="s">
        <v>53</v>
      </c>
      <c r="M28" s="6" t="s">
        <v>222</v>
      </c>
      <c r="N28" s="4" t="s">
        <v>223</v>
      </c>
      <c r="O28" s="6" t="s">
        <v>222</v>
      </c>
      <c r="P28" s="6">
        <v>16</v>
      </c>
      <c r="Q28" s="10" t="s">
        <v>224</v>
      </c>
    </row>
    <row r="29" spans="1:17" ht="28" x14ac:dyDescent="0.2">
      <c r="A29" s="4" t="s">
        <v>225</v>
      </c>
      <c r="B29" s="5" t="e">
        <f ca="1">IMAGE("https://acnhcdn.com/latest/NpcIcon/lom.png")</f>
        <v>#NAME?</v>
      </c>
      <c r="C29" s="6" t="e">
        <f ca="1">IMAGE("https://acnhcdn.com/latest/NpcPoster/NpcSpLom.png")</f>
        <v>#NAME?</v>
      </c>
      <c r="D29" s="4" t="s">
        <v>18</v>
      </c>
      <c r="E29" s="4" t="s">
        <v>18</v>
      </c>
      <c r="F29" s="7" t="s">
        <v>40</v>
      </c>
      <c r="G29" s="4" t="s">
        <v>226</v>
      </c>
      <c r="H29" s="8" t="s">
        <v>22</v>
      </c>
      <c r="I29" s="8" t="s">
        <v>227</v>
      </c>
      <c r="J29" s="9" t="s">
        <v>228</v>
      </c>
      <c r="K29" s="9" t="s">
        <v>229</v>
      </c>
      <c r="L29" s="4" t="s">
        <v>22</v>
      </c>
      <c r="M29" s="6" t="s">
        <v>230</v>
      </c>
      <c r="N29" s="4" t="s">
        <v>231</v>
      </c>
      <c r="O29" s="6" t="s">
        <v>230</v>
      </c>
      <c r="P29" s="6">
        <v>46</v>
      </c>
      <c r="Q29" s="10" t="s">
        <v>232</v>
      </c>
    </row>
    <row r="30" spans="1:17" ht="28" x14ac:dyDescent="0.2">
      <c r="A30" s="4" t="s">
        <v>233</v>
      </c>
      <c r="B30" s="5" t="e">
        <f ca="1">IMAGE("https://acnhcdn.com/latest/NpcIcon/bpt.png")</f>
        <v>#NAME?</v>
      </c>
      <c r="C30" s="6" t="e">
        <f ca="1">IMAGE("https://acnhcdn.com/latest/NpcPoster/NpcSpBpt.png")</f>
        <v>#NAME?</v>
      </c>
      <c r="D30" s="4" t="s">
        <v>18</v>
      </c>
      <c r="E30" s="4" t="s">
        <v>18</v>
      </c>
      <c r="F30" s="7" t="s">
        <v>40</v>
      </c>
      <c r="G30" s="4" t="s">
        <v>234</v>
      </c>
      <c r="H30" s="8" t="s">
        <v>22</v>
      </c>
      <c r="I30" s="8" t="s">
        <v>235</v>
      </c>
      <c r="J30" s="9" t="s">
        <v>236</v>
      </c>
      <c r="K30" s="9" t="s">
        <v>237</v>
      </c>
      <c r="L30" s="4" t="s">
        <v>53</v>
      </c>
      <c r="M30" s="6" t="s">
        <v>238</v>
      </c>
      <c r="N30" s="4" t="s">
        <v>239</v>
      </c>
      <c r="O30" s="6" t="s">
        <v>238</v>
      </c>
      <c r="P30" s="6">
        <v>5</v>
      </c>
      <c r="Q30" s="10" t="s">
        <v>240</v>
      </c>
    </row>
    <row r="31" spans="1:17" ht="28" x14ac:dyDescent="0.2">
      <c r="A31" s="4" t="s">
        <v>241</v>
      </c>
      <c r="B31" s="5" t="e">
        <f ca="1">IMAGE("https://acnhcdn.com/latest/NpcIcon/skk.png")</f>
        <v>#NAME?</v>
      </c>
      <c r="C31" s="6" t="e">
        <f ca="1">IMAGE("https://acnhcdn.com/latest/NpcBromide/NpcSpSkk.png")</f>
        <v>#NAME?</v>
      </c>
      <c r="D31" s="4" t="s">
        <v>19</v>
      </c>
      <c r="E31" s="4" t="s">
        <v>19</v>
      </c>
      <c r="F31" s="7" t="s">
        <v>74</v>
      </c>
      <c r="G31" s="4" t="s">
        <v>242</v>
      </c>
      <c r="H31" s="8" t="s">
        <v>22</v>
      </c>
      <c r="I31" s="8" t="s">
        <v>243</v>
      </c>
      <c r="J31" s="9" t="s">
        <v>244</v>
      </c>
      <c r="K31" s="9" t="s">
        <v>245</v>
      </c>
      <c r="L31" s="4" t="s">
        <v>35</v>
      </c>
      <c r="M31" s="4" t="s">
        <v>246</v>
      </c>
      <c r="N31" s="4" t="s">
        <v>247</v>
      </c>
      <c r="O31" s="6" t="s">
        <v>246</v>
      </c>
      <c r="P31" s="6">
        <v>37</v>
      </c>
      <c r="Q31" s="10" t="s">
        <v>248</v>
      </c>
    </row>
    <row r="32" spans="1:17" ht="28" x14ac:dyDescent="0.2">
      <c r="A32" s="4" t="s">
        <v>249</v>
      </c>
      <c r="B32" s="5" t="e">
        <f ca="1">IMAGE("https://acnhcdn.com/latest/NpcIcon/hgc.png")</f>
        <v>#NAME?</v>
      </c>
      <c r="C32" s="6" t="e">
        <f ca="1">IMAGE("https://acnhcdn.com/latest/NpcBromide/NpcSpHgc.png")</f>
        <v>#NAME?</v>
      </c>
      <c r="D32" s="4" t="s">
        <v>18</v>
      </c>
      <c r="E32" s="4" t="s">
        <v>18</v>
      </c>
      <c r="F32" s="7" t="s">
        <v>20</v>
      </c>
      <c r="G32" s="4" t="s">
        <v>192</v>
      </c>
      <c r="H32" s="8" t="s">
        <v>250</v>
      </c>
      <c r="I32" s="8" t="s">
        <v>22</v>
      </c>
      <c r="J32" s="9" t="s">
        <v>251</v>
      </c>
      <c r="K32" s="9" t="s">
        <v>252</v>
      </c>
      <c r="L32" s="4" t="s">
        <v>35</v>
      </c>
      <c r="M32" s="4" t="s">
        <v>253</v>
      </c>
      <c r="N32" s="4" t="s">
        <v>254</v>
      </c>
      <c r="O32" s="6" t="s">
        <v>253</v>
      </c>
      <c r="P32" s="6">
        <v>11</v>
      </c>
      <c r="Q32" s="10" t="s">
        <v>255</v>
      </c>
    </row>
    <row r="33" spans="1:17" ht="28" x14ac:dyDescent="0.2">
      <c r="A33" s="4" t="s">
        <v>256</v>
      </c>
      <c r="B33" s="5" t="e">
        <f ca="1">IMAGE("https://acnhcdn.com/latest/NpcIcon/slo.png")</f>
        <v>#NAME?</v>
      </c>
      <c r="C33" s="6" t="e">
        <f ca="1">IMAGE("https://acnhcdn.com/latest/NpcPoster/NpcSpSlo.png")</f>
        <v>#NAME?</v>
      </c>
      <c r="D33" s="4" t="s">
        <v>19</v>
      </c>
      <c r="E33" s="4" t="s">
        <v>19</v>
      </c>
      <c r="F33" s="7" t="s">
        <v>74</v>
      </c>
      <c r="G33" s="4" t="s">
        <v>257</v>
      </c>
      <c r="H33" s="8" t="s">
        <v>22</v>
      </c>
      <c r="I33" s="8" t="s">
        <v>258</v>
      </c>
      <c r="J33" s="9" t="s">
        <v>43</v>
      </c>
      <c r="K33" s="9" t="s">
        <v>259</v>
      </c>
      <c r="L33" s="4" t="s">
        <v>90</v>
      </c>
      <c r="M33" s="4" t="s">
        <v>260</v>
      </c>
      <c r="N33" s="4" t="s">
        <v>261</v>
      </c>
      <c r="O33" s="6" t="s">
        <v>260</v>
      </c>
      <c r="P33" s="6">
        <v>43</v>
      </c>
      <c r="Q33" s="10" t="s">
        <v>262</v>
      </c>
    </row>
    <row r="34" spans="1:17" ht="28" x14ac:dyDescent="0.2">
      <c r="A34" s="4" t="s">
        <v>263</v>
      </c>
      <c r="B34" s="5" t="e">
        <f ca="1">IMAGE("https://acnhcdn.com/latest/NpcIcon/kps.png")</f>
        <v>#NAME?</v>
      </c>
      <c r="C34" s="6" t="e">
        <f ca="1">IMAGE("https://acnhcdn.com/latest/NpcPoster/NpcSpKps.png")</f>
        <v>#NAME?</v>
      </c>
      <c r="D34" s="4" t="s">
        <v>18</v>
      </c>
      <c r="E34" s="4" t="s">
        <v>18</v>
      </c>
      <c r="F34" s="7" t="s">
        <v>58</v>
      </c>
      <c r="G34" s="4" t="s">
        <v>264</v>
      </c>
      <c r="H34" s="8" t="s">
        <v>22</v>
      </c>
      <c r="I34" s="8" t="s">
        <v>265</v>
      </c>
      <c r="J34" s="9" t="s">
        <v>151</v>
      </c>
      <c r="K34" s="9" t="s">
        <v>266</v>
      </c>
      <c r="L34" s="4" t="s">
        <v>22</v>
      </c>
      <c r="M34" s="6" t="s">
        <v>267</v>
      </c>
      <c r="N34" s="4" t="s">
        <v>268</v>
      </c>
      <c r="O34" s="6" t="s">
        <v>267</v>
      </c>
      <c r="P34" s="6">
        <v>17</v>
      </c>
      <c r="Q34" s="10" t="s">
        <v>269</v>
      </c>
    </row>
    <row r="35" spans="1:17" ht="28" x14ac:dyDescent="0.2">
      <c r="A35" s="4" t="s">
        <v>270</v>
      </c>
      <c r="B35" s="5" t="e">
        <f ca="1">IMAGE("https://acnhcdn.com/latest/NpcIcon/kpm.png")</f>
        <v>#NAME?</v>
      </c>
      <c r="C35" s="6" t="e">
        <f ca="1">IMAGE("https://acnhcdn.com/latest/NpcPoster/NpcSpKpm.png")</f>
        <v>#NAME?</v>
      </c>
      <c r="D35" s="4" t="s">
        <v>18</v>
      </c>
      <c r="E35" s="4" t="s">
        <v>18</v>
      </c>
      <c r="F35" s="7" t="s">
        <v>58</v>
      </c>
      <c r="G35" s="4" t="s">
        <v>271</v>
      </c>
      <c r="H35" s="8" t="s">
        <v>22</v>
      </c>
      <c r="I35" s="8" t="s">
        <v>272</v>
      </c>
      <c r="J35" s="9" t="s">
        <v>151</v>
      </c>
      <c r="K35" s="9" t="s">
        <v>273</v>
      </c>
      <c r="L35" s="4" t="s">
        <v>22</v>
      </c>
      <c r="M35" s="6" t="s">
        <v>274</v>
      </c>
      <c r="N35" s="4" t="s">
        <v>275</v>
      </c>
      <c r="O35" s="6" t="s">
        <v>274</v>
      </c>
      <c r="P35" s="6">
        <v>15</v>
      </c>
      <c r="Q35" s="10" t="s">
        <v>276</v>
      </c>
    </row>
    <row r="36" spans="1:17" ht="42" x14ac:dyDescent="0.2">
      <c r="A36" s="4" t="s">
        <v>277</v>
      </c>
      <c r="B36" s="5" t="e">
        <f ca="1">IMAGE("https://acnhcdn.com/latest/NpcIcon/otg.png")</f>
        <v>#NAME?</v>
      </c>
      <c r="C36" s="6" t="e">
        <f ca="1">IMAGE("https://acnhcdn.com/latest/NpcPoster/NpcSpOtg.png")</f>
        <v>#NAME?</v>
      </c>
      <c r="D36" s="4" t="s">
        <v>18</v>
      </c>
      <c r="E36" s="4" t="s">
        <v>18</v>
      </c>
      <c r="F36" s="7" t="s">
        <v>20</v>
      </c>
      <c r="G36" s="4" t="s">
        <v>278</v>
      </c>
      <c r="H36" s="8" t="s">
        <v>22</v>
      </c>
      <c r="I36" s="8" t="s">
        <v>279</v>
      </c>
      <c r="J36" s="9" t="s">
        <v>280</v>
      </c>
      <c r="K36" s="9" t="s">
        <v>281</v>
      </c>
      <c r="L36" s="4" t="s">
        <v>53</v>
      </c>
      <c r="M36" s="6" t="s">
        <v>282</v>
      </c>
      <c r="N36" s="4" t="s">
        <v>283</v>
      </c>
      <c r="O36" s="6" t="s">
        <v>282</v>
      </c>
      <c r="P36" s="6">
        <v>56</v>
      </c>
      <c r="Q36" s="10" t="s">
        <v>284</v>
      </c>
    </row>
    <row r="37" spans="1:17" ht="28" x14ac:dyDescent="0.2">
      <c r="A37" s="4" t="s">
        <v>285</v>
      </c>
      <c r="B37" s="5" t="e">
        <f ca="1">IMAGE("https://acnhcdn.com/latest/NpcIcon/tap.png")</f>
        <v>#NAME?</v>
      </c>
      <c r="C37" s="6" t="e">
        <f ca="1">IMAGE("https://acnhcdn.com/latest/NpcPoster/NpcSpTap.png")</f>
        <v>#NAME?</v>
      </c>
      <c r="D37" s="4" t="s">
        <v>18</v>
      </c>
      <c r="E37" s="4" t="s">
        <v>18</v>
      </c>
      <c r="F37" s="7" t="s">
        <v>30</v>
      </c>
      <c r="G37" s="4" t="s">
        <v>286</v>
      </c>
      <c r="H37" s="8" t="s">
        <v>287</v>
      </c>
      <c r="I37" s="8" t="s">
        <v>22</v>
      </c>
      <c r="J37" s="9" t="s">
        <v>288</v>
      </c>
      <c r="K37" s="9" t="s">
        <v>289</v>
      </c>
      <c r="L37" s="4" t="s">
        <v>290</v>
      </c>
      <c r="M37" s="4" t="s">
        <v>291</v>
      </c>
      <c r="N37" s="4" t="s">
        <v>292</v>
      </c>
      <c r="O37" s="6" t="s">
        <v>291</v>
      </c>
      <c r="P37" s="6">
        <v>45</v>
      </c>
      <c r="Q37" s="10" t="s">
        <v>293</v>
      </c>
    </row>
    <row r="38" spans="1:17" ht="42" x14ac:dyDescent="0.2">
      <c r="A38" s="4" t="s">
        <v>294</v>
      </c>
      <c r="B38" s="5" t="e">
        <f ca="1">IMAGE("https://acnhcdn.com/latest/NpcIcon/ott.png")</f>
        <v>#NAME?</v>
      </c>
      <c r="C38" s="6" t="e">
        <f ca="1">IMAGE("https://acnhcdn.com/latest/NpcPoster/NpcSpOtt.png")</f>
        <v>#NAME?</v>
      </c>
      <c r="D38" s="4" t="s">
        <v>19</v>
      </c>
      <c r="E38" s="4" t="s">
        <v>19</v>
      </c>
      <c r="F38" s="7" t="s">
        <v>20</v>
      </c>
      <c r="G38" s="4" t="s">
        <v>295</v>
      </c>
      <c r="H38" s="8" t="s">
        <v>22</v>
      </c>
      <c r="I38" s="8" t="s">
        <v>296</v>
      </c>
      <c r="J38" s="9" t="s">
        <v>297</v>
      </c>
      <c r="K38" s="9" t="s">
        <v>298</v>
      </c>
      <c r="L38" s="4" t="s">
        <v>22</v>
      </c>
      <c r="M38" s="6" t="s">
        <v>299</v>
      </c>
      <c r="N38" s="4" t="s">
        <v>300</v>
      </c>
      <c r="O38" s="6" t="s">
        <v>299</v>
      </c>
      <c r="P38" s="6">
        <v>22</v>
      </c>
      <c r="Q38" s="10" t="s">
        <v>301</v>
      </c>
    </row>
    <row r="39" spans="1:17" ht="28" x14ac:dyDescent="0.2">
      <c r="A39" s="4" t="s">
        <v>302</v>
      </c>
      <c r="B39" s="5" t="e">
        <f ca="1">IMAGE("https://acnhcdn.com/latest/NpcIcon/hgh.png")</f>
        <v>#NAME?</v>
      </c>
      <c r="C39" s="6" t="e">
        <f ca="1">IMAGE("https://acnhcdn.com/latest/NpcBromide/NpcSpHgh.png")</f>
        <v>#NAME?</v>
      </c>
      <c r="D39" s="4" t="s">
        <v>18</v>
      </c>
      <c r="E39" s="4" t="s">
        <v>18</v>
      </c>
      <c r="F39" s="7" t="s">
        <v>20</v>
      </c>
      <c r="G39" s="4" t="s">
        <v>303</v>
      </c>
      <c r="H39" s="8" t="s">
        <v>304</v>
      </c>
      <c r="I39" s="8" t="s">
        <v>22</v>
      </c>
      <c r="J39" s="9" t="s">
        <v>297</v>
      </c>
      <c r="K39" s="9" t="s">
        <v>305</v>
      </c>
      <c r="L39" s="4" t="s">
        <v>35</v>
      </c>
      <c r="M39" s="4" t="s">
        <v>306</v>
      </c>
      <c r="N39" s="4" t="s">
        <v>307</v>
      </c>
      <c r="O39" s="6" t="s">
        <v>306</v>
      </c>
      <c r="P39" s="6">
        <v>12</v>
      </c>
      <c r="Q39" s="10" t="s">
        <v>308</v>
      </c>
    </row>
    <row r="40" spans="1:17" ht="28" x14ac:dyDescent="0.2">
      <c r="A40" s="4" t="s">
        <v>309</v>
      </c>
      <c r="B40" s="5" t="e">
        <f ca="1">IMAGE("https://acnhcdn.com/latest/NpcIcon/chm.png")</f>
        <v>#NAME?</v>
      </c>
      <c r="C40" s="6" t="e">
        <f ca="1">IMAGE("https://acnhcdn.com/latest/NpcPoster/NpcSpChm.png")</f>
        <v>#NAME?</v>
      </c>
      <c r="D40" s="4" t="s">
        <v>19</v>
      </c>
      <c r="E40" s="4" t="s">
        <v>19</v>
      </c>
      <c r="F40" s="7" t="s">
        <v>74</v>
      </c>
      <c r="G40" s="4" t="s">
        <v>310</v>
      </c>
      <c r="H40" s="8" t="s">
        <v>22</v>
      </c>
      <c r="I40" s="8" t="s">
        <v>311</v>
      </c>
      <c r="J40" s="9" t="s">
        <v>312</v>
      </c>
      <c r="K40" s="9" t="s">
        <v>313</v>
      </c>
      <c r="L40" s="4" t="s">
        <v>22</v>
      </c>
      <c r="M40" s="6" t="s">
        <v>314</v>
      </c>
      <c r="N40" s="4" t="s">
        <v>315</v>
      </c>
      <c r="O40" s="6" t="s">
        <v>314</v>
      </c>
      <c r="P40" s="6">
        <v>6</v>
      </c>
      <c r="Q40" s="10" t="s">
        <v>316</v>
      </c>
    </row>
    <row r="41" spans="1:17" ht="42" x14ac:dyDescent="0.2">
      <c r="A41" s="4" t="s">
        <v>317</v>
      </c>
      <c r="B41" s="5" t="e">
        <f ca="1">IMAGE("https://acnhcdn.com/latest/NpcIcon/mnc.png")</f>
        <v>#NAME?</v>
      </c>
      <c r="C41" s="6" t="e">
        <f ca="1">IMAGE("https://acnhcdn.com/latest/NpcPoster/NpcSpMnc.png")</f>
        <v>#NAME?</v>
      </c>
      <c r="D41" s="4" t="s">
        <v>19</v>
      </c>
      <c r="E41" s="4" t="s">
        <v>19</v>
      </c>
      <c r="F41" s="11" t="s">
        <v>110</v>
      </c>
      <c r="G41" s="12" t="s">
        <v>318</v>
      </c>
      <c r="H41" s="13" t="s">
        <v>22</v>
      </c>
      <c r="I41" s="13" t="s">
        <v>279</v>
      </c>
      <c r="J41" s="9" t="s">
        <v>319</v>
      </c>
      <c r="K41" s="9" t="s">
        <v>320</v>
      </c>
      <c r="L41" s="4" t="s">
        <v>53</v>
      </c>
      <c r="M41" s="4" t="s">
        <v>321</v>
      </c>
      <c r="N41" s="4" t="s">
        <v>322</v>
      </c>
      <c r="O41" s="6" t="s">
        <v>321</v>
      </c>
      <c r="P41" s="6">
        <v>68</v>
      </c>
      <c r="Q41" s="10" t="s">
        <v>323</v>
      </c>
    </row>
    <row r="42" spans="1:17" ht="28" x14ac:dyDescent="0.2">
      <c r="A42" s="4" t="s">
        <v>324</v>
      </c>
      <c r="B42" s="5" t="e">
        <f ca="1">IMAGE("https://acnhcdn.com/latest/NpcIcon/dod.png")</f>
        <v>#NAME?</v>
      </c>
      <c r="C42" s="6" t="e">
        <f ca="1">IMAGE("https://acnhcdn.com/latest/NpcPoster/NpcSpDod.png")</f>
        <v>#NAME?</v>
      </c>
      <c r="D42" s="4" t="s">
        <v>19</v>
      </c>
      <c r="E42" s="4" t="s">
        <v>19</v>
      </c>
      <c r="F42" s="7" t="s">
        <v>58</v>
      </c>
      <c r="G42" s="4" t="s">
        <v>325</v>
      </c>
      <c r="H42" s="8" t="s">
        <v>22</v>
      </c>
      <c r="I42" s="8" t="s">
        <v>326</v>
      </c>
      <c r="J42" s="9" t="s">
        <v>327</v>
      </c>
      <c r="K42" s="9" t="s">
        <v>328</v>
      </c>
      <c r="L42" s="4" t="s">
        <v>35</v>
      </c>
      <c r="M42" s="6" t="s">
        <v>329</v>
      </c>
      <c r="N42" s="4" t="s">
        <v>330</v>
      </c>
      <c r="O42" s="6" t="s">
        <v>329</v>
      </c>
      <c r="P42" s="6">
        <v>62</v>
      </c>
      <c r="Q42" s="10" t="s">
        <v>331</v>
      </c>
    </row>
    <row r="43" spans="1:17" ht="28" x14ac:dyDescent="0.2">
      <c r="A43" s="4" t="s">
        <v>332</v>
      </c>
      <c r="B43" s="5" t="e">
        <f ca="1">IMAGE("https://acnhcdn.com/latest/NpcIcon/seo.png")</f>
        <v>#NAME?</v>
      </c>
      <c r="C43" s="6" t="e">
        <f ca="1">IMAGE("https://acnhcdn.com/latest/NpcPoster/NpcSpSeo.png")</f>
        <v>#NAME?</v>
      </c>
      <c r="D43" s="4" t="s">
        <v>19</v>
      </c>
      <c r="E43" s="4" t="s">
        <v>19</v>
      </c>
      <c r="F43" s="7" t="s">
        <v>110</v>
      </c>
      <c r="G43" s="4" t="s">
        <v>333</v>
      </c>
      <c r="H43" s="8" t="s">
        <v>22</v>
      </c>
      <c r="I43" s="8" t="s">
        <v>22</v>
      </c>
      <c r="J43" s="9" t="s">
        <v>334</v>
      </c>
      <c r="K43" s="9" t="s">
        <v>335</v>
      </c>
      <c r="L43" s="4" t="s">
        <v>161</v>
      </c>
      <c r="M43" s="4" t="s">
        <v>336</v>
      </c>
      <c r="N43" s="4" t="s">
        <v>337</v>
      </c>
      <c r="O43" s="6" t="s">
        <v>336</v>
      </c>
      <c r="P43" s="6">
        <v>36</v>
      </c>
      <c r="Q43" s="10" t="s">
        <v>338</v>
      </c>
    </row>
    <row r="44" spans="1:17" ht="28" x14ac:dyDescent="0.2">
      <c r="A44" s="4" t="s">
        <v>339</v>
      </c>
      <c r="B44" s="5" t="e">
        <f ca="1">IMAGE("https://acnhcdn.com/latest/NpcIcon/pck.png")</f>
        <v>#NAME?</v>
      </c>
      <c r="C44" s="6" t="e">
        <f ca="1">IMAGE("https://acnhcdn.com/latest/NpcPoster/NpcSpPck.png")</f>
        <v>#NAME?</v>
      </c>
      <c r="D44" s="4" t="s">
        <v>19</v>
      </c>
      <c r="E44" s="4" t="s">
        <v>19</v>
      </c>
      <c r="F44" s="7" t="s">
        <v>110</v>
      </c>
      <c r="G44" s="4" t="s">
        <v>340</v>
      </c>
      <c r="H44" s="8" t="s">
        <v>22</v>
      </c>
      <c r="I44" s="8" t="s">
        <v>142</v>
      </c>
      <c r="J44" s="9" t="s">
        <v>341</v>
      </c>
      <c r="K44" s="9" t="s">
        <v>342</v>
      </c>
      <c r="L44" s="4" t="s">
        <v>343</v>
      </c>
      <c r="M44" s="6" t="s">
        <v>344</v>
      </c>
      <c r="N44" s="4" t="s">
        <v>345</v>
      </c>
      <c r="O44" s="6" t="s">
        <v>344</v>
      </c>
      <c r="P44" s="6">
        <v>25</v>
      </c>
      <c r="Q44" s="10" t="s">
        <v>346</v>
      </c>
    </row>
    <row r="45" spans="1:17" ht="42" x14ac:dyDescent="0.2">
      <c r="A45" s="4" t="s">
        <v>347</v>
      </c>
      <c r="B45" s="5" t="e">
        <f ca="1">IMAGE("https://acnhcdn.com/latest/NpcIcon/plk.png")</f>
        <v>#NAME?</v>
      </c>
      <c r="C45" s="6" t="e">
        <f ca="1">IMAGE("https://acnhcdn.com/latest/NpcPoster/NpcSpPlk.png")</f>
        <v>#NAME?</v>
      </c>
      <c r="D45" s="4" t="s">
        <v>18</v>
      </c>
      <c r="E45" s="4" t="s">
        <v>18</v>
      </c>
      <c r="F45" s="7" t="s">
        <v>20</v>
      </c>
      <c r="G45" s="4" t="s">
        <v>348</v>
      </c>
      <c r="H45" s="8" t="s">
        <v>22</v>
      </c>
      <c r="I45" s="8" t="s">
        <v>349</v>
      </c>
      <c r="J45" s="9" t="s">
        <v>43</v>
      </c>
      <c r="K45" s="9" t="s">
        <v>350</v>
      </c>
      <c r="L45" s="4" t="s">
        <v>22</v>
      </c>
      <c r="M45" s="6" t="s">
        <v>351</v>
      </c>
      <c r="N45" s="4" t="s">
        <v>352</v>
      </c>
      <c r="O45" s="6" t="s">
        <v>351</v>
      </c>
      <c r="P45" s="6">
        <v>26</v>
      </c>
      <c r="Q45" s="10" t="s">
        <v>353</v>
      </c>
    </row>
    <row r="46" spans="1:17" ht="28" x14ac:dyDescent="0.2">
      <c r="A46" s="4" t="s">
        <v>354</v>
      </c>
      <c r="B46" s="5" t="e">
        <f ca="1">IMAGE("https://acnhcdn.com/latest/NpcIcon/plo.png")</f>
        <v>#NAME?</v>
      </c>
      <c r="C46" s="6" t="e">
        <f ca="1">IMAGE("https://acnhcdn.com/latest/NpcPoster/NpcSpPlo.png")</f>
        <v>#NAME?</v>
      </c>
      <c r="D46" s="4" t="s">
        <v>19</v>
      </c>
      <c r="E46" s="4" t="s">
        <v>19</v>
      </c>
      <c r="F46" s="7" t="s">
        <v>110</v>
      </c>
      <c r="G46" s="4" t="s">
        <v>355</v>
      </c>
      <c r="H46" s="8" t="s">
        <v>22</v>
      </c>
      <c r="I46" s="8" t="s">
        <v>356</v>
      </c>
      <c r="J46" s="9" t="s">
        <v>43</v>
      </c>
      <c r="K46" s="9" t="s">
        <v>357</v>
      </c>
      <c r="L46" s="4" t="s">
        <v>22</v>
      </c>
      <c r="M46" s="6" t="s">
        <v>358</v>
      </c>
      <c r="N46" s="4" t="s">
        <v>359</v>
      </c>
      <c r="O46" s="6" t="s">
        <v>358</v>
      </c>
      <c r="P46" s="6">
        <v>31</v>
      </c>
      <c r="Q46" s="10" t="s">
        <v>360</v>
      </c>
    </row>
    <row r="47" spans="1:17" ht="28" x14ac:dyDescent="0.2">
      <c r="A47" s="4" t="s">
        <v>361</v>
      </c>
      <c r="B47" s="5" t="e">
        <f ca="1">IMAGE("https://acnhcdn.com/latest/NpcIcon/fsl.png")</f>
        <v>#NAME?</v>
      </c>
      <c r="C47" s="6" t="e">
        <f ca="1">IMAGE("https://acnhcdn.com/latest/NpcPoster/NpcSpFsl.png")</f>
        <v>#NAME?</v>
      </c>
      <c r="D47" s="4" t="s">
        <v>19</v>
      </c>
      <c r="E47" s="4" t="s">
        <v>19</v>
      </c>
      <c r="F47" s="7" t="s">
        <v>40</v>
      </c>
      <c r="G47" s="4" t="s">
        <v>362</v>
      </c>
      <c r="H47" s="8" t="s">
        <v>22</v>
      </c>
      <c r="I47" s="8" t="s">
        <v>32</v>
      </c>
      <c r="J47" s="9" t="s">
        <v>363</v>
      </c>
      <c r="K47" s="9" t="s">
        <v>364</v>
      </c>
      <c r="L47" s="4" t="s">
        <v>22</v>
      </c>
      <c r="M47" s="6" t="s">
        <v>365</v>
      </c>
      <c r="N47" s="4" t="s">
        <v>366</v>
      </c>
      <c r="O47" s="6" t="s">
        <v>365</v>
      </c>
      <c r="P47" s="6">
        <v>3</v>
      </c>
      <c r="Q47" s="10" t="s">
        <v>367</v>
      </c>
    </row>
    <row r="48" spans="1:17" ht="28" x14ac:dyDescent="0.2">
      <c r="A48" s="4" t="s">
        <v>368</v>
      </c>
      <c r="B48" s="5" t="e">
        <f ca="1">IMAGE("https://acnhcdn.com/latest/NpcIcon/plm.png")</f>
        <v>#NAME?</v>
      </c>
      <c r="C48" s="6" t="e">
        <f ca="1">IMAGE("https://acnhcdn.com/latest/NpcPoster/NpcSpPlm.png")</f>
        <v>#NAME?</v>
      </c>
      <c r="D48" s="4" t="s">
        <v>18</v>
      </c>
      <c r="E48" s="4" t="s">
        <v>18</v>
      </c>
      <c r="F48" s="7" t="s">
        <v>110</v>
      </c>
      <c r="G48" s="4" t="s">
        <v>369</v>
      </c>
      <c r="H48" s="8" t="s">
        <v>22</v>
      </c>
      <c r="I48" s="8" t="s">
        <v>287</v>
      </c>
      <c r="J48" s="9" t="s">
        <v>43</v>
      </c>
      <c r="K48" s="9" t="s">
        <v>370</v>
      </c>
      <c r="L48" s="4" t="s">
        <v>22</v>
      </c>
      <c r="M48" s="6" t="s">
        <v>371</v>
      </c>
      <c r="N48" s="4" t="s">
        <v>372</v>
      </c>
      <c r="O48" s="6" t="s">
        <v>371</v>
      </c>
      <c r="P48" s="6">
        <v>27</v>
      </c>
      <c r="Q48" s="10" t="s">
        <v>373</v>
      </c>
    </row>
    <row r="49" spans="1:17" ht="28" x14ac:dyDescent="0.2">
      <c r="A49" s="4" t="s">
        <v>374</v>
      </c>
      <c r="B49" s="5" t="e">
        <f ca="1">IMAGE("https://acnhcdn.com/latest/NpcIcon/mnk.png")</f>
        <v>#NAME?</v>
      </c>
      <c r="C49" s="6" t="e">
        <f ca="1">IMAGE("https://acnhcdn.com/latest/NpcPoster/NpcSpMnk.png")</f>
        <v>#NAME?</v>
      </c>
      <c r="D49" s="4" t="s">
        <v>19</v>
      </c>
      <c r="E49" s="4" t="s">
        <v>19</v>
      </c>
      <c r="F49" s="7" t="s">
        <v>110</v>
      </c>
      <c r="G49" s="4" t="s">
        <v>375</v>
      </c>
      <c r="H49" s="8" t="s">
        <v>22</v>
      </c>
      <c r="I49" s="8" t="s">
        <v>376</v>
      </c>
      <c r="J49" s="9" t="s">
        <v>377</v>
      </c>
      <c r="K49" s="9" t="s">
        <v>378</v>
      </c>
      <c r="L49" s="4" t="s">
        <v>22</v>
      </c>
      <c r="M49" s="6" t="s">
        <v>379</v>
      </c>
      <c r="N49" s="4" t="s">
        <v>380</v>
      </c>
      <c r="O49" s="6" t="s">
        <v>379</v>
      </c>
      <c r="P49" s="6">
        <v>19</v>
      </c>
      <c r="Q49" s="10" t="s">
        <v>381</v>
      </c>
    </row>
    <row r="50" spans="1:17" ht="28" x14ac:dyDescent="0.2">
      <c r="A50" s="4" t="s">
        <v>382</v>
      </c>
      <c r="B50" s="5" t="e">
        <f ca="1">IMAGE("https://acnhcdn.com/latest/NpcIcon/fox.png")</f>
        <v>#NAME?</v>
      </c>
      <c r="C50" s="6" t="e">
        <f ca="1">IMAGE("https://acnhcdn.com/latest/NpcPoster/NpcSpFox.png")</f>
        <v>#NAME?</v>
      </c>
      <c r="D50" s="4" t="s">
        <v>19</v>
      </c>
      <c r="E50" s="4" t="s">
        <v>19</v>
      </c>
      <c r="F50" s="7" t="s">
        <v>30</v>
      </c>
      <c r="G50" s="4" t="s">
        <v>383</v>
      </c>
      <c r="H50" s="8" t="s">
        <v>384</v>
      </c>
      <c r="I50" s="8" t="s">
        <v>22</v>
      </c>
      <c r="J50" s="9" t="s">
        <v>385</v>
      </c>
      <c r="K50" s="9" t="s">
        <v>386</v>
      </c>
      <c r="L50" s="4" t="s">
        <v>90</v>
      </c>
      <c r="M50" s="4" t="s">
        <v>387</v>
      </c>
      <c r="N50" s="4" t="s">
        <v>388</v>
      </c>
      <c r="O50" s="6" t="s">
        <v>387</v>
      </c>
      <c r="P50" s="6">
        <v>9</v>
      </c>
      <c r="Q50" s="10" t="s">
        <v>389</v>
      </c>
    </row>
    <row r="51" spans="1:17" ht="42" x14ac:dyDescent="0.2">
      <c r="A51" s="4" t="s">
        <v>390</v>
      </c>
      <c r="B51" s="5" t="e">
        <f ca="1">IMAGE("https://acnhcdn.com/latest/NpcIcon/alw.png")</f>
        <v>#NAME?</v>
      </c>
      <c r="C51" s="6" t="e">
        <f ca="1">IMAGE("https://acnhcdn.com/latest/NpcPoster/NpcSpAlw.png")</f>
        <v>#NAME?</v>
      </c>
      <c r="D51" s="4" t="s">
        <v>18</v>
      </c>
      <c r="E51" s="4" t="s">
        <v>18</v>
      </c>
      <c r="F51" s="7" t="s">
        <v>58</v>
      </c>
      <c r="G51" s="4" t="s">
        <v>391</v>
      </c>
      <c r="H51" s="8" t="s">
        <v>22</v>
      </c>
      <c r="I51" s="8" t="s">
        <v>392</v>
      </c>
      <c r="J51" s="9" t="s">
        <v>43</v>
      </c>
      <c r="K51" s="9" t="s">
        <v>393</v>
      </c>
      <c r="L51" s="4" t="s">
        <v>90</v>
      </c>
      <c r="M51" s="4" t="s">
        <v>394</v>
      </c>
      <c r="N51" s="4" t="s">
        <v>395</v>
      </c>
      <c r="O51" s="6" t="s">
        <v>394</v>
      </c>
      <c r="P51" s="6">
        <v>1</v>
      </c>
      <c r="Q51" s="10" t="s">
        <v>396</v>
      </c>
    </row>
    <row r="52" spans="1:17" ht="28" x14ac:dyDescent="0.2">
      <c r="A52" s="4" t="s">
        <v>397</v>
      </c>
      <c r="B52" s="5" t="e">
        <f ca="1">IMAGE("https://acnhcdn.com/latest/NpcIcon/mol.png")</f>
        <v>#NAME?</v>
      </c>
      <c r="C52" s="6" t="e">
        <f ca="1">IMAGE("https://acnhcdn.com/latest/NpcPoster/NpcSpMol.png")</f>
        <v>#NAME?</v>
      </c>
      <c r="D52" s="4" t="s">
        <v>19</v>
      </c>
      <c r="E52" s="4" t="s">
        <v>19</v>
      </c>
      <c r="F52" s="7" t="s">
        <v>30</v>
      </c>
      <c r="G52" s="4" t="s">
        <v>398</v>
      </c>
      <c r="H52" s="8" t="s">
        <v>22</v>
      </c>
      <c r="I52" s="8" t="s">
        <v>32</v>
      </c>
      <c r="J52" s="9" t="s">
        <v>119</v>
      </c>
      <c r="K52" s="9" t="s">
        <v>120</v>
      </c>
      <c r="L52" s="4" t="s">
        <v>22</v>
      </c>
      <c r="M52" s="6" t="s">
        <v>399</v>
      </c>
      <c r="N52" s="4" t="s">
        <v>400</v>
      </c>
      <c r="O52" s="6" t="s">
        <v>399</v>
      </c>
      <c r="P52" s="6">
        <v>21</v>
      </c>
      <c r="Q52" s="10" t="s">
        <v>401</v>
      </c>
    </row>
    <row r="53" spans="1:17" ht="28" x14ac:dyDescent="0.2">
      <c r="A53" s="4" t="s">
        <v>402</v>
      </c>
      <c r="B53" s="5" t="e">
        <f ca="1">IMAGE("https://acnhcdn.com/latest/NpcIcon/xct.png")</f>
        <v>#NAME?</v>
      </c>
      <c r="C53" s="6" t="e">
        <f ca="1">IMAGE("https://acnhcdn.com/latest/NpcPoster/NpcSpXct.png")</f>
        <v>#NAME?</v>
      </c>
      <c r="D53" s="4" t="s">
        <v>19</v>
      </c>
      <c r="E53" s="4" t="s">
        <v>19</v>
      </c>
      <c r="F53" s="7" t="s">
        <v>110</v>
      </c>
      <c r="G53" s="4" t="s">
        <v>403</v>
      </c>
      <c r="H53" s="8" t="s">
        <v>22</v>
      </c>
      <c r="I53" s="8" t="s">
        <v>404</v>
      </c>
      <c r="J53" s="9" t="s">
        <v>43</v>
      </c>
      <c r="K53" s="9" t="s">
        <v>405</v>
      </c>
      <c r="L53" s="4" t="s">
        <v>90</v>
      </c>
      <c r="M53" s="4" t="s">
        <v>406</v>
      </c>
      <c r="N53" s="4" t="s">
        <v>407</v>
      </c>
      <c r="O53" s="6" t="s">
        <v>406</v>
      </c>
      <c r="P53" s="6">
        <v>42</v>
      </c>
      <c r="Q53" s="10" t="s">
        <v>408</v>
      </c>
    </row>
    <row r="54" spans="1:17" ht="28" x14ac:dyDescent="0.2">
      <c r="A54" s="4" t="s">
        <v>409</v>
      </c>
      <c r="B54" s="5" t="e">
        <f ca="1">IMAGE("https://acnhcdn.com/latest/NpcIcon/hgs.png")</f>
        <v>#NAME?</v>
      </c>
      <c r="C54" s="6" t="e">
        <f ca="1">IMAGE("https://acnhcdn.com/latest/NpcBromide/NpcSpHgs.png")</f>
        <v>#NAME?</v>
      </c>
      <c r="D54" s="4" t="s">
        <v>18</v>
      </c>
      <c r="E54" s="4" t="s">
        <v>18</v>
      </c>
      <c r="F54" s="7" t="s">
        <v>30</v>
      </c>
      <c r="G54" s="4" t="s">
        <v>410</v>
      </c>
      <c r="H54" s="8" t="s">
        <v>411</v>
      </c>
      <c r="I54" s="8" t="s">
        <v>22</v>
      </c>
      <c r="J54" s="9" t="s">
        <v>251</v>
      </c>
      <c r="K54" s="9" t="s">
        <v>412</v>
      </c>
      <c r="L54" s="4" t="s">
        <v>35</v>
      </c>
      <c r="M54" s="4" t="s">
        <v>413</v>
      </c>
      <c r="N54" s="4" t="s">
        <v>414</v>
      </c>
      <c r="O54" s="6" t="s">
        <v>413</v>
      </c>
      <c r="P54" s="6">
        <v>13</v>
      </c>
      <c r="Q54" s="10" t="s">
        <v>415</v>
      </c>
    </row>
    <row r="55" spans="1:17" ht="28" x14ac:dyDescent="0.2">
      <c r="A55" s="4" t="s">
        <v>416</v>
      </c>
      <c r="B55" s="5" t="e">
        <f ca="1">IMAGE("https://acnhcdn.com/latest/NpcIcon/cml.png")</f>
        <v>#NAME?</v>
      </c>
      <c r="C55" s="6" t="e">
        <f ca="1">IMAGE("https://acnhcdn.com/latest/NpcBromide/NpcSpCml.png")</f>
        <v>#NAME?</v>
      </c>
      <c r="D55" s="4" t="s">
        <v>18</v>
      </c>
      <c r="E55" s="4" t="s">
        <v>19</v>
      </c>
      <c r="F55" s="7" t="s">
        <v>20</v>
      </c>
      <c r="G55" s="4" t="s">
        <v>417</v>
      </c>
      <c r="H55" s="8" t="s">
        <v>22</v>
      </c>
      <c r="I55" s="8" t="s">
        <v>22</v>
      </c>
      <c r="J55" s="9" t="s">
        <v>418</v>
      </c>
      <c r="K55" s="9" t="s">
        <v>419</v>
      </c>
      <c r="L55" s="4" t="s">
        <v>35</v>
      </c>
      <c r="M55" s="4" t="s">
        <v>420</v>
      </c>
      <c r="N55" s="4" t="s">
        <v>421</v>
      </c>
      <c r="O55" s="6" t="s">
        <v>420</v>
      </c>
      <c r="P55" s="6">
        <v>7</v>
      </c>
      <c r="Q55" s="10" t="s">
        <v>422</v>
      </c>
    </row>
    <row r="56" spans="1:17" ht="28" x14ac:dyDescent="0.2">
      <c r="A56" s="4" t="s">
        <v>423</v>
      </c>
      <c r="B56" s="5" t="e">
        <f ca="1">IMAGE("https://acnhcdn.com/latest/NpcIcon/upa.png")</f>
        <v>#NAME?</v>
      </c>
      <c r="C56" s="6" t="e">
        <f ca="1">IMAGE("https://acnhcdn.com/latest/NpcPoster/NpcSpUpa.png")</f>
        <v>#NAME?</v>
      </c>
      <c r="D56" s="4" t="s">
        <v>19</v>
      </c>
      <c r="E56" s="4" t="s">
        <v>19</v>
      </c>
      <c r="F56" s="7" t="s">
        <v>110</v>
      </c>
      <c r="G56" s="4" t="s">
        <v>424</v>
      </c>
      <c r="H56" s="8" t="s">
        <v>22</v>
      </c>
      <c r="I56" s="8" t="s">
        <v>425</v>
      </c>
      <c r="J56" s="9" t="s">
        <v>426</v>
      </c>
      <c r="K56" s="9" t="s">
        <v>427</v>
      </c>
      <c r="L56" s="4" t="s">
        <v>22</v>
      </c>
      <c r="M56" s="6" t="s">
        <v>428</v>
      </c>
      <c r="N56" s="4" t="s">
        <v>429</v>
      </c>
      <c r="O56" s="6" t="s">
        <v>428</v>
      </c>
      <c r="P56" s="6">
        <v>41</v>
      </c>
      <c r="Q56" s="10" t="s">
        <v>430</v>
      </c>
    </row>
    <row r="57" spans="1:17" ht="28" x14ac:dyDescent="0.2">
      <c r="A57" s="4" t="s">
        <v>431</v>
      </c>
      <c r="B57" s="5" t="e">
        <f ca="1">IMAGE("https://acnhcdn.com/latest/NpcIcon/rcm.png")</f>
        <v>#NAME?</v>
      </c>
      <c r="C57" s="6" t="e">
        <f ca="1">IMAGE("https://acnhcdn.com/latest/NpcBromide/NpcSpRcm.png")</f>
        <v>#NAME?</v>
      </c>
      <c r="D57" s="4" t="s">
        <v>19</v>
      </c>
      <c r="E57" s="4" t="s">
        <v>19</v>
      </c>
      <c r="F57" s="7" t="s">
        <v>110</v>
      </c>
      <c r="G57" s="4" t="s">
        <v>432</v>
      </c>
      <c r="H57" s="8" t="s">
        <v>433</v>
      </c>
      <c r="I57" s="8" t="s">
        <v>22</v>
      </c>
      <c r="J57" s="9" t="s">
        <v>434</v>
      </c>
      <c r="K57" s="9" t="s">
        <v>435</v>
      </c>
      <c r="L57" s="4" t="s">
        <v>35</v>
      </c>
      <c r="M57" s="4" t="s">
        <v>436</v>
      </c>
      <c r="N57" s="4" t="s">
        <v>437</v>
      </c>
      <c r="O57" s="6" t="s">
        <v>436</v>
      </c>
      <c r="P57" s="6">
        <v>52</v>
      </c>
      <c r="Q57" s="10" t="s">
        <v>438</v>
      </c>
    </row>
    <row r="58" spans="1:17" ht="28" x14ac:dyDescent="0.2">
      <c r="A58" s="4" t="s">
        <v>439</v>
      </c>
      <c r="B58" s="5" t="e">
        <f ca="1">IMAGE("https://acnhcdn.com/latest/NpcIcon/rco.png")</f>
        <v>#NAME?</v>
      </c>
      <c r="C58" s="6" t="e">
        <f ca="1">IMAGE("https://acnhcdn.com/latest/NpcBromide/NpcSpRco.png")</f>
        <v>#NAME?</v>
      </c>
      <c r="D58" s="4" t="s">
        <v>19</v>
      </c>
      <c r="E58" s="4" t="s">
        <v>19</v>
      </c>
      <c r="F58" s="7" t="s">
        <v>30</v>
      </c>
      <c r="G58" s="4" t="s">
        <v>440</v>
      </c>
      <c r="H58" s="8" t="s">
        <v>441</v>
      </c>
      <c r="I58" s="8" t="s">
        <v>22</v>
      </c>
      <c r="J58" s="9" t="s">
        <v>434</v>
      </c>
      <c r="K58" s="9" t="s">
        <v>435</v>
      </c>
      <c r="L58" s="4" t="s">
        <v>35</v>
      </c>
      <c r="M58" s="4" t="s">
        <v>442</v>
      </c>
      <c r="N58" s="4" t="s">
        <v>443</v>
      </c>
      <c r="O58" s="6" t="s">
        <v>442</v>
      </c>
      <c r="P58" s="6">
        <v>34</v>
      </c>
      <c r="Q58" s="10" t="s">
        <v>444</v>
      </c>
    </row>
    <row r="59" spans="1:17" ht="28" x14ac:dyDescent="0.2">
      <c r="A59" s="4" t="s">
        <v>445</v>
      </c>
      <c r="B59" s="5" t="e">
        <f ca="1">IMAGE("https://acnhcdn.com/latest/NpcIcon/rct.png")</f>
        <v>#NAME?</v>
      </c>
      <c r="C59" s="6" t="e">
        <f ca="1">IMAGE("https://acnhcdn.com/latest/NpcBromide/NpcSpRct.png")</f>
        <v>#NAME?</v>
      </c>
      <c r="D59" s="4" t="s">
        <v>19</v>
      </c>
      <c r="E59" s="4" t="s">
        <v>19</v>
      </c>
      <c r="F59" s="7" t="s">
        <v>40</v>
      </c>
      <c r="G59" s="4" t="s">
        <v>432</v>
      </c>
      <c r="H59" s="8" t="s">
        <v>433</v>
      </c>
      <c r="I59" s="8" t="s">
        <v>22</v>
      </c>
      <c r="J59" s="9" t="s">
        <v>434</v>
      </c>
      <c r="K59" s="9" t="s">
        <v>435</v>
      </c>
      <c r="L59" s="4" t="s">
        <v>35</v>
      </c>
      <c r="M59" s="4" t="s">
        <v>446</v>
      </c>
      <c r="N59" s="4" t="s">
        <v>447</v>
      </c>
      <c r="O59" s="6" t="s">
        <v>446</v>
      </c>
      <c r="P59" s="6">
        <v>51</v>
      </c>
      <c r="Q59" s="10" t="s">
        <v>448</v>
      </c>
    </row>
    <row r="60" spans="1:17" ht="28" x14ac:dyDescent="0.2">
      <c r="A60" s="4" t="s">
        <v>449</v>
      </c>
      <c r="B60" s="5" t="e">
        <f ca="1">IMAGE("https://acnhcdn.com/latest/NpcIcon/ttlA.png")</f>
        <v>#NAME?</v>
      </c>
      <c r="C60" s="6" t="e">
        <f ca="1">IMAGE("https://acnhcdn.com/latest/NpcPoster/NpcSpTtlA.png")</f>
        <v>#NAME?</v>
      </c>
      <c r="D60" s="4" t="s">
        <v>19</v>
      </c>
      <c r="E60" s="4" t="s">
        <v>19</v>
      </c>
      <c r="F60" s="7" t="s">
        <v>74</v>
      </c>
      <c r="G60" s="4" t="s">
        <v>450</v>
      </c>
      <c r="H60" s="8" t="s">
        <v>22</v>
      </c>
      <c r="I60" s="8" t="s">
        <v>209</v>
      </c>
      <c r="J60" s="9" t="s">
        <v>451</v>
      </c>
      <c r="K60" s="9" t="s">
        <v>452</v>
      </c>
      <c r="L60" s="4" t="s">
        <v>53</v>
      </c>
      <c r="M60" s="6" t="s">
        <v>453</v>
      </c>
      <c r="N60" s="4" t="s">
        <v>454</v>
      </c>
      <c r="O60" s="6" t="s">
        <v>453</v>
      </c>
      <c r="P60" s="6">
        <v>39</v>
      </c>
      <c r="Q60" s="10" t="s">
        <v>455</v>
      </c>
    </row>
    <row r="61" spans="1:17" ht="28" x14ac:dyDescent="0.2">
      <c r="A61" s="4" t="s">
        <v>456</v>
      </c>
      <c r="B61" s="5" t="e">
        <f ca="1">IMAGE("https://acnhcdn.com/latest/NpcIcon/man.png")</f>
        <v>#NAME?</v>
      </c>
      <c r="C61" s="6" t="e">
        <f ca="1">IMAGE("https://acnhcdn.com/latest/NpcPoster/NpcSpMan.png")</f>
        <v>#NAME?</v>
      </c>
      <c r="D61" s="4" t="s">
        <v>19</v>
      </c>
      <c r="E61" s="4" t="s">
        <v>19</v>
      </c>
      <c r="F61" s="11" t="s">
        <v>110</v>
      </c>
      <c r="G61" s="12" t="s">
        <v>457</v>
      </c>
      <c r="H61" s="13" t="s">
        <v>22</v>
      </c>
      <c r="I61" s="13" t="s">
        <v>22</v>
      </c>
      <c r="J61" s="9" t="s">
        <v>458</v>
      </c>
      <c r="K61" s="9" t="s">
        <v>459</v>
      </c>
      <c r="L61" s="4" t="s">
        <v>53</v>
      </c>
      <c r="M61" s="4" t="s">
        <v>460</v>
      </c>
      <c r="N61" s="4" t="s">
        <v>461</v>
      </c>
      <c r="O61" s="6" t="s">
        <v>460</v>
      </c>
      <c r="P61" s="6">
        <v>67</v>
      </c>
      <c r="Q61" s="10" t="s">
        <v>462</v>
      </c>
    </row>
    <row r="62" spans="1:17" ht="28" x14ac:dyDescent="0.2">
      <c r="A62" s="4" t="s">
        <v>463</v>
      </c>
      <c r="B62" s="5" t="e">
        <f ca="1">IMAGE("https://acnhcdn.com/latest/NpcIcon/wrl.png")</f>
        <v>#NAME?</v>
      </c>
      <c r="C62" s="6" t="e">
        <f ca="1">IMAGE("https://acnhcdn.com/latest/NpcPoster/NpcSpWrl.png")</f>
        <v>#NAME?</v>
      </c>
      <c r="D62" s="4" t="s">
        <v>19</v>
      </c>
      <c r="E62" s="4" t="s">
        <v>19</v>
      </c>
      <c r="F62" s="7" t="s">
        <v>40</v>
      </c>
      <c r="G62" s="4" t="s">
        <v>464</v>
      </c>
      <c r="H62" s="8" t="s">
        <v>22</v>
      </c>
      <c r="I62" s="8" t="s">
        <v>465</v>
      </c>
      <c r="J62" s="9" t="s">
        <v>43</v>
      </c>
      <c r="K62" s="9" t="s">
        <v>466</v>
      </c>
      <c r="L62" s="4" t="s">
        <v>22</v>
      </c>
      <c r="M62" s="6" t="s">
        <v>467</v>
      </c>
      <c r="N62" s="4" t="s">
        <v>468</v>
      </c>
      <c r="O62" s="6" t="s">
        <v>467</v>
      </c>
      <c r="P62" s="6">
        <v>50</v>
      </c>
      <c r="Q62" s="10" t="s">
        <v>469</v>
      </c>
    </row>
    <row r="63" spans="1:17" ht="42" x14ac:dyDescent="0.2">
      <c r="A63" s="4" t="s">
        <v>470</v>
      </c>
      <c r="B63" s="5" t="e">
        <f ca="1">IMAGE("https://acnhcdn.com/latest/NpcIcon/doc.png")</f>
        <v>#NAME?</v>
      </c>
      <c r="C63" s="6" t="e">
        <f ca="1">IMAGE("https://acnhcdn.com/latest/NpcPoster/NpcSpDoc.png")</f>
        <v>#NAME?</v>
      </c>
      <c r="D63" s="4" t="s">
        <v>19</v>
      </c>
      <c r="E63" s="4" t="s">
        <v>19</v>
      </c>
      <c r="F63" s="11" t="s">
        <v>30</v>
      </c>
      <c r="G63" s="12" t="s">
        <v>471</v>
      </c>
      <c r="H63" s="13" t="s">
        <v>326</v>
      </c>
      <c r="I63" s="13" t="s">
        <v>22</v>
      </c>
      <c r="J63" s="9" t="s">
        <v>327</v>
      </c>
      <c r="K63" s="9" t="s">
        <v>328</v>
      </c>
      <c r="L63" s="4" t="s">
        <v>35</v>
      </c>
      <c r="M63" s="4" t="s">
        <v>472</v>
      </c>
      <c r="N63" s="4" t="s">
        <v>473</v>
      </c>
      <c r="O63" s="6" t="s">
        <v>472</v>
      </c>
      <c r="P63" s="6">
        <v>66</v>
      </c>
      <c r="Q63" s="10" t="s">
        <v>474</v>
      </c>
    </row>
    <row r="64" spans="1:17" ht="28" x14ac:dyDescent="0.2">
      <c r="A64" s="4" t="s">
        <v>475</v>
      </c>
      <c r="B64" s="5" t="e">
        <f ca="1">IMAGE("https://acnhcdn.com/latest/NpcIcon/gstA.png")</f>
        <v>#NAME?</v>
      </c>
      <c r="C64" s="6" t="e">
        <f ca="1">IMAGE("https://acnhcdn.com/latest/NpcPoster/NpcSpGst.png")</f>
        <v>#NAME?</v>
      </c>
      <c r="D64" s="4" t="s">
        <v>19</v>
      </c>
      <c r="E64" s="4" t="s">
        <v>19</v>
      </c>
      <c r="F64" s="7" t="s">
        <v>40</v>
      </c>
      <c r="G64" s="4" t="s">
        <v>476</v>
      </c>
      <c r="H64" s="8" t="s">
        <v>22</v>
      </c>
      <c r="I64" s="8" t="s">
        <v>22</v>
      </c>
      <c r="J64" s="9" t="s">
        <v>477</v>
      </c>
      <c r="K64" s="9" t="s">
        <v>478</v>
      </c>
      <c r="L64" s="4" t="s">
        <v>35</v>
      </c>
      <c r="M64" s="6" t="s">
        <v>479</v>
      </c>
      <c r="N64" s="4" t="s">
        <v>22</v>
      </c>
      <c r="O64" s="6" t="s">
        <v>479</v>
      </c>
      <c r="P64" s="6">
        <v>55</v>
      </c>
      <c r="Q64" s="10" t="s">
        <v>480</v>
      </c>
    </row>
    <row r="65" spans="1:17" ht="28" x14ac:dyDescent="0.2">
      <c r="A65" s="4" t="s">
        <v>475</v>
      </c>
      <c r="B65" s="5" t="s">
        <v>22</v>
      </c>
      <c r="C65" s="6" t="s">
        <v>22</v>
      </c>
      <c r="D65" s="4" t="s">
        <v>19</v>
      </c>
      <c r="E65" s="4" t="s">
        <v>19</v>
      </c>
      <c r="F65" s="7" t="s">
        <v>40</v>
      </c>
      <c r="G65" s="4" t="s">
        <v>476</v>
      </c>
      <c r="H65" s="8" t="s">
        <v>22</v>
      </c>
      <c r="I65" s="8" t="s">
        <v>22</v>
      </c>
      <c r="J65" s="9" t="s">
        <v>481</v>
      </c>
      <c r="K65" s="9" t="s">
        <v>482</v>
      </c>
      <c r="L65" s="4" t="s">
        <v>35</v>
      </c>
      <c r="M65" s="4" t="s">
        <v>22</v>
      </c>
      <c r="N65" s="4" t="s">
        <v>22</v>
      </c>
      <c r="O65" s="6" t="s">
        <v>483</v>
      </c>
      <c r="P65" s="6">
        <v>64</v>
      </c>
      <c r="Q65" s="10" t="s">
        <v>484</v>
      </c>
    </row>
    <row r="66" spans="1:17" ht="28" x14ac:dyDescent="0.2">
      <c r="A66" s="4" t="s">
        <v>485</v>
      </c>
      <c r="B66" s="5" t="e">
        <f ca="1">IMAGE("https://acnhcdn.com/latest/NpcIcon/pyn.png")</f>
        <v>#NAME?</v>
      </c>
      <c r="C66" s="6" t="e">
        <f ca="1">IMAGE("https://acnhcdn.com/latest/NpcPoster/NpcSpPyn.png")</f>
        <v>#NAME?</v>
      </c>
      <c r="D66" s="4" t="s">
        <v>19</v>
      </c>
      <c r="E66" s="4" t="s">
        <v>19</v>
      </c>
      <c r="F66" s="7" t="s">
        <v>40</v>
      </c>
      <c r="G66" s="4" t="s">
        <v>486</v>
      </c>
      <c r="H66" s="8" t="s">
        <v>22</v>
      </c>
      <c r="I66" s="8" t="s">
        <v>22</v>
      </c>
      <c r="J66" s="9" t="s">
        <v>487</v>
      </c>
      <c r="K66" s="9" t="s">
        <v>488</v>
      </c>
      <c r="L66" s="4" t="s">
        <v>489</v>
      </c>
      <c r="M66" s="4" t="s">
        <v>490</v>
      </c>
      <c r="N66" s="4" t="s">
        <v>491</v>
      </c>
      <c r="O66" s="6" t="s">
        <v>490</v>
      </c>
      <c r="P66" s="6">
        <v>47</v>
      </c>
      <c r="Q66" s="10" t="s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2022-11-07T19:25:43Z</dcterms:created>
  <dcterms:modified xsi:type="dcterms:W3CDTF">2022-11-07T19:25:50Z</dcterms:modified>
</cp:coreProperties>
</file>