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asa\Documents\finance_calcs\frm\frm\pricing_engine\in_progress\"/>
    </mc:Choice>
  </mc:AlternateContent>
  <xr:revisionPtr revIDLastSave="0" documentId="8_{D26AFB8B-4BF5-41E0-BAC1-63A6141F5698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US_Yield2" sheetId="6" state="hidden" r:id="rId1"/>
    <sheet name="Volatility" sheetId="3" r:id="rId2"/>
    <sheet name="Forward_Points" sheetId="2" r:id="rId3"/>
    <sheet name="US_Yield" sheetId="5" r:id="rId4"/>
  </sheets>
  <definedNames>
    <definedName name="_xlnm._FilterDatabase" localSheetId="1" hidden="1">Volatility!$A$1:$D$86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6" l="1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T7" i="6"/>
  <c r="U6" i="6"/>
  <c r="P6" i="6"/>
  <c r="U5" i="6"/>
  <c r="U4" i="6"/>
  <c r="U3" i="6"/>
  <c r="U2" i="6"/>
  <c r="D2" i="6"/>
  <c r="E9" i="6" s="1"/>
  <c r="F9" i="6" l="1"/>
  <c r="D9" i="6"/>
  <c r="H2" i="6"/>
  <c r="H9" i="6" l="1"/>
  <c r="E10" i="6"/>
  <c r="D10" i="6" l="1"/>
  <c r="F10" i="6"/>
  <c r="E11" i="6" l="1"/>
  <c r="H10" i="6"/>
  <c r="D11" i="6" l="1"/>
  <c r="F11" i="6"/>
  <c r="E12" i="6" l="1"/>
  <c r="H11" i="6"/>
  <c r="D12" i="6" l="1"/>
  <c r="F12" i="6"/>
  <c r="H12" i="6" l="1"/>
  <c r="E13" i="6"/>
  <c r="D13" i="6" l="1"/>
  <c r="F13" i="6"/>
  <c r="E14" i="6" l="1"/>
  <c r="H13" i="6"/>
  <c r="D14" i="6" l="1"/>
  <c r="F14" i="6"/>
  <c r="H14" i="6" l="1"/>
  <c r="E15" i="6"/>
  <c r="D15" i="6" l="1"/>
  <c r="F15" i="6"/>
  <c r="H15" i="6" l="1"/>
  <c r="E16" i="6"/>
  <c r="D16" i="6" l="1"/>
  <c r="F16" i="6"/>
  <c r="E17" i="6" l="1"/>
  <c r="H16" i="6"/>
  <c r="D17" i="6" l="1"/>
  <c r="F17" i="6"/>
  <c r="H17" i="6" l="1"/>
  <c r="E18" i="6"/>
  <c r="D18" i="6" l="1"/>
  <c r="F18" i="6"/>
  <c r="E19" i="6" l="1"/>
  <c r="H18" i="6"/>
  <c r="D19" i="6" l="1"/>
  <c r="F19" i="6"/>
  <c r="E20" i="6" l="1"/>
  <c r="H19" i="6"/>
  <c r="D20" i="6" l="1"/>
  <c r="F20" i="6"/>
  <c r="H20" i="6" l="1"/>
  <c r="E21" i="6"/>
  <c r="D21" i="6" l="1"/>
  <c r="F21" i="6"/>
  <c r="E22" i="6" l="1"/>
  <c r="H21" i="6"/>
  <c r="D22" i="6" l="1"/>
  <c r="F22" i="6"/>
  <c r="E23" i="6" l="1"/>
  <c r="H22" i="6"/>
  <c r="D23" i="6" l="1"/>
  <c r="F23" i="6"/>
  <c r="H23" i="6" l="1"/>
  <c r="E24" i="6"/>
  <c r="D24" i="6" l="1"/>
  <c r="F24" i="6"/>
  <c r="E25" i="6" l="1"/>
  <c r="H24" i="6"/>
  <c r="D25" i="6" l="1"/>
  <c r="F25" i="6"/>
  <c r="H25" i="6" l="1"/>
  <c r="E26" i="6"/>
  <c r="D26" i="6" l="1"/>
  <c r="F26" i="6"/>
  <c r="E27" i="6" l="1"/>
  <c r="H26" i="6"/>
  <c r="D27" i="6" l="1"/>
  <c r="F27" i="6"/>
  <c r="E28" i="6" l="1"/>
  <c r="H27" i="6"/>
  <c r="D28" i="6" l="1"/>
  <c r="H28" i="6" s="1"/>
  <c r="F28" i="6"/>
</calcChain>
</file>

<file path=xl/sharedStrings.xml><?xml version="1.0" encoding="utf-8"?>
<sst xmlns="http://schemas.openxmlformats.org/spreadsheetml/2006/main" count="354" uniqueCount="61">
  <si>
    <t>Underlying</t>
  </si>
  <si>
    <t>Value</t>
  </si>
  <si>
    <t>EURUSD</t>
  </si>
  <si>
    <t>Term</t>
  </si>
  <si>
    <t>1D</t>
  </si>
  <si>
    <t>1W</t>
  </si>
  <si>
    <t>2W</t>
  </si>
  <si>
    <t>1M</t>
  </si>
  <si>
    <t>2M</t>
  </si>
  <si>
    <t>3M</t>
  </si>
  <si>
    <t>4M</t>
  </si>
  <si>
    <t>6M</t>
  </si>
  <si>
    <t>9M</t>
  </si>
  <si>
    <t>12M</t>
  </si>
  <si>
    <t>18M</t>
  </si>
  <si>
    <t>2Y</t>
  </si>
  <si>
    <t>3Y</t>
  </si>
  <si>
    <t>4Y</t>
  </si>
  <si>
    <t>5Y</t>
  </si>
  <si>
    <t>7Y</t>
  </si>
  <si>
    <t>10Y</t>
  </si>
  <si>
    <t>Strike</t>
  </si>
  <si>
    <t>ATM</t>
  </si>
  <si>
    <t>10 Delta Butterfly</t>
  </si>
  <si>
    <t>25 Delta Butterfly</t>
  </si>
  <si>
    <t>10 Delta Risk Reversal</t>
  </si>
  <si>
    <t>25 Delta Risk Reversal</t>
  </si>
  <si>
    <t>3M USD LIBOR Future SEP 17</t>
  </si>
  <si>
    <t>3M USD LIBOR Future DEC 17</t>
  </si>
  <si>
    <t>3M USD LIBOR Future MAR 18</t>
  </si>
  <si>
    <t>3M USD LIBOR Future Jun 18</t>
  </si>
  <si>
    <t>3M USD LIBOR Future SEP 18</t>
  </si>
  <si>
    <t>3M USD LIBOR Future DEC 18</t>
  </si>
  <si>
    <t>2 YR SWAP</t>
  </si>
  <si>
    <t>3 YR SWAP</t>
  </si>
  <si>
    <t>4 YR SWAP</t>
  </si>
  <si>
    <t>5 YR SWAP</t>
  </si>
  <si>
    <t>6 YR SWAP</t>
  </si>
  <si>
    <t>7 YR SWAP</t>
  </si>
  <si>
    <t>8 YR SWAP</t>
  </si>
  <si>
    <t>9 YR SWAP</t>
  </si>
  <si>
    <t>10 YR SWAP</t>
  </si>
  <si>
    <t>1 WK SWAP</t>
  </si>
  <si>
    <t>2 WK SWAP</t>
  </si>
  <si>
    <t>3 WK SWAP</t>
  </si>
  <si>
    <t>1 MO SWAP</t>
  </si>
  <si>
    <t>2 MO SWAP</t>
  </si>
  <si>
    <t>3 MO SWAP</t>
  </si>
  <si>
    <t>4 MO SWAP</t>
  </si>
  <si>
    <t>5 MO SWAP</t>
  </si>
  <si>
    <t>6 MO SWAP</t>
  </si>
  <si>
    <t>9 MO SWAP</t>
  </si>
  <si>
    <t>12 MO SWAP</t>
  </si>
  <si>
    <t>1 DY SWAP</t>
  </si>
  <si>
    <t>1Y</t>
  </si>
  <si>
    <t>DF</t>
  </si>
  <si>
    <t>Time</t>
  </si>
  <si>
    <t>Days per Year</t>
  </si>
  <si>
    <t>Swap Times DF Sum</t>
  </si>
  <si>
    <t>Swap Times DF</t>
  </si>
  <si>
    <t>Zero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</si>
</sst>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10" fontId="0" fillId="0" borderId="0" xfId="0" applyNumberFormat="1"/>
  </cellXfs>
  <cellStyles count="2">
    <cellStyle name="Normal" xfId="0" builtinId="0"/>
    <cellStyle name="Normal 5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US_Yield2!$A$9:$A$28</c:f>
              <c:strCache>
                <c:ptCount val="20"/>
                <c:pt idx="0">
                  <c:v>1 WK SWAP</c:v>
                </c:pt>
                <c:pt idx="1">
                  <c:v>2 WK SWAP</c:v>
                </c:pt>
                <c:pt idx="2">
                  <c:v>3 WK SWAP</c:v>
                </c:pt>
                <c:pt idx="3">
                  <c:v>1 MO SWAP</c:v>
                </c:pt>
                <c:pt idx="4">
                  <c:v>2 MO SWAP</c:v>
                </c:pt>
                <c:pt idx="5">
                  <c:v>3 MO SWAP</c:v>
                </c:pt>
                <c:pt idx="6">
                  <c:v>4 MO SWAP</c:v>
                </c:pt>
                <c:pt idx="7">
                  <c:v>5 MO SWAP</c:v>
                </c:pt>
                <c:pt idx="8">
                  <c:v>6 MO SWAP</c:v>
                </c:pt>
                <c:pt idx="9">
                  <c:v>9 MO SWAP</c:v>
                </c:pt>
                <c:pt idx="10">
                  <c:v>12 MO SWAP</c:v>
                </c:pt>
                <c:pt idx="11">
                  <c:v>2 YR SWAP</c:v>
                </c:pt>
                <c:pt idx="12">
                  <c:v>3 YR SWAP</c:v>
                </c:pt>
                <c:pt idx="13">
                  <c:v>4 YR SWAP</c:v>
                </c:pt>
                <c:pt idx="14">
                  <c:v>5 YR SWAP</c:v>
                </c:pt>
                <c:pt idx="15">
                  <c:v>6 YR SWAP</c:v>
                </c:pt>
                <c:pt idx="16">
                  <c:v>7 YR SWAP</c:v>
                </c:pt>
                <c:pt idx="17">
                  <c:v>8 YR SWAP</c:v>
                </c:pt>
                <c:pt idx="18">
                  <c:v>9 YR SWAP</c:v>
                </c:pt>
                <c:pt idx="19">
                  <c:v>10 YR SWAP</c:v>
                </c:pt>
              </c:strCache>
            </c:strRef>
          </c:xVal>
          <c:yVal>
            <c:numRef>
              <c:f>US_Yield2!$H$9:$H$28</c:f>
              <c:numCache>
                <c:formatCode>0.00%</c:formatCode>
                <c:ptCount val="20"/>
                <c:pt idx="0">
                  <c:v>4.481864695140203E-2</c:v>
                </c:pt>
                <c:pt idx="1">
                  <c:v>4.6594400138811221E-2</c:v>
                </c:pt>
                <c:pt idx="2">
                  <c:v>4.6578434461345797E-2</c:v>
                </c:pt>
                <c:pt idx="3">
                  <c:v>4.6347693278018909E-2</c:v>
                </c:pt>
                <c:pt idx="4">
                  <c:v>4.6279567884262907E-2</c:v>
                </c:pt>
                <c:pt idx="5">
                  <c:v>4.6323032034843781E-2</c:v>
                </c:pt>
                <c:pt idx="6">
                  <c:v>4.6556730340136632E-2</c:v>
                </c:pt>
                <c:pt idx="7">
                  <c:v>4.6941042811648348E-2</c:v>
                </c:pt>
                <c:pt idx="8">
                  <c:v>4.7516427107683334E-2</c:v>
                </c:pt>
                <c:pt idx="9">
                  <c:v>4.8474328679653844E-2</c:v>
                </c:pt>
                <c:pt idx="10">
                  <c:v>4.9945901728948972E-2</c:v>
                </c:pt>
                <c:pt idx="11">
                  <c:v>5.734394459980674E-2</c:v>
                </c:pt>
                <c:pt idx="12">
                  <c:v>6.5196235076145914E-2</c:v>
                </c:pt>
                <c:pt idx="13">
                  <c:v>6.7909738039828138E-2</c:v>
                </c:pt>
                <c:pt idx="14">
                  <c:v>7.0186044329302977E-2</c:v>
                </c:pt>
                <c:pt idx="15">
                  <c:v>7.204733566939181E-2</c:v>
                </c:pt>
                <c:pt idx="16">
                  <c:v>7.3528243365803991E-2</c:v>
                </c:pt>
                <c:pt idx="17">
                  <c:v>7.4583069879777586E-2</c:v>
                </c:pt>
                <c:pt idx="18">
                  <c:v>7.524253069453879E-2</c:v>
                </c:pt>
                <c:pt idx="19">
                  <c:v>7.5616776593485646E-2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9-43F7-8829-0755DE85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37720"/>
        <c:axId val="623342640"/>
      </c:scatterChart>
      <c:valAx>
        <c:axId val="62333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42640"/>
        <c:crosses val="autoZero"/>
        <c:crossBetween val="midCat"/>
      </c:valAx>
      <c:valAx>
        <c:axId val="6233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3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8</xdr:row>
      <xdr:rowOff>0</xdr:rowOff>
    </xdr:from>
    <xdr:to>
      <xdr:col>16</xdr:col>
      <xdr:colOff>314325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81C71-54F8-43E7-9F41-74D690B81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28"/>
  <sheetViews>
    <sheetView workbookViewId="0">
      <selection activeCell="A2" sqref="A2:A28"/>
    </sheetView>
  </sheetViews>
  <sheetFormatPr defaultRowHeight="15" x14ac:dyDescent="0.25"/>
  <cols>
    <col min="1" max="1" width="26.140625" bestFit="1" customWidth="1"/>
    <col min="5" max="5" width="26" bestFit="1" customWidth="1"/>
    <col min="6" max="6" width="30.42578125" bestFit="1" customWidth="1"/>
    <col min="21" max="21" width="11.28515625" bestFit="1" customWidth="1"/>
  </cols>
  <sheetData>
    <row r="1" spans="1:21" x14ac:dyDescent="0.25">
      <c r="A1" t="s">
        <v>3</v>
      </c>
      <c r="B1" t="s">
        <v>1</v>
      </c>
      <c r="C1" t="s">
        <v>56</v>
      </c>
      <c r="D1" t="s">
        <v>55</v>
      </c>
      <c r="E1" t="s">
        <v>59</v>
      </c>
      <c r="F1" t="s">
        <v>58</v>
      </c>
      <c r="G1" t="s">
        <v>57</v>
      </c>
      <c r="H1" t="s">
        <v>60</v>
      </c>
    </row>
    <row r="2" spans="1:21" x14ac:dyDescent="0.25">
      <c r="A2" t="s">
        <v>53</v>
      </c>
      <c r="B2">
        <v>1.07</v>
      </c>
      <c r="C2">
        <v>1</v>
      </c>
      <c r="D2">
        <f>1/(1+(C2/$G$2)*(B2/100))</f>
        <v>0.99997027866116195</v>
      </c>
      <c r="E2">
        <v>1</v>
      </c>
      <c r="G2">
        <v>360</v>
      </c>
      <c r="H2">
        <f>2*((1/D2)^(1/(C2/$G$2))-1)</f>
        <v>2.1514577999846018E-2</v>
      </c>
      <c r="U2" t="str">
        <f>"'" &amp; A2 &amp; "': " &amp; C2 &amp; ","</f>
        <v>'1 DY SWAP': 1,</v>
      </c>
    </row>
    <row r="3" spans="1:21" x14ac:dyDescent="0.25">
      <c r="A3" t="s">
        <v>27</v>
      </c>
      <c r="B3">
        <v>98.67</v>
      </c>
      <c r="C3">
        <v>90</v>
      </c>
      <c r="U3" t="str">
        <f t="shared" ref="U3:U28" si="0">"'" &amp; A3 &amp; "': " &amp; C3 &amp; ","</f>
        <v>'3M USD LIBOR Future SEP 17': 90,</v>
      </c>
    </row>
    <row r="4" spans="1:21" x14ac:dyDescent="0.25">
      <c r="A4" t="s">
        <v>28</v>
      </c>
      <c r="B4">
        <v>98.55</v>
      </c>
      <c r="C4">
        <v>90</v>
      </c>
      <c r="U4" t="str">
        <f t="shared" si="0"/>
        <v>'3M USD LIBOR Future DEC 17': 90,</v>
      </c>
    </row>
    <row r="5" spans="1:21" x14ac:dyDescent="0.25">
      <c r="A5" t="s">
        <v>29</v>
      </c>
      <c r="B5">
        <v>98.465000000000003</v>
      </c>
      <c r="C5">
        <v>90</v>
      </c>
      <c r="U5" t="str">
        <f t="shared" si="0"/>
        <v>'3M USD LIBOR Future MAR 18': 90,</v>
      </c>
    </row>
    <row r="6" spans="1:21" x14ac:dyDescent="0.25">
      <c r="A6" t="s">
        <v>30</v>
      </c>
      <c r="B6">
        <v>98.405000000000001</v>
      </c>
      <c r="C6">
        <v>90</v>
      </c>
      <c r="P6">
        <f>SUMPRODUCT(S6:T6,S7:T7)</f>
        <v>-100</v>
      </c>
      <c r="S6">
        <v>-100</v>
      </c>
      <c r="T6">
        <v>102.125</v>
      </c>
      <c r="U6" t="str">
        <f t="shared" si="0"/>
        <v>'3M USD LIBOR Future Jun 18': 90,</v>
      </c>
    </row>
    <row r="7" spans="1:21" x14ac:dyDescent="0.25">
      <c r="A7" t="s">
        <v>31</v>
      </c>
      <c r="B7">
        <v>98.344999999999999</v>
      </c>
      <c r="C7">
        <v>90</v>
      </c>
      <c r="S7">
        <v>1</v>
      </c>
      <c r="T7">
        <f>MAX(T11:T16)</f>
        <v>0</v>
      </c>
      <c r="U7" t="str">
        <f t="shared" si="0"/>
        <v>'3M USD LIBOR Future SEP 18': 90,</v>
      </c>
    </row>
    <row r="8" spans="1:21" x14ac:dyDescent="0.25">
      <c r="A8" t="s">
        <v>32</v>
      </c>
      <c r="B8">
        <v>98.265000000000001</v>
      </c>
      <c r="C8">
        <v>90</v>
      </c>
      <c r="U8" t="str">
        <f t="shared" si="0"/>
        <v>'3M USD LIBOR Future DEC 18': 90,</v>
      </c>
    </row>
    <row r="9" spans="1:21" x14ac:dyDescent="0.25">
      <c r="A9" t="s">
        <v>42</v>
      </c>
      <c r="B9">
        <v>1.14621</v>
      </c>
      <c r="C9">
        <v>7</v>
      </c>
      <c r="D9">
        <f>(1-E9)/((1+(C9/$G$2)*(B2/100)))</f>
        <v>0.99956916653919148</v>
      </c>
      <c r="E9">
        <f>((C9/$G$2)*(B9/100)*D2)</f>
        <v>2.2286754254804091E-4</v>
      </c>
      <c r="F9">
        <f>SUM(E8:E9)</f>
        <v>2.2286754254804091E-4</v>
      </c>
      <c r="H9" s="2">
        <f>2*((1/D9)^(1/(C9/$G$2))-1)</f>
        <v>4.481864695140203E-2</v>
      </c>
      <c r="U9" t="str">
        <f t="shared" si="0"/>
        <v>'1 WK SWAP': 7,</v>
      </c>
    </row>
    <row r="10" spans="1:21" x14ac:dyDescent="0.25">
      <c r="A10" t="s">
        <v>43</v>
      </c>
      <c r="B10">
        <v>1.1572800000000001</v>
      </c>
      <c r="C10">
        <v>14</v>
      </c>
      <c r="D10">
        <f>(1-E10)/((1+(C10/$G$2)*(B9/100)))</f>
        <v>0.99910479126916829</v>
      </c>
      <c r="E10">
        <f>(C10/$G$2)*(B10/100)*D9</f>
        <v>4.4985943529818497E-4</v>
      </c>
      <c r="F10">
        <f>SUM(E9:E10)</f>
        <v>6.7272697784622588E-4</v>
      </c>
      <c r="H10" s="2">
        <f t="shared" ref="H10:H28" si="1">2*((1/D10)^(1/(C10/$G$2))-1)</f>
        <v>4.6594400138811221E-2</v>
      </c>
      <c r="U10" t="str">
        <f t="shared" si="0"/>
        <v>'2 WK SWAP': 14,</v>
      </c>
    </row>
    <row r="11" spans="1:21" x14ac:dyDescent="0.25">
      <c r="A11" t="s">
        <v>44</v>
      </c>
      <c r="B11">
        <v>1.1459699999999999</v>
      </c>
      <c r="C11">
        <v>21</v>
      </c>
      <c r="D11">
        <f t="shared" ref="D11:D28" si="2">(1-E11)/((1+(C11/$G$2)*(B10/100)))</f>
        <v>0.99865794192793378</v>
      </c>
      <c r="E11">
        <f t="shared" ref="E11:E28" si="3">((C11/$G$2)*(B11/100)*D10)</f>
        <v>6.678840686295918E-4</v>
      </c>
      <c r="F11">
        <f t="shared" ref="F11:F28" si="4">SUM(E10:E11)</f>
        <v>1.1177435039277767E-3</v>
      </c>
      <c r="H11" s="2">
        <f t="shared" si="1"/>
        <v>4.6578434461345797E-2</v>
      </c>
      <c r="U11" t="str">
        <f t="shared" si="0"/>
        <v>'3 WK SWAP': 21,</v>
      </c>
    </row>
    <row r="12" spans="1:21" x14ac:dyDescent="0.25">
      <c r="A12" t="s">
        <v>45</v>
      </c>
      <c r="B12">
        <v>1.1465099999999999</v>
      </c>
      <c r="C12">
        <v>30</v>
      </c>
      <c r="D12">
        <f t="shared" si="2"/>
        <v>0.99809270365615954</v>
      </c>
      <c r="E12">
        <f t="shared" si="3"/>
        <v>9.5414276416649598E-4</v>
      </c>
      <c r="F12">
        <f t="shared" si="4"/>
        <v>1.6220268327960877E-3</v>
      </c>
      <c r="H12" s="2">
        <f t="shared" si="1"/>
        <v>4.6347693278018909E-2</v>
      </c>
      <c r="U12" t="str">
        <f t="shared" si="0"/>
        <v>'1 MO SWAP': 30,</v>
      </c>
    </row>
    <row r="13" spans="1:21" x14ac:dyDescent="0.25">
      <c r="A13" t="s">
        <v>46</v>
      </c>
      <c r="B13">
        <v>1.1432899999999999</v>
      </c>
      <c r="C13">
        <v>60</v>
      </c>
      <c r="D13">
        <f t="shared" si="2"/>
        <v>0.99619457258902977</v>
      </c>
      <c r="E13">
        <f t="shared" si="3"/>
        <v>1.9018490119384174E-3</v>
      </c>
      <c r="F13">
        <f t="shared" si="4"/>
        <v>2.8559917761049134E-3</v>
      </c>
      <c r="H13" s="2">
        <f t="shared" si="1"/>
        <v>4.6279567884262907E-2</v>
      </c>
      <c r="U13" t="str">
        <f t="shared" si="0"/>
        <v>'2 MO SWAP': 60,</v>
      </c>
    </row>
    <row r="14" spans="1:21" x14ac:dyDescent="0.25">
      <c r="A14" t="s">
        <v>47</v>
      </c>
      <c r="B14">
        <v>1.1508100000000001</v>
      </c>
      <c r="C14">
        <v>90</v>
      </c>
      <c r="D14">
        <f t="shared" si="2"/>
        <v>0.99429201302088044</v>
      </c>
      <c r="E14">
        <f t="shared" si="3"/>
        <v>2.8660766902029533E-3</v>
      </c>
      <c r="F14">
        <f t="shared" si="4"/>
        <v>4.7679257021413703E-3</v>
      </c>
      <c r="H14" s="2">
        <f t="shared" si="1"/>
        <v>4.6323032034843781E-2</v>
      </c>
      <c r="U14" t="str">
        <f t="shared" si="0"/>
        <v>'3 MO SWAP': 90,</v>
      </c>
    </row>
    <row r="15" spans="1:21" x14ac:dyDescent="0.25">
      <c r="A15" t="s">
        <v>48</v>
      </c>
      <c r="B15">
        <v>1.1569400000000001</v>
      </c>
      <c r="C15">
        <v>120</v>
      </c>
      <c r="D15">
        <f t="shared" si="2"/>
        <v>0.99235882446557455</v>
      </c>
      <c r="E15">
        <f t="shared" si="3"/>
        <v>3.8344540051479248E-3</v>
      </c>
      <c r="F15">
        <f t="shared" si="4"/>
        <v>6.7005306953508781E-3</v>
      </c>
      <c r="H15" s="2">
        <f t="shared" si="1"/>
        <v>4.6556730340136632E-2</v>
      </c>
      <c r="U15" t="str">
        <f t="shared" si="0"/>
        <v>'4 MO SWAP': 120,</v>
      </c>
    </row>
    <row r="16" spans="1:21" x14ac:dyDescent="0.25">
      <c r="A16" t="s">
        <v>49</v>
      </c>
      <c r="B16">
        <v>1.1718999999999999</v>
      </c>
      <c r="C16">
        <v>150</v>
      </c>
      <c r="D16">
        <f t="shared" si="2"/>
        <v>0.99038018434637964</v>
      </c>
      <c r="E16">
        <f t="shared" si="3"/>
        <v>4.8456054432966956E-3</v>
      </c>
      <c r="F16">
        <f t="shared" si="4"/>
        <v>8.6800594484446204E-3</v>
      </c>
      <c r="H16" s="2">
        <f t="shared" si="1"/>
        <v>4.6941042811648348E-2</v>
      </c>
      <c r="U16" t="str">
        <f t="shared" si="0"/>
        <v>'5 MO SWAP': 150,</v>
      </c>
    </row>
    <row r="17" spans="1:21" x14ac:dyDescent="0.25">
      <c r="A17" t="s">
        <v>50</v>
      </c>
      <c r="B17">
        <v>1.1875100000000001</v>
      </c>
      <c r="C17">
        <v>180</v>
      </c>
      <c r="D17">
        <f t="shared" si="2"/>
        <v>0.98832845753948173</v>
      </c>
      <c r="E17">
        <f t="shared" si="3"/>
        <v>5.8804318635658475E-3</v>
      </c>
      <c r="F17">
        <f t="shared" si="4"/>
        <v>1.0726037306862543E-2</v>
      </c>
      <c r="H17" s="2">
        <f t="shared" si="1"/>
        <v>4.7516427107683334E-2</v>
      </c>
      <c r="U17" t="str">
        <f t="shared" si="0"/>
        <v>'6 MO SWAP': 180,</v>
      </c>
    </row>
    <row r="18" spans="1:21" x14ac:dyDescent="0.25">
      <c r="A18" t="s">
        <v>51</v>
      </c>
      <c r="B18">
        <v>1.2213799999999999</v>
      </c>
      <c r="C18">
        <v>210</v>
      </c>
      <c r="D18">
        <f t="shared" si="2"/>
        <v>0.98612739559575457</v>
      </c>
      <c r="E18">
        <f t="shared" si="3"/>
        <v>7.0415602335725039E-3</v>
      </c>
      <c r="F18">
        <f t="shared" si="4"/>
        <v>1.2921992097138351E-2</v>
      </c>
      <c r="H18" s="2">
        <f t="shared" si="1"/>
        <v>4.8474328679653844E-2</v>
      </c>
      <c r="U18" t="str">
        <f t="shared" si="0"/>
        <v>'9 MO SWAP': 210,</v>
      </c>
    </row>
    <row r="19" spans="1:21" x14ac:dyDescent="0.25">
      <c r="A19" t="s">
        <v>52</v>
      </c>
      <c r="B19">
        <v>1.26234</v>
      </c>
      <c r="C19">
        <v>360</v>
      </c>
      <c r="D19">
        <f t="shared" si="2"/>
        <v>0.97563550253359166</v>
      </c>
      <c r="E19">
        <f t="shared" si="3"/>
        <v>1.2448280565563448E-2</v>
      </c>
      <c r="F19">
        <f t="shared" si="4"/>
        <v>1.9489840799135953E-2</v>
      </c>
      <c r="H19" s="2">
        <f t="shared" si="1"/>
        <v>4.9945901728948972E-2</v>
      </c>
      <c r="U19" t="str">
        <f t="shared" si="0"/>
        <v>'12 MO SWAP': 360,</v>
      </c>
    </row>
    <row r="20" spans="1:21" x14ac:dyDescent="0.25">
      <c r="A20" t="s">
        <v>33</v>
      </c>
      <c r="B20">
        <v>1.59433</v>
      </c>
      <c r="C20">
        <v>720</v>
      </c>
      <c r="D20">
        <f t="shared" si="2"/>
        <v>0.94503128513535717</v>
      </c>
      <c r="E20">
        <f t="shared" si="3"/>
        <v>3.1109699015087623E-2</v>
      </c>
      <c r="F20">
        <f t="shared" si="4"/>
        <v>4.3557979580651073E-2</v>
      </c>
      <c r="H20" s="2">
        <f t="shared" si="1"/>
        <v>5.734394459980674E-2</v>
      </c>
      <c r="U20" t="str">
        <f t="shared" si="0"/>
        <v>'2 YR SWAP': 720,</v>
      </c>
    </row>
    <row r="21" spans="1:21" x14ac:dyDescent="0.25">
      <c r="A21" t="s">
        <v>34</v>
      </c>
      <c r="B21">
        <v>1.7039</v>
      </c>
      <c r="C21">
        <v>1080</v>
      </c>
      <c r="D21">
        <f t="shared" si="2"/>
        <v>0.90825126845276705</v>
      </c>
      <c r="E21">
        <f t="shared" si="3"/>
        <v>4.8307164202264045E-2</v>
      </c>
      <c r="F21">
        <f t="shared" si="4"/>
        <v>7.9416863217351669E-2</v>
      </c>
      <c r="H21" s="2">
        <f t="shared" si="1"/>
        <v>6.5196235076145914E-2</v>
      </c>
      <c r="U21" t="str">
        <f t="shared" si="0"/>
        <v>'3 YR SWAP': 1080,</v>
      </c>
    </row>
    <row r="22" spans="1:21" x14ac:dyDescent="0.25">
      <c r="A22" t="s">
        <v>35</v>
      </c>
      <c r="B22">
        <v>1.8000100000000001</v>
      </c>
      <c r="C22">
        <v>1440</v>
      </c>
      <c r="D22">
        <f t="shared" si="2"/>
        <v>0.87497102049784237</v>
      </c>
      <c r="E22">
        <f t="shared" si="3"/>
        <v>6.5394454629106619E-2</v>
      </c>
      <c r="F22">
        <f t="shared" si="4"/>
        <v>0.11370161883137067</v>
      </c>
      <c r="H22" s="2">
        <f t="shared" si="1"/>
        <v>6.7909738039828138E-2</v>
      </c>
      <c r="U22" t="str">
        <f t="shared" si="0"/>
        <v>'4 YR SWAP': 1440,</v>
      </c>
    </row>
    <row r="23" spans="1:21" x14ac:dyDescent="0.25">
      <c r="A23" t="s">
        <v>36</v>
      </c>
      <c r="B23">
        <v>1.8894599999999999</v>
      </c>
      <c r="C23">
        <v>1800</v>
      </c>
      <c r="D23">
        <f t="shared" si="2"/>
        <v>0.84159490090188716</v>
      </c>
      <c r="E23">
        <f t="shared" si="3"/>
        <v>8.2661137219492656E-2</v>
      </c>
      <c r="F23">
        <f t="shared" si="4"/>
        <v>0.14805559184859929</v>
      </c>
      <c r="H23" s="2">
        <f t="shared" si="1"/>
        <v>7.0186044329302977E-2</v>
      </c>
      <c r="U23" t="str">
        <f t="shared" si="0"/>
        <v>'5 YR SWAP': 1800,</v>
      </c>
    </row>
    <row r="24" spans="1:21" x14ac:dyDescent="0.25">
      <c r="A24" t="s">
        <v>37</v>
      </c>
      <c r="B24">
        <v>1.97306</v>
      </c>
      <c r="C24">
        <v>2160</v>
      </c>
      <c r="D24">
        <f t="shared" si="2"/>
        <v>0.80868974980912989</v>
      </c>
      <c r="E24">
        <f t="shared" si="3"/>
        <v>9.9631034110408648E-2</v>
      </c>
      <c r="F24">
        <f t="shared" si="4"/>
        <v>0.1822921713299013</v>
      </c>
      <c r="H24" s="2">
        <f t="shared" si="1"/>
        <v>7.204733566939181E-2</v>
      </c>
      <c r="U24" t="str">
        <f t="shared" si="0"/>
        <v>'6 YR SWAP': 2160,</v>
      </c>
    </row>
    <row r="25" spans="1:21" x14ac:dyDescent="0.25">
      <c r="A25" t="s">
        <v>38</v>
      </c>
      <c r="B25">
        <v>2.0501100000000001</v>
      </c>
      <c r="C25">
        <v>2520</v>
      </c>
      <c r="D25">
        <f t="shared" si="2"/>
        <v>0.77667671134523797</v>
      </c>
      <c r="E25">
        <f t="shared" si="3"/>
        <v>0.11605320600868368</v>
      </c>
      <c r="F25">
        <f t="shared" si="4"/>
        <v>0.21568424011909232</v>
      </c>
      <c r="H25" s="2">
        <f t="shared" si="1"/>
        <v>7.3528243365803991E-2</v>
      </c>
      <c r="U25" t="str">
        <f t="shared" si="0"/>
        <v>'7 YR SWAP': 2520,</v>
      </c>
    </row>
    <row r="26" spans="1:21" x14ac:dyDescent="0.25">
      <c r="A26" t="s">
        <v>39</v>
      </c>
      <c r="B26">
        <v>2.1170399999999998</v>
      </c>
      <c r="C26">
        <v>2880</v>
      </c>
      <c r="D26">
        <f t="shared" si="2"/>
        <v>0.74609362644087762</v>
      </c>
      <c r="E26">
        <f t="shared" si="3"/>
        <v>0.13154045319890581</v>
      </c>
      <c r="F26">
        <f t="shared" si="4"/>
        <v>0.24759365920758949</v>
      </c>
      <c r="H26" s="2">
        <f t="shared" si="1"/>
        <v>7.4583069879777586E-2</v>
      </c>
      <c r="U26" t="str">
        <f t="shared" si="0"/>
        <v>'8 YR SWAP': 2880,</v>
      </c>
    </row>
    <row r="27" spans="1:21" x14ac:dyDescent="0.25">
      <c r="A27" t="s">
        <v>40</v>
      </c>
      <c r="B27">
        <v>2.1762199999999998</v>
      </c>
      <c r="C27">
        <v>3240</v>
      </c>
      <c r="D27">
        <f t="shared" si="2"/>
        <v>0.7172164242521295</v>
      </c>
      <c r="E27">
        <f t="shared" si="3"/>
        <v>0.146129748455985</v>
      </c>
      <c r="F27">
        <f t="shared" si="4"/>
        <v>0.27767020165489081</v>
      </c>
      <c r="H27" s="2">
        <f t="shared" si="1"/>
        <v>7.524253069453879E-2</v>
      </c>
      <c r="U27" t="str">
        <f t="shared" si="0"/>
        <v>'9 YR SWAP': 3240,</v>
      </c>
    </row>
    <row r="28" spans="1:21" x14ac:dyDescent="0.25">
      <c r="A28" t="s">
        <v>41</v>
      </c>
      <c r="B28">
        <v>2.22919</v>
      </c>
      <c r="C28">
        <v>3600</v>
      </c>
      <c r="D28">
        <f t="shared" si="2"/>
        <v>0.68996686321546385</v>
      </c>
      <c r="E28">
        <f t="shared" si="3"/>
        <v>0.15988116807786046</v>
      </c>
      <c r="F28">
        <f t="shared" si="4"/>
        <v>0.30601091653384549</v>
      </c>
      <c r="H28" s="2">
        <f t="shared" si="1"/>
        <v>7.5616776593485646E-2</v>
      </c>
      <c r="U28" t="str">
        <f t="shared" si="0"/>
        <v>'10 YR SWAP': 3600,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86"/>
  <sheetViews>
    <sheetView tabSelected="1" topLeftCell="A76" zoomScaleNormal="100" workbookViewId="0">
      <selection activeCell="G18" sqref="G18"/>
    </sheetView>
  </sheetViews>
  <sheetFormatPr defaultRowHeight="15" x14ac:dyDescent="0.25"/>
  <cols>
    <col min="1" max="1" width="12.28515625" customWidth="1"/>
    <col min="2" max="2" width="20" bestFit="1" customWidth="1"/>
    <col min="3" max="3" width="12.28515625" customWidth="1"/>
  </cols>
  <sheetData>
    <row r="1" spans="1:4" x14ac:dyDescent="0.25">
      <c r="A1" t="s">
        <v>3</v>
      </c>
      <c r="B1" t="s">
        <v>21</v>
      </c>
      <c r="C1" t="s">
        <v>0</v>
      </c>
      <c r="D1" t="s">
        <v>1</v>
      </c>
    </row>
    <row r="2" spans="1:4" x14ac:dyDescent="0.25">
      <c r="A2" s="1" t="s">
        <v>4</v>
      </c>
      <c r="B2" s="1" t="s">
        <v>22</v>
      </c>
      <c r="C2" s="1" t="s">
        <v>2</v>
      </c>
      <c r="D2">
        <v>10.615</v>
      </c>
    </row>
    <row r="3" spans="1:4" x14ac:dyDescent="0.25">
      <c r="A3" s="1" t="s">
        <v>4</v>
      </c>
      <c r="B3" s="1" t="s">
        <v>26</v>
      </c>
      <c r="C3" s="1" t="s">
        <v>2</v>
      </c>
      <c r="D3">
        <v>0.26500000000000001</v>
      </c>
    </row>
    <row r="4" spans="1:4" x14ac:dyDescent="0.25">
      <c r="A4" s="1" t="s">
        <v>4</v>
      </c>
      <c r="B4" s="1" t="s">
        <v>25</v>
      </c>
      <c r="C4" s="1" t="s">
        <v>2</v>
      </c>
      <c r="D4">
        <v>0.46500000000000002</v>
      </c>
    </row>
    <row r="5" spans="1:4" x14ac:dyDescent="0.25">
      <c r="A5" s="1" t="s">
        <v>4</v>
      </c>
      <c r="B5" s="1" t="s">
        <v>24</v>
      </c>
      <c r="C5" s="1" t="s">
        <v>2</v>
      </c>
      <c r="D5">
        <v>0.215</v>
      </c>
    </row>
    <row r="6" spans="1:4" x14ac:dyDescent="0.25">
      <c r="A6" s="1" t="s">
        <v>4</v>
      </c>
      <c r="B6" s="1" t="s">
        <v>23</v>
      </c>
      <c r="C6" s="1" t="s">
        <v>2</v>
      </c>
      <c r="D6">
        <v>0.625</v>
      </c>
    </row>
    <row r="7" spans="1:4" x14ac:dyDescent="0.25">
      <c r="A7" s="1" t="s">
        <v>5</v>
      </c>
      <c r="B7" s="1" t="s">
        <v>22</v>
      </c>
      <c r="C7" s="1" t="s">
        <v>2</v>
      </c>
      <c r="D7">
        <v>7.9874999999999998</v>
      </c>
    </row>
    <row r="8" spans="1:4" x14ac:dyDescent="0.25">
      <c r="A8" s="1" t="s">
        <v>5</v>
      </c>
      <c r="B8" s="1" t="s">
        <v>26</v>
      </c>
      <c r="C8" s="1" t="s">
        <v>2</v>
      </c>
      <c r="D8">
        <v>0.29249999999999998</v>
      </c>
    </row>
    <row r="9" spans="1:4" x14ac:dyDescent="0.25">
      <c r="A9" s="1" t="s">
        <v>5</v>
      </c>
      <c r="B9" s="1" t="s">
        <v>25</v>
      </c>
      <c r="C9" s="1" t="s">
        <v>2</v>
      </c>
      <c r="D9">
        <v>0.48</v>
      </c>
    </row>
    <row r="10" spans="1:4" x14ac:dyDescent="0.25">
      <c r="A10" s="1" t="s">
        <v>5</v>
      </c>
      <c r="B10" s="1" t="s">
        <v>24</v>
      </c>
      <c r="C10" s="1" t="s">
        <v>2</v>
      </c>
      <c r="D10">
        <v>0.19750000000000001</v>
      </c>
    </row>
    <row r="11" spans="1:4" x14ac:dyDescent="0.25">
      <c r="A11" s="1" t="s">
        <v>5</v>
      </c>
      <c r="B11" s="1" t="s">
        <v>23</v>
      </c>
      <c r="C11" s="1" t="s">
        <v>2</v>
      </c>
      <c r="D11">
        <v>0.5575</v>
      </c>
    </row>
    <row r="12" spans="1:4" x14ac:dyDescent="0.25">
      <c r="A12" s="1" t="s">
        <v>6</v>
      </c>
      <c r="B12" s="1" t="s">
        <v>22</v>
      </c>
      <c r="C12" s="1" t="s">
        <v>2</v>
      </c>
      <c r="D12">
        <v>7.5575000000000001</v>
      </c>
    </row>
    <row r="13" spans="1:4" x14ac:dyDescent="0.25">
      <c r="A13" s="1" t="s">
        <v>6</v>
      </c>
      <c r="B13" s="1" t="s">
        <v>26</v>
      </c>
      <c r="C13" s="1" t="s">
        <v>2</v>
      </c>
      <c r="D13">
        <v>0.34</v>
      </c>
    </row>
    <row r="14" spans="1:4" x14ac:dyDescent="0.25">
      <c r="A14" s="1" t="s">
        <v>6</v>
      </c>
      <c r="B14" s="1" t="s">
        <v>25</v>
      </c>
      <c r="C14" s="1" t="s">
        <v>2</v>
      </c>
      <c r="D14">
        <v>0.54500000000000004</v>
      </c>
    </row>
    <row r="15" spans="1:4" x14ac:dyDescent="0.25">
      <c r="A15" s="1" t="s">
        <v>6</v>
      </c>
      <c r="B15" s="1" t="s">
        <v>24</v>
      </c>
      <c r="C15" s="1" t="s">
        <v>2</v>
      </c>
      <c r="D15">
        <v>0.19500000000000001</v>
      </c>
    </row>
    <row r="16" spans="1:4" x14ac:dyDescent="0.25">
      <c r="A16" s="1" t="s">
        <v>6</v>
      </c>
      <c r="B16" s="1" t="s">
        <v>23</v>
      </c>
      <c r="C16" s="1" t="s">
        <v>2</v>
      </c>
      <c r="D16">
        <v>0.54500000000000004</v>
      </c>
    </row>
    <row r="17" spans="1:4" x14ac:dyDescent="0.25">
      <c r="A17" s="1" t="s">
        <v>7</v>
      </c>
      <c r="B17" s="1" t="s">
        <v>22</v>
      </c>
      <c r="C17" s="1" t="s">
        <v>2</v>
      </c>
      <c r="D17">
        <v>7.8125</v>
      </c>
    </row>
    <row r="18" spans="1:4" x14ac:dyDescent="0.25">
      <c r="A18" s="1" t="s">
        <v>7</v>
      </c>
      <c r="B18" s="1" t="s">
        <v>26</v>
      </c>
      <c r="C18" s="1" t="s">
        <v>2</v>
      </c>
      <c r="D18">
        <v>0.47</v>
      </c>
    </row>
    <row r="19" spans="1:4" x14ac:dyDescent="0.25">
      <c r="A19" s="1" t="s">
        <v>7</v>
      </c>
      <c r="B19" s="1" t="s">
        <v>25</v>
      </c>
      <c r="C19" s="1" t="s">
        <v>2</v>
      </c>
      <c r="D19">
        <v>0.78</v>
      </c>
    </row>
    <row r="20" spans="1:4" x14ac:dyDescent="0.25">
      <c r="A20" s="1" t="s">
        <v>7</v>
      </c>
      <c r="B20" s="1" t="s">
        <v>24</v>
      </c>
      <c r="C20" s="1" t="s">
        <v>2</v>
      </c>
      <c r="D20">
        <v>0.215</v>
      </c>
    </row>
    <row r="21" spans="1:4" x14ac:dyDescent="0.25">
      <c r="A21" s="1" t="s">
        <v>7</v>
      </c>
      <c r="B21" s="1" t="s">
        <v>23</v>
      </c>
      <c r="C21" s="1" t="s">
        <v>2</v>
      </c>
      <c r="D21">
        <v>0.59</v>
      </c>
    </row>
    <row r="22" spans="1:4" x14ac:dyDescent="0.25">
      <c r="A22" s="1" t="s">
        <v>8</v>
      </c>
      <c r="B22" s="1" t="s">
        <v>22</v>
      </c>
      <c r="C22" s="1" t="s">
        <v>2</v>
      </c>
      <c r="D22">
        <v>7.8825000000000003</v>
      </c>
    </row>
    <row r="23" spans="1:4" x14ac:dyDescent="0.25">
      <c r="A23" s="1" t="s">
        <v>8</v>
      </c>
      <c r="B23" s="1" t="s">
        <v>26</v>
      </c>
      <c r="C23" s="1" t="s">
        <v>2</v>
      </c>
      <c r="D23">
        <v>0.39500000000000002</v>
      </c>
    </row>
    <row r="24" spans="1:4" x14ac:dyDescent="0.25">
      <c r="A24" s="1" t="s">
        <v>8</v>
      </c>
      <c r="B24" s="1" t="s">
        <v>25</v>
      </c>
      <c r="C24" s="1" t="s">
        <v>2</v>
      </c>
      <c r="D24">
        <v>0.66249999999999998</v>
      </c>
    </row>
    <row r="25" spans="1:4" x14ac:dyDescent="0.25">
      <c r="A25" s="1" t="s">
        <v>8</v>
      </c>
      <c r="B25" s="1" t="s">
        <v>24</v>
      </c>
      <c r="C25" s="1" t="s">
        <v>2</v>
      </c>
      <c r="D25">
        <v>0.23250000000000001</v>
      </c>
    </row>
    <row r="26" spans="1:4" x14ac:dyDescent="0.25">
      <c r="A26" s="1" t="s">
        <v>8</v>
      </c>
      <c r="B26" s="1" t="s">
        <v>23</v>
      </c>
      <c r="C26" s="1" t="s">
        <v>2</v>
      </c>
      <c r="D26">
        <v>0.66249999999999998</v>
      </c>
    </row>
    <row r="27" spans="1:4" x14ac:dyDescent="0.25">
      <c r="A27" s="1" t="s">
        <v>9</v>
      </c>
      <c r="B27" s="1" t="s">
        <v>22</v>
      </c>
      <c r="C27" s="1" t="s">
        <v>2</v>
      </c>
      <c r="D27">
        <v>7.9024999999999999</v>
      </c>
    </row>
    <row r="28" spans="1:4" x14ac:dyDescent="0.25">
      <c r="A28" s="1" t="s">
        <v>9</v>
      </c>
      <c r="B28" s="1" t="s">
        <v>26</v>
      </c>
      <c r="C28" s="1" t="s">
        <v>2</v>
      </c>
      <c r="D28">
        <v>0.3075</v>
      </c>
    </row>
    <row r="29" spans="1:4" x14ac:dyDescent="0.25">
      <c r="A29" s="1" t="s">
        <v>9</v>
      </c>
      <c r="B29" s="1" t="s">
        <v>25</v>
      </c>
      <c r="C29" s="1" t="s">
        <v>2</v>
      </c>
      <c r="D29">
        <v>0.51500000000000001</v>
      </c>
    </row>
    <row r="30" spans="1:4" x14ac:dyDescent="0.25">
      <c r="A30" s="1" t="s">
        <v>9</v>
      </c>
      <c r="B30" s="1" t="s">
        <v>24</v>
      </c>
      <c r="C30" s="1" t="s">
        <v>2</v>
      </c>
      <c r="D30">
        <v>0.255</v>
      </c>
    </row>
    <row r="31" spans="1:4" x14ac:dyDescent="0.25">
      <c r="A31" s="1" t="s">
        <v>9</v>
      </c>
      <c r="B31" s="1" t="s">
        <v>23</v>
      </c>
      <c r="C31" s="1" t="s">
        <v>2</v>
      </c>
      <c r="D31">
        <v>0.76249999999999996</v>
      </c>
    </row>
    <row r="32" spans="1:4" x14ac:dyDescent="0.25">
      <c r="A32" s="1" t="s">
        <v>10</v>
      </c>
      <c r="B32" s="1" t="s">
        <v>22</v>
      </c>
      <c r="C32" s="1" t="s">
        <v>2</v>
      </c>
      <c r="D32">
        <v>7.7850000000000001</v>
      </c>
    </row>
    <row r="33" spans="1:4" x14ac:dyDescent="0.25">
      <c r="A33" s="1" t="s">
        <v>10</v>
      </c>
      <c r="B33" s="1" t="s">
        <v>26</v>
      </c>
      <c r="C33" s="1" t="s">
        <v>2</v>
      </c>
      <c r="D33">
        <v>0.19500000000000001</v>
      </c>
    </row>
    <row r="34" spans="1:4" x14ac:dyDescent="0.25">
      <c r="A34" s="1" t="s">
        <v>10</v>
      </c>
      <c r="B34" s="1" t="s">
        <v>25</v>
      </c>
      <c r="C34" s="1" t="s">
        <v>2</v>
      </c>
      <c r="D34">
        <v>0.31</v>
      </c>
    </row>
    <row r="35" spans="1:4" x14ac:dyDescent="0.25">
      <c r="A35" s="1" t="s">
        <v>10</v>
      </c>
      <c r="B35" s="1" t="s">
        <v>24</v>
      </c>
      <c r="C35" s="1" t="s">
        <v>2</v>
      </c>
      <c r="D35">
        <v>0.26250000000000001</v>
      </c>
    </row>
    <row r="36" spans="1:4" x14ac:dyDescent="0.25">
      <c r="A36" s="1" t="s">
        <v>10</v>
      </c>
      <c r="B36" s="1" t="s">
        <v>23</v>
      </c>
      <c r="C36" s="1" t="s">
        <v>2</v>
      </c>
      <c r="D36">
        <v>0.80500000000000005</v>
      </c>
    </row>
    <row r="37" spans="1:4" x14ac:dyDescent="0.25">
      <c r="A37" s="1" t="s">
        <v>11</v>
      </c>
      <c r="B37" s="1" t="s">
        <v>22</v>
      </c>
      <c r="C37" s="1" t="s">
        <v>2</v>
      </c>
      <c r="D37">
        <v>7.6550000000000002</v>
      </c>
    </row>
    <row r="38" spans="1:4" x14ac:dyDescent="0.25">
      <c r="A38" s="1" t="s">
        <v>11</v>
      </c>
      <c r="B38" s="1" t="s">
        <v>26</v>
      </c>
      <c r="C38" s="1" t="s">
        <v>2</v>
      </c>
      <c r="D38">
        <v>2.5000000000000001E-2</v>
      </c>
    </row>
    <row r="39" spans="1:4" x14ac:dyDescent="0.25">
      <c r="A39" s="1" t="s">
        <v>11</v>
      </c>
      <c r="B39" s="1" t="s">
        <v>25</v>
      </c>
      <c r="C39" s="1" t="s">
        <v>2</v>
      </c>
      <c r="D39">
        <v>1.4999999999999999E-2</v>
      </c>
    </row>
    <row r="40" spans="1:4" x14ac:dyDescent="0.25">
      <c r="A40" s="1" t="s">
        <v>11</v>
      </c>
      <c r="B40" s="1" t="s">
        <v>24</v>
      </c>
      <c r="C40" s="1" t="s">
        <v>2</v>
      </c>
      <c r="D40">
        <v>0.29499999999999998</v>
      </c>
    </row>
    <row r="41" spans="1:4" x14ac:dyDescent="0.25">
      <c r="A41" s="1" t="s">
        <v>11</v>
      </c>
      <c r="B41" s="1" t="s">
        <v>23</v>
      </c>
      <c r="C41" s="1" t="s">
        <v>2</v>
      </c>
      <c r="D41">
        <v>0.94499999999999995</v>
      </c>
    </row>
    <row r="42" spans="1:4" x14ac:dyDescent="0.25">
      <c r="A42" s="1" t="s">
        <v>12</v>
      </c>
      <c r="B42" s="1" t="s">
        <v>22</v>
      </c>
      <c r="C42" s="1" t="s">
        <v>2</v>
      </c>
      <c r="D42">
        <v>7.74</v>
      </c>
    </row>
    <row r="43" spans="1:4" x14ac:dyDescent="0.25">
      <c r="A43" s="1" t="s">
        <v>12</v>
      </c>
      <c r="B43" s="1" t="s">
        <v>26</v>
      </c>
      <c r="C43" s="1" t="s">
        <v>2</v>
      </c>
      <c r="D43">
        <v>-0.215</v>
      </c>
    </row>
    <row r="44" spans="1:4" x14ac:dyDescent="0.25">
      <c r="A44" s="1" t="s">
        <v>12</v>
      </c>
      <c r="B44" s="1" t="s">
        <v>25</v>
      </c>
      <c r="C44" s="1" t="s">
        <v>2</v>
      </c>
      <c r="D44">
        <v>-0.39</v>
      </c>
    </row>
    <row r="45" spans="1:4" x14ac:dyDescent="0.25">
      <c r="A45" s="1" t="s">
        <v>12</v>
      </c>
      <c r="B45" s="1" t="s">
        <v>24</v>
      </c>
      <c r="C45" s="1" t="s">
        <v>2</v>
      </c>
      <c r="D45">
        <v>0.33</v>
      </c>
    </row>
    <row r="46" spans="1:4" x14ac:dyDescent="0.25">
      <c r="A46" s="1" t="s">
        <v>12</v>
      </c>
      <c r="B46" s="1" t="s">
        <v>23</v>
      </c>
      <c r="C46" s="1" t="s">
        <v>2</v>
      </c>
      <c r="D46">
        <v>1.0649999999999999</v>
      </c>
    </row>
    <row r="47" spans="1:4" x14ac:dyDescent="0.25">
      <c r="A47" s="1" t="s">
        <v>54</v>
      </c>
      <c r="B47" s="1" t="s">
        <v>22</v>
      </c>
      <c r="C47" s="1" t="s">
        <v>2</v>
      </c>
      <c r="D47">
        <v>7.835</v>
      </c>
    </row>
    <row r="48" spans="1:4" x14ac:dyDescent="0.25">
      <c r="A48" s="1" t="s">
        <v>54</v>
      </c>
      <c r="B48" s="1" t="s">
        <v>26</v>
      </c>
      <c r="C48" s="1" t="s">
        <v>2</v>
      </c>
      <c r="D48">
        <v>-0.35</v>
      </c>
    </row>
    <row r="49" spans="1:4" x14ac:dyDescent="0.25">
      <c r="A49" s="1" t="s">
        <v>54</v>
      </c>
      <c r="B49" s="1" t="s">
        <v>25</v>
      </c>
      <c r="C49" s="1" t="s">
        <v>2</v>
      </c>
      <c r="D49">
        <v>-0.61499999999999999</v>
      </c>
    </row>
    <row r="50" spans="1:4" x14ac:dyDescent="0.25">
      <c r="A50" s="1" t="s">
        <v>54</v>
      </c>
      <c r="B50" s="1" t="s">
        <v>24</v>
      </c>
      <c r="C50" s="1" t="s">
        <v>2</v>
      </c>
      <c r="D50">
        <v>0.35</v>
      </c>
    </row>
    <row r="51" spans="1:4" x14ac:dyDescent="0.25">
      <c r="A51" s="1" t="s">
        <v>54</v>
      </c>
      <c r="B51" s="1" t="s">
        <v>23</v>
      </c>
      <c r="C51" s="1" t="s">
        <v>2</v>
      </c>
      <c r="D51">
        <v>1.1499999999999999</v>
      </c>
    </row>
    <row r="52" spans="1:4" x14ac:dyDescent="0.25">
      <c r="A52" s="1" t="s">
        <v>14</v>
      </c>
      <c r="B52" s="1" t="s">
        <v>22</v>
      </c>
      <c r="C52" s="1" t="s">
        <v>2</v>
      </c>
      <c r="D52">
        <v>8.1575000000000006</v>
      </c>
    </row>
    <row r="53" spans="1:4" x14ac:dyDescent="0.25">
      <c r="A53" s="1" t="s">
        <v>14</v>
      </c>
      <c r="B53" s="1" t="s">
        <v>26</v>
      </c>
      <c r="C53" s="1" t="s">
        <v>2</v>
      </c>
      <c r="D53">
        <v>-0.34</v>
      </c>
    </row>
    <row r="54" spans="1:4" x14ac:dyDescent="0.25">
      <c r="A54" s="1" t="s">
        <v>14</v>
      </c>
      <c r="B54" s="1" t="s">
        <v>25</v>
      </c>
      <c r="C54" s="1" t="s">
        <v>2</v>
      </c>
      <c r="D54">
        <v>-0.625</v>
      </c>
    </row>
    <row r="55" spans="1:4" x14ac:dyDescent="0.25">
      <c r="A55" s="1" t="s">
        <v>14</v>
      </c>
      <c r="B55" s="1" t="s">
        <v>24</v>
      </c>
      <c r="C55" s="1" t="s">
        <v>2</v>
      </c>
      <c r="D55">
        <v>0.34499999999999997</v>
      </c>
    </row>
    <row r="56" spans="1:4" x14ac:dyDescent="0.25">
      <c r="A56" s="1" t="s">
        <v>14</v>
      </c>
      <c r="B56" s="1" t="s">
        <v>23</v>
      </c>
      <c r="C56" s="1" t="s">
        <v>2</v>
      </c>
      <c r="D56">
        <v>1.1475</v>
      </c>
    </row>
    <row r="57" spans="1:4" x14ac:dyDescent="0.25">
      <c r="A57" s="1" t="s">
        <v>15</v>
      </c>
      <c r="B57" s="1" t="s">
        <v>22</v>
      </c>
      <c r="C57" s="1" t="s">
        <v>2</v>
      </c>
      <c r="D57">
        <v>8.3149999999999995</v>
      </c>
    </row>
    <row r="58" spans="1:4" x14ac:dyDescent="0.25">
      <c r="A58" s="1" t="s">
        <v>15</v>
      </c>
      <c r="B58" s="1" t="s">
        <v>26</v>
      </c>
      <c r="C58" s="1" t="s">
        <v>2</v>
      </c>
      <c r="D58">
        <v>-0.34</v>
      </c>
    </row>
    <row r="59" spans="1:4" x14ac:dyDescent="0.25">
      <c r="A59" s="1" t="s">
        <v>15</v>
      </c>
      <c r="B59" s="1" t="s">
        <v>25</v>
      </c>
      <c r="C59" s="1" t="s">
        <v>2</v>
      </c>
      <c r="D59">
        <v>-0.63500000000000001</v>
      </c>
    </row>
    <row r="60" spans="1:4" x14ac:dyDescent="0.25">
      <c r="A60" s="1" t="s">
        <v>15</v>
      </c>
      <c r="B60" s="1" t="s">
        <v>24</v>
      </c>
      <c r="C60" s="1" t="s">
        <v>2</v>
      </c>
      <c r="D60">
        <v>0.34499999999999997</v>
      </c>
    </row>
    <row r="61" spans="1:4" x14ac:dyDescent="0.25">
      <c r="A61" s="1" t="s">
        <v>15</v>
      </c>
      <c r="B61" s="1" t="s">
        <v>23</v>
      </c>
      <c r="C61" s="1" t="s">
        <v>2</v>
      </c>
      <c r="D61">
        <v>1.175</v>
      </c>
    </row>
    <row r="62" spans="1:4" x14ac:dyDescent="0.25">
      <c r="A62" s="1" t="s">
        <v>16</v>
      </c>
      <c r="B62" s="1" t="s">
        <v>22</v>
      </c>
      <c r="C62" s="1" t="s">
        <v>2</v>
      </c>
      <c r="D62">
        <v>8.6950000000000003</v>
      </c>
    </row>
    <row r="63" spans="1:4" x14ac:dyDescent="0.25">
      <c r="A63" s="1" t="s">
        <v>16</v>
      </c>
      <c r="B63" s="1" t="s">
        <v>26</v>
      </c>
      <c r="C63" s="1" t="s">
        <v>2</v>
      </c>
      <c r="D63">
        <v>-0.3</v>
      </c>
    </row>
    <row r="64" spans="1:4" x14ac:dyDescent="0.25">
      <c r="A64" s="1" t="s">
        <v>16</v>
      </c>
      <c r="B64" s="1" t="s">
        <v>25</v>
      </c>
      <c r="C64" s="1" t="s">
        <v>2</v>
      </c>
      <c r="D64">
        <v>-0.495</v>
      </c>
    </row>
    <row r="65" spans="1:4" x14ac:dyDescent="0.25">
      <c r="A65" s="1" t="s">
        <v>16</v>
      </c>
      <c r="B65" s="1" t="s">
        <v>24</v>
      </c>
      <c r="C65" s="1" t="s">
        <v>2</v>
      </c>
      <c r="D65">
        <v>0.33</v>
      </c>
    </row>
    <row r="66" spans="1:4" x14ac:dyDescent="0.25">
      <c r="A66" s="1" t="s">
        <v>16</v>
      </c>
      <c r="B66" s="1" t="s">
        <v>23</v>
      </c>
      <c r="C66" s="1" t="s">
        <v>2</v>
      </c>
      <c r="D66">
        <v>1.175</v>
      </c>
    </row>
    <row r="67" spans="1:4" x14ac:dyDescent="0.25">
      <c r="A67" s="1" t="s">
        <v>17</v>
      </c>
      <c r="B67" s="1" t="s">
        <v>22</v>
      </c>
      <c r="C67" s="1" t="s">
        <v>2</v>
      </c>
      <c r="D67">
        <v>8.8800000000000008</v>
      </c>
    </row>
    <row r="68" spans="1:4" x14ac:dyDescent="0.25">
      <c r="A68" s="1" t="s">
        <v>17</v>
      </c>
      <c r="B68" s="1" t="s">
        <v>26</v>
      </c>
      <c r="C68" s="1" t="s">
        <v>2</v>
      </c>
      <c r="D68">
        <v>-0.185</v>
      </c>
    </row>
    <row r="69" spans="1:4" x14ac:dyDescent="0.25">
      <c r="A69" s="1" t="s">
        <v>17</v>
      </c>
      <c r="B69" s="1" t="s">
        <v>25</v>
      </c>
      <c r="C69" s="1" t="s">
        <v>2</v>
      </c>
      <c r="D69">
        <v>-0.4</v>
      </c>
    </row>
    <row r="70" spans="1:4" x14ac:dyDescent="0.25">
      <c r="A70" s="1" t="s">
        <v>17</v>
      </c>
      <c r="B70" s="1" t="s">
        <v>24</v>
      </c>
      <c r="C70" s="1" t="s">
        <v>2</v>
      </c>
      <c r="D70">
        <v>0.32500000000000001</v>
      </c>
    </row>
    <row r="71" spans="1:4" x14ac:dyDescent="0.25">
      <c r="A71" s="1" t="s">
        <v>17</v>
      </c>
      <c r="B71" s="1" t="s">
        <v>23</v>
      </c>
      <c r="C71" s="1" t="s">
        <v>2</v>
      </c>
      <c r="D71">
        <v>1.1850000000000001</v>
      </c>
    </row>
    <row r="72" spans="1:4" x14ac:dyDescent="0.25">
      <c r="A72" s="1" t="s">
        <v>18</v>
      </c>
      <c r="B72" s="1" t="s">
        <v>22</v>
      </c>
      <c r="C72" s="1" t="s">
        <v>2</v>
      </c>
      <c r="D72">
        <v>9.0050000000000008</v>
      </c>
    </row>
    <row r="73" spans="1:4" x14ac:dyDescent="0.25">
      <c r="A73" s="1" t="s">
        <v>18</v>
      </c>
      <c r="B73" s="1" t="s">
        <v>26</v>
      </c>
      <c r="C73" s="1" t="s">
        <v>2</v>
      </c>
      <c r="D73">
        <v>-0.18</v>
      </c>
    </row>
    <row r="74" spans="1:4" x14ac:dyDescent="0.25">
      <c r="A74" s="1" t="s">
        <v>18</v>
      </c>
      <c r="B74" s="1" t="s">
        <v>25</v>
      </c>
      <c r="C74" s="1" t="s">
        <v>2</v>
      </c>
      <c r="D74">
        <v>-0.35499999999999998</v>
      </c>
    </row>
    <row r="75" spans="1:4" x14ac:dyDescent="0.25">
      <c r="A75" s="1" t="s">
        <v>18</v>
      </c>
      <c r="B75" s="1" t="s">
        <v>24</v>
      </c>
      <c r="C75" s="1" t="s">
        <v>2</v>
      </c>
      <c r="D75">
        <v>0.32500000000000001</v>
      </c>
    </row>
    <row r="76" spans="1:4" x14ac:dyDescent="0.25">
      <c r="A76" s="1" t="s">
        <v>18</v>
      </c>
      <c r="B76" s="1" t="s">
        <v>23</v>
      </c>
      <c r="C76" s="1" t="s">
        <v>2</v>
      </c>
      <c r="D76">
        <v>1.1850000000000001</v>
      </c>
    </row>
    <row r="77" spans="1:4" x14ac:dyDescent="0.25">
      <c r="A77" s="1" t="s">
        <v>19</v>
      </c>
      <c r="B77" s="1" t="s">
        <v>22</v>
      </c>
      <c r="C77" s="1" t="s">
        <v>2</v>
      </c>
      <c r="D77">
        <v>9.1349999999999998</v>
      </c>
    </row>
    <row r="78" spans="1:4" x14ac:dyDescent="0.25">
      <c r="A78" s="1" t="s">
        <v>19</v>
      </c>
      <c r="B78" s="1" t="s">
        <v>26</v>
      </c>
      <c r="C78" s="1" t="s">
        <v>2</v>
      </c>
      <c r="D78">
        <v>-0.215</v>
      </c>
    </row>
    <row r="79" spans="1:4" x14ac:dyDescent="0.25">
      <c r="A79" s="1" t="s">
        <v>19</v>
      </c>
      <c r="B79" s="1" t="s">
        <v>25</v>
      </c>
      <c r="C79" s="1" t="s">
        <v>2</v>
      </c>
      <c r="D79">
        <v>-0.35</v>
      </c>
    </row>
    <row r="80" spans="1:4" x14ac:dyDescent="0.25">
      <c r="A80" s="1" t="s">
        <v>19</v>
      </c>
      <c r="B80" s="1" t="s">
        <v>24</v>
      </c>
      <c r="C80" s="1" t="s">
        <v>2</v>
      </c>
      <c r="D80">
        <v>0.33500000000000002</v>
      </c>
    </row>
    <row r="81" spans="1:4" x14ac:dyDescent="0.25">
      <c r="A81" s="1" t="s">
        <v>19</v>
      </c>
      <c r="B81" s="1" t="s">
        <v>23</v>
      </c>
      <c r="C81" s="1" t="s">
        <v>2</v>
      </c>
      <c r="D81">
        <v>1.175</v>
      </c>
    </row>
    <row r="82" spans="1:4" x14ac:dyDescent="0.25">
      <c r="A82" s="1" t="s">
        <v>20</v>
      </c>
      <c r="B82" s="1" t="s">
        <v>22</v>
      </c>
      <c r="C82" s="1" t="s">
        <v>2</v>
      </c>
      <c r="D82">
        <v>9.2475000000000005</v>
      </c>
    </row>
    <row r="83" spans="1:4" x14ac:dyDescent="0.25">
      <c r="A83" s="1" t="s">
        <v>20</v>
      </c>
      <c r="B83" s="1" t="s">
        <v>26</v>
      </c>
      <c r="C83" s="1" t="s">
        <v>2</v>
      </c>
      <c r="D83">
        <v>-0.23250000000000001</v>
      </c>
    </row>
    <row r="84" spans="1:4" x14ac:dyDescent="0.25">
      <c r="A84" s="1" t="s">
        <v>20</v>
      </c>
      <c r="B84" s="1" t="s">
        <v>25</v>
      </c>
      <c r="C84" s="1" t="s">
        <v>2</v>
      </c>
      <c r="D84">
        <v>-0.50249999999999995</v>
      </c>
    </row>
    <row r="85" spans="1:4" x14ac:dyDescent="0.25">
      <c r="A85" s="1" t="s">
        <v>20</v>
      </c>
      <c r="B85" s="1" t="s">
        <v>24</v>
      </c>
      <c r="C85" s="1" t="s">
        <v>2</v>
      </c>
      <c r="D85">
        <v>0.35499999999999998</v>
      </c>
    </row>
    <row r="86" spans="1:4" x14ac:dyDescent="0.25">
      <c r="A86" s="1" t="s">
        <v>20</v>
      </c>
      <c r="B86" s="1" t="s">
        <v>23</v>
      </c>
      <c r="C86" s="1" t="s">
        <v>2</v>
      </c>
      <c r="D86">
        <v>1.1575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18"/>
  <sheetViews>
    <sheetView workbookViewId="0">
      <selection activeCell="F32" sqref="F32"/>
    </sheetView>
  </sheetViews>
  <sheetFormatPr defaultRowHeight="15" x14ac:dyDescent="0.25"/>
  <cols>
    <col min="1" max="1" width="11.7109375" bestFit="1" customWidth="1"/>
    <col min="2" max="2" width="11.7109375" customWidth="1"/>
  </cols>
  <sheetData>
    <row r="1" spans="1:3" x14ac:dyDescent="0.25">
      <c r="A1" t="s">
        <v>3</v>
      </c>
      <c r="B1" t="s">
        <v>0</v>
      </c>
      <c r="C1" t="s">
        <v>1</v>
      </c>
    </row>
    <row r="2" spans="1:3" x14ac:dyDescent="0.25">
      <c r="A2" s="1" t="s">
        <v>4</v>
      </c>
      <c r="B2" s="1" t="s">
        <v>2</v>
      </c>
      <c r="C2">
        <v>0.56999999999999995</v>
      </c>
    </row>
    <row r="3" spans="1:3" x14ac:dyDescent="0.25">
      <c r="A3" s="1" t="s">
        <v>5</v>
      </c>
      <c r="B3" s="1" t="s">
        <v>2</v>
      </c>
      <c r="C3">
        <v>4.18</v>
      </c>
    </row>
    <row r="4" spans="1:3" x14ac:dyDescent="0.25">
      <c r="A4" s="1" t="s">
        <v>6</v>
      </c>
      <c r="B4" s="1" t="s">
        <v>2</v>
      </c>
      <c r="C4">
        <v>8.4</v>
      </c>
    </row>
    <row r="5" spans="1:3" x14ac:dyDescent="0.25">
      <c r="A5" s="1" t="s">
        <v>7</v>
      </c>
      <c r="B5" s="1" t="s">
        <v>2</v>
      </c>
      <c r="C5">
        <v>19.399999999999999</v>
      </c>
    </row>
    <row r="6" spans="1:3" x14ac:dyDescent="0.25">
      <c r="A6" s="1" t="s">
        <v>8</v>
      </c>
      <c r="B6" s="1" t="s">
        <v>2</v>
      </c>
      <c r="C6">
        <v>38.65</v>
      </c>
    </row>
    <row r="7" spans="1:3" x14ac:dyDescent="0.25">
      <c r="A7" s="1" t="s">
        <v>9</v>
      </c>
      <c r="B7" s="1" t="s">
        <v>2</v>
      </c>
      <c r="C7">
        <v>59.04</v>
      </c>
    </row>
    <row r="8" spans="1:3" x14ac:dyDescent="0.25">
      <c r="A8" s="1" t="s">
        <v>10</v>
      </c>
      <c r="B8" s="1" t="s">
        <v>2</v>
      </c>
      <c r="C8">
        <v>76.45</v>
      </c>
    </row>
    <row r="9" spans="1:3" x14ac:dyDescent="0.25">
      <c r="A9" s="1" t="s">
        <v>11</v>
      </c>
      <c r="B9" s="1" t="s">
        <v>2</v>
      </c>
      <c r="C9">
        <v>120.53</v>
      </c>
    </row>
    <row r="10" spans="1:3" x14ac:dyDescent="0.25">
      <c r="A10" s="1" t="s">
        <v>12</v>
      </c>
      <c r="B10" s="1" t="s">
        <v>2</v>
      </c>
      <c r="C10">
        <v>180.8</v>
      </c>
    </row>
    <row r="11" spans="1:3" x14ac:dyDescent="0.25">
      <c r="A11" s="1" t="s">
        <v>13</v>
      </c>
      <c r="B11" s="1" t="s">
        <v>2</v>
      </c>
      <c r="C11">
        <v>246.92</v>
      </c>
    </row>
    <row r="12" spans="1:3" x14ac:dyDescent="0.25">
      <c r="A12" s="1" t="s">
        <v>14</v>
      </c>
      <c r="B12" s="1" t="s">
        <v>2</v>
      </c>
      <c r="C12">
        <v>379</v>
      </c>
    </row>
    <row r="13" spans="1:3" x14ac:dyDescent="0.25">
      <c r="A13" s="1" t="s">
        <v>15</v>
      </c>
      <c r="B13" s="1" t="s">
        <v>2</v>
      </c>
      <c r="C13">
        <v>512</v>
      </c>
    </row>
    <row r="14" spans="1:3" x14ac:dyDescent="0.25">
      <c r="A14" s="1" t="s">
        <v>16</v>
      </c>
      <c r="B14" s="1" t="s">
        <v>2</v>
      </c>
      <c r="C14">
        <v>777.3</v>
      </c>
    </row>
    <row r="15" spans="1:3" x14ac:dyDescent="0.25">
      <c r="A15" s="1" t="s">
        <v>17</v>
      </c>
      <c r="B15" s="1" t="s">
        <v>2</v>
      </c>
      <c r="C15">
        <v>1036.5999999999999</v>
      </c>
    </row>
    <row r="16" spans="1:3" x14ac:dyDescent="0.25">
      <c r="A16" s="1" t="s">
        <v>18</v>
      </c>
      <c r="B16" s="1" t="s">
        <v>2</v>
      </c>
      <c r="C16">
        <v>1286.45</v>
      </c>
    </row>
    <row r="17" spans="1:3" x14ac:dyDescent="0.25">
      <c r="A17" s="1" t="s">
        <v>19</v>
      </c>
      <c r="B17" s="1" t="s">
        <v>2</v>
      </c>
      <c r="C17">
        <v>1748</v>
      </c>
    </row>
    <row r="18" spans="1:3" x14ac:dyDescent="0.25">
      <c r="A18" s="1" t="s">
        <v>20</v>
      </c>
      <c r="B18" s="1" t="s">
        <v>2</v>
      </c>
      <c r="C18">
        <v>2294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2"/>
  <sheetViews>
    <sheetView workbookViewId="0">
      <selection activeCell="R10" sqref="R10:R13"/>
    </sheetView>
  </sheetViews>
  <sheetFormatPr defaultRowHeight="15" x14ac:dyDescent="0.25"/>
  <cols>
    <col min="1" max="1" width="26.140625" bestFit="1" customWidth="1"/>
    <col min="5" max="5" width="26" bestFit="1" customWidth="1"/>
    <col min="6" max="6" width="30.42578125" bestFit="1" customWidth="1"/>
    <col min="21" max="21" width="11.28515625" bestFit="1" customWidth="1"/>
  </cols>
  <sheetData>
    <row r="1" spans="1:8" x14ac:dyDescent="0.25">
      <c r="A1" t="s">
        <v>3</v>
      </c>
      <c r="B1" t="s">
        <v>1</v>
      </c>
    </row>
    <row r="2" spans="1:8" x14ac:dyDescent="0.25">
      <c r="A2" t="s">
        <v>53</v>
      </c>
      <c r="B2">
        <v>1.07</v>
      </c>
    </row>
    <row r="3" spans="1:8" x14ac:dyDescent="0.25">
      <c r="A3" t="s">
        <v>42</v>
      </c>
      <c r="B3">
        <v>1.14621</v>
      </c>
      <c r="H3" s="2"/>
    </row>
    <row r="4" spans="1:8" x14ac:dyDescent="0.25">
      <c r="A4" t="s">
        <v>43</v>
      </c>
      <c r="B4">
        <v>1.1572800000000001</v>
      </c>
      <c r="H4" s="2"/>
    </row>
    <row r="5" spans="1:8" x14ac:dyDescent="0.25">
      <c r="A5" t="s">
        <v>44</v>
      </c>
      <c r="B5">
        <v>1.1459699999999999</v>
      </c>
      <c r="H5" s="2"/>
    </row>
    <row r="6" spans="1:8" x14ac:dyDescent="0.25">
      <c r="A6" t="s">
        <v>45</v>
      </c>
      <c r="B6">
        <v>1.1465099999999999</v>
      </c>
      <c r="H6" s="2"/>
    </row>
    <row r="7" spans="1:8" x14ac:dyDescent="0.25">
      <c r="A7" t="s">
        <v>46</v>
      </c>
      <c r="B7">
        <v>1.1432899999999999</v>
      </c>
      <c r="H7" s="2"/>
    </row>
    <row r="8" spans="1:8" x14ac:dyDescent="0.25">
      <c r="A8" t="s">
        <v>47</v>
      </c>
      <c r="B8">
        <v>1.1508100000000001</v>
      </c>
      <c r="H8" s="2"/>
    </row>
    <row r="9" spans="1:8" x14ac:dyDescent="0.25">
      <c r="A9" t="s">
        <v>48</v>
      </c>
      <c r="B9">
        <v>1.1569400000000001</v>
      </c>
      <c r="H9" s="2"/>
    </row>
    <row r="10" spans="1:8" x14ac:dyDescent="0.25">
      <c r="A10" t="s">
        <v>49</v>
      </c>
      <c r="B10">
        <v>1.1718999999999999</v>
      </c>
      <c r="H10" s="2"/>
    </row>
    <row r="11" spans="1:8" x14ac:dyDescent="0.25">
      <c r="A11" t="s">
        <v>50</v>
      </c>
      <c r="B11">
        <v>1.1875100000000001</v>
      </c>
      <c r="H11" s="2"/>
    </row>
    <row r="12" spans="1:8" x14ac:dyDescent="0.25">
      <c r="A12" t="s">
        <v>51</v>
      </c>
      <c r="B12">
        <v>1.2213799999999999</v>
      </c>
      <c r="H12" s="2"/>
    </row>
    <row r="13" spans="1:8" x14ac:dyDescent="0.25">
      <c r="A13" t="s">
        <v>52</v>
      </c>
      <c r="B13">
        <v>1.26234</v>
      </c>
      <c r="H13" s="2"/>
    </row>
    <row r="14" spans="1:8" x14ac:dyDescent="0.25">
      <c r="A14" t="s">
        <v>33</v>
      </c>
      <c r="B14">
        <v>1.59433</v>
      </c>
      <c r="H14" s="2"/>
    </row>
    <row r="15" spans="1:8" x14ac:dyDescent="0.25">
      <c r="A15" t="s">
        <v>34</v>
      </c>
      <c r="B15">
        <v>1.7039</v>
      </c>
      <c r="H15" s="2"/>
    </row>
    <row r="16" spans="1:8" x14ac:dyDescent="0.25">
      <c r="A16" t="s">
        <v>35</v>
      </c>
      <c r="B16">
        <v>1.8000100000000001</v>
      </c>
      <c r="H16" s="2"/>
    </row>
    <row r="17" spans="1:8" x14ac:dyDescent="0.25">
      <c r="A17" t="s">
        <v>36</v>
      </c>
      <c r="B17">
        <v>1.8894599999999999</v>
      </c>
      <c r="H17" s="2"/>
    </row>
    <row r="18" spans="1:8" x14ac:dyDescent="0.25">
      <c r="A18" t="s">
        <v>37</v>
      </c>
      <c r="B18">
        <v>1.97306</v>
      </c>
      <c r="H18" s="2"/>
    </row>
    <row r="19" spans="1:8" x14ac:dyDescent="0.25">
      <c r="A19" t="s">
        <v>38</v>
      </c>
      <c r="B19">
        <v>2.0501100000000001</v>
      </c>
      <c r="H19" s="2"/>
    </row>
    <row r="20" spans="1:8" x14ac:dyDescent="0.25">
      <c r="A20" t="s">
        <v>39</v>
      </c>
      <c r="B20">
        <v>2.1170399999999998</v>
      </c>
      <c r="H20" s="2"/>
    </row>
    <row r="21" spans="1:8" x14ac:dyDescent="0.25">
      <c r="A21" t="s">
        <v>40</v>
      </c>
      <c r="B21">
        <v>2.1762199999999998</v>
      </c>
      <c r="H21" s="2"/>
    </row>
    <row r="22" spans="1:8" x14ac:dyDescent="0.25">
      <c r="A22" t="s">
        <v>41</v>
      </c>
      <c r="B22">
        <v>2.22919</v>
      </c>
      <c r="H22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US_Yield2</vt:lpstr>
      <vt:lpstr>Volatility</vt:lpstr>
      <vt:lpstr>Forward_Points</vt:lpstr>
      <vt:lpstr>US_Yield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Validus Risk Management</dc:creator>
  <cp:lastModifiedBy>Shasa Foster</cp:lastModifiedBy>
  <dcterms:created xsi:type="dcterms:W3CDTF">2017-08-02T09:43:31Z</dcterms:created>
  <dcterms:modified xsi:type="dcterms:W3CDTF">2024-05-11T07:44:21Z</dcterms:modified>
</cp:coreProperties>
</file>