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sa\Documents\frm_project\tests\schedule\"/>
    </mc:Choice>
  </mc:AlternateContent>
  <xr:revisionPtr revIDLastSave="0" documentId="13_ncr:1_{71502F82-3750-4E72-A8CD-A4790B843B9C}" xr6:coauthVersionLast="47" xr6:coauthVersionMax="47" xr10:uidLastSave="{00000000-0000-0000-0000-000000000000}"/>
  <bookViews>
    <workbookView xWindow="28680" yWindow="0" windowWidth="29040" windowHeight="15720" xr2:uid="{9A17A4CD-5945-4EB4-8BDD-5AC4CC58AFB3}"/>
  </bookViews>
  <sheets>
    <sheet name="test_cases" sheetId="4" r:id="rId1"/>
    <sheet name="correct_test_results" sheetId="3" r:id="rId2"/>
    <sheet name="README" sheetId="2" r:id="rId3"/>
  </sheets>
  <definedNames>
    <definedName name="_xlnm._FilterDatabase" localSheetId="1" hidden="1">correct_test_results!$A$1:$G$68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4" i="3" l="1"/>
  <c r="B94" i="3" s="1"/>
  <c r="D93" i="3"/>
  <c r="D92" i="3"/>
  <c r="B92" i="3" s="1"/>
  <c r="D91" i="3"/>
  <c r="D90" i="3"/>
  <c r="D89" i="3"/>
  <c r="D88" i="3"/>
  <c r="D87" i="3"/>
  <c r="B87" i="3" s="1"/>
  <c r="D86" i="3"/>
  <c r="B86" i="3" s="1"/>
  <c r="D85" i="3"/>
  <c r="D84" i="3"/>
  <c r="D83" i="3"/>
  <c r="D82" i="3"/>
  <c r="D81" i="3"/>
  <c r="D80" i="3"/>
  <c r="D79" i="3"/>
  <c r="D78" i="3"/>
  <c r="A78" i="3" s="1"/>
  <c r="D77" i="3"/>
  <c r="D76" i="3"/>
  <c r="B76" i="3" s="1"/>
  <c r="D75" i="3"/>
  <c r="D74" i="3"/>
  <c r="D73" i="3"/>
  <c r="D72" i="3"/>
  <c r="D71" i="3"/>
  <c r="A71" i="3" s="1"/>
  <c r="D70" i="3"/>
  <c r="A70" i="3" s="1"/>
  <c r="D69" i="3"/>
  <c r="D68" i="3"/>
  <c r="A68" i="3" s="1"/>
  <c r="D67" i="3"/>
  <c r="D66" i="3"/>
  <c r="A66" i="3" s="1"/>
  <c r="D65" i="3"/>
  <c r="H94" i="3"/>
  <c r="H93" i="3"/>
  <c r="B93" i="3"/>
  <c r="H92" i="3"/>
  <c r="H91" i="3"/>
  <c r="B91" i="3"/>
  <c r="H90" i="3"/>
  <c r="B90" i="3"/>
  <c r="H89" i="3"/>
  <c r="B89" i="3"/>
  <c r="H88" i="3"/>
  <c r="B88" i="3"/>
  <c r="H87" i="3"/>
  <c r="H86" i="3"/>
  <c r="H85" i="3"/>
  <c r="B85" i="3"/>
  <c r="I84" i="3"/>
  <c r="H84" i="3"/>
  <c r="B84" i="3"/>
  <c r="H83" i="3"/>
  <c r="A83" i="3"/>
  <c r="H82" i="3"/>
  <c r="A82" i="3"/>
  <c r="H81" i="3"/>
  <c r="A81" i="3"/>
  <c r="B81" i="3"/>
  <c r="H80" i="3"/>
  <c r="B80" i="3"/>
  <c r="H79" i="3"/>
  <c r="B79" i="3"/>
  <c r="H78" i="3"/>
  <c r="H77" i="3"/>
  <c r="A77" i="3"/>
  <c r="H76" i="3"/>
  <c r="H75" i="3"/>
  <c r="A75" i="3"/>
  <c r="B75" i="3"/>
  <c r="H74" i="3"/>
  <c r="A74" i="3"/>
  <c r="I73" i="3"/>
  <c r="H73" i="3"/>
  <c r="A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A72" i="3"/>
  <c r="A69" i="3"/>
  <c r="A67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4"/>
  <c r="A24" i="4"/>
  <c r="H71" i="3"/>
  <c r="H70" i="3"/>
  <c r="H68" i="3"/>
  <c r="H67" i="3"/>
  <c r="H65" i="3"/>
  <c r="H72" i="3"/>
  <c r="H69" i="3"/>
  <c r="H66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H2" i="3"/>
  <c r="I2" i="3"/>
  <c r="I3" i="3" s="1"/>
  <c r="D64" i="3"/>
  <c r="D63" i="3"/>
  <c r="D62" i="3"/>
  <c r="D61" i="3"/>
  <c r="D60" i="3"/>
  <c r="D2" i="3"/>
  <c r="D5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4" i="3"/>
  <c r="D3" i="3"/>
  <c r="A87" i="3" l="1"/>
  <c r="I85" i="3"/>
  <c r="I86" i="3" s="1"/>
  <c r="I87" i="3" s="1"/>
  <c r="A91" i="3"/>
  <c r="A90" i="3"/>
  <c r="A94" i="3"/>
  <c r="A86" i="3"/>
  <c r="A85" i="3"/>
  <c r="A93" i="3"/>
  <c r="A89" i="3"/>
  <c r="A92" i="3"/>
  <c r="A84" i="3"/>
  <c r="A88" i="3"/>
  <c r="B78" i="3"/>
  <c r="B83" i="3"/>
  <c r="B73" i="3"/>
  <c r="A79" i="3"/>
  <c r="B74" i="3"/>
  <c r="B82" i="3"/>
  <c r="B77" i="3"/>
  <c r="I74" i="3"/>
  <c r="J73" i="3" s="1"/>
  <c r="A76" i="3"/>
  <c r="A80" i="3"/>
  <c r="J2" i="3"/>
  <c r="I4" i="3"/>
  <c r="J3" i="3" s="1"/>
  <c r="J84" i="3" l="1"/>
  <c r="J85" i="3"/>
  <c r="I88" i="3"/>
  <c r="J87" i="3" s="1"/>
  <c r="J86" i="3"/>
  <c r="I75" i="3"/>
  <c r="J74" i="3" s="1"/>
  <c r="I5" i="3"/>
  <c r="I89" i="3" l="1"/>
  <c r="J88" i="3" s="1"/>
  <c r="I76" i="3"/>
  <c r="I6" i="3"/>
  <c r="J4" i="3"/>
  <c r="I90" i="3" l="1"/>
  <c r="J89" i="3" s="1"/>
  <c r="I77" i="3"/>
  <c r="J76" i="3" s="1"/>
  <c r="J75" i="3"/>
  <c r="I7" i="3"/>
  <c r="J5" i="3"/>
  <c r="I91" i="3" l="1"/>
  <c r="I78" i="3"/>
  <c r="J77" i="3" s="1"/>
  <c r="I8" i="3"/>
  <c r="J6" i="3"/>
  <c r="I92" i="3" l="1"/>
  <c r="J90" i="3"/>
  <c r="I79" i="3"/>
  <c r="I9" i="3"/>
  <c r="J8" i="3" s="1"/>
  <c r="J7" i="3"/>
  <c r="I93" i="3" l="1"/>
  <c r="J91" i="3"/>
  <c r="I80" i="3"/>
  <c r="J78" i="3"/>
  <c r="I10" i="3"/>
  <c r="J9" i="3" s="1"/>
  <c r="I94" i="3" l="1"/>
  <c r="J94" i="3" s="1"/>
  <c r="J92" i="3"/>
  <c r="I81" i="3"/>
  <c r="J80" i="3" s="1"/>
  <c r="J79" i="3"/>
  <c r="I11" i="3"/>
  <c r="J10" i="3" s="1"/>
  <c r="J93" i="3" l="1"/>
  <c r="I82" i="3"/>
  <c r="I12" i="3"/>
  <c r="I83" i="3" l="1"/>
  <c r="J83" i="3" s="1"/>
  <c r="J81" i="3"/>
  <c r="I13" i="3"/>
  <c r="J11" i="3"/>
  <c r="J82" i="3" l="1"/>
  <c r="I14" i="3"/>
  <c r="J13" i="3" s="1"/>
  <c r="J12" i="3"/>
  <c r="I15" i="3" l="1"/>
  <c r="I16" i="3" l="1"/>
  <c r="J15" i="3" s="1"/>
  <c r="J14" i="3"/>
  <c r="I17" i="3" l="1"/>
  <c r="J16" i="3" s="1"/>
  <c r="I18" i="3" l="1"/>
  <c r="J17" i="3" s="1"/>
  <c r="I19" i="3" l="1"/>
  <c r="I20" i="3" l="1"/>
  <c r="J19" i="3" s="1"/>
  <c r="J18" i="3"/>
  <c r="I21" i="3" l="1"/>
  <c r="J20" i="3" s="1"/>
  <c r="I22" i="3" l="1"/>
  <c r="J21" i="3" s="1"/>
  <c r="I23" i="3" l="1"/>
  <c r="J22" i="3" s="1"/>
  <c r="I24" i="3" l="1"/>
  <c r="J23" i="3" s="1"/>
  <c r="I25" i="3" l="1"/>
  <c r="J24" i="3" s="1"/>
  <c r="I26" i="3" l="1"/>
  <c r="J25" i="3" s="1"/>
  <c r="I27" i="3" l="1"/>
  <c r="J26" i="3" s="1"/>
  <c r="I28" i="3" l="1"/>
  <c r="I29" i="3" l="1"/>
  <c r="J28" i="3" s="1"/>
  <c r="J27" i="3"/>
  <c r="I30" i="3" l="1"/>
  <c r="J29" i="3" s="1"/>
  <c r="I31" i="3" l="1"/>
  <c r="J30" i="3" s="1"/>
  <c r="I32" i="3" l="1"/>
  <c r="J31" i="3" s="1"/>
  <c r="I33" i="3" l="1"/>
  <c r="J32" i="3" s="1"/>
  <c r="I34" i="3" l="1"/>
  <c r="J33" i="3" s="1"/>
  <c r="I35" i="3" l="1"/>
  <c r="J34" i="3" s="1"/>
  <c r="I36" i="3" l="1"/>
  <c r="J35" i="3" s="1"/>
  <c r="I37" i="3" l="1"/>
  <c r="J36" i="3" s="1"/>
  <c r="I38" i="3" l="1"/>
  <c r="J37" i="3" s="1"/>
  <c r="I39" i="3" l="1"/>
  <c r="J38" i="3" s="1"/>
  <c r="I40" i="3" l="1"/>
  <c r="J39" i="3" s="1"/>
  <c r="I41" i="3" l="1"/>
  <c r="J40" i="3" s="1"/>
  <c r="I42" i="3" l="1"/>
  <c r="I43" i="3" l="1"/>
  <c r="J42" i="3" s="1"/>
  <c r="J41" i="3"/>
  <c r="I44" i="3" l="1"/>
  <c r="J43" i="3" s="1"/>
  <c r="I45" i="3" l="1"/>
  <c r="J44" i="3" s="1"/>
  <c r="I46" i="3" l="1"/>
  <c r="J45" i="3" s="1"/>
  <c r="I47" i="3" l="1"/>
  <c r="J46" i="3" s="1"/>
  <c r="I48" i="3" l="1"/>
  <c r="J47" i="3" s="1"/>
  <c r="I49" i="3" l="1"/>
  <c r="I50" i="3" l="1"/>
  <c r="J48" i="3"/>
  <c r="I51" i="3" l="1"/>
  <c r="J50" i="3" s="1"/>
  <c r="J49" i="3"/>
  <c r="I52" i="3" l="1"/>
  <c r="I53" i="3" l="1"/>
  <c r="J51" i="3"/>
  <c r="I54" i="3" l="1"/>
  <c r="J53" i="3" s="1"/>
  <c r="J52" i="3"/>
  <c r="I55" i="3" l="1"/>
  <c r="J54" i="3" s="1"/>
  <c r="I56" i="3" l="1"/>
  <c r="J55" i="3" s="1"/>
  <c r="I57" i="3" l="1"/>
  <c r="J56" i="3" s="1"/>
  <c r="I58" i="3" l="1"/>
  <c r="J57" i="3" s="1"/>
  <c r="I59" i="3" l="1"/>
  <c r="J58" i="3" s="1"/>
  <c r="I60" i="3" l="1"/>
  <c r="I61" i="3" l="1"/>
  <c r="J60" i="3" s="1"/>
  <c r="J59" i="3"/>
  <c r="I62" i="3" l="1"/>
  <c r="J61" i="3" s="1"/>
  <c r="I63" i="3" l="1"/>
  <c r="J62" i="3" s="1"/>
  <c r="I64" i="3" l="1"/>
  <c r="J63" i="3" s="1"/>
  <c r="I65" i="3" l="1"/>
  <c r="J64" i="3" s="1"/>
  <c r="I66" i="3" l="1"/>
  <c r="J65" i="3" s="1"/>
  <c r="I67" i="3" l="1"/>
  <c r="I68" i="3" l="1"/>
  <c r="J66" i="3"/>
  <c r="I69" i="3" l="1"/>
  <c r="J68" i="3" s="1"/>
  <c r="J67" i="3"/>
  <c r="I70" i="3" l="1"/>
  <c r="I71" i="3" l="1"/>
  <c r="J70" i="3" s="1"/>
  <c r="J69" i="3"/>
  <c r="I72" i="3" l="1"/>
  <c r="J72" i="3" s="1"/>
  <c r="J71" i="3" l="1"/>
</calcChain>
</file>

<file path=xl/sharedStrings.xml><?xml version="1.0" encoding="utf-8"?>
<sst xmlns="http://schemas.openxmlformats.org/spreadsheetml/2006/main" count="117" uniqueCount="62">
  <si>
    <t>start_date</t>
  </si>
  <si>
    <t>end_date</t>
  </si>
  <si>
    <t>payment_freq</t>
  </si>
  <si>
    <t>roll_convention</t>
  </si>
  <si>
    <t>day_roll</t>
  </si>
  <si>
    <t>first_cpn_end_date</t>
  </si>
  <si>
    <t>last_cpn_start_date</t>
  </si>
  <si>
    <t>first_stub_type</t>
  </si>
  <si>
    <t>last_stub_type</t>
  </si>
  <si>
    <t>payment_type</t>
  </si>
  <si>
    <t>payment_delay</t>
  </si>
  <si>
    <t>roll_user_specified_dates</t>
  </si>
  <si>
    <t>q</t>
  </si>
  <si>
    <t>payment_date</t>
  </si>
  <si>
    <t>a</t>
  </si>
  <si>
    <t>1. Standard date schedule</t>
  </si>
  <si>
    <t>2. Rolling of date schedule according to business day calendar, roll convention and specified day roll</t>
  </si>
  <si>
    <t>4. Misc additions (fixing date, notional exchanges)</t>
  </si>
  <si>
    <t>Core dimensions of the payment_schedule function to be tested are:</t>
  </si>
  <si>
    <t>3. Stub logic</t>
  </si>
  <si>
    <t>z</t>
  </si>
  <si>
    <t>period_start</t>
  </si>
  <si>
    <t>period_end</t>
  </si>
  <si>
    <t>description</t>
  </si>
  <si>
    <t>m</t>
  </si>
  <si>
    <t>dates falling on weekend</t>
  </si>
  <si>
    <t>zerocoupon</t>
  </si>
  <si>
    <t>annual</t>
  </si>
  <si>
    <t>input dates falling on weekend; roll user specified dates</t>
  </si>
  <si>
    <t>input dates falling on weekend; don't roll user specified dates</t>
  </si>
  <si>
    <t>roll dates to next month</t>
  </si>
  <si>
    <t>following</t>
  </si>
  <si>
    <t>roll dates to next month, with payment delay</t>
  </si>
  <si>
    <t>in advance payments</t>
  </si>
  <si>
    <t>in_advance</t>
  </si>
  <si>
    <t>specified day roll</t>
  </si>
  <si>
    <t>stub_type_specified</t>
  </si>
  <si>
    <t>default should be first short stub</t>
  </si>
  <si>
    <t>first short stub</t>
  </si>
  <si>
    <t>short</t>
  </si>
  <si>
    <t>first long stub</t>
  </si>
  <si>
    <t>long</t>
  </si>
  <si>
    <t>first short stub, 2 periods only</t>
  </si>
  <si>
    <t>first long stub, 1 period only</t>
  </si>
  <si>
    <t>long short stub</t>
  </si>
  <si>
    <t>long long stub</t>
  </si>
  <si>
    <t>long short stub, 2 periods only</t>
  </si>
  <si>
    <t>long long stub, 1 period only</t>
  </si>
  <si>
    <t>test_#</t>
  </si>
  <si>
    <t>period_#</t>
  </si>
  <si>
    <t>test_bucket</t>
  </si>
  <si>
    <t>last_row</t>
  </si>
  <si>
    <t>change</t>
  </si>
  <si>
    <t># days</t>
  </si>
  <si>
    <t>no_day_roll</t>
  </si>
  <si>
    <t>quarterly, single period</t>
  </si>
  <si>
    <t>quarterly, three periods</t>
  </si>
  <si>
    <t>quarterly, two periods</t>
  </si>
  <si>
    <t>modifiedfollowing</t>
  </si>
  <si>
    <t>day_roll, first_cpn_end_date, last_start_end_date specified</t>
  </si>
  <si>
    <t>day_roll, first_cpn_end_date specified</t>
  </si>
  <si>
    <t>day_roll, last_cpn_start_date specified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</si>
</sst>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d\-mmm\-yy_-;;"/>
    <numFmt numFmtId="165" formatCode="#,##0_-;\(#,##0\)_-;\-_-"/>
  </numFmts>
  <fonts count="2" x14ac:knownFonts="1">
    <font>
      <sz val="9"/>
      <color theme="1"/>
      <name val="Arial"/>
      <family val="2"/>
    </font>
    <font>
      <sz val="9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ont="1" applyFill="1" applyBorder="1"/>
    <xf numFmtId="164" fontId="0" fillId="0" borderId="0" xfId="0" applyNumberFormat="1" applyFont="1" applyFill="1" applyBorder="1"/>
    <xf numFmtId="0" fontId="0" fillId="0" borderId="0" xfId="0" applyFont="1" applyFill="1"/>
    <xf numFmtId="164" fontId="0" fillId="0" borderId="0" xfId="0" applyNumberFormat="1" applyFont="1" applyFill="1"/>
    <xf numFmtId="0" fontId="1" fillId="2" borderId="0" xfId="0" applyFont="1" applyFill="1" applyBorder="1"/>
    <xf numFmtId="164" fontId="1" fillId="2" borderId="0" xfId="0" applyNumberFormat="1" applyFont="1" applyFill="1" applyBorder="1"/>
    <xf numFmtId="165" fontId="0" fillId="0" borderId="0" xfId="0" applyNumberFormat="1" applyFont="1" applyFill="1"/>
    <xf numFmtId="164" fontId="0" fillId="0" borderId="0" xfId="0" applyNumberFormat="1" applyBorder="1"/>
  </cellXfs>
  <cellStyles count="1">
    <cellStyle name="Normal" xfId="0" builtinId="0"/>
  </cellStyles>
  <dxfs count="95">
    <dxf>
      <fill>
        <patternFill patternType="none">
          <bgColor auto="1"/>
        </patternFill>
      </fill>
      <border>
        <bottom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ill>
        <patternFill patternType="none">
          <bgColor auto="1"/>
        </patternFill>
      </fill>
      <border>
        <bottom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ill>
        <patternFill patternType="none">
          <bgColor auto="1"/>
        </patternFill>
      </fill>
      <border>
        <bottom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ill>
        <patternFill patternType="none">
          <bgColor auto="1"/>
        </patternFill>
      </fill>
      <border>
        <bottom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ill>
        <patternFill patternType="none">
          <bgColor auto="1"/>
        </patternFill>
      </fill>
      <border>
        <bottom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ill>
        <patternFill patternType="none">
          <bgColor auto="1"/>
        </patternFill>
      </fill>
      <border>
        <bottom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ill>
        <patternFill patternType="none">
          <bgColor auto="1"/>
        </patternFill>
      </fill>
      <border>
        <bottom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ill>
        <patternFill patternType="none">
          <bgColor auto="1"/>
        </patternFill>
      </fill>
      <border>
        <bottom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ill>
        <patternFill patternType="none">
          <bgColor auto="1"/>
        </patternFill>
      </fill>
      <border>
        <bottom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ill>
        <patternFill patternType="none">
          <bgColor auto="1"/>
        </patternFill>
      </fill>
      <border>
        <bottom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ill>
        <patternFill patternType="none">
          <bgColor auto="1"/>
        </patternFill>
      </fill>
      <border>
        <bottom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ill>
        <patternFill patternType="none">
          <bgColor auto="1"/>
        </patternFill>
      </fill>
      <border>
        <bottom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ill>
        <patternFill patternType="none">
          <bgColor auto="1"/>
        </patternFill>
      </fill>
      <border>
        <bottom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ill>
        <patternFill patternType="none">
          <bgColor auto="1"/>
        </patternFill>
      </fill>
      <border>
        <bottom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ill>
        <patternFill patternType="none">
          <bgColor auto="1"/>
        </patternFill>
      </fill>
      <border>
        <bottom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ill>
        <patternFill patternType="none">
          <bgColor auto="1"/>
        </patternFill>
      </fill>
      <border>
        <bottom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ill>
        <patternFill patternType="none">
          <bgColor auto="1"/>
        </patternFill>
      </fill>
      <border>
        <bottom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ill>
        <patternFill patternType="none">
          <bgColor auto="1"/>
        </patternFill>
      </fill>
      <border>
        <bottom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ill>
        <patternFill patternType="none">
          <bgColor auto="1"/>
        </patternFill>
      </fill>
      <border>
        <bottom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ill>
        <patternFill patternType="none">
          <bgColor auto="1"/>
        </patternFill>
      </fill>
      <border>
        <bottom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ill>
        <patternFill patternType="none">
          <bgColor auto="1"/>
        </patternFill>
      </fill>
      <border>
        <bottom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ill>
        <patternFill patternType="none">
          <bgColor auto="1"/>
        </patternFill>
      </fill>
      <border>
        <bottom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ill>
        <patternFill patternType="none">
          <bgColor auto="1"/>
        </patternFill>
      </fill>
      <border>
        <bottom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ill>
        <patternFill patternType="none">
          <bgColor auto="1"/>
        </patternFill>
      </fill>
      <border>
        <bottom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</border>
    </dxf>
    <dxf>
      <fill>
        <patternFill patternType="none">
          <bgColor auto="1"/>
        </patternFill>
      </fill>
      <border>
        <bottom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ddd\ d\-mmm\-yy_-;;"/>
      <border diagonalUp="0" diagonalDown="0" outline="0">
        <left/>
        <right/>
        <top/>
        <bottom/>
      </border>
    </dxf>
    <dxf>
      <numFmt numFmtId="164" formatCode="ddd\ d\-mmm\-yy_-;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ddd\ d\-mmm\-yy_-;;"/>
      <border diagonalUp="0" diagonalDown="0" outline="0">
        <left/>
        <right/>
        <top/>
        <bottom/>
      </border>
    </dxf>
    <dxf>
      <numFmt numFmtId="164" formatCode="ddd\ d\-mmm\-yy_-;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ddd\ d\-mmm\-yy_-;;"/>
    </dxf>
    <dxf>
      <numFmt numFmtId="164" formatCode="ddd\ d\-mmm\-yy_-;;"/>
    </dxf>
    <dxf>
      <numFmt numFmtId="164" formatCode="ddd\ d\-mmm\-yy_-;;"/>
    </dxf>
    <dxf>
      <numFmt numFmtId="164" formatCode="ddd\ d\-mmm\-yy_-;;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341400-2ECE-4F7B-81AA-7350AE6E4ECF}" name="test_cases" displayName="test_cases" ref="A1:O25" totalsRowShown="0">
  <autoFilter ref="A1:O25" xr:uid="{2F341400-2ECE-4F7B-81AA-7350AE6E4ECF}"/>
  <tableColumns count="15">
    <tableColumn id="1" xr3:uid="{90A6D377-2432-4BAB-B570-DEA017022738}" name="test_#" dataDxfId="94" totalsRowDxfId="89">
      <calculatedColumnFormula>ROW()-1</calculatedColumnFormula>
    </tableColumn>
    <tableColumn id="2" xr3:uid="{C09AB830-185A-4CEE-B150-D8F8A7C30C4B}" name="test_bucket" totalsRowDxfId="88"/>
    <tableColumn id="3" xr3:uid="{3150D5FF-CF0A-408D-B154-10394F874A77}" name="description" totalsRowDxfId="87"/>
    <tableColumn id="4" xr3:uid="{9559D1FD-C77D-41F9-B1B5-F2A7DC16989C}" name="start_date" dataDxfId="93" totalsRowDxfId="86"/>
    <tableColumn id="5" xr3:uid="{7F4D4E9E-860B-4D4B-8569-7DCE30FFBC9E}" name="end_date" dataDxfId="92" totalsRowDxfId="85"/>
    <tableColumn id="6" xr3:uid="{1759D6C9-B37F-4F77-A70C-9847722F2C5E}" name="payment_freq" totalsRowDxfId="84"/>
    <tableColumn id="7" xr3:uid="{DF1AAFDF-CF8B-4D74-A1F9-0E955E53641C}" name="roll_convention" totalsRowDxfId="83"/>
    <tableColumn id="8" xr3:uid="{792D4866-D407-471B-8D1A-743BD422BCB5}" name="day_roll" totalsRowDxfId="82"/>
    <tableColumn id="9" xr3:uid="{1C32AE12-60FF-40D9-86D1-F6F84DB1E474}" name="first_cpn_end_date" dataDxfId="91" totalsRowDxfId="81"/>
    <tableColumn id="10" xr3:uid="{4AAD0224-E9DA-4126-9E3D-503943A44EF4}" name="last_cpn_start_date" dataDxfId="90" totalsRowDxfId="80"/>
    <tableColumn id="11" xr3:uid="{C759A695-B6E3-44D5-88B8-763A469C90D9}" name="first_stub_type" totalsRowDxfId="79"/>
    <tableColumn id="12" xr3:uid="{2C02004C-2551-46CE-B7F6-B76F2C30C36E}" name="last_stub_type" totalsRowDxfId="78"/>
    <tableColumn id="13" xr3:uid="{3FE5CF6C-0BA7-47DE-A234-D665BCCCE4E7}" name="payment_type" totalsRowDxfId="77"/>
    <tableColumn id="14" xr3:uid="{4DC131FE-D198-491B-974B-6A008C267405}" name="payment_delay" totalsRowDxfId="76"/>
    <tableColumn id="15" xr3:uid="{6C293554-9689-4D69-B2B8-5908D66BE4E5}" name="roll_user_specified_dates" totalsRowDxfId="75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2F839-BA51-4CEA-BAEE-D19E0715C6D0}">
  <dimension ref="A1:T25"/>
  <sheetViews>
    <sheetView tabSelected="1" workbookViewId="0">
      <selection activeCell="G29" sqref="G29"/>
    </sheetView>
  </sheetViews>
  <sheetFormatPr defaultRowHeight="12" x14ac:dyDescent="0.2"/>
  <cols>
    <col min="1" max="1" width="8.28515625" style="3" bestFit="1" customWidth="1"/>
    <col min="2" max="2" width="16.85546875" style="3" bestFit="1" customWidth="1"/>
    <col min="3" max="3" width="50" style="3" bestFit="1" customWidth="1"/>
    <col min="4" max="4" width="14" style="11" bestFit="1" customWidth="1"/>
    <col min="5" max="5" width="13.5703125" style="11" bestFit="1" customWidth="1"/>
    <col min="6" max="6" width="14.42578125" style="3" bestFit="1" customWidth="1"/>
    <col min="7" max="7" width="15.7109375" style="3" bestFit="1" customWidth="1"/>
    <col min="8" max="8" width="9.5703125" style="3" bestFit="1" customWidth="1"/>
    <col min="9" max="9" width="19.140625" style="3" bestFit="1" customWidth="1"/>
    <col min="10" max="10" width="19.85546875" style="3" bestFit="1" customWidth="1"/>
    <col min="11" max="11" width="15.5703125" style="3" bestFit="1" customWidth="1"/>
    <col min="12" max="12" width="15.28515625" style="3" bestFit="1" customWidth="1"/>
    <col min="13" max="13" width="14.5703125" style="3" bestFit="1" customWidth="1"/>
    <col min="14" max="14" width="15.5703125" style="3" bestFit="1" customWidth="1"/>
    <col min="15" max="15" width="24.85546875" style="3" bestFit="1" customWidth="1"/>
    <col min="16" max="16384" width="9.140625" style="3"/>
  </cols>
  <sheetData>
    <row r="1" spans="1:15" x14ac:dyDescent="0.2">
      <c r="A1" s="3" t="s">
        <v>48</v>
      </c>
      <c r="B1" s="3" t="s">
        <v>50</v>
      </c>
      <c r="C1" s="3" t="s">
        <v>23</v>
      </c>
      <c r="D1" s="11" t="s">
        <v>0</v>
      </c>
      <c r="E1" s="11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</row>
    <row r="2" spans="1:15" x14ac:dyDescent="0.2">
      <c r="A2" s="3">
        <f>ROW()-1</f>
        <v>1</v>
      </c>
      <c r="B2" s="3" t="s">
        <v>54</v>
      </c>
      <c r="C2" s="3" t="s">
        <v>55</v>
      </c>
      <c r="D2" s="11">
        <v>43845</v>
      </c>
      <c r="E2" s="11">
        <v>43936</v>
      </c>
      <c r="F2" s="3" t="s">
        <v>12</v>
      </c>
      <c r="I2" s="11"/>
      <c r="J2" s="11"/>
    </row>
    <row r="3" spans="1:15" x14ac:dyDescent="0.2">
      <c r="A3" s="3">
        <f t="shared" ref="A3:A25" si="0">ROW()-1</f>
        <v>2</v>
      </c>
      <c r="B3" s="3" t="s">
        <v>54</v>
      </c>
      <c r="C3" s="3" t="s">
        <v>57</v>
      </c>
      <c r="D3" s="11">
        <v>43845</v>
      </c>
      <c r="E3" s="11">
        <v>44027</v>
      </c>
      <c r="F3" s="3" t="s">
        <v>12</v>
      </c>
      <c r="I3" s="11"/>
      <c r="J3" s="11"/>
    </row>
    <row r="4" spans="1:15" x14ac:dyDescent="0.2">
      <c r="A4" s="3">
        <f t="shared" si="0"/>
        <v>3</v>
      </c>
      <c r="B4" s="3" t="s">
        <v>54</v>
      </c>
      <c r="C4" s="3" t="s">
        <v>56</v>
      </c>
      <c r="D4" s="11">
        <v>43845</v>
      </c>
      <c r="E4" s="11">
        <v>44211</v>
      </c>
      <c r="F4" s="3" t="s">
        <v>12</v>
      </c>
      <c r="I4" s="11"/>
      <c r="J4" s="11"/>
    </row>
    <row r="5" spans="1:15" x14ac:dyDescent="0.2">
      <c r="A5" s="3">
        <f t="shared" si="0"/>
        <v>4</v>
      </c>
      <c r="B5" s="3" t="s">
        <v>54</v>
      </c>
      <c r="C5" s="3" t="s">
        <v>27</v>
      </c>
      <c r="D5" s="11">
        <v>43845</v>
      </c>
      <c r="E5" s="11">
        <v>44211</v>
      </c>
      <c r="F5" s="3" t="s">
        <v>14</v>
      </c>
      <c r="I5" s="11"/>
      <c r="J5" s="11"/>
    </row>
    <row r="6" spans="1:15" x14ac:dyDescent="0.2">
      <c r="A6" s="3">
        <f t="shared" si="0"/>
        <v>5</v>
      </c>
      <c r="B6" s="3" t="s">
        <v>54</v>
      </c>
      <c r="C6" s="3" t="s">
        <v>26</v>
      </c>
      <c r="D6" s="11">
        <v>43845</v>
      </c>
      <c r="E6" s="11">
        <v>44242</v>
      </c>
      <c r="F6" s="3" t="s">
        <v>20</v>
      </c>
      <c r="I6" s="11"/>
      <c r="J6" s="11"/>
    </row>
    <row r="7" spans="1:15" x14ac:dyDescent="0.2">
      <c r="A7" s="3">
        <f t="shared" si="0"/>
        <v>6</v>
      </c>
      <c r="B7" s="3" t="s">
        <v>4</v>
      </c>
      <c r="C7" s="3" t="s">
        <v>25</v>
      </c>
      <c r="D7" s="11">
        <v>43845</v>
      </c>
      <c r="E7" s="11">
        <v>43966</v>
      </c>
      <c r="F7" s="3" t="s">
        <v>24</v>
      </c>
      <c r="I7" s="11"/>
      <c r="J7" s="11"/>
    </row>
    <row r="8" spans="1:15" x14ac:dyDescent="0.2">
      <c r="A8" s="3">
        <f t="shared" si="0"/>
        <v>7</v>
      </c>
      <c r="B8" s="3" t="s">
        <v>4</v>
      </c>
      <c r="C8" s="3" t="s">
        <v>29</v>
      </c>
      <c r="D8" s="11">
        <v>44104</v>
      </c>
      <c r="E8" s="11">
        <v>44135</v>
      </c>
      <c r="F8" s="3" t="s">
        <v>24</v>
      </c>
      <c r="I8" s="11"/>
      <c r="J8" s="11"/>
    </row>
    <row r="9" spans="1:15" x14ac:dyDescent="0.2">
      <c r="A9" s="3">
        <f t="shared" si="0"/>
        <v>8</v>
      </c>
      <c r="B9" s="3" t="s">
        <v>4</v>
      </c>
      <c r="C9" s="3" t="s">
        <v>28</v>
      </c>
      <c r="D9" s="11">
        <v>44104</v>
      </c>
      <c r="E9" s="11">
        <v>44135</v>
      </c>
      <c r="F9" s="3" t="s">
        <v>24</v>
      </c>
      <c r="I9" s="11"/>
      <c r="J9" s="11"/>
      <c r="O9" s="3" t="b">
        <v>1</v>
      </c>
    </row>
    <row r="10" spans="1:15" x14ac:dyDescent="0.2">
      <c r="A10" s="3">
        <f t="shared" si="0"/>
        <v>9</v>
      </c>
      <c r="B10" s="3" t="s">
        <v>4</v>
      </c>
      <c r="C10" s="3" t="s">
        <v>30</v>
      </c>
      <c r="D10" s="11">
        <v>43861</v>
      </c>
      <c r="E10" s="11">
        <v>43982</v>
      </c>
      <c r="F10" s="3" t="s">
        <v>24</v>
      </c>
      <c r="G10" s="3" t="s">
        <v>31</v>
      </c>
      <c r="I10" s="11"/>
      <c r="J10" s="11"/>
    </row>
    <row r="11" spans="1:15" x14ac:dyDescent="0.2">
      <c r="A11" s="3">
        <f t="shared" si="0"/>
        <v>10</v>
      </c>
      <c r="B11" s="3" t="s">
        <v>4</v>
      </c>
      <c r="C11" s="3" t="s">
        <v>32</v>
      </c>
      <c r="D11" s="11">
        <v>43861</v>
      </c>
      <c r="E11" s="11">
        <v>43982</v>
      </c>
      <c r="F11" s="3" t="s">
        <v>24</v>
      </c>
      <c r="G11" s="3" t="s">
        <v>31</v>
      </c>
      <c r="I11" s="11"/>
      <c r="J11" s="11"/>
      <c r="N11" s="3">
        <v>1</v>
      </c>
    </row>
    <row r="12" spans="1:15" x14ac:dyDescent="0.2">
      <c r="A12" s="3">
        <f t="shared" si="0"/>
        <v>11</v>
      </c>
      <c r="B12" s="3" t="s">
        <v>4</v>
      </c>
      <c r="C12" s="3" t="s">
        <v>33</v>
      </c>
      <c r="D12" s="11">
        <v>43861</v>
      </c>
      <c r="E12" s="11">
        <v>43982</v>
      </c>
      <c r="F12" s="3" t="s">
        <v>24</v>
      </c>
      <c r="G12" s="3" t="s">
        <v>31</v>
      </c>
      <c r="I12" s="11"/>
      <c r="J12" s="11"/>
      <c r="M12" s="3" t="s">
        <v>34</v>
      </c>
      <c r="N12" s="3">
        <v>1</v>
      </c>
    </row>
    <row r="13" spans="1:15" x14ac:dyDescent="0.2">
      <c r="A13" s="3">
        <f t="shared" si="0"/>
        <v>12</v>
      </c>
      <c r="B13" s="3" t="s">
        <v>4</v>
      </c>
      <c r="C13" s="3" t="s">
        <v>35</v>
      </c>
      <c r="D13" s="11">
        <v>43861</v>
      </c>
      <c r="E13" s="11">
        <v>43982</v>
      </c>
      <c r="F13" s="3" t="s">
        <v>24</v>
      </c>
      <c r="H13" s="3">
        <v>16</v>
      </c>
      <c r="I13" s="11"/>
      <c r="J13" s="11"/>
    </row>
    <row r="14" spans="1:15" x14ac:dyDescent="0.2">
      <c r="A14" s="2">
        <f t="shared" si="0"/>
        <v>13</v>
      </c>
      <c r="B14" s="3" t="s">
        <v>36</v>
      </c>
      <c r="C14" s="3" t="s">
        <v>37</v>
      </c>
      <c r="D14" s="11">
        <v>43845</v>
      </c>
      <c r="E14" s="11">
        <v>43982</v>
      </c>
      <c r="F14" s="3" t="s">
        <v>24</v>
      </c>
      <c r="I14" s="11"/>
      <c r="J14" s="11"/>
    </row>
    <row r="15" spans="1:15" x14ac:dyDescent="0.2">
      <c r="A15" s="2">
        <f t="shared" si="0"/>
        <v>14</v>
      </c>
      <c r="B15" s="3" t="s">
        <v>36</v>
      </c>
      <c r="C15" s="3" t="s">
        <v>38</v>
      </c>
      <c r="D15" s="11">
        <v>43845</v>
      </c>
      <c r="E15" s="11">
        <v>43982</v>
      </c>
      <c r="F15" s="3" t="s">
        <v>24</v>
      </c>
      <c r="I15" s="11"/>
      <c r="J15" s="11"/>
      <c r="K15" s="3" t="s">
        <v>39</v>
      </c>
    </row>
    <row r="16" spans="1:15" x14ac:dyDescent="0.2">
      <c r="A16" s="2">
        <f t="shared" si="0"/>
        <v>15</v>
      </c>
      <c r="B16" s="3" t="s">
        <v>36</v>
      </c>
      <c r="C16" s="3" t="s">
        <v>40</v>
      </c>
      <c r="D16" s="11">
        <v>43845</v>
      </c>
      <c r="E16" s="11">
        <v>43982</v>
      </c>
      <c r="F16" s="3" t="s">
        <v>24</v>
      </c>
      <c r="I16" s="11"/>
      <c r="J16" s="11"/>
      <c r="K16" s="3" t="s">
        <v>41</v>
      </c>
    </row>
    <row r="17" spans="1:12" x14ac:dyDescent="0.2">
      <c r="A17" s="2">
        <f t="shared" si="0"/>
        <v>16</v>
      </c>
      <c r="B17" s="3" t="s">
        <v>36</v>
      </c>
      <c r="C17" s="3" t="s">
        <v>42</v>
      </c>
      <c r="D17" s="11">
        <v>43845</v>
      </c>
      <c r="E17" s="11">
        <v>43982</v>
      </c>
      <c r="F17" s="3" t="s">
        <v>12</v>
      </c>
      <c r="I17" s="11"/>
      <c r="J17" s="11"/>
      <c r="K17" s="3" t="s">
        <v>39</v>
      </c>
    </row>
    <row r="18" spans="1:12" x14ac:dyDescent="0.2">
      <c r="A18" s="2">
        <f t="shared" si="0"/>
        <v>17</v>
      </c>
      <c r="B18" s="3" t="s">
        <v>36</v>
      </c>
      <c r="C18" s="3" t="s">
        <v>43</v>
      </c>
      <c r="D18" s="11">
        <v>43845</v>
      </c>
      <c r="E18" s="11">
        <v>43982</v>
      </c>
      <c r="F18" s="3" t="s">
        <v>12</v>
      </c>
      <c r="I18" s="11"/>
      <c r="J18" s="11"/>
      <c r="K18" s="3" t="s">
        <v>41</v>
      </c>
    </row>
    <row r="19" spans="1:12" x14ac:dyDescent="0.2">
      <c r="A19" s="2">
        <f t="shared" si="0"/>
        <v>18</v>
      </c>
      <c r="B19" s="3" t="s">
        <v>36</v>
      </c>
      <c r="C19" s="3" t="s">
        <v>44</v>
      </c>
      <c r="D19" s="11">
        <v>43845</v>
      </c>
      <c r="E19" s="11">
        <v>43982</v>
      </c>
      <c r="F19" s="3" t="s">
        <v>24</v>
      </c>
      <c r="I19" s="11"/>
      <c r="J19" s="11"/>
      <c r="L19" s="3" t="s">
        <v>39</v>
      </c>
    </row>
    <row r="20" spans="1:12" x14ac:dyDescent="0.2">
      <c r="A20" s="2">
        <f t="shared" si="0"/>
        <v>19</v>
      </c>
      <c r="B20" s="3" t="s">
        <v>36</v>
      </c>
      <c r="C20" s="3" t="s">
        <v>45</v>
      </c>
      <c r="D20" s="11">
        <v>43845</v>
      </c>
      <c r="E20" s="11">
        <v>43982</v>
      </c>
      <c r="F20" s="3" t="s">
        <v>24</v>
      </c>
      <c r="I20" s="11"/>
      <c r="J20" s="11"/>
      <c r="L20" s="3" t="s">
        <v>41</v>
      </c>
    </row>
    <row r="21" spans="1:12" x14ac:dyDescent="0.2">
      <c r="A21" s="2">
        <f t="shared" si="0"/>
        <v>20</v>
      </c>
      <c r="B21" s="3" t="s">
        <v>36</v>
      </c>
      <c r="C21" s="3" t="s">
        <v>46</v>
      </c>
      <c r="D21" s="11">
        <v>43845</v>
      </c>
      <c r="E21" s="11">
        <v>43982</v>
      </c>
      <c r="F21" s="3" t="s">
        <v>12</v>
      </c>
      <c r="I21" s="11"/>
      <c r="J21" s="11"/>
      <c r="L21" s="3" t="s">
        <v>39</v>
      </c>
    </row>
    <row r="22" spans="1:12" x14ac:dyDescent="0.2">
      <c r="A22" s="2">
        <f t="shared" si="0"/>
        <v>21</v>
      </c>
      <c r="B22" s="3" t="s">
        <v>36</v>
      </c>
      <c r="C22" s="3" t="s">
        <v>47</v>
      </c>
      <c r="D22" s="11">
        <v>43845</v>
      </c>
      <c r="E22" s="11">
        <v>43982</v>
      </c>
      <c r="F22" s="3" t="s">
        <v>12</v>
      </c>
      <c r="I22" s="11"/>
      <c r="J22" s="11"/>
      <c r="L22" s="3" t="s">
        <v>41</v>
      </c>
    </row>
    <row r="23" spans="1:12" x14ac:dyDescent="0.2">
      <c r="A23" s="2">
        <f t="shared" si="0"/>
        <v>22</v>
      </c>
      <c r="B23" s="3" t="s">
        <v>36</v>
      </c>
      <c r="C23" s="3" t="s">
        <v>59</v>
      </c>
      <c r="D23" s="11">
        <v>45509</v>
      </c>
      <c r="E23" s="11">
        <v>46461</v>
      </c>
      <c r="F23" s="3" t="s">
        <v>12</v>
      </c>
      <c r="G23" s="3" t="s">
        <v>58</v>
      </c>
      <c r="H23" s="3">
        <v>15</v>
      </c>
      <c r="I23" s="11">
        <v>45551</v>
      </c>
      <c r="J23" s="11">
        <v>46371</v>
      </c>
    </row>
    <row r="24" spans="1:12" x14ac:dyDescent="0.2">
      <c r="A24" s="2">
        <f t="shared" si="0"/>
        <v>23</v>
      </c>
      <c r="B24" s="3" t="s">
        <v>36</v>
      </c>
      <c r="C24" s="3" t="s">
        <v>60</v>
      </c>
      <c r="D24" s="11">
        <v>45509</v>
      </c>
      <c r="E24" s="11">
        <v>46461</v>
      </c>
      <c r="F24" s="3" t="s">
        <v>12</v>
      </c>
      <c r="G24" s="3" t="s">
        <v>58</v>
      </c>
      <c r="H24" s="3">
        <v>15</v>
      </c>
      <c r="I24" s="11">
        <v>45551</v>
      </c>
      <c r="J24" s="11"/>
    </row>
    <row r="25" spans="1:12" x14ac:dyDescent="0.2">
      <c r="A25" s="2">
        <f t="shared" si="0"/>
        <v>24</v>
      </c>
      <c r="B25" s="3" t="s">
        <v>36</v>
      </c>
      <c r="C25" s="3" t="s">
        <v>61</v>
      </c>
      <c r="D25" s="11">
        <v>45509</v>
      </c>
      <c r="E25" s="11">
        <v>46461</v>
      </c>
      <c r="F25" s="3" t="s">
        <v>12</v>
      </c>
      <c r="G25" s="3" t="s">
        <v>58</v>
      </c>
      <c r="H25" s="3">
        <v>15</v>
      </c>
      <c r="I25" s="11"/>
      <c r="J25" s="11">
        <v>46371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08C6C-8BCB-4115-82DC-C2C69D33B882}">
  <dimension ref="A1:L94"/>
  <sheetViews>
    <sheetView zoomScaleNormal="100" workbookViewId="0">
      <pane ySplit="1" topLeftCell="A56" activePane="bottomLeft" state="frozen"/>
      <selection pane="bottomLeft" activeCell="B73" sqref="B73"/>
    </sheetView>
  </sheetViews>
  <sheetFormatPr defaultRowHeight="12" x14ac:dyDescent="0.2"/>
  <cols>
    <col min="1" max="1" width="21" style="4" bestFit="1" customWidth="1"/>
    <col min="2" max="2" width="50" style="4" bestFit="1" customWidth="1"/>
    <col min="3" max="3" width="8" style="4" bestFit="1" customWidth="1"/>
    <col min="4" max="4" width="10.140625" style="4" bestFit="1" customWidth="1"/>
    <col min="5" max="5" width="14" style="5" bestFit="1" customWidth="1"/>
    <col min="6" max="6" width="13.5703125" style="5" bestFit="1" customWidth="1"/>
    <col min="7" max="7" width="14.28515625" style="5" bestFit="1" customWidth="1"/>
    <col min="8" max="8" width="7" style="5" bestFit="1" customWidth="1"/>
    <col min="9" max="9" width="6.85546875" style="4" bestFit="1" customWidth="1"/>
    <col min="10" max="10" width="7.7109375" style="4" bestFit="1" customWidth="1"/>
    <col min="11" max="11" width="9.140625" style="4"/>
    <col min="12" max="12" width="13.7109375" style="4" bestFit="1" customWidth="1"/>
    <col min="13" max="16384" width="9.140625" style="4"/>
  </cols>
  <sheetData>
    <row r="1" spans="1:10" x14ac:dyDescent="0.2">
      <c r="A1" s="8" t="s">
        <v>50</v>
      </c>
      <c r="B1" s="8" t="s">
        <v>23</v>
      </c>
      <c r="C1" s="8" t="s">
        <v>48</v>
      </c>
      <c r="D1" s="8" t="s">
        <v>49</v>
      </c>
      <c r="E1" s="9" t="s">
        <v>21</v>
      </c>
      <c r="F1" s="9" t="s">
        <v>22</v>
      </c>
      <c r="G1" s="9" t="s">
        <v>13</v>
      </c>
      <c r="H1" s="9" t="s">
        <v>53</v>
      </c>
      <c r="I1" s="8" t="s">
        <v>52</v>
      </c>
      <c r="J1" s="8" t="s">
        <v>51</v>
      </c>
    </row>
    <row r="2" spans="1:10" x14ac:dyDescent="0.2">
      <c r="A2" s="6" t="str">
        <f>IF(D2=1,_xlfn.XLOOKUP(C2,test_cases[test_'#],test_cases[test_bucket]),"")</f>
        <v>no_day_roll</v>
      </c>
      <c r="B2" s="6" t="str">
        <f>IF(D2=1,_xlfn.XLOOKUP(C2,test_cases[test_'#],test_cases[description]),"")</f>
        <v>quarterly, single period</v>
      </c>
      <c r="C2" s="6">
        <v>1</v>
      </c>
      <c r="D2" s="6">
        <f>COUNTIFS($C$2:C2,C2)</f>
        <v>1</v>
      </c>
      <c r="E2" s="7">
        <v>43845</v>
      </c>
      <c r="F2" s="7">
        <v>43936</v>
      </c>
      <c r="G2" s="7">
        <v>43936</v>
      </c>
      <c r="H2" s="10">
        <f>F2-E2</f>
        <v>91</v>
      </c>
      <c r="I2" s="6">
        <f>MOD(IF(ROW()=2,0,IF(C2=C1,I1, I1+1)), 2)</f>
        <v>0</v>
      </c>
      <c r="J2" s="6">
        <f>IF(I2=I3,0, 1)</f>
        <v>1</v>
      </c>
    </row>
    <row r="3" spans="1:10" x14ac:dyDescent="0.2">
      <c r="A3" s="6" t="str">
        <f>IF(D3=1,_xlfn.XLOOKUP(C3,test_cases[test_'#],test_cases[test_bucket]),"")</f>
        <v>no_day_roll</v>
      </c>
      <c r="B3" s="6" t="str">
        <f>IF(D3=1,_xlfn.XLOOKUP(C3,test_cases[test_'#],test_cases[description]),"")</f>
        <v>quarterly, two periods</v>
      </c>
      <c r="C3" s="6">
        <v>2</v>
      </c>
      <c r="D3" s="6">
        <f>COUNTIFS($C$2:C3,C3)</f>
        <v>1</v>
      </c>
      <c r="E3" s="7">
        <v>43845</v>
      </c>
      <c r="F3" s="7">
        <v>43936</v>
      </c>
      <c r="G3" s="7">
        <v>43936</v>
      </c>
      <c r="H3" s="10">
        <f t="shared" ref="H3:H66" si="0">F3-E3</f>
        <v>91</v>
      </c>
      <c r="I3" s="6">
        <f>MOD(IF(ROW()=2,0,IF(C3=C2,I2, I2+1)), 2)</f>
        <v>1</v>
      </c>
      <c r="J3" s="6">
        <f t="shared" ref="J3:J66" si="1">IF(I3=I4,0, 1)</f>
        <v>0</v>
      </c>
    </row>
    <row r="4" spans="1:10" x14ac:dyDescent="0.2">
      <c r="A4" s="6" t="str">
        <f>IF(D4=1,_xlfn.XLOOKUP(C4,test_cases[test_'#],test_cases[test_bucket]),"")</f>
        <v/>
      </c>
      <c r="B4" s="6" t="str">
        <f>IF(D4=1,_xlfn.XLOOKUP(C4,test_cases[test_'#],test_cases[description]),"")</f>
        <v/>
      </c>
      <c r="C4" s="6">
        <v>2</v>
      </c>
      <c r="D4" s="6">
        <f>COUNTIFS($C$2:C4,C4)</f>
        <v>2</v>
      </c>
      <c r="E4" s="7">
        <v>43936</v>
      </c>
      <c r="F4" s="7">
        <v>44027</v>
      </c>
      <c r="G4" s="7">
        <v>44027</v>
      </c>
      <c r="H4" s="10">
        <f t="shared" si="0"/>
        <v>91</v>
      </c>
      <c r="I4" s="6">
        <f>MOD(IF(ROW()=2,0,IF(C4=C3,I3, I3+1)), 2)</f>
        <v>1</v>
      </c>
      <c r="J4" s="6">
        <f t="shared" si="1"/>
        <v>1</v>
      </c>
    </row>
    <row r="5" spans="1:10" x14ac:dyDescent="0.2">
      <c r="A5" s="6" t="str">
        <f>IF(D5=1,_xlfn.XLOOKUP(C5,test_cases[test_'#],test_cases[test_bucket]),"")</f>
        <v>no_day_roll</v>
      </c>
      <c r="B5" s="6" t="str">
        <f>IF(D5=1,_xlfn.XLOOKUP(C5,test_cases[test_'#],test_cases[description]),"")</f>
        <v>quarterly, three periods</v>
      </c>
      <c r="C5" s="6">
        <v>3</v>
      </c>
      <c r="D5" s="6">
        <f>COUNTIFS($C$2:C5,C5)</f>
        <v>1</v>
      </c>
      <c r="E5" s="7">
        <v>43845</v>
      </c>
      <c r="F5" s="7">
        <v>43936</v>
      </c>
      <c r="G5" s="7">
        <v>43936</v>
      </c>
      <c r="H5" s="10">
        <f t="shared" si="0"/>
        <v>91</v>
      </c>
      <c r="I5" s="6">
        <f>MOD(IF(ROW()=2,0,IF(C5=C4,I4, I4+1)), 2)</f>
        <v>0</v>
      </c>
      <c r="J5" s="6">
        <f t="shared" si="1"/>
        <v>0</v>
      </c>
    </row>
    <row r="6" spans="1:10" x14ac:dyDescent="0.2">
      <c r="A6" s="6" t="str">
        <f>IF(D6=1,_xlfn.XLOOKUP(C6,test_cases[test_'#],test_cases[test_bucket]),"")</f>
        <v/>
      </c>
      <c r="B6" s="6" t="str">
        <f>IF(D6=1,_xlfn.XLOOKUP(C6,test_cases[test_'#],test_cases[description]),"")</f>
        <v/>
      </c>
      <c r="C6" s="6">
        <v>3</v>
      </c>
      <c r="D6" s="6">
        <f>COUNTIFS($C$2:C6,C6)</f>
        <v>2</v>
      </c>
      <c r="E6" s="7">
        <v>43936</v>
      </c>
      <c r="F6" s="7">
        <v>44027</v>
      </c>
      <c r="G6" s="7">
        <v>44027</v>
      </c>
      <c r="H6" s="10">
        <f t="shared" si="0"/>
        <v>91</v>
      </c>
      <c r="I6" s="6">
        <f>MOD(IF(ROW()=2,0,IF(C6=C5,I5, I5+1)), 2)</f>
        <v>0</v>
      </c>
      <c r="J6" s="6">
        <f t="shared" si="1"/>
        <v>0</v>
      </c>
    </row>
    <row r="7" spans="1:10" x14ac:dyDescent="0.2">
      <c r="A7" s="6" t="str">
        <f>IF(D7=1,_xlfn.XLOOKUP(C7,test_cases[test_'#],test_cases[test_bucket]),"")</f>
        <v/>
      </c>
      <c r="B7" s="6" t="str">
        <f>IF(D7=1,_xlfn.XLOOKUP(C7,test_cases[test_'#],test_cases[description]),"")</f>
        <v/>
      </c>
      <c r="C7" s="6">
        <v>3</v>
      </c>
      <c r="D7" s="6">
        <f>COUNTIFS($C$2:C7,C7)</f>
        <v>3</v>
      </c>
      <c r="E7" s="7">
        <v>44027</v>
      </c>
      <c r="F7" s="7">
        <v>44119</v>
      </c>
      <c r="G7" s="7">
        <v>44119</v>
      </c>
      <c r="H7" s="10">
        <f t="shared" si="0"/>
        <v>92</v>
      </c>
      <c r="I7" s="6">
        <f>MOD(IF(ROW()=2,0,IF(C7=C6,I6, I6+1)), 2)</f>
        <v>0</v>
      </c>
      <c r="J7" s="6">
        <f t="shared" si="1"/>
        <v>0</v>
      </c>
    </row>
    <row r="8" spans="1:10" x14ac:dyDescent="0.2">
      <c r="A8" s="6" t="str">
        <f>IF(D8=1,_xlfn.XLOOKUP(C8,test_cases[test_'#],test_cases[test_bucket]),"")</f>
        <v/>
      </c>
      <c r="B8" s="6" t="str">
        <f>IF(D8=1,_xlfn.XLOOKUP(C8,test_cases[test_'#],test_cases[description]),"")</f>
        <v/>
      </c>
      <c r="C8" s="6">
        <v>3</v>
      </c>
      <c r="D8" s="6">
        <f>COUNTIFS($C$2:C8,C8)</f>
        <v>4</v>
      </c>
      <c r="E8" s="7">
        <v>44119</v>
      </c>
      <c r="F8" s="7">
        <v>44211</v>
      </c>
      <c r="G8" s="7">
        <v>44211</v>
      </c>
      <c r="H8" s="10">
        <f t="shared" si="0"/>
        <v>92</v>
      </c>
      <c r="I8" s="6">
        <f>MOD(IF(ROW()=2,0,IF(C8=C7,I7, I7+1)), 2)</f>
        <v>0</v>
      </c>
      <c r="J8" s="6">
        <f t="shared" si="1"/>
        <v>1</v>
      </c>
    </row>
    <row r="9" spans="1:10" x14ac:dyDescent="0.2">
      <c r="A9" s="6" t="str">
        <f>IF(D9=1,_xlfn.XLOOKUP(C9,test_cases[test_'#],test_cases[test_bucket]),"")</f>
        <v>no_day_roll</v>
      </c>
      <c r="B9" s="6" t="str">
        <f>IF(D9=1,_xlfn.XLOOKUP(C9,test_cases[test_'#],test_cases[description]),"")</f>
        <v>annual</v>
      </c>
      <c r="C9" s="6">
        <v>4</v>
      </c>
      <c r="D9" s="6">
        <f>COUNTIFS($C$2:C9,C9)</f>
        <v>1</v>
      </c>
      <c r="E9" s="7">
        <v>43845</v>
      </c>
      <c r="F9" s="7">
        <v>44211</v>
      </c>
      <c r="G9" s="7">
        <v>44211</v>
      </c>
      <c r="H9" s="10">
        <f t="shared" si="0"/>
        <v>366</v>
      </c>
      <c r="I9" s="6">
        <f>MOD(IF(ROW()=2,0,IF(C9=C8,I8, I8+1)), 2)</f>
        <v>1</v>
      </c>
      <c r="J9" s="6">
        <f t="shared" si="1"/>
        <v>1</v>
      </c>
    </row>
    <row r="10" spans="1:10" x14ac:dyDescent="0.2">
      <c r="A10" s="6" t="str">
        <f>IF(D10=1,_xlfn.XLOOKUP(C10,test_cases[test_'#],test_cases[test_bucket]),"")</f>
        <v>no_day_roll</v>
      </c>
      <c r="B10" s="6" t="str">
        <f>IF(D10=1,_xlfn.XLOOKUP(C10,test_cases[test_'#],test_cases[description]),"")</f>
        <v>zerocoupon</v>
      </c>
      <c r="C10" s="6">
        <v>5</v>
      </c>
      <c r="D10" s="6">
        <f>COUNTIFS($C$2:C10,C10)</f>
        <v>1</v>
      </c>
      <c r="E10" s="7">
        <v>43845</v>
      </c>
      <c r="F10" s="7">
        <v>44242</v>
      </c>
      <c r="G10" s="7">
        <v>44242</v>
      </c>
      <c r="H10" s="10">
        <f t="shared" si="0"/>
        <v>397</v>
      </c>
      <c r="I10" s="6">
        <f>MOD(IF(ROW()=2,0,IF(C10=C9,I9, I9+1)), 2)</f>
        <v>0</v>
      </c>
      <c r="J10" s="6">
        <f t="shared" si="1"/>
        <v>1</v>
      </c>
    </row>
    <row r="11" spans="1:10" x14ac:dyDescent="0.2">
      <c r="A11" s="6" t="str">
        <f>IF(D11=1,_xlfn.XLOOKUP(C11,test_cases[test_'#],test_cases[test_bucket]),"")</f>
        <v>day_roll</v>
      </c>
      <c r="B11" s="6" t="str">
        <f>IF(D11=1,_xlfn.XLOOKUP(C11,test_cases[test_'#],test_cases[description]),"")</f>
        <v>dates falling on weekend</v>
      </c>
      <c r="C11" s="6">
        <v>6</v>
      </c>
      <c r="D11" s="6">
        <f>COUNTIFS($C$2:C11,C11)</f>
        <v>1</v>
      </c>
      <c r="E11" s="7">
        <v>43845</v>
      </c>
      <c r="F11" s="7">
        <v>43878</v>
      </c>
      <c r="G11" s="7">
        <v>43878</v>
      </c>
      <c r="H11" s="10">
        <f t="shared" si="0"/>
        <v>33</v>
      </c>
      <c r="I11" s="6">
        <f>MOD(IF(ROW()=2,0,IF(C11=C10,I10, I10+1)), 2)</f>
        <v>1</v>
      </c>
      <c r="J11" s="6">
        <f t="shared" si="1"/>
        <v>0</v>
      </c>
    </row>
    <row r="12" spans="1:10" x14ac:dyDescent="0.2">
      <c r="A12" s="6" t="str">
        <f>IF(D12=1,_xlfn.XLOOKUP(C12,test_cases[test_'#],test_cases[test_bucket]),"")</f>
        <v/>
      </c>
      <c r="B12" s="6" t="str">
        <f>IF(D12=1,_xlfn.XLOOKUP(C12,test_cases[test_'#],test_cases[description]),"")</f>
        <v/>
      </c>
      <c r="C12" s="6">
        <v>6</v>
      </c>
      <c r="D12" s="6">
        <f>COUNTIFS($C$2:C12,C12)</f>
        <v>2</v>
      </c>
      <c r="E12" s="7">
        <v>43878</v>
      </c>
      <c r="F12" s="7">
        <v>43906</v>
      </c>
      <c r="G12" s="7">
        <v>43906</v>
      </c>
      <c r="H12" s="10">
        <f t="shared" si="0"/>
        <v>28</v>
      </c>
      <c r="I12" s="6">
        <f>MOD(IF(ROW()=2,0,IF(C12=C11,I11, I11+1)), 2)</f>
        <v>1</v>
      </c>
      <c r="J12" s="6">
        <f t="shared" si="1"/>
        <v>0</v>
      </c>
    </row>
    <row r="13" spans="1:10" x14ac:dyDescent="0.2">
      <c r="A13" s="6" t="str">
        <f>IF(D13=1,_xlfn.XLOOKUP(C13,test_cases[test_'#],test_cases[test_bucket]),"")</f>
        <v/>
      </c>
      <c r="B13" s="6" t="str">
        <f>IF(D13=1,_xlfn.XLOOKUP(C13,test_cases[test_'#],test_cases[description]),"")</f>
        <v/>
      </c>
      <c r="C13" s="6">
        <v>6</v>
      </c>
      <c r="D13" s="6">
        <f>COUNTIFS($C$2:C13,C13)</f>
        <v>3</v>
      </c>
      <c r="E13" s="7">
        <v>43906</v>
      </c>
      <c r="F13" s="7">
        <v>43936</v>
      </c>
      <c r="G13" s="7">
        <v>43936</v>
      </c>
      <c r="H13" s="10">
        <f t="shared" si="0"/>
        <v>30</v>
      </c>
      <c r="I13" s="6">
        <f>MOD(IF(ROW()=2,0,IF(C13=C12,I12, I12+1)), 2)</f>
        <v>1</v>
      </c>
      <c r="J13" s="6">
        <f t="shared" si="1"/>
        <v>0</v>
      </c>
    </row>
    <row r="14" spans="1:10" x14ac:dyDescent="0.2">
      <c r="A14" s="6" t="str">
        <f>IF(D14=1,_xlfn.XLOOKUP(C14,test_cases[test_'#],test_cases[test_bucket]),"")</f>
        <v/>
      </c>
      <c r="B14" s="6" t="str">
        <f>IF(D14=1,_xlfn.XLOOKUP(C14,test_cases[test_'#],test_cases[description]),"")</f>
        <v/>
      </c>
      <c r="C14" s="6">
        <v>6</v>
      </c>
      <c r="D14" s="6">
        <f>COUNTIFS($C$2:C14,C14)</f>
        <v>4</v>
      </c>
      <c r="E14" s="7">
        <v>43936</v>
      </c>
      <c r="F14" s="7">
        <v>43966</v>
      </c>
      <c r="G14" s="7">
        <v>43966</v>
      </c>
      <c r="H14" s="10">
        <f t="shared" si="0"/>
        <v>30</v>
      </c>
      <c r="I14" s="6">
        <f>MOD(IF(ROW()=2,0,IF(C14=C13,I13, I13+1)), 2)</f>
        <v>1</v>
      </c>
      <c r="J14" s="6">
        <f t="shared" si="1"/>
        <v>1</v>
      </c>
    </row>
    <row r="15" spans="1:10" x14ac:dyDescent="0.2">
      <c r="A15" s="6" t="str">
        <f>IF(D15=1,_xlfn.XLOOKUP(C15,test_cases[test_'#],test_cases[test_bucket]),"")</f>
        <v>day_roll</v>
      </c>
      <c r="B15" s="6" t="str">
        <f>IF(D15=1,_xlfn.XLOOKUP(C15,test_cases[test_'#],test_cases[description]),"")</f>
        <v>input dates falling on weekend; don't roll user specified dates</v>
      </c>
      <c r="C15" s="6">
        <v>7</v>
      </c>
      <c r="D15" s="6">
        <f>COUNTIFS($C$2:C15,C15)</f>
        <v>1</v>
      </c>
      <c r="E15" s="7">
        <v>44104</v>
      </c>
      <c r="F15" s="7">
        <v>44135</v>
      </c>
      <c r="G15" s="7">
        <v>44134</v>
      </c>
      <c r="H15" s="10">
        <f t="shared" si="0"/>
        <v>31</v>
      </c>
      <c r="I15" s="6">
        <f>MOD(IF(ROW()=2,0,IF(C15=C14,I14, I14+1)), 2)</f>
        <v>0</v>
      </c>
      <c r="J15" s="6">
        <f t="shared" si="1"/>
        <v>1</v>
      </c>
    </row>
    <row r="16" spans="1:10" x14ac:dyDescent="0.2">
      <c r="A16" s="6" t="str">
        <f>IF(D16=1,_xlfn.XLOOKUP(C16,test_cases[test_'#],test_cases[test_bucket]),"")</f>
        <v>day_roll</v>
      </c>
      <c r="B16" s="6" t="str">
        <f>IF(D16=1,_xlfn.XLOOKUP(C16,test_cases[test_'#],test_cases[description]),"")</f>
        <v>input dates falling on weekend; roll user specified dates</v>
      </c>
      <c r="C16" s="6">
        <v>8</v>
      </c>
      <c r="D16" s="6">
        <f>COUNTIFS($C$2:C16,C16)</f>
        <v>1</v>
      </c>
      <c r="E16" s="7">
        <v>44104</v>
      </c>
      <c r="F16" s="7">
        <v>44134</v>
      </c>
      <c r="G16" s="7">
        <v>44134</v>
      </c>
      <c r="H16" s="10">
        <f t="shared" si="0"/>
        <v>30</v>
      </c>
      <c r="I16" s="6">
        <f>MOD(IF(ROW()=2,0,IF(C16=C15,I15, I15+1)), 2)</f>
        <v>1</v>
      </c>
      <c r="J16" s="6">
        <f t="shared" si="1"/>
        <v>1</v>
      </c>
    </row>
    <row r="17" spans="1:10" x14ac:dyDescent="0.2">
      <c r="A17" s="6" t="str">
        <f>IF(D17=1,_xlfn.XLOOKUP(C17,test_cases[test_'#],test_cases[test_bucket]),"")</f>
        <v>day_roll</v>
      </c>
      <c r="B17" s="6" t="str">
        <f>IF(D17=1,_xlfn.XLOOKUP(C17,test_cases[test_'#],test_cases[description]),"")</f>
        <v>roll dates to next month</v>
      </c>
      <c r="C17" s="6">
        <v>9</v>
      </c>
      <c r="D17" s="6">
        <f>COUNTIFS($C$2:C17,C17)</f>
        <v>1</v>
      </c>
      <c r="E17" s="7">
        <v>43861</v>
      </c>
      <c r="F17" s="7">
        <v>43892</v>
      </c>
      <c r="G17" s="7">
        <v>43892</v>
      </c>
      <c r="H17" s="10">
        <f t="shared" si="0"/>
        <v>31</v>
      </c>
      <c r="I17" s="6">
        <f>MOD(IF(ROW()=2,0,IF(C17=C16,I16, I16+1)), 2)</f>
        <v>0</v>
      </c>
      <c r="J17" s="6">
        <f t="shared" si="1"/>
        <v>0</v>
      </c>
    </row>
    <row r="18" spans="1:10" x14ac:dyDescent="0.2">
      <c r="A18" s="6" t="str">
        <f>IF(D18=1,_xlfn.XLOOKUP(C18,test_cases[test_'#],test_cases[test_bucket]),"")</f>
        <v/>
      </c>
      <c r="B18" s="6" t="str">
        <f>IF(D18=1,_xlfn.XLOOKUP(C18,test_cases[test_'#],test_cases[description]),"")</f>
        <v/>
      </c>
      <c r="C18" s="6">
        <v>9</v>
      </c>
      <c r="D18" s="6">
        <f>COUNTIFS($C$2:C18,C18)</f>
        <v>2</v>
      </c>
      <c r="E18" s="7">
        <v>43892</v>
      </c>
      <c r="F18" s="7">
        <v>43921</v>
      </c>
      <c r="G18" s="7">
        <v>43921</v>
      </c>
      <c r="H18" s="10">
        <f t="shared" si="0"/>
        <v>29</v>
      </c>
      <c r="I18" s="6">
        <f>MOD(IF(ROW()=2,0,IF(C18=C17,I17, I17+1)), 2)</f>
        <v>0</v>
      </c>
      <c r="J18" s="6">
        <f t="shared" si="1"/>
        <v>0</v>
      </c>
    </row>
    <row r="19" spans="1:10" x14ac:dyDescent="0.2">
      <c r="A19" s="6" t="str">
        <f>IF(D19=1,_xlfn.XLOOKUP(C19,test_cases[test_'#],test_cases[test_bucket]),"")</f>
        <v/>
      </c>
      <c r="B19" s="6" t="str">
        <f>IF(D19=1,_xlfn.XLOOKUP(C19,test_cases[test_'#],test_cases[description]),"")</f>
        <v/>
      </c>
      <c r="C19" s="6">
        <v>9</v>
      </c>
      <c r="D19" s="6">
        <f>COUNTIFS($C$2:C19,C19)</f>
        <v>3</v>
      </c>
      <c r="E19" s="7">
        <v>43921</v>
      </c>
      <c r="F19" s="7">
        <v>43951</v>
      </c>
      <c r="G19" s="7">
        <v>43951</v>
      </c>
      <c r="H19" s="10">
        <f t="shared" si="0"/>
        <v>30</v>
      </c>
      <c r="I19" s="6">
        <f>MOD(IF(ROW()=2,0,IF(C19=C18,I18, I18+1)), 2)</f>
        <v>0</v>
      </c>
      <c r="J19" s="6">
        <f t="shared" si="1"/>
        <v>0</v>
      </c>
    </row>
    <row r="20" spans="1:10" x14ac:dyDescent="0.2">
      <c r="A20" s="6" t="str">
        <f>IF(D20=1,_xlfn.XLOOKUP(C20,test_cases[test_'#],test_cases[test_bucket]),"")</f>
        <v/>
      </c>
      <c r="B20" s="6" t="str">
        <f>IF(D20=1,_xlfn.XLOOKUP(C20,test_cases[test_'#],test_cases[description]),"")</f>
        <v/>
      </c>
      <c r="C20" s="6">
        <v>9</v>
      </c>
      <c r="D20" s="6">
        <f>COUNTIFS($C$2:C20,C20)</f>
        <v>4</v>
      </c>
      <c r="E20" s="7">
        <v>43951</v>
      </c>
      <c r="F20" s="7">
        <v>43982</v>
      </c>
      <c r="G20" s="7">
        <v>43983</v>
      </c>
      <c r="H20" s="10">
        <f t="shared" si="0"/>
        <v>31</v>
      </c>
      <c r="I20" s="6">
        <f>MOD(IF(ROW()=2,0,IF(C20=C19,I19, I19+1)), 2)</f>
        <v>0</v>
      </c>
      <c r="J20" s="6">
        <f t="shared" si="1"/>
        <v>1</v>
      </c>
    </row>
    <row r="21" spans="1:10" x14ac:dyDescent="0.2">
      <c r="A21" s="6" t="str">
        <f>IF(D21=1,_xlfn.XLOOKUP(C21,test_cases[test_'#],test_cases[test_bucket]),"")</f>
        <v>day_roll</v>
      </c>
      <c r="B21" s="6" t="str">
        <f>IF(D21=1,_xlfn.XLOOKUP(C21,test_cases[test_'#],test_cases[description]),"")</f>
        <v>roll dates to next month, with payment delay</v>
      </c>
      <c r="C21" s="6">
        <v>10</v>
      </c>
      <c r="D21" s="6">
        <f>COUNTIFS($C$2:C21,C21)</f>
        <v>1</v>
      </c>
      <c r="E21" s="7">
        <v>43861</v>
      </c>
      <c r="F21" s="7">
        <v>43892</v>
      </c>
      <c r="G21" s="7">
        <v>43893</v>
      </c>
      <c r="H21" s="10">
        <f t="shared" si="0"/>
        <v>31</v>
      </c>
      <c r="I21" s="6">
        <f>MOD(IF(ROW()=2,0,IF(C21=C20,I20, I20+1)), 2)</f>
        <v>1</v>
      </c>
      <c r="J21" s="6">
        <f t="shared" si="1"/>
        <v>0</v>
      </c>
    </row>
    <row r="22" spans="1:10" x14ac:dyDescent="0.2">
      <c r="A22" s="6" t="str">
        <f>IF(D22=1,_xlfn.XLOOKUP(C22,test_cases[test_'#],test_cases[test_bucket]),"")</f>
        <v/>
      </c>
      <c r="B22" s="6" t="str">
        <f>IF(D22=1,_xlfn.XLOOKUP(C22,test_cases[test_'#],test_cases[description]),"")</f>
        <v/>
      </c>
      <c r="C22" s="6">
        <v>10</v>
      </c>
      <c r="D22" s="6">
        <f>COUNTIFS($C$2:C22,C22)</f>
        <v>2</v>
      </c>
      <c r="E22" s="7">
        <v>43892</v>
      </c>
      <c r="F22" s="7">
        <v>43921</v>
      </c>
      <c r="G22" s="7">
        <v>43922</v>
      </c>
      <c r="H22" s="10">
        <f t="shared" si="0"/>
        <v>29</v>
      </c>
      <c r="I22" s="6">
        <f>MOD(IF(ROW()=2,0,IF(C22=C21,I21, I21+1)), 2)</f>
        <v>1</v>
      </c>
      <c r="J22" s="6">
        <f t="shared" si="1"/>
        <v>0</v>
      </c>
    </row>
    <row r="23" spans="1:10" x14ac:dyDescent="0.2">
      <c r="A23" s="6" t="str">
        <f>IF(D23=1,_xlfn.XLOOKUP(C23,test_cases[test_'#],test_cases[test_bucket]),"")</f>
        <v/>
      </c>
      <c r="B23" s="6" t="str">
        <f>IF(D23=1,_xlfn.XLOOKUP(C23,test_cases[test_'#],test_cases[description]),"")</f>
        <v/>
      </c>
      <c r="C23" s="6">
        <v>10</v>
      </c>
      <c r="D23" s="6">
        <f>COUNTIFS($C$2:C23,C23)</f>
        <v>3</v>
      </c>
      <c r="E23" s="7">
        <v>43921</v>
      </c>
      <c r="F23" s="7">
        <v>43951</v>
      </c>
      <c r="G23" s="7">
        <v>43952</v>
      </c>
      <c r="H23" s="10">
        <f t="shared" si="0"/>
        <v>30</v>
      </c>
      <c r="I23" s="6">
        <f>MOD(IF(ROW()=2,0,IF(C23=C22,I22, I22+1)), 2)</f>
        <v>1</v>
      </c>
      <c r="J23" s="6">
        <f t="shared" si="1"/>
        <v>0</v>
      </c>
    </row>
    <row r="24" spans="1:10" x14ac:dyDescent="0.2">
      <c r="A24" s="6" t="str">
        <f>IF(D24=1,_xlfn.XLOOKUP(C24,test_cases[test_'#],test_cases[test_bucket]),"")</f>
        <v/>
      </c>
      <c r="B24" s="6" t="str">
        <f>IF(D24=1,_xlfn.XLOOKUP(C24,test_cases[test_'#],test_cases[description]),"")</f>
        <v/>
      </c>
      <c r="C24" s="6">
        <v>10</v>
      </c>
      <c r="D24" s="6">
        <f>COUNTIFS($C$2:C24,C24)</f>
        <v>4</v>
      </c>
      <c r="E24" s="7">
        <v>43951</v>
      </c>
      <c r="F24" s="7">
        <v>43982</v>
      </c>
      <c r="G24" s="7">
        <v>43984</v>
      </c>
      <c r="H24" s="10">
        <f t="shared" si="0"/>
        <v>31</v>
      </c>
      <c r="I24" s="6">
        <f>MOD(IF(ROW()=2,0,IF(C24=C23,I23, I23+1)), 2)</f>
        <v>1</v>
      </c>
      <c r="J24" s="6">
        <f t="shared" si="1"/>
        <v>1</v>
      </c>
    </row>
    <row r="25" spans="1:10" x14ac:dyDescent="0.2">
      <c r="A25" s="6" t="str">
        <f>IF(D25=1,_xlfn.XLOOKUP(C25,test_cases[test_'#],test_cases[test_bucket]),"")</f>
        <v>day_roll</v>
      </c>
      <c r="B25" s="6" t="str">
        <f>IF(D25=1,_xlfn.XLOOKUP(C25,test_cases[test_'#],test_cases[description]),"")</f>
        <v>in advance payments</v>
      </c>
      <c r="C25" s="6">
        <v>11</v>
      </c>
      <c r="D25" s="6">
        <f>COUNTIFS($C$2:C25,C25)</f>
        <v>1</v>
      </c>
      <c r="E25" s="7">
        <v>43861</v>
      </c>
      <c r="F25" s="7">
        <v>43892</v>
      </c>
      <c r="G25" s="7">
        <v>43864</v>
      </c>
      <c r="H25" s="10">
        <f t="shared" si="0"/>
        <v>31</v>
      </c>
      <c r="I25" s="6">
        <f>MOD(IF(ROW()=2,0,IF(C25=C24,I24, I24+1)), 2)</f>
        <v>0</v>
      </c>
      <c r="J25" s="6">
        <f t="shared" si="1"/>
        <v>0</v>
      </c>
    </row>
    <row r="26" spans="1:10" x14ac:dyDescent="0.2">
      <c r="A26" s="6" t="str">
        <f>IF(D26=1,_xlfn.XLOOKUP(C26,test_cases[test_'#],test_cases[test_bucket]),"")</f>
        <v/>
      </c>
      <c r="B26" s="6" t="str">
        <f>IF(D26=1,_xlfn.XLOOKUP(C26,test_cases[test_'#],test_cases[description]),"")</f>
        <v/>
      </c>
      <c r="C26" s="6">
        <v>11</v>
      </c>
      <c r="D26" s="6">
        <f>COUNTIFS($C$2:C26,C26)</f>
        <v>2</v>
      </c>
      <c r="E26" s="7">
        <v>43892</v>
      </c>
      <c r="F26" s="7">
        <v>43921</v>
      </c>
      <c r="G26" s="7">
        <v>43893</v>
      </c>
      <c r="H26" s="10">
        <f t="shared" si="0"/>
        <v>29</v>
      </c>
      <c r="I26" s="6">
        <f>MOD(IF(ROW()=2,0,IF(C26=C25,I25, I25+1)), 2)</f>
        <v>0</v>
      </c>
      <c r="J26" s="6">
        <f t="shared" si="1"/>
        <v>0</v>
      </c>
    </row>
    <row r="27" spans="1:10" x14ac:dyDescent="0.2">
      <c r="A27" s="6" t="str">
        <f>IF(D27=1,_xlfn.XLOOKUP(C27,test_cases[test_'#],test_cases[test_bucket]),"")</f>
        <v/>
      </c>
      <c r="B27" s="6" t="str">
        <f>IF(D27=1,_xlfn.XLOOKUP(C27,test_cases[test_'#],test_cases[description]),"")</f>
        <v/>
      </c>
      <c r="C27" s="6">
        <v>11</v>
      </c>
      <c r="D27" s="6">
        <f>COUNTIFS($C$2:C27,C27)</f>
        <v>3</v>
      </c>
      <c r="E27" s="7">
        <v>43921</v>
      </c>
      <c r="F27" s="7">
        <v>43951</v>
      </c>
      <c r="G27" s="7">
        <v>43922</v>
      </c>
      <c r="H27" s="10">
        <f t="shared" si="0"/>
        <v>30</v>
      </c>
      <c r="I27" s="6">
        <f>MOD(IF(ROW()=2,0,IF(C27=C26,I26, I26+1)), 2)</f>
        <v>0</v>
      </c>
      <c r="J27" s="6">
        <f t="shared" si="1"/>
        <v>0</v>
      </c>
    </row>
    <row r="28" spans="1:10" x14ac:dyDescent="0.2">
      <c r="A28" s="6" t="str">
        <f>IF(D28=1,_xlfn.XLOOKUP(C28,test_cases[test_'#],test_cases[test_bucket]),"")</f>
        <v/>
      </c>
      <c r="B28" s="6" t="str">
        <f>IF(D28=1,_xlfn.XLOOKUP(C28,test_cases[test_'#],test_cases[description]),"")</f>
        <v/>
      </c>
      <c r="C28" s="6">
        <v>11</v>
      </c>
      <c r="D28" s="6">
        <f>COUNTIFS($C$2:C28,C28)</f>
        <v>4</v>
      </c>
      <c r="E28" s="7">
        <v>43951</v>
      </c>
      <c r="F28" s="7">
        <v>43982</v>
      </c>
      <c r="G28" s="7">
        <v>43952</v>
      </c>
      <c r="H28" s="10">
        <f t="shared" si="0"/>
        <v>31</v>
      </c>
      <c r="I28" s="6">
        <f>MOD(IF(ROW()=2,0,IF(C28=C27,I27, I27+1)), 2)</f>
        <v>0</v>
      </c>
      <c r="J28" s="6">
        <f t="shared" si="1"/>
        <v>1</v>
      </c>
    </row>
    <row r="29" spans="1:10" x14ac:dyDescent="0.2">
      <c r="A29" s="6" t="str">
        <f>IF(D29=1,_xlfn.XLOOKUP(C29,test_cases[test_'#],test_cases[test_bucket]),"")</f>
        <v>day_roll</v>
      </c>
      <c r="B29" s="6" t="str">
        <f>IF(D29=1,_xlfn.XLOOKUP(C29,test_cases[test_'#],test_cases[description]),"")</f>
        <v>specified day roll</v>
      </c>
      <c r="C29" s="6">
        <v>12</v>
      </c>
      <c r="D29" s="6">
        <f>COUNTIFS($C$2:C29,C29)</f>
        <v>1</v>
      </c>
      <c r="E29" s="7">
        <v>43861</v>
      </c>
      <c r="F29" s="7">
        <v>43878</v>
      </c>
      <c r="G29" s="7">
        <v>43878</v>
      </c>
      <c r="H29" s="10">
        <f t="shared" si="0"/>
        <v>17</v>
      </c>
      <c r="I29" s="6">
        <f>MOD(IF(ROW()=2,0,IF(C29=C28,I28, I28+1)), 2)</f>
        <v>1</v>
      </c>
      <c r="J29" s="6">
        <f t="shared" si="1"/>
        <v>0</v>
      </c>
    </row>
    <row r="30" spans="1:10" x14ac:dyDescent="0.2">
      <c r="A30" s="6" t="str">
        <f>IF(D30=1,_xlfn.XLOOKUP(C30,test_cases[test_'#],test_cases[test_bucket]),"")</f>
        <v/>
      </c>
      <c r="B30" s="6" t="str">
        <f>IF(D30=1,_xlfn.XLOOKUP(C30,test_cases[test_'#],test_cases[description]),"")</f>
        <v/>
      </c>
      <c r="C30" s="6">
        <v>12</v>
      </c>
      <c r="D30" s="6">
        <f>COUNTIFS($C$2:C30,C30)</f>
        <v>2</v>
      </c>
      <c r="E30" s="7">
        <v>43878</v>
      </c>
      <c r="F30" s="7">
        <v>43906</v>
      </c>
      <c r="G30" s="7">
        <v>43906</v>
      </c>
      <c r="H30" s="10">
        <f t="shared" si="0"/>
        <v>28</v>
      </c>
      <c r="I30" s="6">
        <f>MOD(IF(ROW()=2,0,IF(C30=C29,I29, I29+1)), 2)</f>
        <v>1</v>
      </c>
      <c r="J30" s="6">
        <f t="shared" si="1"/>
        <v>0</v>
      </c>
    </row>
    <row r="31" spans="1:10" x14ac:dyDescent="0.2">
      <c r="A31" s="6" t="str">
        <f>IF(D31=1,_xlfn.XLOOKUP(C31,test_cases[test_'#],test_cases[test_bucket]),"")</f>
        <v/>
      </c>
      <c r="B31" s="6" t="str">
        <f>IF(D31=1,_xlfn.XLOOKUP(C31,test_cases[test_'#],test_cases[description]),"")</f>
        <v/>
      </c>
      <c r="C31" s="6">
        <v>12</v>
      </c>
      <c r="D31" s="6">
        <f>COUNTIFS($C$2:C31,C31)</f>
        <v>3</v>
      </c>
      <c r="E31" s="7">
        <v>43906</v>
      </c>
      <c r="F31" s="7">
        <v>43937</v>
      </c>
      <c r="G31" s="7">
        <v>43937</v>
      </c>
      <c r="H31" s="10">
        <f t="shared" si="0"/>
        <v>31</v>
      </c>
      <c r="I31" s="6">
        <f>MOD(IF(ROW()=2,0,IF(C31=C30,I30, I30+1)), 2)</f>
        <v>1</v>
      </c>
      <c r="J31" s="6">
        <f t="shared" si="1"/>
        <v>0</v>
      </c>
    </row>
    <row r="32" spans="1:10" x14ac:dyDescent="0.2">
      <c r="A32" s="6" t="str">
        <f>IF(D32=1,_xlfn.XLOOKUP(C32,test_cases[test_'#],test_cases[test_bucket]),"")</f>
        <v/>
      </c>
      <c r="B32" s="6" t="str">
        <f>IF(D32=1,_xlfn.XLOOKUP(C32,test_cases[test_'#],test_cases[description]),"")</f>
        <v/>
      </c>
      <c r="C32" s="6">
        <v>12</v>
      </c>
      <c r="D32" s="6">
        <f>COUNTIFS($C$2:C32,C32)</f>
        <v>4</v>
      </c>
      <c r="E32" s="7">
        <v>43937</v>
      </c>
      <c r="F32" s="7">
        <v>43982</v>
      </c>
      <c r="G32" s="7">
        <v>43980</v>
      </c>
      <c r="H32" s="10">
        <f t="shared" si="0"/>
        <v>45</v>
      </c>
      <c r="I32" s="6">
        <f>MOD(IF(ROW()=2,0,IF(C32=C31,I31, I31+1)), 2)</f>
        <v>1</v>
      </c>
      <c r="J32" s="6">
        <f t="shared" si="1"/>
        <v>1</v>
      </c>
    </row>
    <row r="33" spans="1:10" x14ac:dyDescent="0.2">
      <c r="A33" s="6" t="str">
        <f>IF(D33=1,_xlfn.XLOOKUP(C33,test_cases[test_'#],test_cases[test_bucket]),"")</f>
        <v>stub_type_specified</v>
      </c>
      <c r="B33" s="6" t="str">
        <f>IF(D33=1,_xlfn.XLOOKUP(C33,test_cases[test_'#],test_cases[description]),"")</f>
        <v>default should be first short stub</v>
      </c>
      <c r="C33" s="6">
        <v>13</v>
      </c>
      <c r="D33" s="6">
        <f>COUNTIFS($C$2:C33,C33)</f>
        <v>1</v>
      </c>
      <c r="E33" s="7">
        <v>43845</v>
      </c>
      <c r="F33" s="7">
        <v>43861</v>
      </c>
      <c r="G33" s="7">
        <v>43861</v>
      </c>
      <c r="H33" s="10">
        <f t="shared" si="0"/>
        <v>16</v>
      </c>
      <c r="I33" s="6">
        <f>MOD(IF(ROW()=2,0,IF(C33=C32,I32, I32+1)), 2)</f>
        <v>0</v>
      </c>
      <c r="J33" s="6">
        <f t="shared" si="1"/>
        <v>0</v>
      </c>
    </row>
    <row r="34" spans="1:10" x14ac:dyDescent="0.2">
      <c r="A34" s="6" t="str">
        <f>IF(D34=1,_xlfn.XLOOKUP(C34,test_cases[test_'#],test_cases[test_bucket]),"")</f>
        <v/>
      </c>
      <c r="B34" s="6" t="str">
        <f>IF(D34=1,_xlfn.XLOOKUP(C34,test_cases[test_'#],test_cases[description]),"")</f>
        <v/>
      </c>
      <c r="C34" s="6">
        <v>13</v>
      </c>
      <c r="D34" s="6">
        <f>COUNTIFS($C$2:C34,C34)</f>
        <v>2</v>
      </c>
      <c r="E34" s="7">
        <v>43861</v>
      </c>
      <c r="F34" s="7">
        <v>43889</v>
      </c>
      <c r="G34" s="7">
        <v>43889</v>
      </c>
      <c r="H34" s="10">
        <f t="shared" si="0"/>
        <v>28</v>
      </c>
      <c r="I34" s="6">
        <f>MOD(IF(ROW()=2,0,IF(C34=C33,I33, I33+1)), 2)</f>
        <v>0</v>
      </c>
      <c r="J34" s="6">
        <f t="shared" si="1"/>
        <v>0</v>
      </c>
    </row>
    <row r="35" spans="1:10" x14ac:dyDescent="0.2">
      <c r="A35" s="6" t="str">
        <f>IF(D35=1,_xlfn.XLOOKUP(C35,test_cases[test_'#],test_cases[test_bucket]),"")</f>
        <v/>
      </c>
      <c r="B35" s="6" t="str">
        <f>IF(D35=1,_xlfn.XLOOKUP(C35,test_cases[test_'#],test_cases[description]),"")</f>
        <v/>
      </c>
      <c r="C35" s="6">
        <v>13</v>
      </c>
      <c r="D35" s="6">
        <f>COUNTIFS($C$2:C35,C35)</f>
        <v>3</v>
      </c>
      <c r="E35" s="7">
        <v>43889</v>
      </c>
      <c r="F35" s="7">
        <v>43921</v>
      </c>
      <c r="G35" s="7">
        <v>43921</v>
      </c>
      <c r="H35" s="10">
        <f t="shared" si="0"/>
        <v>32</v>
      </c>
      <c r="I35" s="6">
        <f>MOD(IF(ROW()=2,0,IF(C35=C34,I34, I34+1)), 2)</f>
        <v>0</v>
      </c>
      <c r="J35" s="6">
        <f t="shared" si="1"/>
        <v>0</v>
      </c>
    </row>
    <row r="36" spans="1:10" x14ac:dyDescent="0.2">
      <c r="A36" s="6" t="str">
        <f>IF(D36=1,_xlfn.XLOOKUP(C36,test_cases[test_'#],test_cases[test_bucket]),"")</f>
        <v/>
      </c>
      <c r="B36" s="6" t="str">
        <f>IF(D36=1,_xlfn.XLOOKUP(C36,test_cases[test_'#],test_cases[description]),"")</f>
        <v/>
      </c>
      <c r="C36" s="6">
        <v>13</v>
      </c>
      <c r="D36" s="6">
        <f>COUNTIFS($C$2:C36,C36)</f>
        <v>4</v>
      </c>
      <c r="E36" s="7">
        <v>43921</v>
      </c>
      <c r="F36" s="7">
        <v>43951</v>
      </c>
      <c r="G36" s="7">
        <v>43951</v>
      </c>
      <c r="H36" s="10">
        <f t="shared" si="0"/>
        <v>30</v>
      </c>
      <c r="I36" s="6">
        <f>MOD(IF(ROW()=2,0,IF(C36=C35,I35, I35+1)), 2)</f>
        <v>0</v>
      </c>
      <c r="J36" s="6">
        <f t="shared" si="1"/>
        <v>0</v>
      </c>
    </row>
    <row r="37" spans="1:10" x14ac:dyDescent="0.2">
      <c r="A37" s="6" t="str">
        <f>IF(D37=1,_xlfn.XLOOKUP(C37,test_cases[test_'#],test_cases[test_bucket]),"")</f>
        <v/>
      </c>
      <c r="B37" s="6" t="str">
        <f>IF(D37=1,_xlfn.XLOOKUP(C37,test_cases[test_'#],test_cases[description]),"")</f>
        <v/>
      </c>
      <c r="C37" s="6">
        <v>13</v>
      </c>
      <c r="D37" s="6">
        <f>COUNTIFS($C$2:C37,C37)</f>
        <v>5</v>
      </c>
      <c r="E37" s="7">
        <v>43951</v>
      </c>
      <c r="F37" s="7">
        <v>43982</v>
      </c>
      <c r="G37" s="7">
        <v>43980</v>
      </c>
      <c r="H37" s="10">
        <f t="shared" si="0"/>
        <v>31</v>
      </c>
      <c r="I37" s="6">
        <f>MOD(IF(ROW()=2,0,IF(C37=C36,I36, I36+1)), 2)</f>
        <v>0</v>
      </c>
      <c r="J37" s="6">
        <f t="shared" si="1"/>
        <v>1</v>
      </c>
    </row>
    <row r="38" spans="1:10" x14ac:dyDescent="0.2">
      <c r="A38" s="6" t="str">
        <f>IF(D38=1,_xlfn.XLOOKUP(C38,test_cases[test_'#],test_cases[test_bucket]),"")</f>
        <v>stub_type_specified</v>
      </c>
      <c r="B38" s="6" t="str">
        <f>IF(D38=1,_xlfn.XLOOKUP(C38,test_cases[test_'#],test_cases[description]),"")</f>
        <v>first short stub</v>
      </c>
      <c r="C38" s="6">
        <v>14</v>
      </c>
      <c r="D38" s="6">
        <f>COUNTIFS($C$2:C38,C38)</f>
        <v>1</v>
      </c>
      <c r="E38" s="7">
        <v>43845</v>
      </c>
      <c r="F38" s="7">
        <v>43861</v>
      </c>
      <c r="G38" s="7">
        <v>43861</v>
      </c>
      <c r="H38" s="10">
        <f t="shared" si="0"/>
        <v>16</v>
      </c>
      <c r="I38" s="6">
        <f>MOD(IF(ROW()=2,0,IF(C38=C37,I37, I37+1)), 2)</f>
        <v>1</v>
      </c>
      <c r="J38" s="6">
        <f t="shared" si="1"/>
        <v>0</v>
      </c>
    </row>
    <row r="39" spans="1:10" x14ac:dyDescent="0.2">
      <c r="A39" s="6" t="str">
        <f>IF(D39=1,_xlfn.XLOOKUP(C39,test_cases[test_'#],test_cases[test_bucket]),"")</f>
        <v/>
      </c>
      <c r="B39" s="6" t="str">
        <f>IF(D39=1,_xlfn.XLOOKUP(C39,test_cases[test_'#],test_cases[description]),"")</f>
        <v/>
      </c>
      <c r="C39" s="6">
        <v>14</v>
      </c>
      <c r="D39" s="6">
        <f>COUNTIFS($C$2:C39,C39)</f>
        <v>2</v>
      </c>
      <c r="E39" s="7">
        <v>43861</v>
      </c>
      <c r="F39" s="7">
        <v>43889</v>
      </c>
      <c r="G39" s="7">
        <v>43889</v>
      </c>
      <c r="H39" s="10">
        <f t="shared" si="0"/>
        <v>28</v>
      </c>
      <c r="I39" s="6">
        <f>MOD(IF(ROW()=2,0,IF(C39=C38,I38, I38+1)), 2)</f>
        <v>1</v>
      </c>
      <c r="J39" s="6">
        <f t="shared" si="1"/>
        <v>0</v>
      </c>
    </row>
    <row r="40" spans="1:10" x14ac:dyDescent="0.2">
      <c r="A40" s="6" t="str">
        <f>IF(D40=1,_xlfn.XLOOKUP(C40,test_cases[test_'#],test_cases[test_bucket]),"")</f>
        <v/>
      </c>
      <c r="B40" s="6" t="str">
        <f>IF(D40=1,_xlfn.XLOOKUP(C40,test_cases[test_'#],test_cases[description]),"")</f>
        <v/>
      </c>
      <c r="C40" s="6">
        <v>14</v>
      </c>
      <c r="D40" s="6">
        <f>COUNTIFS($C$2:C40,C40)</f>
        <v>3</v>
      </c>
      <c r="E40" s="7">
        <v>43889</v>
      </c>
      <c r="F40" s="7">
        <v>43921</v>
      </c>
      <c r="G40" s="7">
        <v>43921</v>
      </c>
      <c r="H40" s="10">
        <f t="shared" si="0"/>
        <v>32</v>
      </c>
      <c r="I40" s="6">
        <f>MOD(IF(ROW()=2,0,IF(C40=C39,I39, I39+1)), 2)</f>
        <v>1</v>
      </c>
      <c r="J40" s="6">
        <f t="shared" si="1"/>
        <v>0</v>
      </c>
    </row>
    <row r="41" spans="1:10" x14ac:dyDescent="0.2">
      <c r="A41" s="6" t="str">
        <f>IF(D41=1,_xlfn.XLOOKUP(C41,test_cases[test_'#],test_cases[test_bucket]),"")</f>
        <v/>
      </c>
      <c r="B41" s="6" t="str">
        <f>IF(D41=1,_xlfn.XLOOKUP(C41,test_cases[test_'#],test_cases[description]),"")</f>
        <v/>
      </c>
      <c r="C41" s="6">
        <v>14</v>
      </c>
      <c r="D41" s="6">
        <f>COUNTIFS($C$2:C41,C41)</f>
        <v>4</v>
      </c>
      <c r="E41" s="7">
        <v>43921</v>
      </c>
      <c r="F41" s="7">
        <v>43951</v>
      </c>
      <c r="G41" s="7">
        <v>43951</v>
      </c>
      <c r="H41" s="10">
        <f t="shared" si="0"/>
        <v>30</v>
      </c>
      <c r="I41" s="6">
        <f>MOD(IF(ROW()=2,0,IF(C41=C40,I40, I40+1)), 2)</f>
        <v>1</v>
      </c>
      <c r="J41" s="6">
        <f t="shared" si="1"/>
        <v>0</v>
      </c>
    </row>
    <row r="42" spans="1:10" x14ac:dyDescent="0.2">
      <c r="A42" s="6" t="str">
        <f>IF(D42=1,_xlfn.XLOOKUP(C42,test_cases[test_'#],test_cases[test_bucket]),"")</f>
        <v/>
      </c>
      <c r="B42" s="6" t="str">
        <f>IF(D42=1,_xlfn.XLOOKUP(C42,test_cases[test_'#],test_cases[description]),"")</f>
        <v/>
      </c>
      <c r="C42" s="6">
        <v>14</v>
      </c>
      <c r="D42" s="6">
        <f>COUNTIFS($C$2:C42,C42)</f>
        <v>5</v>
      </c>
      <c r="E42" s="7">
        <v>43951</v>
      </c>
      <c r="F42" s="7">
        <v>43982</v>
      </c>
      <c r="G42" s="7">
        <v>43980</v>
      </c>
      <c r="H42" s="10">
        <f t="shared" si="0"/>
        <v>31</v>
      </c>
      <c r="I42" s="6">
        <f>MOD(IF(ROW()=2,0,IF(C42=C41,I41, I41+1)), 2)</f>
        <v>1</v>
      </c>
      <c r="J42" s="6">
        <f t="shared" si="1"/>
        <v>1</v>
      </c>
    </row>
    <row r="43" spans="1:10" x14ac:dyDescent="0.2">
      <c r="A43" s="6" t="str">
        <f>IF(D43=1,_xlfn.XLOOKUP(C43,test_cases[test_'#],test_cases[test_bucket]),"")</f>
        <v>stub_type_specified</v>
      </c>
      <c r="B43" s="6" t="str">
        <f>IF(D43=1,_xlfn.XLOOKUP(C43,test_cases[test_'#],test_cases[description]),"")</f>
        <v>first long stub</v>
      </c>
      <c r="C43" s="6">
        <v>15</v>
      </c>
      <c r="D43" s="6">
        <f>COUNTIFS($C$2:C43,C43)</f>
        <v>1</v>
      </c>
      <c r="E43" s="7">
        <v>43845</v>
      </c>
      <c r="F43" s="7">
        <v>43889</v>
      </c>
      <c r="G43" s="7">
        <v>43889</v>
      </c>
      <c r="H43" s="10">
        <f t="shared" si="0"/>
        <v>44</v>
      </c>
      <c r="I43" s="6">
        <f>MOD(IF(ROW()=2,0,IF(C43=C42,I42, I42+1)), 2)</f>
        <v>0</v>
      </c>
      <c r="J43" s="6">
        <f t="shared" si="1"/>
        <v>0</v>
      </c>
    </row>
    <row r="44" spans="1:10" x14ac:dyDescent="0.2">
      <c r="A44" s="6" t="str">
        <f>IF(D44=1,_xlfn.XLOOKUP(C44,test_cases[test_'#],test_cases[test_bucket]),"")</f>
        <v/>
      </c>
      <c r="B44" s="6" t="str">
        <f>IF(D44=1,_xlfn.XLOOKUP(C44,test_cases[test_'#],test_cases[description]),"")</f>
        <v/>
      </c>
      <c r="C44" s="6">
        <v>15</v>
      </c>
      <c r="D44" s="6">
        <f>COUNTIFS($C$2:C44,C44)</f>
        <v>2</v>
      </c>
      <c r="E44" s="7">
        <v>43889</v>
      </c>
      <c r="F44" s="7">
        <v>43921</v>
      </c>
      <c r="G44" s="7">
        <v>43921</v>
      </c>
      <c r="H44" s="10">
        <f t="shared" si="0"/>
        <v>32</v>
      </c>
      <c r="I44" s="6">
        <f>MOD(IF(ROW()=2,0,IF(C44=C43,I43, I43+1)), 2)</f>
        <v>0</v>
      </c>
      <c r="J44" s="6">
        <f t="shared" si="1"/>
        <v>0</v>
      </c>
    </row>
    <row r="45" spans="1:10" x14ac:dyDescent="0.2">
      <c r="A45" s="6" t="str">
        <f>IF(D45=1,_xlfn.XLOOKUP(C45,test_cases[test_'#],test_cases[test_bucket]),"")</f>
        <v/>
      </c>
      <c r="B45" s="6" t="str">
        <f>IF(D45=1,_xlfn.XLOOKUP(C45,test_cases[test_'#],test_cases[description]),"")</f>
        <v/>
      </c>
      <c r="C45" s="6">
        <v>15</v>
      </c>
      <c r="D45" s="6">
        <f>COUNTIFS($C$2:C45,C45)</f>
        <v>3</v>
      </c>
      <c r="E45" s="7">
        <v>43921</v>
      </c>
      <c r="F45" s="7">
        <v>43951</v>
      </c>
      <c r="G45" s="7">
        <v>43951</v>
      </c>
      <c r="H45" s="10">
        <f t="shared" si="0"/>
        <v>30</v>
      </c>
      <c r="I45" s="6">
        <f>MOD(IF(ROW()=2,0,IF(C45=C44,I44, I44+1)), 2)</f>
        <v>0</v>
      </c>
      <c r="J45" s="6">
        <f t="shared" si="1"/>
        <v>0</v>
      </c>
    </row>
    <row r="46" spans="1:10" x14ac:dyDescent="0.2">
      <c r="A46" s="6" t="str">
        <f>IF(D46=1,_xlfn.XLOOKUP(C46,test_cases[test_'#],test_cases[test_bucket]),"")</f>
        <v/>
      </c>
      <c r="B46" s="6" t="str">
        <f>IF(D46=1,_xlfn.XLOOKUP(C46,test_cases[test_'#],test_cases[description]),"")</f>
        <v/>
      </c>
      <c r="C46" s="6">
        <v>15</v>
      </c>
      <c r="D46" s="6">
        <f>COUNTIFS($C$2:C46,C46)</f>
        <v>4</v>
      </c>
      <c r="E46" s="7">
        <v>43951</v>
      </c>
      <c r="F46" s="7">
        <v>43982</v>
      </c>
      <c r="G46" s="7">
        <v>43980</v>
      </c>
      <c r="H46" s="10">
        <f t="shared" si="0"/>
        <v>31</v>
      </c>
      <c r="I46" s="6">
        <f>MOD(IF(ROW()=2,0,IF(C46=C45,I45, I45+1)), 2)</f>
        <v>0</v>
      </c>
      <c r="J46" s="6">
        <f t="shared" si="1"/>
        <v>1</v>
      </c>
    </row>
    <row r="47" spans="1:10" x14ac:dyDescent="0.2">
      <c r="A47" s="6" t="str">
        <f>IF(D47=1,_xlfn.XLOOKUP(C47,test_cases[test_'#],test_cases[test_bucket]),"")</f>
        <v>stub_type_specified</v>
      </c>
      <c r="B47" s="6" t="str">
        <f>IF(D47=1,_xlfn.XLOOKUP(C47,test_cases[test_'#],test_cases[description]),"")</f>
        <v>first short stub, 2 periods only</v>
      </c>
      <c r="C47" s="6">
        <v>16</v>
      </c>
      <c r="D47" s="6">
        <f>COUNTIFS($C$2:C47,C47)</f>
        <v>1</v>
      </c>
      <c r="E47" s="7">
        <v>43845</v>
      </c>
      <c r="F47" s="7">
        <v>43889</v>
      </c>
      <c r="G47" s="7">
        <v>43889</v>
      </c>
      <c r="H47" s="10">
        <f t="shared" si="0"/>
        <v>44</v>
      </c>
      <c r="I47" s="6">
        <f>MOD(IF(ROW()=2,0,IF(C47=C46,I46, I46+1)), 2)</f>
        <v>1</v>
      </c>
      <c r="J47" s="6">
        <f t="shared" si="1"/>
        <v>0</v>
      </c>
    </row>
    <row r="48" spans="1:10" x14ac:dyDescent="0.2">
      <c r="A48" s="6" t="str">
        <f>IF(D48=1,_xlfn.XLOOKUP(C48,test_cases[test_'#],test_cases[test_bucket]),"")</f>
        <v/>
      </c>
      <c r="B48" s="6" t="str">
        <f>IF(D48=1,_xlfn.XLOOKUP(C48,test_cases[test_'#],test_cases[description]),"")</f>
        <v/>
      </c>
      <c r="C48" s="6">
        <v>16</v>
      </c>
      <c r="D48" s="6">
        <f>COUNTIFS($C$2:C48,C48)</f>
        <v>2</v>
      </c>
      <c r="E48" s="7">
        <v>43889</v>
      </c>
      <c r="F48" s="7">
        <v>43982</v>
      </c>
      <c r="G48" s="7">
        <v>43980</v>
      </c>
      <c r="H48" s="10">
        <f t="shared" si="0"/>
        <v>93</v>
      </c>
      <c r="I48" s="6">
        <f>MOD(IF(ROW()=2,0,IF(C48=C47,I47, I47+1)), 2)</f>
        <v>1</v>
      </c>
      <c r="J48" s="6">
        <f t="shared" si="1"/>
        <v>1</v>
      </c>
    </row>
    <row r="49" spans="1:12" x14ac:dyDescent="0.2">
      <c r="A49" s="6" t="str">
        <f>IF(D49=1,_xlfn.XLOOKUP(C49,test_cases[test_'#],test_cases[test_bucket]),"")</f>
        <v>stub_type_specified</v>
      </c>
      <c r="B49" s="6" t="str">
        <f>IF(D49=1,_xlfn.XLOOKUP(C49,test_cases[test_'#],test_cases[description]),"")</f>
        <v>first long stub, 1 period only</v>
      </c>
      <c r="C49" s="6">
        <v>17</v>
      </c>
      <c r="D49" s="6">
        <f>COUNTIFS($C$2:C49,C49)</f>
        <v>1</v>
      </c>
      <c r="E49" s="7">
        <v>43845</v>
      </c>
      <c r="F49" s="7">
        <v>43982</v>
      </c>
      <c r="G49" s="7">
        <v>43980</v>
      </c>
      <c r="H49" s="10">
        <f t="shared" si="0"/>
        <v>137</v>
      </c>
      <c r="I49" s="6">
        <f>MOD(IF(ROW()=2,0,IF(C49=C48,I48, I48+1)), 2)</f>
        <v>0</v>
      </c>
      <c r="J49" s="6">
        <f t="shared" si="1"/>
        <v>1</v>
      </c>
    </row>
    <row r="50" spans="1:12" x14ac:dyDescent="0.2">
      <c r="A50" s="6" t="str">
        <f>IF(D50=1,_xlfn.XLOOKUP(C50,test_cases[test_'#],test_cases[test_bucket]),"")</f>
        <v>stub_type_specified</v>
      </c>
      <c r="B50" s="6" t="str">
        <f>IF(D50=1,_xlfn.XLOOKUP(C50,test_cases[test_'#],test_cases[description]),"")</f>
        <v>long short stub</v>
      </c>
      <c r="C50" s="6">
        <v>18</v>
      </c>
      <c r="D50" s="6">
        <f>COUNTIFS($C$2:C50,C50)</f>
        <v>1</v>
      </c>
      <c r="E50" s="7">
        <v>43845</v>
      </c>
      <c r="F50" s="7">
        <v>43878</v>
      </c>
      <c r="G50" s="7">
        <v>43878</v>
      </c>
      <c r="H50" s="10">
        <f t="shared" si="0"/>
        <v>33</v>
      </c>
      <c r="I50" s="6">
        <f>MOD(IF(ROW()=2,0,IF(C50=C49,I49, I49+1)), 2)</f>
        <v>1</v>
      </c>
      <c r="J50" s="6">
        <f t="shared" si="1"/>
        <v>0</v>
      </c>
    </row>
    <row r="51" spans="1:12" x14ac:dyDescent="0.2">
      <c r="A51" s="6" t="str">
        <f>IF(D51=1,_xlfn.XLOOKUP(C51,test_cases[test_'#],test_cases[test_bucket]),"")</f>
        <v/>
      </c>
      <c r="B51" s="6" t="str">
        <f>IF(D51=1,_xlfn.XLOOKUP(C51,test_cases[test_'#],test_cases[description]),"")</f>
        <v/>
      </c>
      <c r="C51" s="6">
        <v>18</v>
      </c>
      <c r="D51" s="6">
        <f>COUNTIFS($C$2:C51,C51)</f>
        <v>2</v>
      </c>
      <c r="E51" s="7">
        <v>43878</v>
      </c>
      <c r="F51" s="7">
        <v>43906</v>
      </c>
      <c r="G51" s="7">
        <v>43906</v>
      </c>
      <c r="H51" s="10">
        <f t="shared" si="0"/>
        <v>28</v>
      </c>
      <c r="I51" s="6">
        <f>MOD(IF(ROW()=2,0,IF(C51=C50,I50, I50+1)), 2)</f>
        <v>1</v>
      </c>
      <c r="J51" s="6">
        <f t="shared" si="1"/>
        <v>0</v>
      </c>
    </row>
    <row r="52" spans="1:12" x14ac:dyDescent="0.2">
      <c r="A52" s="6" t="str">
        <f>IF(D52=1,_xlfn.XLOOKUP(C52,test_cases[test_'#],test_cases[test_bucket]),"")</f>
        <v/>
      </c>
      <c r="B52" s="6" t="str">
        <f>IF(D52=1,_xlfn.XLOOKUP(C52,test_cases[test_'#],test_cases[description]),"")</f>
        <v/>
      </c>
      <c r="C52" s="6">
        <v>18</v>
      </c>
      <c r="D52" s="6">
        <f>COUNTIFS($C$2:C52,C52)</f>
        <v>3</v>
      </c>
      <c r="E52" s="7">
        <v>43906</v>
      </c>
      <c r="F52" s="7">
        <v>43936</v>
      </c>
      <c r="G52" s="7">
        <v>43936</v>
      </c>
      <c r="H52" s="10">
        <f t="shared" si="0"/>
        <v>30</v>
      </c>
      <c r="I52" s="6">
        <f>MOD(IF(ROW()=2,0,IF(C52=C51,I51, I51+1)), 2)</f>
        <v>1</v>
      </c>
      <c r="J52" s="6">
        <f t="shared" si="1"/>
        <v>0</v>
      </c>
    </row>
    <row r="53" spans="1:12" x14ac:dyDescent="0.2">
      <c r="A53" s="6" t="str">
        <f>IF(D53=1,_xlfn.XLOOKUP(C53,test_cases[test_'#],test_cases[test_bucket]),"")</f>
        <v/>
      </c>
      <c r="B53" s="6" t="str">
        <f>IF(D53=1,_xlfn.XLOOKUP(C53,test_cases[test_'#],test_cases[description]),"")</f>
        <v/>
      </c>
      <c r="C53" s="6">
        <v>18</v>
      </c>
      <c r="D53" s="6">
        <f>COUNTIFS($C$2:C53,C53)</f>
        <v>4</v>
      </c>
      <c r="E53" s="7">
        <v>43936</v>
      </c>
      <c r="F53" s="7">
        <v>43966</v>
      </c>
      <c r="G53" s="7">
        <v>43966</v>
      </c>
      <c r="H53" s="10">
        <f t="shared" si="0"/>
        <v>30</v>
      </c>
      <c r="I53" s="6">
        <f>MOD(IF(ROW()=2,0,IF(C53=C52,I52, I52+1)), 2)</f>
        <v>1</v>
      </c>
      <c r="J53" s="6">
        <f t="shared" si="1"/>
        <v>0</v>
      </c>
    </row>
    <row r="54" spans="1:12" x14ac:dyDescent="0.2">
      <c r="A54" s="6" t="str">
        <f>IF(D54=1,_xlfn.XLOOKUP(C54,test_cases[test_'#],test_cases[test_bucket]),"")</f>
        <v/>
      </c>
      <c r="B54" s="6" t="str">
        <f>IF(D54=1,_xlfn.XLOOKUP(C54,test_cases[test_'#],test_cases[description]),"")</f>
        <v/>
      </c>
      <c r="C54" s="6">
        <v>18</v>
      </c>
      <c r="D54" s="6">
        <f>COUNTIFS($C$2:C54,C54)</f>
        <v>5</v>
      </c>
      <c r="E54" s="7">
        <v>43966</v>
      </c>
      <c r="F54" s="7">
        <v>43982</v>
      </c>
      <c r="G54" s="7">
        <v>43980</v>
      </c>
      <c r="H54" s="10">
        <f t="shared" si="0"/>
        <v>16</v>
      </c>
      <c r="I54" s="6">
        <f>MOD(IF(ROW()=2,0,IF(C54=C53,I53, I53+1)), 2)</f>
        <v>1</v>
      </c>
      <c r="J54" s="6">
        <f t="shared" si="1"/>
        <v>1</v>
      </c>
    </row>
    <row r="55" spans="1:12" x14ac:dyDescent="0.2">
      <c r="A55" s="6" t="str">
        <f>IF(D55=1,_xlfn.XLOOKUP(C55,test_cases[test_'#],test_cases[test_bucket]),"")</f>
        <v>stub_type_specified</v>
      </c>
      <c r="B55" s="6" t="str">
        <f>IF(D55=1,_xlfn.XLOOKUP(C55,test_cases[test_'#],test_cases[description]),"")</f>
        <v>long long stub</v>
      </c>
      <c r="C55" s="6">
        <v>19</v>
      </c>
      <c r="D55" s="6">
        <f>COUNTIFS($C$2:C55,C55)</f>
        <v>1</v>
      </c>
      <c r="E55" s="7">
        <v>43845</v>
      </c>
      <c r="F55" s="7">
        <v>43878</v>
      </c>
      <c r="G55" s="7">
        <v>43878</v>
      </c>
      <c r="H55" s="10">
        <f t="shared" si="0"/>
        <v>33</v>
      </c>
      <c r="I55" s="6">
        <f>MOD(IF(ROW()=2,0,IF(C55=C54,I54, I54+1)), 2)</f>
        <v>0</v>
      </c>
      <c r="J55" s="6">
        <f t="shared" si="1"/>
        <v>0</v>
      </c>
    </row>
    <row r="56" spans="1:12" x14ac:dyDescent="0.2">
      <c r="A56" s="6" t="str">
        <f>IF(D56=1,_xlfn.XLOOKUP(C56,test_cases[test_'#],test_cases[test_bucket]),"")</f>
        <v/>
      </c>
      <c r="B56" s="6" t="str">
        <f>IF(D56=1,_xlfn.XLOOKUP(C56,test_cases[test_'#],test_cases[description]),"")</f>
        <v/>
      </c>
      <c r="C56" s="6">
        <v>19</v>
      </c>
      <c r="D56" s="6">
        <f>COUNTIFS($C$2:C56,C56)</f>
        <v>2</v>
      </c>
      <c r="E56" s="7">
        <v>43878</v>
      </c>
      <c r="F56" s="7">
        <v>43906</v>
      </c>
      <c r="G56" s="7">
        <v>43906</v>
      </c>
      <c r="H56" s="10">
        <f t="shared" si="0"/>
        <v>28</v>
      </c>
      <c r="I56" s="6">
        <f>MOD(IF(ROW()=2,0,IF(C56=C55,I55, I55+1)), 2)</f>
        <v>0</v>
      </c>
      <c r="J56" s="6">
        <f t="shared" si="1"/>
        <v>0</v>
      </c>
    </row>
    <row r="57" spans="1:12" x14ac:dyDescent="0.2">
      <c r="A57" s="6" t="str">
        <f>IF(D57=1,_xlfn.XLOOKUP(C57,test_cases[test_'#],test_cases[test_bucket]),"")</f>
        <v/>
      </c>
      <c r="B57" s="6" t="str">
        <f>IF(D57=1,_xlfn.XLOOKUP(C57,test_cases[test_'#],test_cases[description]),"")</f>
        <v/>
      </c>
      <c r="C57" s="6">
        <v>19</v>
      </c>
      <c r="D57" s="6">
        <f>COUNTIFS($C$2:C57,C57)</f>
        <v>3</v>
      </c>
      <c r="E57" s="7">
        <v>43906</v>
      </c>
      <c r="F57" s="7">
        <v>43936</v>
      </c>
      <c r="G57" s="7">
        <v>43936</v>
      </c>
      <c r="H57" s="10">
        <f t="shared" si="0"/>
        <v>30</v>
      </c>
      <c r="I57" s="6">
        <f>MOD(IF(ROW()=2,0,IF(C57=C56,I56, I56+1)), 2)</f>
        <v>0</v>
      </c>
      <c r="J57" s="6">
        <f t="shared" si="1"/>
        <v>0</v>
      </c>
    </row>
    <row r="58" spans="1:12" x14ac:dyDescent="0.2">
      <c r="A58" s="6" t="str">
        <f>IF(D58=1,_xlfn.XLOOKUP(C58,test_cases[test_'#],test_cases[test_bucket]),"")</f>
        <v/>
      </c>
      <c r="B58" s="6" t="str">
        <f>IF(D58=1,_xlfn.XLOOKUP(C58,test_cases[test_'#],test_cases[description]),"")</f>
        <v/>
      </c>
      <c r="C58" s="6">
        <v>19</v>
      </c>
      <c r="D58" s="6">
        <f>COUNTIFS($C$2:C58,C58)</f>
        <v>4</v>
      </c>
      <c r="E58" s="7">
        <v>43936</v>
      </c>
      <c r="F58" s="7">
        <v>43982</v>
      </c>
      <c r="G58" s="7">
        <v>43980</v>
      </c>
      <c r="H58" s="10">
        <f t="shared" si="0"/>
        <v>46</v>
      </c>
      <c r="I58" s="6">
        <f>MOD(IF(ROW()=2,0,IF(C58=C57,I57, I57+1)), 2)</f>
        <v>0</v>
      </c>
      <c r="J58" s="6">
        <f t="shared" si="1"/>
        <v>1</v>
      </c>
    </row>
    <row r="59" spans="1:12" x14ac:dyDescent="0.2">
      <c r="A59" s="6" t="str">
        <f>IF(D59=1,_xlfn.XLOOKUP(C59,test_cases[test_'#],test_cases[test_bucket]),"")</f>
        <v>stub_type_specified</v>
      </c>
      <c r="B59" s="6" t="str">
        <f>IF(D59=1,_xlfn.XLOOKUP(C59,test_cases[test_'#],test_cases[description]),"")</f>
        <v>long short stub, 2 periods only</v>
      </c>
      <c r="C59" s="6">
        <v>20</v>
      </c>
      <c r="D59" s="6">
        <f>COUNTIFS($C$2:C59,C59)</f>
        <v>1</v>
      </c>
      <c r="E59" s="7">
        <v>43845</v>
      </c>
      <c r="F59" s="7">
        <v>43936</v>
      </c>
      <c r="G59" s="7">
        <v>43936</v>
      </c>
      <c r="H59" s="10">
        <f t="shared" si="0"/>
        <v>91</v>
      </c>
      <c r="I59" s="6">
        <f>MOD(IF(ROW()=2,0,IF(C59=C58,I58, I58+1)), 2)</f>
        <v>1</v>
      </c>
      <c r="J59" s="6">
        <f t="shared" si="1"/>
        <v>0</v>
      </c>
    </row>
    <row r="60" spans="1:12" x14ac:dyDescent="0.2">
      <c r="A60" s="6" t="str">
        <f>IF(D60=1,_xlfn.XLOOKUP(C60,test_cases[test_'#],test_cases[test_bucket]),"")</f>
        <v/>
      </c>
      <c r="B60" s="6" t="str">
        <f>IF(D60=1,_xlfn.XLOOKUP(C60,test_cases[test_'#],test_cases[description]),"")</f>
        <v/>
      </c>
      <c r="C60" s="6">
        <v>20</v>
      </c>
      <c r="D60" s="6">
        <f>COUNTIFS($C$2:C60,C60)</f>
        <v>2</v>
      </c>
      <c r="E60" s="7">
        <v>43936</v>
      </c>
      <c r="F60" s="7">
        <v>43982</v>
      </c>
      <c r="G60" s="7">
        <v>43980</v>
      </c>
      <c r="H60" s="10">
        <f t="shared" si="0"/>
        <v>46</v>
      </c>
      <c r="I60" s="6">
        <f>MOD(IF(ROW()=2,0,IF(C60=C59,I59, I59+1)), 2)</f>
        <v>1</v>
      </c>
      <c r="J60" s="6">
        <f t="shared" si="1"/>
        <v>1</v>
      </c>
    </row>
    <row r="61" spans="1:12" x14ac:dyDescent="0.2">
      <c r="A61" s="6" t="str">
        <f>IF(D61=1,_xlfn.XLOOKUP(C61,test_cases[test_'#],test_cases[test_bucket]),"")</f>
        <v>stub_type_specified</v>
      </c>
      <c r="B61" s="6" t="str">
        <f>IF(D61=1,_xlfn.XLOOKUP(C61,test_cases[test_'#],test_cases[description]),"")</f>
        <v>long long stub, 1 period only</v>
      </c>
      <c r="C61" s="6">
        <v>21</v>
      </c>
      <c r="D61" s="6">
        <f>COUNTIFS($C$2:C61,C61)</f>
        <v>1</v>
      </c>
      <c r="E61" s="7">
        <v>43845</v>
      </c>
      <c r="F61" s="7">
        <v>43982</v>
      </c>
      <c r="G61" s="7">
        <v>43980</v>
      </c>
      <c r="H61" s="10">
        <f t="shared" si="0"/>
        <v>137</v>
      </c>
      <c r="I61" s="6">
        <f>MOD(IF(ROW()=2,0,IF(C61=C60,I60, I60+1)), 2)</f>
        <v>0</v>
      </c>
      <c r="J61" s="6">
        <f t="shared" si="1"/>
        <v>1</v>
      </c>
    </row>
    <row r="62" spans="1:12" x14ac:dyDescent="0.2">
      <c r="A62" s="6" t="str">
        <f>IF(D62=1,_xlfn.XLOOKUP(C62,test_cases[test_'#],test_cases[test_bucket]),"")</f>
        <v>stub_type_specified</v>
      </c>
      <c r="B62" s="6" t="str">
        <f>IF(D62=1,_xlfn.XLOOKUP(C62,test_cases[test_'#],test_cases[description]),"")</f>
        <v>day_roll, first_cpn_end_date, last_start_end_date specified</v>
      </c>
      <c r="C62" s="6">
        <v>22</v>
      </c>
      <c r="D62" s="6">
        <f>COUNTIFS($C$2:C62,C62)</f>
        <v>1</v>
      </c>
      <c r="E62" s="7">
        <v>45509</v>
      </c>
      <c r="F62" s="7">
        <v>45551</v>
      </c>
      <c r="G62" s="7">
        <v>45551</v>
      </c>
      <c r="H62" s="10">
        <f t="shared" si="0"/>
        <v>42</v>
      </c>
      <c r="I62" s="6">
        <f>MOD(IF(ROW()=2,0,IF(C62=C61,I61, I61+1)), 2)</f>
        <v>1</v>
      </c>
      <c r="J62" s="6">
        <f t="shared" si="1"/>
        <v>0</v>
      </c>
      <c r="L62" s="5"/>
    </row>
    <row r="63" spans="1:12" x14ac:dyDescent="0.2">
      <c r="A63" s="6" t="str">
        <f>IF(D63=1,_xlfn.XLOOKUP(C63,test_cases[test_'#],test_cases[test_bucket]),"")</f>
        <v/>
      </c>
      <c r="B63" s="6" t="str">
        <f>IF(D63=1,_xlfn.XLOOKUP(C63,test_cases[test_'#],test_cases[description]),"")</f>
        <v/>
      </c>
      <c r="C63" s="6">
        <v>22</v>
      </c>
      <c r="D63" s="6">
        <f>COUNTIFS($C$2:C63,C63)</f>
        <v>2</v>
      </c>
      <c r="E63" s="7">
        <v>45551</v>
      </c>
      <c r="F63" s="7">
        <v>45642</v>
      </c>
      <c r="G63" s="7">
        <v>45642</v>
      </c>
      <c r="H63" s="10">
        <f t="shared" si="0"/>
        <v>91</v>
      </c>
      <c r="I63" s="6">
        <f>MOD(IF(ROW()=2,0,IF(C63=C62,I62, I62+1)), 2)</f>
        <v>1</v>
      </c>
      <c r="J63" s="6">
        <f t="shared" si="1"/>
        <v>0</v>
      </c>
      <c r="L63" s="5"/>
    </row>
    <row r="64" spans="1:12" x14ac:dyDescent="0.2">
      <c r="A64" s="6" t="str">
        <f>IF(D64=1,_xlfn.XLOOKUP(C64,test_cases[test_'#],test_cases[test_bucket]),"")</f>
        <v/>
      </c>
      <c r="B64" s="6" t="str">
        <f>IF(D64=1,_xlfn.XLOOKUP(C64,test_cases[test_'#],test_cases[description]),"")</f>
        <v/>
      </c>
      <c r="C64" s="6">
        <v>22</v>
      </c>
      <c r="D64" s="6">
        <f>COUNTIFS($C$2:C64,C64)</f>
        <v>3</v>
      </c>
      <c r="E64" s="7">
        <v>45642</v>
      </c>
      <c r="F64" s="7">
        <v>45733</v>
      </c>
      <c r="G64" s="7">
        <v>45733</v>
      </c>
      <c r="H64" s="10">
        <f t="shared" si="0"/>
        <v>91</v>
      </c>
      <c r="I64" s="6">
        <f>MOD(IF(ROW()=2,0,IF(C64=C63,I63, I63+1)), 2)</f>
        <v>1</v>
      </c>
      <c r="J64" s="6">
        <f t="shared" si="1"/>
        <v>0</v>
      </c>
      <c r="L64" s="5"/>
    </row>
    <row r="65" spans="1:12" x14ac:dyDescent="0.2">
      <c r="A65" s="6" t="str">
        <f>IF(D65=1,_xlfn.XLOOKUP(C65,test_cases[test_'#],test_cases[test_bucket]),"")</f>
        <v/>
      </c>
      <c r="B65" s="6" t="str">
        <f>IF(D65=1,_xlfn.XLOOKUP(C65,test_cases[test_'#],test_cases[description]),"")</f>
        <v/>
      </c>
      <c r="C65" s="6">
        <v>22</v>
      </c>
      <c r="D65" s="6">
        <f>COUNTIFS($C$2:C65,C65)</f>
        <v>4</v>
      </c>
      <c r="E65" s="7">
        <v>45733</v>
      </c>
      <c r="F65" s="7">
        <v>45824</v>
      </c>
      <c r="G65" s="7">
        <v>45824</v>
      </c>
      <c r="H65" s="10">
        <f t="shared" si="0"/>
        <v>91</v>
      </c>
      <c r="I65" s="6">
        <f>MOD(IF(ROW()=2,0,IF(C65=C64,I64, I64+1)), 2)</f>
        <v>1</v>
      </c>
      <c r="J65" s="6">
        <f t="shared" si="1"/>
        <v>0</v>
      </c>
      <c r="L65" s="5"/>
    </row>
    <row r="66" spans="1:12" x14ac:dyDescent="0.2">
      <c r="A66" s="6" t="str">
        <f>IF(D66=1,_xlfn.XLOOKUP(C66,test_cases[test_'#],test_cases[test_bucket]),"")</f>
        <v/>
      </c>
      <c r="B66" s="6" t="str">
        <f>IF(D66=1,_xlfn.XLOOKUP(C66,test_cases[test_'#],test_cases[description]),"")</f>
        <v/>
      </c>
      <c r="C66" s="6">
        <v>22</v>
      </c>
      <c r="D66" s="6">
        <f>COUNTIFS($C$2:C66,C66)</f>
        <v>5</v>
      </c>
      <c r="E66" s="7">
        <v>45824</v>
      </c>
      <c r="F66" s="7">
        <v>45915</v>
      </c>
      <c r="G66" s="7">
        <v>45915</v>
      </c>
      <c r="H66" s="10">
        <f t="shared" si="0"/>
        <v>91</v>
      </c>
      <c r="I66" s="6">
        <f>MOD(IF(ROW()=2,0,IF(C66=C65,I65, I65+1)), 2)</f>
        <v>1</v>
      </c>
      <c r="J66" s="6">
        <f t="shared" si="1"/>
        <v>0</v>
      </c>
      <c r="L66" s="5"/>
    </row>
    <row r="67" spans="1:12" x14ac:dyDescent="0.2">
      <c r="A67" s="6" t="str">
        <f>IF(D67=1,_xlfn.XLOOKUP(C67,test_cases[test_'#],test_cases[test_bucket]),"")</f>
        <v/>
      </c>
      <c r="B67" s="6" t="str">
        <f>IF(D67=1,_xlfn.XLOOKUP(C67,test_cases[test_'#],test_cases[description]),"")</f>
        <v/>
      </c>
      <c r="C67" s="6">
        <v>22</v>
      </c>
      <c r="D67" s="6">
        <f>COUNTIFS($C$2:C67,C67)</f>
        <v>6</v>
      </c>
      <c r="E67" s="7">
        <v>45915</v>
      </c>
      <c r="F67" s="7">
        <v>46006</v>
      </c>
      <c r="G67" s="7">
        <v>46006</v>
      </c>
      <c r="H67" s="10">
        <f t="shared" ref="H67:H77" si="2">F67-E67</f>
        <v>91</v>
      </c>
      <c r="I67" s="6">
        <f>MOD(IF(ROW()=2,0,IF(C67=C66,I66, I66+1)), 2)</f>
        <v>1</v>
      </c>
      <c r="J67" s="6">
        <f t="shared" ref="J67:J71" si="3">IF(I67=I68,0, 1)</f>
        <v>0</v>
      </c>
      <c r="L67" s="5"/>
    </row>
    <row r="68" spans="1:12" x14ac:dyDescent="0.2">
      <c r="A68" s="6" t="str">
        <f>IF(D68=1,_xlfn.XLOOKUP(C68,test_cases[test_'#],test_cases[test_bucket]),"")</f>
        <v/>
      </c>
      <c r="B68" s="6" t="str">
        <f>IF(D68=1,_xlfn.XLOOKUP(C68,test_cases[test_'#],test_cases[description]),"")</f>
        <v/>
      </c>
      <c r="C68" s="6">
        <v>22</v>
      </c>
      <c r="D68" s="6">
        <f>COUNTIFS($C$2:C68,C68)</f>
        <v>7</v>
      </c>
      <c r="E68" s="7">
        <v>46006</v>
      </c>
      <c r="F68" s="7">
        <v>46097</v>
      </c>
      <c r="G68" s="7">
        <v>46097</v>
      </c>
      <c r="H68" s="10">
        <f t="shared" si="2"/>
        <v>91</v>
      </c>
      <c r="I68" s="6">
        <f>MOD(IF(ROW()=2,0,IF(C68=C67,I67, I67+1)), 2)</f>
        <v>1</v>
      </c>
      <c r="J68" s="6">
        <f t="shared" si="3"/>
        <v>0</v>
      </c>
      <c r="L68" s="5"/>
    </row>
    <row r="69" spans="1:12" x14ac:dyDescent="0.2">
      <c r="A69" s="6" t="str">
        <f>IF(D69=1,_xlfn.XLOOKUP(C69,test_cases[test_'#],test_cases[test_bucket]),"")</f>
        <v/>
      </c>
      <c r="B69" s="6" t="str">
        <f>IF(D69=1,_xlfn.XLOOKUP(C69,test_cases[test_'#],test_cases[description]),"")</f>
        <v/>
      </c>
      <c r="C69" s="6">
        <v>22</v>
      </c>
      <c r="D69" s="6">
        <f>COUNTIFS($C$2:C69,C69)</f>
        <v>8</v>
      </c>
      <c r="E69" s="7">
        <v>46097</v>
      </c>
      <c r="F69" s="7">
        <v>46188</v>
      </c>
      <c r="G69" s="7">
        <v>46188</v>
      </c>
      <c r="H69" s="10">
        <f t="shared" si="2"/>
        <v>91</v>
      </c>
      <c r="I69" s="6">
        <f>MOD(IF(ROW()=2,0,IF(C69=C68,I68, I68+1)), 2)</f>
        <v>1</v>
      </c>
      <c r="J69" s="6">
        <f t="shared" si="3"/>
        <v>0</v>
      </c>
      <c r="L69" s="5"/>
    </row>
    <row r="70" spans="1:12" x14ac:dyDescent="0.2">
      <c r="A70" s="6" t="str">
        <f>IF(D70=1,_xlfn.XLOOKUP(C70,test_cases[test_'#],test_cases[test_bucket]),"")</f>
        <v/>
      </c>
      <c r="B70" s="6" t="str">
        <f>IF(D70=1,_xlfn.XLOOKUP(C70,test_cases[test_'#],test_cases[description]),"")</f>
        <v/>
      </c>
      <c r="C70" s="6">
        <v>22</v>
      </c>
      <c r="D70" s="6">
        <f>COUNTIFS($C$2:C70,C70)</f>
        <v>9</v>
      </c>
      <c r="E70" s="7">
        <v>46188</v>
      </c>
      <c r="F70" s="7">
        <v>46280</v>
      </c>
      <c r="G70" s="7">
        <v>46280</v>
      </c>
      <c r="H70" s="10">
        <f t="shared" si="2"/>
        <v>92</v>
      </c>
      <c r="I70" s="6">
        <f>MOD(IF(ROW()=2,0,IF(C70=C69,I69, I69+1)), 2)</f>
        <v>1</v>
      </c>
      <c r="J70" s="6">
        <f t="shared" si="3"/>
        <v>0</v>
      </c>
      <c r="L70" s="5"/>
    </row>
    <row r="71" spans="1:12" x14ac:dyDescent="0.2">
      <c r="A71" s="6" t="str">
        <f>IF(D71=1,_xlfn.XLOOKUP(C71,test_cases[test_'#],test_cases[test_bucket]),"")</f>
        <v/>
      </c>
      <c r="B71" s="6" t="str">
        <f>IF(D71=1,_xlfn.XLOOKUP(C71,test_cases[test_'#],test_cases[description]),"")</f>
        <v/>
      </c>
      <c r="C71" s="6">
        <v>22</v>
      </c>
      <c r="D71" s="6">
        <f>COUNTIFS($C$2:C71,C71)</f>
        <v>10</v>
      </c>
      <c r="E71" s="7">
        <v>46280</v>
      </c>
      <c r="F71" s="7">
        <v>46371</v>
      </c>
      <c r="G71" s="7">
        <v>46371</v>
      </c>
      <c r="H71" s="10">
        <f t="shared" si="2"/>
        <v>91</v>
      </c>
      <c r="I71" s="6">
        <f>MOD(IF(ROW()=2,0,IF(C71=C70,I70, I70+1)), 2)</f>
        <v>1</v>
      </c>
      <c r="J71" s="6">
        <f t="shared" si="3"/>
        <v>0</v>
      </c>
      <c r="L71" s="5"/>
    </row>
    <row r="72" spans="1:12" x14ac:dyDescent="0.2">
      <c r="A72" s="6" t="str">
        <f>IF(D72=1,_xlfn.XLOOKUP(C72,test_cases[test_'#],test_cases[test_bucket]),"")</f>
        <v/>
      </c>
      <c r="B72" s="6" t="str">
        <f>IF(D72=1,_xlfn.XLOOKUP(C72,test_cases[test_'#],test_cases[description]),"")</f>
        <v/>
      </c>
      <c r="C72" s="6">
        <v>22</v>
      </c>
      <c r="D72" s="6">
        <f>COUNTIFS($C$2:C72,C72)</f>
        <v>11</v>
      </c>
      <c r="E72" s="7">
        <v>46371</v>
      </c>
      <c r="F72" s="7">
        <v>46461</v>
      </c>
      <c r="G72" s="7">
        <v>46461</v>
      </c>
      <c r="H72" s="10">
        <f t="shared" si="2"/>
        <v>90</v>
      </c>
      <c r="I72" s="6">
        <f>MOD(IF(ROW()=2,0,IF(C72=C71,I71, I71+1)), 2)</f>
        <v>1</v>
      </c>
      <c r="J72" s="6">
        <f>IF(I72=I73,0, 1)</f>
        <v>1</v>
      </c>
      <c r="L72" s="5"/>
    </row>
    <row r="73" spans="1:12" x14ac:dyDescent="0.2">
      <c r="A73" s="6" t="str">
        <f>IF(D73=1,_xlfn.XLOOKUP(C73,test_cases[test_'#],test_cases[test_bucket]),"")</f>
        <v>stub_type_specified</v>
      </c>
      <c r="B73" s="6" t="str">
        <f>IF(D73=1,_xlfn.XLOOKUP(C73,test_cases[test_'#],test_cases[description]),"")</f>
        <v>day_roll, first_cpn_end_date specified</v>
      </c>
      <c r="C73" s="6">
        <v>23</v>
      </c>
      <c r="D73" s="6">
        <f>COUNTIFS($C$2:C73,C73)</f>
        <v>1</v>
      </c>
      <c r="E73" s="7">
        <v>45509</v>
      </c>
      <c r="F73" s="7">
        <v>45551</v>
      </c>
      <c r="G73" s="7">
        <v>45551</v>
      </c>
      <c r="H73" s="10">
        <f t="shared" si="2"/>
        <v>42</v>
      </c>
      <c r="I73" s="6">
        <f>MOD(IF(ROW()=2,0,IF(C73=C72,I72, I72+1)), 2)</f>
        <v>0</v>
      </c>
      <c r="J73" s="6">
        <f t="shared" ref="J73:J93" si="4">IF(I73=I74,0, 1)</f>
        <v>0</v>
      </c>
    </row>
    <row r="74" spans="1:12" x14ac:dyDescent="0.2">
      <c r="A74" s="6" t="str">
        <f>IF(D74=1,_xlfn.XLOOKUP(C74,test_cases[test_'#],test_cases[test_bucket]),"")</f>
        <v/>
      </c>
      <c r="B74" s="6" t="str">
        <f>IF(D74=1,_xlfn.XLOOKUP(C74,test_cases[test_'#],test_cases[description]),"")</f>
        <v/>
      </c>
      <c r="C74" s="6">
        <v>23</v>
      </c>
      <c r="D74" s="6">
        <f>COUNTIFS($C$2:C74,C74)</f>
        <v>2</v>
      </c>
      <c r="E74" s="7">
        <v>45551</v>
      </c>
      <c r="F74" s="7">
        <v>45642</v>
      </c>
      <c r="G74" s="7">
        <v>45642</v>
      </c>
      <c r="H74" s="10">
        <f t="shared" si="2"/>
        <v>91</v>
      </c>
      <c r="I74" s="6">
        <f>MOD(IF(ROW()=2,0,IF(C74=C73,I73, I73+1)), 2)</f>
        <v>0</v>
      </c>
      <c r="J74" s="6">
        <f t="shared" si="4"/>
        <v>0</v>
      </c>
    </row>
    <row r="75" spans="1:12" x14ac:dyDescent="0.2">
      <c r="A75" s="6" t="str">
        <f>IF(D75=1,_xlfn.XLOOKUP(C75,test_cases[test_'#],test_cases[test_bucket]),"")</f>
        <v/>
      </c>
      <c r="B75" s="6" t="str">
        <f>IF(D75=1,_xlfn.XLOOKUP(C75,test_cases[test_'#],test_cases[description]),"")</f>
        <v/>
      </c>
      <c r="C75" s="6">
        <v>23</v>
      </c>
      <c r="D75" s="6">
        <f>COUNTIFS($C$2:C75,C75)</f>
        <v>3</v>
      </c>
      <c r="E75" s="7">
        <v>45642</v>
      </c>
      <c r="F75" s="7">
        <v>45733</v>
      </c>
      <c r="G75" s="7">
        <v>45733</v>
      </c>
      <c r="H75" s="10">
        <f t="shared" si="2"/>
        <v>91</v>
      </c>
      <c r="I75" s="6">
        <f>MOD(IF(ROW()=2,0,IF(C75=C74,I74, I74+1)), 2)</f>
        <v>0</v>
      </c>
      <c r="J75" s="6">
        <f t="shared" si="4"/>
        <v>0</v>
      </c>
    </row>
    <row r="76" spans="1:12" x14ac:dyDescent="0.2">
      <c r="A76" s="6" t="str">
        <f>IF(D76=1,_xlfn.XLOOKUP(C76,test_cases[test_'#],test_cases[test_bucket]),"")</f>
        <v/>
      </c>
      <c r="B76" s="6" t="str">
        <f>IF(D76=1,_xlfn.XLOOKUP(C76,test_cases[test_'#],test_cases[description]),"")</f>
        <v/>
      </c>
      <c r="C76" s="6">
        <v>23</v>
      </c>
      <c r="D76" s="6">
        <f>COUNTIFS($C$2:C76,C76)</f>
        <v>4</v>
      </c>
      <c r="E76" s="7">
        <v>45733</v>
      </c>
      <c r="F76" s="7">
        <v>45824</v>
      </c>
      <c r="G76" s="7">
        <v>45824</v>
      </c>
      <c r="H76" s="10">
        <f t="shared" si="2"/>
        <v>91</v>
      </c>
      <c r="I76" s="6">
        <f>MOD(IF(ROW()=2,0,IF(C76=C75,I75, I75+1)), 2)</f>
        <v>0</v>
      </c>
      <c r="J76" s="6">
        <f t="shared" si="4"/>
        <v>0</v>
      </c>
    </row>
    <row r="77" spans="1:12" x14ac:dyDescent="0.2">
      <c r="A77" s="6" t="str">
        <f>IF(D77=1,_xlfn.XLOOKUP(C77,test_cases[test_'#],test_cases[test_bucket]),"")</f>
        <v/>
      </c>
      <c r="B77" s="6" t="str">
        <f>IF(D77=1,_xlfn.XLOOKUP(C77,test_cases[test_'#],test_cases[description]),"")</f>
        <v/>
      </c>
      <c r="C77" s="6">
        <v>23</v>
      </c>
      <c r="D77" s="6">
        <f>COUNTIFS($C$2:C77,C77)</f>
        <v>5</v>
      </c>
      <c r="E77" s="7">
        <v>45824</v>
      </c>
      <c r="F77" s="7">
        <v>45915</v>
      </c>
      <c r="G77" s="7">
        <v>45915</v>
      </c>
      <c r="H77" s="10">
        <f t="shared" si="2"/>
        <v>91</v>
      </c>
      <c r="I77" s="6">
        <f>MOD(IF(ROW()=2,0,IF(C77=C76,I76, I76+1)), 2)</f>
        <v>0</v>
      </c>
      <c r="J77" s="6">
        <f t="shared" si="4"/>
        <v>0</v>
      </c>
    </row>
    <row r="78" spans="1:12" x14ac:dyDescent="0.2">
      <c r="A78" s="6" t="str">
        <f>IF(D78=1,_xlfn.XLOOKUP(C78,test_cases[test_'#],test_cases[test_bucket]),"")</f>
        <v/>
      </c>
      <c r="B78" s="6" t="str">
        <f>IF(D78=1,_xlfn.XLOOKUP(C78,test_cases[test_'#],test_cases[description]),"")</f>
        <v/>
      </c>
      <c r="C78" s="6">
        <v>23</v>
      </c>
      <c r="D78" s="6">
        <f>COUNTIFS($C$2:C78,C78)</f>
        <v>6</v>
      </c>
      <c r="E78" s="7">
        <v>45915</v>
      </c>
      <c r="F78" s="7">
        <v>46006</v>
      </c>
      <c r="G78" s="7">
        <v>46006</v>
      </c>
      <c r="H78" s="10">
        <f t="shared" ref="H78:H88" si="5">F78-E78</f>
        <v>91</v>
      </c>
      <c r="I78" s="6">
        <f>MOD(IF(ROW()=2,0,IF(C78=C77,I77, I77+1)), 2)</f>
        <v>0</v>
      </c>
      <c r="J78" s="6">
        <f t="shared" si="4"/>
        <v>0</v>
      </c>
    </row>
    <row r="79" spans="1:12" x14ac:dyDescent="0.2">
      <c r="A79" s="6" t="str">
        <f>IF(D79=1,_xlfn.XLOOKUP(C79,test_cases[test_'#],test_cases[test_bucket]),"")</f>
        <v/>
      </c>
      <c r="B79" s="6" t="str">
        <f>IF(D79=1,_xlfn.XLOOKUP(C79,test_cases[test_'#],test_cases[description]),"")</f>
        <v/>
      </c>
      <c r="C79" s="6">
        <v>23</v>
      </c>
      <c r="D79" s="6">
        <f>COUNTIFS($C$2:C79,C79)</f>
        <v>7</v>
      </c>
      <c r="E79" s="7">
        <v>46006</v>
      </c>
      <c r="F79" s="7">
        <v>46097</v>
      </c>
      <c r="G79" s="7">
        <v>46097</v>
      </c>
      <c r="H79" s="10">
        <f t="shared" si="5"/>
        <v>91</v>
      </c>
      <c r="I79" s="6">
        <f>MOD(IF(ROW()=2,0,IF(C79=C78,I78, I78+1)), 2)</f>
        <v>0</v>
      </c>
      <c r="J79" s="6">
        <f t="shared" si="4"/>
        <v>0</v>
      </c>
    </row>
    <row r="80" spans="1:12" x14ac:dyDescent="0.2">
      <c r="A80" s="6" t="str">
        <f>IF(D80=1,_xlfn.XLOOKUP(C80,test_cases[test_'#],test_cases[test_bucket]),"")</f>
        <v/>
      </c>
      <c r="B80" s="6" t="str">
        <f>IF(D80=1,_xlfn.XLOOKUP(C80,test_cases[test_'#],test_cases[description]),"")</f>
        <v/>
      </c>
      <c r="C80" s="6">
        <v>23</v>
      </c>
      <c r="D80" s="6">
        <f>COUNTIFS($C$2:C80,C80)</f>
        <v>8</v>
      </c>
      <c r="E80" s="7">
        <v>46097</v>
      </c>
      <c r="F80" s="7">
        <v>46188</v>
      </c>
      <c r="G80" s="7">
        <v>46188</v>
      </c>
      <c r="H80" s="10">
        <f t="shared" si="5"/>
        <v>91</v>
      </c>
      <c r="I80" s="6">
        <f>MOD(IF(ROW()=2,0,IF(C80=C79,I79, I79+1)), 2)</f>
        <v>0</v>
      </c>
      <c r="J80" s="6">
        <f t="shared" si="4"/>
        <v>0</v>
      </c>
    </row>
    <row r="81" spans="1:10" x14ac:dyDescent="0.2">
      <c r="A81" s="6" t="str">
        <f>IF(D81=1,_xlfn.XLOOKUP(C81,test_cases[test_'#],test_cases[test_bucket]),"")</f>
        <v/>
      </c>
      <c r="B81" s="6" t="str">
        <f>IF(D81=1,_xlfn.XLOOKUP(C81,test_cases[test_'#],test_cases[description]),"")</f>
        <v/>
      </c>
      <c r="C81" s="6">
        <v>23</v>
      </c>
      <c r="D81" s="6">
        <f>COUNTIFS($C$2:C81,C81)</f>
        <v>9</v>
      </c>
      <c r="E81" s="7">
        <v>46188</v>
      </c>
      <c r="F81" s="7">
        <v>46280</v>
      </c>
      <c r="G81" s="7">
        <v>46280</v>
      </c>
      <c r="H81" s="10">
        <f t="shared" si="5"/>
        <v>92</v>
      </c>
      <c r="I81" s="6">
        <f>MOD(IF(ROW()=2,0,IF(C81=C80,I80, I80+1)), 2)</f>
        <v>0</v>
      </c>
      <c r="J81" s="6">
        <f t="shared" si="4"/>
        <v>0</v>
      </c>
    </row>
    <row r="82" spans="1:10" x14ac:dyDescent="0.2">
      <c r="A82" s="6" t="str">
        <f>IF(D82=1,_xlfn.XLOOKUP(C82,test_cases[test_'#],test_cases[test_bucket]),"")</f>
        <v/>
      </c>
      <c r="B82" s="6" t="str">
        <f>IF(D82=1,_xlfn.XLOOKUP(C82,test_cases[test_'#],test_cases[description]),"")</f>
        <v/>
      </c>
      <c r="C82" s="6">
        <v>23</v>
      </c>
      <c r="D82" s="6">
        <f>COUNTIFS($C$2:C82,C82)</f>
        <v>10</v>
      </c>
      <c r="E82" s="7">
        <v>46280</v>
      </c>
      <c r="F82" s="7">
        <v>46371</v>
      </c>
      <c r="G82" s="7">
        <v>46371</v>
      </c>
      <c r="H82" s="10">
        <f t="shared" si="5"/>
        <v>91</v>
      </c>
      <c r="I82" s="6">
        <f>MOD(IF(ROW()=2,0,IF(C82=C81,I81, I81+1)), 2)</f>
        <v>0</v>
      </c>
      <c r="J82" s="6">
        <f t="shared" si="4"/>
        <v>0</v>
      </c>
    </row>
    <row r="83" spans="1:10" x14ac:dyDescent="0.2">
      <c r="A83" s="6" t="str">
        <f>IF(D83=1,_xlfn.XLOOKUP(C83,test_cases[test_'#],test_cases[test_bucket]),"")</f>
        <v/>
      </c>
      <c r="B83" s="6" t="str">
        <f>IF(D83=1,_xlfn.XLOOKUP(C83,test_cases[test_'#],test_cases[description]),"")</f>
        <v/>
      </c>
      <c r="C83" s="6">
        <v>23</v>
      </c>
      <c r="D83" s="6">
        <f>COUNTIFS($C$2:C83,C83)</f>
        <v>11</v>
      </c>
      <c r="E83" s="7">
        <v>46371</v>
      </c>
      <c r="F83" s="7">
        <v>46461</v>
      </c>
      <c r="G83" s="7">
        <v>46461</v>
      </c>
      <c r="H83" s="10">
        <f t="shared" si="5"/>
        <v>90</v>
      </c>
      <c r="I83" s="6">
        <f>MOD(IF(ROW()=2,0,IF(C83=C82,I82, I82+1)), 2)</f>
        <v>0</v>
      </c>
      <c r="J83" s="6">
        <f>IF(I83=I84,0, 1)</f>
        <v>1</v>
      </c>
    </row>
    <row r="84" spans="1:10" x14ac:dyDescent="0.2">
      <c r="A84" s="6" t="str">
        <f>IF(D84=1,_xlfn.XLOOKUP(C84,test_cases[test_'#],test_cases[test_bucket]),"")</f>
        <v>stub_type_specified</v>
      </c>
      <c r="B84" s="6" t="str">
        <f>IF(D84=1,_xlfn.XLOOKUP(C84,test_cases[test_'#],test_cases[description]),"")</f>
        <v>day_roll, last_cpn_start_date specified</v>
      </c>
      <c r="C84" s="6">
        <v>24</v>
      </c>
      <c r="D84" s="6">
        <f>COUNTIFS($C$2:C84,C84)</f>
        <v>1</v>
      </c>
      <c r="E84" s="7">
        <v>45509</v>
      </c>
      <c r="F84" s="7">
        <v>45551</v>
      </c>
      <c r="G84" s="7">
        <v>45551</v>
      </c>
      <c r="H84" s="10">
        <f t="shared" si="5"/>
        <v>42</v>
      </c>
      <c r="I84" s="6">
        <f>MOD(IF(ROW()=2,0,IF(C84=C83,I83, I83+1)), 2)</f>
        <v>1</v>
      </c>
      <c r="J84" s="6">
        <f t="shared" si="4"/>
        <v>0</v>
      </c>
    </row>
    <row r="85" spans="1:10" x14ac:dyDescent="0.2">
      <c r="A85" s="6" t="str">
        <f>IF(D85=1,_xlfn.XLOOKUP(C85,test_cases[test_'#],test_cases[test_bucket]),"")</f>
        <v/>
      </c>
      <c r="B85" s="6" t="str">
        <f>IF(D85=1,_xlfn.XLOOKUP(C85,test_cases[test_'#],test_cases[description]),"")</f>
        <v/>
      </c>
      <c r="C85" s="6">
        <v>24</v>
      </c>
      <c r="D85" s="6">
        <f>COUNTIFS($C$2:C85,C85)</f>
        <v>2</v>
      </c>
      <c r="E85" s="7">
        <v>45551</v>
      </c>
      <c r="F85" s="7">
        <v>45642</v>
      </c>
      <c r="G85" s="7">
        <v>45642</v>
      </c>
      <c r="H85" s="10">
        <f t="shared" si="5"/>
        <v>91</v>
      </c>
      <c r="I85" s="6">
        <f>MOD(IF(ROW()=2,0,IF(C85=C84,I84, I84+1)), 2)</f>
        <v>1</v>
      </c>
      <c r="J85" s="6">
        <f t="shared" si="4"/>
        <v>0</v>
      </c>
    </row>
    <row r="86" spans="1:10" x14ac:dyDescent="0.2">
      <c r="A86" s="6" t="str">
        <f>IF(D86=1,_xlfn.XLOOKUP(C86,test_cases[test_'#],test_cases[test_bucket]),"")</f>
        <v/>
      </c>
      <c r="B86" s="6" t="str">
        <f>IF(D86=1,_xlfn.XLOOKUP(C86,test_cases[test_'#],test_cases[description]),"")</f>
        <v/>
      </c>
      <c r="C86" s="6">
        <v>24</v>
      </c>
      <c r="D86" s="6">
        <f>COUNTIFS($C$2:C86,C86)</f>
        <v>3</v>
      </c>
      <c r="E86" s="7">
        <v>45642</v>
      </c>
      <c r="F86" s="7">
        <v>45733</v>
      </c>
      <c r="G86" s="7">
        <v>45733</v>
      </c>
      <c r="H86" s="10">
        <f t="shared" si="5"/>
        <v>91</v>
      </c>
      <c r="I86" s="6">
        <f>MOD(IF(ROW()=2,0,IF(C86=C85,I85, I85+1)), 2)</f>
        <v>1</v>
      </c>
      <c r="J86" s="6">
        <f t="shared" si="4"/>
        <v>0</v>
      </c>
    </row>
    <row r="87" spans="1:10" x14ac:dyDescent="0.2">
      <c r="A87" s="6" t="str">
        <f>IF(D87=1,_xlfn.XLOOKUP(C87,test_cases[test_'#],test_cases[test_bucket]),"")</f>
        <v/>
      </c>
      <c r="B87" s="6" t="str">
        <f>IF(D87=1,_xlfn.XLOOKUP(C87,test_cases[test_'#],test_cases[description]),"")</f>
        <v/>
      </c>
      <c r="C87" s="6">
        <v>24</v>
      </c>
      <c r="D87" s="6">
        <f>COUNTIFS($C$2:C87,C87)</f>
        <v>4</v>
      </c>
      <c r="E87" s="7">
        <v>45733</v>
      </c>
      <c r="F87" s="7">
        <v>45824</v>
      </c>
      <c r="G87" s="7">
        <v>45824</v>
      </c>
      <c r="H87" s="10">
        <f t="shared" si="5"/>
        <v>91</v>
      </c>
      <c r="I87" s="6">
        <f>MOD(IF(ROW()=2,0,IF(C87=C86,I86, I86+1)), 2)</f>
        <v>1</v>
      </c>
      <c r="J87" s="6">
        <f t="shared" si="4"/>
        <v>0</v>
      </c>
    </row>
    <row r="88" spans="1:10" x14ac:dyDescent="0.2">
      <c r="A88" s="6" t="str">
        <f>IF(D88=1,_xlfn.XLOOKUP(C88,test_cases[test_'#],test_cases[test_bucket]),"")</f>
        <v/>
      </c>
      <c r="B88" s="6" t="str">
        <f>IF(D88=1,_xlfn.XLOOKUP(C88,test_cases[test_'#],test_cases[description]),"")</f>
        <v/>
      </c>
      <c r="C88" s="6">
        <v>24</v>
      </c>
      <c r="D88" s="6">
        <f>COUNTIFS($C$2:C88,C88)</f>
        <v>5</v>
      </c>
      <c r="E88" s="7">
        <v>45824</v>
      </c>
      <c r="F88" s="7">
        <v>45915</v>
      </c>
      <c r="G88" s="7">
        <v>45915</v>
      </c>
      <c r="H88" s="10">
        <f t="shared" si="5"/>
        <v>91</v>
      </c>
      <c r="I88" s="6">
        <f>MOD(IF(ROW()=2,0,IF(C88=C87,I87, I87+1)), 2)</f>
        <v>1</v>
      </c>
      <c r="J88" s="6">
        <f t="shared" si="4"/>
        <v>0</v>
      </c>
    </row>
    <row r="89" spans="1:10" x14ac:dyDescent="0.2">
      <c r="A89" s="6" t="str">
        <f>IF(D89=1,_xlfn.XLOOKUP(C89,test_cases[test_'#],test_cases[test_bucket]),"")</f>
        <v/>
      </c>
      <c r="B89" s="6" t="str">
        <f>IF(D89=1,_xlfn.XLOOKUP(C89,test_cases[test_'#],test_cases[description]),"")</f>
        <v/>
      </c>
      <c r="C89" s="6">
        <v>24</v>
      </c>
      <c r="D89" s="6">
        <f>COUNTIFS($C$2:C89,C89)</f>
        <v>6</v>
      </c>
      <c r="E89" s="7">
        <v>45915</v>
      </c>
      <c r="F89" s="7">
        <v>46006</v>
      </c>
      <c r="G89" s="7">
        <v>46006</v>
      </c>
      <c r="H89" s="10">
        <f t="shared" ref="H89:H94" si="6">F89-E89</f>
        <v>91</v>
      </c>
      <c r="I89" s="6">
        <f>MOD(IF(ROW()=2,0,IF(C89=C88,I88, I88+1)), 2)</f>
        <v>1</v>
      </c>
      <c r="J89" s="6">
        <f t="shared" si="4"/>
        <v>0</v>
      </c>
    </row>
    <row r="90" spans="1:10" x14ac:dyDescent="0.2">
      <c r="A90" s="6" t="str">
        <f>IF(D90=1,_xlfn.XLOOKUP(C90,test_cases[test_'#],test_cases[test_bucket]),"")</f>
        <v/>
      </c>
      <c r="B90" s="6" t="str">
        <f>IF(D90=1,_xlfn.XLOOKUP(C90,test_cases[test_'#],test_cases[description]),"")</f>
        <v/>
      </c>
      <c r="C90" s="6">
        <v>24</v>
      </c>
      <c r="D90" s="6">
        <f>COUNTIFS($C$2:C90,C90)</f>
        <v>7</v>
      </c>
      <c r="E90" s="7">
        <v>46006</v>
      </c>
      <c r="F90" s="7">
        <v>46097</v>
      </c>
      <c r="G90" s="7">
        <v>46097</v>
      </c>
      <c r="H90" s="10">
        <f t="shared" si="6"/>
        <v>91</v>
      </c>
      <c r="I90" s="6">
        <f>MOD(IF(ROW()=2,0,IF(C90=C89,I89, I89+1)), 2)</f>
        <v>1</v>
      </c>
      <c r="J90" s="6">
        <f t="shared" si="4"/>
        <v>0</v>
      </c>
    </row>
    <row r="91" spans="1:10" x14ac:dyDescent="0.2">
      <c r="A91" s="6" t="str">
        <f>IF(D91=1,_xlfn.XLOOKUP(C91,test_cases[test_'#],test_cases[test_bucket]),"")</f>
        <v/>
      </c>
      <c r="B91" s="6" t="str">
        <f>IF(D91=1,_xlfn.XLOOKUP(C91,test_cases[test_'#],test_cases[description]),"")</f>
        <v/>
      </c>
      <c r="C91" s="6">
        <v>24</v>
      </c>
      <c r="D91" s="6">
        <f>COUNTIFS($C$2:C91,C91)</f>
        <v>8</v>
      </c>
      <c r="E91" s="7">
        <v>46097</v>
      </c>
      <c r="F91" s="7">
        <v>46188</v>
      </c>
      <c r="G91" s="7">
        <v>46188</v>
      </c>
      <c r="H91" s="10">
        <f t="shared" si="6"/>
        <v>91</v>
      </c>
      <c r="I91" s="6">
        <f>MOD(IF(ROW()=2,0,IF(C91=C90,I90, I90+1)), 2)</f>
        <v>1</v>
      </c>
      <c r="J91" s="6">
        <f t="shared" si="4"/>
        <v>0</v>
      </c>
    </row>
    <row r="92" spans="1:10" x14ac:dyDescent="0.2">
      <c r="A92" s="6" t="str">
        <f>IF(D92=1,_xlfn.XLOOKUP(C92,test_cases[test_'#],test_cases[test_bucket]),"")</f>
        <v/>
      </c>
      <c r="B92" s="6" t="str">
        <f>IF(D92=1,_xlfn.XLOOKUP(C92,test_cases[test_'#],test_cases[description]),"")</f>
        <v/>
      </c>
      <c r="C92" s="6">
        <v>24</v>
      </c>
      <c r="D92" s="6">
        <f>COUNTIFS($C$2:C92,C92)</f>
        <v>9</v>
      </c>
      <c r="E92" s="7">
        <v>46188</v>
      </c>
      <c r="F92" s="7">
        <v>46280</v>
      </c>
      <c r="G92" s="7">
        <v>46280</v>
      </c>
      <c r="H92" s="10">
        <f t="shared" si="6"/>
        <v>92</v>
      </c>
      <c r="I92" s="6">
        <f>MOD(IF(ROW()=2,0,IF(C92=C91,I91, I91+1)), 2)</f>
        <v>1</v>
      </c>
      <c r="J92" s="6">
        <f t="shared" si="4"/>
        <v>0</v>
      </c>
    </row>
    <row r="93" spans="1:10" x14ac:dyDescent="0.2">
      <c r="A93" s="6" t="str">
        <f>IF(D93=1,_xlfn.XLOOKUP(C93,test_cases[test_'#],test_cases[test_bucket]),"")</f>
        <v/>
      </c>
      <c r="B93" s="6" t="str">
        <f>IF(D93=1,_xlfn.XLOOKUP(C93,test_cases[test_'#],test_cases[description]),"")</f>
        <v/>
      </c>
      <c r="C93" s="6">
        <v>24</v>
      </c>
      <c r="D93" s="6">
        <f>COUNTIFS($C$2:C93,C93)</f>
        <v>10</v>
      </c>
      <c r="E93" s="7">
        <v>46280</v>
      </c>
      <c r="F93" s="7">
        <v>46371</v>
      </c>
      <c r="G93" s="7">
        <v>46371</v>
      </c>
      <c r="H93" s="10">
        <f t="shared" si="6"/>
        <v>91</v>
      </c>
      <c r="I93" s="6">
        <f>MOD(IF(ROW()=2,0,IF(C93=C92,I92, I92+1)), 2)</f>
        <v>1</v>
      </c>
      <c r="J93" s="6">
        <f t="shared" si="4"/>
        <v>0</v>
      </c>
    </row>
    <row r="94" spans="1:10" x14ac:dyDescent="0.2">
      <c r="A94" s="6" t="str">
        <f>IF(D94=1,_xlfn.XLOOKUP(C94,test_cases[test_'#],test_cases[test_bucket]),"")</f>
        <v/>
      </c>
      <c r="B94" s="6" t="str">
        <f>IF(D94=1,_xlfn.XLOOKUP(C94,test_cases[test_'#],test_cases[description]),"")</f>
        <v/>
      </c>
      <c r="C94" s="6">
        <v>24</v>
      </c>
      <c r="D94" s="6">
        <f>COUNTIFS($C$2:C94,C94)</f>
        <v>11</v>
      </c>
      <c r="E94" s="7">
        <v>46371</v>
      </c>
      <c r="F94" s="7">
        <v>46461</v>
      </c>
      <c r="G94" s="7">
        <v>46461</v>
      </c>
      <c r="H94" s="10">
        <f t="shared" si="6"/>
        <v>90</v>
      </c>
      <c r="I94" s="6">
        <f>MOD(IF(ROW()=2,0,IF(C94=C93,I93, I93+1)), 2)</f>
        <v>1</v>
      </c>
      <c r="J94" s="6">
        <f>IF(I94=I95,0, 1)</f>
        <v>1</v>
      </c>
    </row>
  </sheetData>
  <autoFilter ref="A1:G68" xr:uid="{86508C6C-8BCB-4115-82DC-C2C69D33B882}"/>
  <conditionalFormatting sqref="A2:J68">
    <cfRule type="expression" dxfId="74" priority="49">
      <formula>$J2=1</formula>
    </cfRule>
    <cfRule type="expression" dxfId="73" priority="50">
      <formula>$I2=0</formula>
    </cfRule>
    <cfRule type="expression" dxfId="72" priority="51">
      <formula>$I2=1</formula>
    </cfRule>
  </conditionalFormatting>
  <conditionalFormatting sqref="A69:J69">
    <cfRule type="expression" dxfId="71" priority="40">
      <formula>$J69=1</formula>
    </cfRule>
    <cfRule type="expression" dxfId="70" priority="41">
      <formula>$I69=0</formula>
    </cfRule>
    <cfRule type="expression" dxfId="69" priority="42">
      <formula>$I69=1</formula>
    </cfRule>
  </conditionalFormatting>
  <conditionalFormatting sqref="A70:J70">
    <cfRule type="expression" dxfId="68" priority="37">
      <formula>$J70=1</formula>
    </cfRule>
    <cfRule type="expression" dxfId="67" priority="38">
      <formula>$I70=0</formula>
    </cfRule>
    <cfRule type="expression" dxfId="66" priority="39">
      <formula>$I70=1</formula>
    </cfRule>
  </conditionalFormatting>
  <conditionalFormatting sqref="A71:J71">
    <cfRule type="expression" dxfId="65" priority="34">
      <formula>$J71=1</formula>
    </cfRule>
    <cfRule type="expression" dxfId="64" priority="35">
      <formula>$I71=0</formula>
    </cfRule>
    <cfRule type="expression" dxfId="63" priority="36">
      <formula>$I71=1</formula>
    </cfRule>
  </conditionalFormatting>
  <conditionalFormatting sqref="A72:J72">
    <cfRule type="expression" dxfId="62" priority="31">
      <formula>$J72=1</formula>
    </cfRule>
    <cfRule type="expression" dxfId="61" priority="32">
      <formula>$I72=0</formula>
    </cfRule>
    <cfRule type="expression" dxfId="60" priority="33">
      <formula>$I72=1</formula>
    </cfRule>
  </conditionalFormatting>
  <conditionalFormatting sqref="A73:J79">
    <cfRule type="expression" dxfId="29" priority="28">
      <formula>$J73=1</formula>
    </cfRule>
    <cfRule type="expression" dxfId="28" priority="29">
      <formula>$I73=0</formula>
    </cfRule>
    <cfRule type="expression" dxfId="27" priority="30">
      <formula>$I73=1</formula>
    </cfRule>
  </conditionalFormatting>
  <conditionalFormatting sqref="A80:J80">
    <cfRule type="expression" dxfId="26" priority="25">
      <formula>$J80=1</formula>
    </cfRule>
    <cfRule type="expression" dxfId="25" priority="26">
      <formula>$I80=0</formula>
    </cfRule>
    <cfRule type="expression" dxfId="24" priority="27">
      <formula>$I80=1</formula>
    </cfRule>
  </conditionalFormatting>
  <conditionalFormatting sqref="A81:J81">
    <cfRule type="expression" dxfId="23" priority="22">
      <formula>$J81=1</formula>
    </cfRule>
    <cfRule type="expression" dxfId="22" priority="23">
      <formula>$I81=0</formula>
    </cfRule>
    <cfRule type="expression" dxfId="21" priority="24">
      <formula>$I81=1</formula>
    </cfRule>
  </conditionalFormatting>
  <conditionalFormatting sqref="A82:J82">
    <cfRule type="expression" dxfId="20" priority="19">
      <formula>$J82=1</formula>
    </cfRule>
    <cfRule type="expression" dxfId="19" priority="20">
      <formula>$I82=0</formula>
    </cfRule>
    <cfRule type="expression" dxfId="18" priority="21">
      <formula>$I82=1</formula>
    </cfRule>
  </conditionalFormatting>
  <conditionalFormatting sqref="A83:J83">
    <cfRule type="expression" dxfId="17" priority="16">
      <formula>$J83=1</formula>
    </cfRule>
    <cfRule type="expression" dxfId="16" priority="17">
      <formula>$I83=0</formula>
    </cfRule>
    <cfRule type="expression" dxfId="15" priority="18">
      <formula>$I83=1</formula>
    </cfRule>
  </conditionalFormatting>
  <conditionalFormatting sqref="A84:J90">
    <cfRule type="expression" dxfId="14" priority="13">
      <formula>$J84=1</formula>
    </cfRule>
    <cfRule type="expression" dxfId="13" priority="14">
      <formula>$I84=0</formula>
    </cfRule>
    <cfRule type="expression" dxfId="12" priority="15">
      <formula>$I84=1</formula>
    </cfRule>
  </conditionalFormatting>
  <conditionalFormatting sqref="A91:J91">
    <cfRule type="expression" dxfId="11" priority="10">
      <formula>$J91=1</formula>
    </cfRule>
    <cfRule type="expression" dxfId="10" priority="11">
      <formula>$I91=0</formula>
    </cfRule>
    <cfRule type="expression" dxfId="9" priority="12">
      <formula>$I91=1</formula>
    </cfRule>
  </conditionalFormatting>
  <conditionalFormatting sqref="A92:J92">
    <cfRule type="expression" dxfId="8" priority="7">
      <formula>$J92=1</formula>
    </cfRule>
    <cfRule type="expression" dxfId="7" priority="8">
      <formula>$I92=0</formula>
    </cfRule>
    <cfRule type="expression" dxfId="6" priority="9">
      <formula>$I92=1</formula>
    </cfRule>
  </conditionalFormatting>
  <conditionalFormatting sqref="A93:J93">
    <cfRule type="expression" dxfId="5" priority="4">
      <formula>$J93=1</formula>
    </cfRule>
    <cfRule type="expression" dxfId="4" priority="5">
      <formula>$I93=0</formula>
    </cfRule>
    <cfRule type="expression" dxfId="3" priority="6">
      <formula>$I93=1</formula>
    </cfRule>
  </conditionalFormatting>
  <conditionalFormatting sqref="A94:J94">
    <cfRule type="expression" dxfId="2" priority="1">
      <formula>$J94=1</formula>
    </cfRule>
    <cfRule type="expression" dxfId="1" priority="2">
      <formula>$I94=0</formula>
    </cfRule>
    <cfRule type="expression" dxfId="0" priority="3">
      <formula>$I94=1</formula>
    </cfRule>
  </conditionalFormatting>
  <pageMargins left="0.7" right="0.7" top="0.75" bottom="0.75" header="0.3" footer="0.3"/>
  <ignoredErrors>
    <ignoredError sqref="F2:G61" calculatedColumn="1"/>
    <ignoredError sqref="D3 D39:E61 D4:D38 D63 D62 D64:D9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61150-9076-41EF-AD43-59A0EF1CB839}">
  <dimension ref="B2:B6"/>
  <sheetViews>
    <sheetView workbookViewId="0">
      <selection activeCell="B6" sqref="B6"/>
    </sheetView>
  </sheetViews>
  <sheetFormatPr defaultRowHeight="12" x14ac:dyDescent="0.2"/>
  <cols>
    <col min="2" max="2" width="81.7109375" bestFit="1" customWidth="1"/>
  </cols>
  <sheetData>
    <row r="2" spans="2:2" x14ac:dyDescent="0.2">
      <c r="B2" t="s">
        <v>18</v>
      </c>
    </row>
    <row r="3" spans="2:2" x14ac:dyDescent="0.2">
      <c r="B3" t="s">
        <v>15</v>
      </c>
    </row>
    <row r="4" spans="2:2" x14ac:dyDescent="0.2">
      <c r="B4" t="s">
        <v>16</v>
      </c>
    </row>
    <row r="5" spans="2:2" x14ac:dyDescent="0.2">
      <c r="B5" s="1" t="s">
        <v>19</v>
      </c>
    </row>
    <row r="6" spans="2:2" x14ac:dyDescent="0.2">
      <c r="B6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test_cases</vt:lpstr>
      <vt:lpstr>correct_test_results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Shasa Foster</dc:creator>
  <cp:lastModifiedBy>Shasa Foster</cp:lastModifiedBy>
  <dcterms:created xsi:type="dcterms:W3CDTF">2024-09-25T00:42:23Z</dcterms:created>
  <dcterms:modified xsi:type="dcterms:W3CDTF">2024-09-25T12:07:16Z</dcterms:modified>
</cp:coreProperties>
</file>