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<sst xmlns="http://schemas.openxmlformats.org/spreadsheetml/2006/main" count="280" uniqueCount="101">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</sst>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.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8" fillId="0" borderId="2" xfId="0" applyFont="1" applyBorder="1" applyAlignment="1">
      <alignment horizontal="center" vertical="top"/>
    </xf>
    <xf numFmtId="0" fontId="8" fillId="3" borderId="2" xfId="0" applyFont="1" applyFill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workbookViewId="0">
      <selection activeCell="M45" sqref="M45"/>
    </sheetView>
  </sheetViews>
  <sheetFormatPr baseColWidth="10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0.83203125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5"/>
      <c r="C3" s="29">
        <v>46</v>
      </c>
    </row>
    <row r="4" spans="1:15">
      <c r="B4" s="25"/>
    </row>
    <row r="5" spans="1:15" ht="18">
      <c r="A5" s="1" t="s">
        <v>77</v>
      </c>
      <c r="B5" s="25"/>
      <c r="C5" s="26" t="s">
        <v>79</v>
      </c>
      <c r="D5" s="9" t="s">
        <v>47</v>
      </c>
    </row>
    <row r="6" spans="1:15">
      <c r="A6" t="s">
        <v>78</v>
      </c>
      <c r="B6" s="25"/>
      <c r="C6" s="27" t="s">
        <v>80</v>
      </c>
      <c r="D6" s="28"/>
      <c r="F6" s="14" t="s">
        <v>84</v>
      </c>
      <c r="H6" s="24"/>
      <c r="I6" t="s">
        <v>51</v>
      </c>
    </row>
    <row r="7" spans="1:15">
      <c r="A7" t="s">
        <v>81</v>
      </c>
      <c r="B7" s="25"/>
      <c r="C7" s="27" t="s">
        <v>96</v>
      </c>
      <c r="D7" s="28"/>
    </row>
    <row r="8" spans="1:15">
      <c r="A8" t="s">
        <v>82</v>
      </c>
      <c r="B8" s="25"/>
      <c r="C8" s="27" t="s">
        <v>83</v>
      </c>
      <c r="D8" s="28"/>
    </row>
    <row r="9" spans="1:15">
      <c r="B9" s="25"/>
      <c r="C9" s="18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5" t="s">
        <v>65</v>
      </c>
    </row>
    <row r="17" spans="1:16" ht="16" thickBot="1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17" t="s">
        <v>54</v>
      </c>
      <c r="J17" s="17" t="s">
        <v>55</v>
      </c>
      <c r="K17" s="6" t="s">
        <v>6</v>
      </c>
      <c r="L17" s="6" t="s">
        <v>7</v>
      </c>
      <c r="O17" s="19" t="s">
        <v>64</v>
      </c>
    </row>
    <row r="18" spans="1:16" ht="19" thickBot="1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34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 ht="19" thickBot="1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34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 ht="19" thickBot="1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35">
        <v>19.98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 ht="19" thickBot="1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35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 ht="19" thickBot="1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34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 ht="19" thickBot="1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34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 ht="19" thickBot="1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34" t="s">
        <v>23</v>
      </c>
      <c r="G24" s="5" t="str">
        <f>IF(F24="∞","ok","NOK")</f>
        <v>ok</v>
      </c>
      <c r="I24">
        <v>7</v>
      </c>
      <c r="J24" t="s">
        <v>17</v>
      </c>
      <c r="K24" s="12">
        <v>0.8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 ht="19" thickBot="1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34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 ht="19" thickBot="1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34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 ht="19" thickBot="1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34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 ht="19" thickBot="1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34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 ht="19" thickBot="1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34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 ht="19" thickBot="1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34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 ht="19" thickBot="1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34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 ht="19" thickBot="1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34">
        <v>120.1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 ht="19" thickBot="1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34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 ht="19" thickBot="1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34">
        <v>120.1</v>
      </c>
      <c r="G34" s="5" t="str">
        <f>IF(ABS(F34-D34)&lt;=E34,"ok","NOK")</f>
        <v>ok</v>
      </c>
      <c r="I34" s="5" t="s">
        <v>61</v>
      </c>
      <c r="K34" s="16">
        <v>1</v>
      </c>
      <c r="O34">
        <f t="shared" si="1"/>
        <v>0</v>
      </c>
    </row>
    <row r="35" spans="1:16" ht="19" thickBot="1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34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ht="19" thickBot="1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34">
        <v>91</v>
      </c>
      <c r="G36" s="5" t="str">
        <f>IF(ABS(F36-D36)&lt;=E36,"ok","NOK")</f>
        <v>ok</v>
      </c>
      <c r="I36" s="33" t="s">
        <v>56</v>
      </c>
      <c r="J36" s="33"/>
      <c r="K36" s="33"/>
      <c r="L36" s="33"/>
      <c r="M36" s="15"/>
      <c r="N36" s="15"/>
      <c r="O36">
        <f t="shared" si="1"/>
        <v>0</v>
      </c>
    </row>
    <row r="37" spans="1:16" ht="19" thickBot="1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34" t="s">
        <v>23</v>
      </c>
      <c r="G37" s="5" t="str">
        <f>IF(F37="∞","ok","NOK")</f>
        <v>ok</v>
      </c>
      <c r="I37" s="15" t="s">
        <v>57</v>
      </c>
      <c r="J37" s="15"/>
      <c r="K37" s="15"/>
      <c r="O37">
        <f t="shared" si="1"/>
        <v>0</v>
      </c>
    </row>
    <row r="38" spans="1:16" ht="19" thickBot="1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34">
        <v>91.1</v>
      </c>
      <c r="G38" s="5" t="str">
        <f>IF(ABS(F38-D38)&lt;=E38,"ok","NOK")</f>
        <v>ok</v>
      </c>
      <c r="O38">
        <f t="shared" si="1"/>
        <v>0</v>
      </c>
    </row>
    <row r="39" spans="1:16" ht="19" thickBot="1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34" t="s">
        <v>23</v>
      </c>
      <c r="G39" s="5" t="str">
        <f>IF(F39="∞","ok","NOK")</f>
        <v>ok</v>
      </c>
      <c r="I39" s="17" t="s">
        <v>54</v>
      </c>
      <c r="J39" s="17" t="s">
        <v>55</v>
      </c>
      <c r="K39" s="6" t="s">
        <v>6</v>
      </c>
      <c r="L39" s="6" t="s">
        <v>7</v>
      </c>
      <c r="O39">
        <f t="shared" si="1"/>
        <v>0</v>
      </c>
    </row>
    <row r="40" spans="1:16" ht="19" thickBot="1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34">
        <v>90.8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 ht="19" thickBot="1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34">
        <v>120.1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 ht="19" thickBot="1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34">
        <v>120.2</v>
      </c>
      <c r="G42" s="5" t="str">
        <f t="shared" si="4"/>
        <v>ok</v>
      </c>
      <c r="I42">
        <v>3</v>
      </c>
      <c r="J42" t="s">
        <v>9</v>
      </c>
      <c r="K42" s="12">
        <v>0.4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 ht="19" thickBot="1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34">
        <v>168.9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 ht="19" thickBot="1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34">
        <v>169.1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 ht="19" thickBot="1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34">
        <v>168.9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 ht="19" thickBot="1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34">
        <v>29.97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 ht="19" thickBot="1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34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 ht="19" thickBot="1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34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ht="19" thickBot="1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34" t="s">
        <v>23</v>
      </c>
      <c r="G49" s="5" t="str">
        <f>IF(F49="∞","ok","NOK")</f>
        <v>ok</v>
      </c>
      <c r="O49">
        <f t="shared" si="1"/>
        <v>0</v>
      </c>
    </row>
    <row r="50" spans="1:15" ht="19" thickBot="1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34" t="s">
        <v>23</v>
      </c>
      <c r="G50" s="5" t="str">
        <f>IF(F50="∞","ok","NOK")</f>
        <v>ok</v>
      </c>
      <c r="I50" s="18" t="s">
        <v>62</v>
      </c>
      <c r="J50" s="18"/>
      <c r="K50" s="18"/>
      <c r="L50" s="18"/>
      <c r="O50">
        <f t="shared" si="1"/>
        <v>0</v>
      </c>
    </row>
    <row r="51" spans="1:15" ht="19" thickBot="1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34" t="s">
        <v>23</v>
      </c>
      <c r="G51" s="5" t="str">
        <f>IF(F51="∞","ok","NOK")</f>
        <v>ok</v>
      </c>
      <c r="I51" s="18" t="s">
        <v>63</v>
      </c>
      <c r="J51" s="18"/>
      <c r="K51" s="18"/>
      <c r="L51" s="18"/>
      <c r="O51">
        <f t="shared" si="1"/>
        <v>0</v>
      </c>
    </row>
    <row r="53" spans="1:15">
      <c r="A53" t="s">
        <v>40</v>
      </c>
      <c r="B53" s="13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3"/>
      <c r="K57" s="5"/>
      <c r="M57" s="28" t="s">
        <v>99</v>
      </c>
    </row>
    <row r="58" spans="1:15">
      <c r="A58" t="s">
        <v>3</v>
      </c>
      <c r="B58" t="s">
        <v>43</v>
      </c>
      <c r="I58" t="s">
        <v>74</v>
      </c>
      <c r="J58" s="13"/>
      <c r="K58" s="5"/>
      <c r="M58" s="28" t="s">
        <v>99</v>
      </c>
    </row>
    <row r="59" spans="1:15">
      <c r="I59" t="s">
        <v>75</v>
      </c>
      <c r="J59" s="13"/>
      <c r="K59" s="5"/>
      <c r="M59" s="28" t="s">
        <v>99</v>
      </c>
    </row>
    <row r="60" spans="1:15">
      <c r="A60" t="s">
        <v>39</v>
      </c>
      <c r="B60" s="21" t="s">
        <v>98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2"/>
      <c r="K65" s="14"/>
    </row>
    <row r="66" spans="1:13">
      <c r="B66" t="s">
        <v>67</v>
      </c>
      <c r="I66" t="s">
        <v>85</v>
      </c>
      <c r="K66" s="30">
        <v>98.8</v>
      </c>
      <c r="L66" s="5" t="s">
        <v>86</v>
      </c>
      <c r="M66" s="15" t="s">
        <v>87</v>
      </c>
    </row>
    <row r="67" spans="1:13">
      <c r="B67" t="s">
        <v>68</v>
      </c>
      <c r="I67" t="s">
        <v>88</v>
      </c>
      <c r="K67" s="30">
        <v>9.8699999999999992</v>
      </c>
      <c r="L67" s="5" t="s">
        <v>45</v>
      </c>
      <c r="M67" s="15" t="s">
        <v>89</v>
      </c>
    </row>
    <row r="68" spans="1:13">
      <c r="B68" t="s">
        <v>69</v>
      </c>
    </row>
    <row r="69" spans="1:13">
      <c r="I69" t="s">
        <v>94</v>
      </c>
      <c r="K69" s="31">
        <f>102000*K67*0.000001</f>
        <v>1.0067399999999997</v>
      </c>
      <c r="L69" s="9" t="s">
        <v>86</v>
      </c>
    </row>
    <row r="70" spans="1:13">
      <c r="B70" t="s">
        <v>70</v>
      </c>
      <c r="C70" s="22">
        <v>-4.2700000000000002E-2</v>
      </c>
      <c r="D70" s="4" t="s">
        <v>45</v>
      </c>
      <c r="I70" s="23" t="s">
        <v>95</v>
      </c>
    </row>
    <row r="71" spans="1:13">
      <c r="B71" t="s">
        <v>71</v>
      </c>
      <c r="C71" s="22">
        <v>-3.44E-2</v>
      </c>
      <c r="D71" s="4" t="s">
        <v>45</v>
      </c>
    </row>
    <row r="72" spans="1:13">
      <c r="B72" t="s">
        <v>72</v>
      </c>
      <c r="C72" s="22">
        <f>C71-C70</f>
        <v>8.3000000000000018E-3</v>
      </c>
      <c r="D72" s="4" t="s">
        <v>45</v>
      </c>
      <c r="E72" s="9" t="s">
        <v>46</v>
      </c>
      <c r="F72" s="5">
        <v>0.01</v>
      </c>
      <c r="G72" s="23" t="s">
        <v>45</v>
      </c>
      <c r="I72" t="s">
        <v>97</v>
      </c>
      <c r="K72" s="16">
        <f>K66+K69</f>
        <v>99.806739999999991</v>
      </c>
      <c r="L72" s="9" t="s">
        <v>86</v>
      </c>
    </row>
    <row r="73" spans="1:13">
      <c r="C73" s="22"/>
      <c r="D73" s="14"/>
      <c r="G73" s="23"/>
    </row>
    <row r="74" spans="1:13">
      <c r="C74" s="22"/>
      <c r="D74" s="4"/>
      <c r="G74" s="23"/>
    </row>
    <row r="75" spans="1:13">
      <c r="A75" t="s">
        <v>39</v>
      </c>
      <c r="B75" s="13" t="str">
        <f>IF(AND(C72&lt;=F72,ABS(K72-100)&lt;0.5),"PASS","FAIL")</f>
        <v>PASS</v>
      </c>
    </row>
    <row r="77" spans="1:13">
      <c r="B77" s="13"/>
    </row>
    <row r="78" spans="1:13" ht="18">
      <c r="A78" s="1" t="s">
        <v>66</v>
      </c>
      <c r="B78" s="13"/>
      <c r="C78" s="20" t="str">
        <f>IF(AND(B53="PASS",B60="PASS",B75="PASS",M57="y",M58="y",M59="y"),"ACCEPTED","REJECTED")</f>
        <v>ACCEPTED</v>
      </c>
    </row>
    <row r="80" spans="1:13">
      <c r="A80" t="s">
        <v>48</v>
      </c>
      <c r="B80" s="24" t="s">
        <v>100</v>
      </c>
      <c r="E80" s="9" t="s">
        <v>49</v>
      </c>
      <c r="F80" s="32">
        <v>41928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2014-10-16T15:47:08Z</dcterms:modified>
</cp:coreProperties>
</file>