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farleigh1\Desktop\FPix3\"/>
    </mc:Choice>
  </mc:AlternateContent>
  <bookViews>
    <workbookView xWindow="16080" yWindow="0" windowWidth="15060" windowHeight="20520" tabRatio="500"/>
  </bookViews>
  <sheets>
    <sheet name="Sheet1" sheetId="1" r:id="rId1"/>
  </sheets>
  <definedNames>
    <definedName name="_xlnm.Print_Area" localSheetId="0">Sheet1!$A$1:$N$80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<sst xmlns="http://schemas.openxmlformats.org/spreadsheetml/2006/main" count="278" uniqueCount="99">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</sst>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0" fontId="6" fillId="3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0"/>
  <sheetViews>
    <sheetView tabSelected="1" topLeftCell="A15" workbookViewId="0">
      <selection activeCell="F47" sqref="F47"/>
    </sheetView>
  </sheetViews>
  <sheetFormatPr defaultColWidth="11" defaultRowHeight="15.75" x14ac:dyDescent="0.25"/>
  <cols>
    <col min="1" max="1" width="12.5" customWidth="1"/>
    <col min="3" max="3" width="8.375" style="5" customWidth="1"/>
    <col min="4" max="4" width="13.125" style="5" bestFit="1" customWidth="1"/>
    <col min="5" max="5" width="10.875" style="9"/>
    <col min="6" max="6" width="10.875" style="5"/>
    <col min="9" max="9" width="5.875" bestFit="1" customWidth="1"/>
    <col min="10" max="10" width="6.5" bestFit="1" customWidth="1"/>
    <col min="11" max="11" width="12" style="9" bestFit="1" customWidth="1"/>
    <col min="12" max="12" width="4.875" style="9" bestFit="1" customWidth="1"/>
  </cols>
  <sheetData>
    <row r="1" spans="1:15" ht="26.25" x14ac:dyDescent="0.4">
      <c r="A1" s="2" t="s">
        <v>91</v>
      </c>
    </row>
    <row r="3" spans="1:15" ht="18.75" x14ac:dyDescent="0.3">
      <c r="A3" s="1" t="s">
        <v>77</v>
      </c>
      <c r="B3" s="28"/>
      <c r="C3" s="32">
        <v>47</v>
      </c>
    </row>
    <row r="4" spans="1:15" x14ac:dyDescent="0.25">
      <c r="B4" s="28"/>
    </row>
    <row r="5" spans="1:15" ht="18.75" x14ac:dyDescent="0.3">
      <c r="A5" s="1" t="s">
        <v>78</v>
      </c>
      <c r="B5" s="28"/>
      <c r="C5" s="29" t="s">
        <v>80</v>
      </c>
      <c r="D5" s="9" t="s">
        <v>47</v>
      </c>
    </row>
    <row r="6" spans="1:15" x14ac:dyDescent="0.25">
      <c r="A6" t="s">
        <v>79</v>
      </c>
      <c r="B6" s="28"/>
      <c r="C6" s="30" t="s">
        <v>81</v>
      </c>
      <c r="D6" s="31">
        <v>79980109</v>
      </c>
      <c r="F6" s="17" t="s">
        <v>85</v>
      </c>
      <c r="H6" s="27">
        <v>0.2</v>
      </c>
      <c r="I6" t="s">
        <v>51</v>
      </c>
    </row>
    <row r="7" spans="1:15" x14ac:dyDescent="0.25">
      <c r="A7" t="s">
        <v>82</v>
      </c>
      <c r="B7" s="28"/>
      <c r="C7" s="30" t="s">
        <v>97</v>
      </c>
      <c r="D7" s="31"/>
    </row>
    <row r="8" spans="1:15" x14ac:dyDescent="0.25">
      <c r="A8" t="s">
        <v>83</v>
      </c>
      <c r="B8" s="28"/>
      <c r="C8" s="30" t="s">
        <v>84</v>
      </c>
      <c r="D8" s="31"/>
    </row>
    <row r="9" spans="1:15" x14ac:dyDescent="0.25">
      <c r="B9" s="28"/>
      <c r="C9" s="21"/>
    </row>
    <row r="11" spans="1:15" ht="18.75" x14ac:dyDescent="0.3">
      <c r="A11" s="1" t="s">
        <v>53</v>
      </c>
    </row>
    <row r="13" spans="1:15" x14ac:dyDescent="0.25">
      <c r="A13" t="s">
        <v>1</v>
      </c>
      <c r="B13" t="s">
        <v>2</v>
      </c>
    </row>
    <row r="14" spans="1:15" x14ac:dyDescent="0.25">
      <c r="A14" t="s">
        <v>3</v>
      </c>
      <c r="B14" t="s">
        <v>0</v>
      </c>
    </row>
    <row r="15" spans="1:15" x14ac:dyDescent="0.25">
      <c r="B15" t="s">
        <v>24</v>
      </c>
    </row>
    <row r="16" spans="1:15" x14ac:dyDescent="0.25">
      <c r="O16" s="18" t="s">
        <v>65</v>
      </c>
    </row>
    <row r="17" spans="1:16" x14ac:dyDescent="0.25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20" t="s">
        <v>54</v>
      </c>
      <c r="J17" s="20" t="s">
        <v>55</v>
      </c>
      <c r="K17" s="6" t="s">
        <v>6</v>
      </c>
      <c r="L17" s="6" t="s">
        <v>7</v>
      </c>
      <c r="O17" s="22" t="s">
        <v>64</v>
      </c>
    </row>
    <row r="18" spans="1:16" x14ac:dyDescent="0.25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5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 x14ac:dyDescent="0.25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5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 x14ac:dyDescent="0.25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19.989999999999998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 x14ac:dyDescent="0.25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 x14ac:dyDescent="0.25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5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 x14ac:dyDescent="0.25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5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 x14ac:dyDescent="0.25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5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 x14ac:dyDescent="0.25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5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 x14ac:dyDescent="0.25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5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 x14ac:dyDescent="0.25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5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 x14ac:dyDescent="0.25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5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 x14ac:dyDescent="0.25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5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 x14ac:dyDescent="0.25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5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 x14ac:dyDescent="0.25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5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 x14ac:dyDescent="0.25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6">
        <v>119.9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 x14ac:dyDescent="0.25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5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 x14ac:dyDescent="0.25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6">
        <v>119.9</v>
      </c>
      <c r="G34" s="5" t="str">
        <f>IF(ABS(F34-D34)&lt;=E34,"ok","NOK")</f>
        <v>ok</v>
      </c>
      <c r="I34" s="5" t="s">
        <v>61</v>
      </c>
      <c r="K34" s="19">
        <v>1</v>
      </c>
      <c r="O34">
        <f t="shared" si="1"/>
        <v>0</v>
      </c>
    </row>
    <row r="35" spans="1:16" x14ac:dyDescent="0.25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5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 x14ac:dyDescent="0.25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6">
        <v>91.3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8"/>
      <c r="N36" s="18"/>
      <c r="O36">
        <f t="shared" si="1"/>
        <v>0</v>
      </c>
    </row>
    <row r="37" spans="1:16" x14ac:dyDescent="0.25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5" t="s">
        <v>23</v>
      </c>
      <c r="G37" s="5" t="str">
        <f>IF(F37="∞","ok","NOK")</f>
        <v>ok</v>
      </c>
      <c r="I37" s="18" t="s">
        <v>57</v>
      </c>
      <c r="J37" s="18"/>
      <c r="K37" s="18"/>
      <c r="O37">
        <f t="shared" si="1"/>
        <v>0</v>
      </c>
    </row>
    <row r="38" spans="1:16" x14ac:dyDescent="0.25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6">
        <v>90.9</v>
      </c>
      <c r="G38" s="5" t="str">
        <f>IF(ABS(F38-D38)&lt;=E38,"ok","NOK")</f>
        <v>ok</v>
      </c>
      <c r="O38">
        <f t="shared" si="1"/>
        <v>0</v>
      </c>
    </row>
    <row r="39" spans="1:16" x14ac:dyDescent="0.25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5" t="s">
        <v>23</v>
      </c>
      <c r="G39" s="5" t="str">
        <f>IF(F39="∞","ok","NOK")</f>
        <v>ok</v>
      </c>
      <c r="I39" s="20" t="s">
        <v>54</v>
      </c>
      <c r="J39" s="20" t="s">
        <v>55</v>
      </c>
      <c r="K39" s="6" t="s">
        <v>6</v>
      </c>
      <c r="L39" s="6" t="s">
        <v>7</v>
      </c>
      <c r="O39">
        <f t="shared" si="1"/>
        <v>0</v>
      </c>
    </row>
    <row r="40" spans="1:16" x14ac:dyDescent="0.25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6">
        <v>90.7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 x14ac:dyDescent="0.25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119.9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 x14ac:dyDescent="0.25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 x14ac:dyDescent="0.25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6">
        <v>169.2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 x14ac:dyDescent="0.25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6">
        <v>168.8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 x14ac:dyDescent="0.25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15">
        <v>168.6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 x14ac:dyDescent="0.25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29.98</v>
      </c>
      <c r="G46" s="5" t="str">
        <f t="shared" si="4"/>
        <v>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0</v>
      </c>
      <c r="P46">
        <f t="shared" si="6"/>
        <v>1</v>
      </c>
    </row>
    <row r="47" spans="1:16" x14ac:dyDescent="0.25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5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 x14ac:dyDescent="0.25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5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 x14ac:dyDescent="0.2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5" t="s">
        <v>23</v>
      </c>
      <c r="G49" s="5" t="str">
        <f>IF(F49="∞","ok","NOK")</f>
        <v>ok</v>
      </c>
      <c r="O49">
        <f t="shared" si="1"/>
        <v>0</v>
      </c>
    </row>
    <row r="50" spans="1:15" x14ac:dyDescent="0.2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5" t="s">
        <v>23</v>
      </c>
      <c r="G50" s="5" t="str">
        <f>IF(F50="∞","ok","NOK")</f>
        <v>ok</v>
      </c>
      <c r="I50" s="21" t="s">
        <v>62</v>
      </c>
      <c r="J50" s="21"/>
      <c r="K50" s="21"/>
      <c r="L50" s="21"/>
      <c r="O50">
        <f t="shared" si="1"/>
        <v>0</v>
      </c>
    </row>
    <row r="51" spans="1:15" x14ac:dyDescent="0.2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5" t="s">
        <v>23</v>
      </c>
      <c r="G51" s="5" t="str">
        <f>IF(F51="∞","ok","NOK")</f>
        <v>ok</v>
      </c>
      <c r="I51" s="21" t="s">
        <v>63</v>
      </c>
      <c r="J51" s="21"/>
      <c r="K51" s="21"/>
      <c r="L51" s="21"/>
      <c r="O51">
        <f t="shared" si="1"/>
        <v>0</v>
      </c>
    </row>
    <row r="53" spans="1:15" x14ac:dyDescent="0.25">
      <c r="A53" t="s">
        <v>40</v>
      </c>
      <c r="B53" s="14" t="str">
        <f>IF(SUM(O18:O51,P18:P33,P40:P47)&gt;0,"FAIL","PASS")</f>
        <v>FAIL</v>
      </c>
    </row>
    <row r="55" spans="1:15" ht="18.75" x14ac:dyDescent="0.3">
      <c r="A55" s="1" t="s">
        <v>37</v>
      </c>
      <c r="I55" s="1" t="s">
        <v>92</v>
      </c>
      <c r="K55" s="5"/>
      <c r="L55" s="5"/>
    </row>
    <row r="56" spans="1:15" x14ac:dyDescent="0.25">
      <c r="K56" s="5"/>
      <c r="L56" s="5"/>
    </row>
    <row r="57" spans="1:15" x14ac:dyDescent="0.25">
      <c r="A57" t="s">
        <v>1</v>
      </c>
      <c r="B57" t="s">
        <v>38</v>
      </c>
      <c r="I57" t="s">
        <v>74</v>
      </c>
      <c r="J57" s="14"/>
      <c r="K57" s="5"/>
      <c r="M57" s="31" t="s">
        <v>67</v>
      </c>
    </row>
    <row r="58" spans="1:15" x14ac:dyDescent="0.25">
      <c r="A58" t="s">
        <v>3</v>
      </c>
      <c r="B58" t="s">
        <v>43</v>
      </c>
      <c r="I58" t="s">
        <v>75</v>
      </c>
      <c r="J58" s="14"/>
      <c r="K58" s="5"/>
      <c r="M58" s="31" t="s">
        <v>67</v>
      </c>
    </row>
    <row r="59" spans="1:15" x14ac:dyDescent="0.25">
      <c r="I59" t="s">
        <v>76</v>
      </c>
      <c r="J59" s="14"/>
      <c r="K59" s="5"/>
      <c r="M59" s="31" t="s">
        <v>67</v>
      </c>
    </row>
    <row r="60" spans="1:15" x14ac:dyDescent="0.25">
      <c r="A60" t="s">
        <v>39</v>
      </c>
      <c r="B60" s="24"/>
    </row>
    <row r="62" spans="1:15" ht="18.75" x14ac:dyDescent="0.3">
      <c r="A62" s="1" t="s">
        <v>41</v>
      </c>
    </row>
    <row r="64" spans="1:15" x14ac:dyDescent="0.25">
      <c r="A64" t="s">
        <v>1</v>
      </c>
      <c r="B64" t="s">
        <v>42</v>
      </c>
      <c r="I64" t="s">
        <v>93</v>
      </c>
    </row>
    <row r="65" spans="1:13" x14ac:dyDescent="0.25">
      <c r="A65" t="s">
        <v>3</v>
      </c>
      <c r="B65" t="s">
        <v>44</v>
      </c>
      <c r="I65" t="s">
        <v>94</v>
      </c>
      <c r="J65" s="25"/>
      <c r="K65" s="17"/>
    </row>
    <row r="66" spans="1:13" x14ac:dyDescent="0.25">
      <c r="B66" t="s">
        <v>68</v>
      </c>
      <c r="I66" t="s">
        <v>86</v>
      </c>
      <c r="K66" s="33"/>
      <c r="L66" s="5" t="s">
        <v>87</v>
      </c>
      <c r="M66" s="18" t="s">
        <v>88</v>
      </c>
    </row>
    <row r="67" spans="1:13" x14ac:dyDescent="0.25">
      <c r="B67" t="s">
        <v>69</v>
      </c>
      <c r="I67" t="s">
        <v>89</v>
      </c>
      <c r="K67" s="33"/>
      <c r="L67" s="5" t="s">
        <v>45</v>
      </c>
      <c r="M67" s="18" t="s">
        <v>90</v>
      </c>
    </row>
    <row r="68" spans="1:13" x14ac:dyDescent="0.25">
      <c r="B68" t="s">
        <v>70</v>
      </c>
    </row>
    <row r="69" spans="1:13" x14ac:dyDescent="0.25">
      <c r="I69" t="s">
        <v>95</v>
      </c>
      <c r="K69" s="34">
        <f>102000*K67*0.000001</f>
        <v>0</v>
      </c>
      <c r="L69" s="9" t="s">
        <v>87</v>
      </c>
    </row>
    <row r="70" spans="1:13" x14ac:dyDescent="0.25">
      <c r="B70" t="s">
        <v>71</v>
      </c>
      <c r="C70" s="25"/>
      <c r="D70" s="4" t="s">
        <v>45</v>
      </c>
      <c r="I70" s="26" t="s">
        <v>96</v>
      </c>
    </row>
    <row r="71" spans="1:13" x14ac:dyDescent="0.25">
      <c r="B71" t="s">
        <v>72</v>
      </c>
      <c r="C71" s="25"/>
      <c r="D71" s="4" t="s">
        <v>45</v>
      </c>
    </row>
    <row r="72" spans="1:13" x14ac:dyDescent="0.25">
      <c r="B72" t="s">
        <v>73</v>
      </c>
      <c r="C72" s="25">
        <f>C71-C70</f>
        <v>0</v>
      </c>
      <c r="D72" s="4" t="s">
        <v>45</v>
      </c>
      <c r="E72" s="9" t="s">
        <v>46</v>
      </c>
      <c r="F72" s="5">
        <v>0.01</v>
      </c>
      <c r="G72" s="26" t="s">
        <v>45</v>
      </c>
      <c r="I72" t="s">
        <v>98</v>
      </c>
      <c r="K72" s="19">
        <f>K66+K69</f>
        <v>0</v>
      </c>
      <c r="L72" s="9" t="s">
        <v>87</v>
      </c>
    </row>
    <row r="73" spans="1:13" x14ac:dyDescent="0.25">
      <c r="C73" s="25"/>
      <c r="D73" s="17"/>
      <c r="G73" s="26"/>
    </row>
    <row r="74" spans="1:13" x14ac:dyDescent="0.25">
      <c r="C74" s="25"/>
      <c r="D74" s="4"/>
      <c r="G74" s="26"/>
    </row>
    <row r="75" spans="1:13" x14ac:dyDescent="0.25">
      <c r="A75" t="s">
        <v>39</v>
      </c>
      <c r="B75" s="14" t="str">
        <f>IF(AND(C72&lt;=F72,ABS(K72-100)&lt;0.5),"PASS","FAIL")</f>
        <v>FAIL</v>
      </c>
    </row>
    <row r="77" spans="1:13" x14ac:dyDescent="0.25">
      <c r="B77" s="14"/>
    </row>
    <row r="78" spans="1:13" ht="18.75" x14ac:dyDescent="0.3">
      <c r="A78" s="1" t="s">
        <v>66</v>
      </c>
      <c r="B78" s="14"/>
      <c r="C78" s="23" t="str">
        <f>IF(AND(B53="PASS",B60="PASS",B75="PASS",M57="y",M58="y",M59="y"),"ACCEPTED","REJECTED")</f>
        <v>REJECTED</v>
      </c>
    </row>
    <row r="80" spans="1:13" x14ac:dyDescent="0.25">
      <c r="A80" t="s">
        <v>48</v>
      </c>
      <c r="B80" s="27"/>
      <c r="E80" s="9" t="s">
        <v>49</v>
      </c>
      <c r="F80" s="35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Cern / UNL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Brian Farleigh</cp:lastModifiedBy>
  <cp:lastPrinted>2014-07-15T17:04:32Z</cp:lastPrinted>
  <dcterms:created xsi:type="dcterms:W3CDTF">2014-07-09T20:30:12Z</dcterms:created>
  <dcterms:modified xsi:type="dcterms:W3CDTF">2014-10-08T14:22:30Z</dcterms:modified>
</cp:coreProperties>
</file>