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<sst xmlns="http://schemas.openxmlformats.org/spreadsheetml/2006/main" count="278" uniqueCount="99">
  <si>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</si>
  <si>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</si>
  <si>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</si>
  <si>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</si>
  <si>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</si>
  <si>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</si>
  <si>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</si>
  <si>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</si>
  <si>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</si>
  <si>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</si>
  <si>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</si>
  <si>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</si>
  <si>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</si>
  <si>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</si>
  <si>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</si>
  <si>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</si>
  <si>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</si>
  <si>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</si>
  <si>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</si>
  <si>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</si>
  <si>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</si>
  <si>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</si>
  <si>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</si>
  <si>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</si>
  <si>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</si>
  <si>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</si>
  <si>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</si>
  <si>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</si>
  <si>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</si>
  <si>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</si>
  <si>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</si>
  <si>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</si>
  <si>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</si>
  <si>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</si>
  <si>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</si>
  <si>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</si>
  <si>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</si>
  <si>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</si>
  <si>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</si>
  <si>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</si>
  <si>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</si>
  <si>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</si>
  <si>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</si>
  <si>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</si>
  <si>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</si>
  <si>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</si>
  <si>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</si>
  <si>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</si>
  <si>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</si>
  <si>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</si>
  <si>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</si>
  <si>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</si>
  <si>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</si>
  <si>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</si>
  <si>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</si>
  <si>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</si>
  <si>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</si>
  <si>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</si>
  <si>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</si>
  <si>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</si>
  <si>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</si>
  <si>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</si>
  <si>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</si>
  <si>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</si>
  <si>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</si>
  <si>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</si>
  <si>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</si>
  <si>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</si>
  <si>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</si>
  <si>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</si>
  <si>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</si>
  <si>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</si>
  <si>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</si>
  <si>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</si>
  <si>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</si>
  <si>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</si>
  <si>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</si>
  <si>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</si>
  <si>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</si>
  <si>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</si>
  <si>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</si>
  <si>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</si>
  <si>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</si>
  <si>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</si>
  <si>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</si>
  <si>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</si>
  <si>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</si>
  <si>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</si>
  <si>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</si>
  <si>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</si>
  <si>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</si>
  <si>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</si>
  <si>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</si>
  <si>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</si>
  <si>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</si>
  <si>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</si>
  <si>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</si>
  <si>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</si>
  <si>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r>
      <rPr>
        <b/>
        <i/>
        <sz val="12"/>
        <color theme="1"/>
        <rFont val="Calibri"/>
        <family val="2"/>
        <scheme val="minor"/>
      </rPr>
      <t>A flex cables needs to be inserted, side with small pads up</t>
    </r>
    <r>
      <rPr>
        <sz val="12"/>
        <color theme="1"/>
        <rFont val="Calibri"/>
        <family val="2"/>
        <scheme val="minor"/>
      </rPr>
      <t>. ∞ means maximal reading of Ohmmeter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</si>
</sst>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C3" sqref="C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90</v>
      </c>
    </row>
    <row r="3" spans="1:15" ht="18.75" x14ac:dyDescent="0.3">
      <c r="A3" s="1" t="s">
        <v>76</v>
      </c>
      <c r="B3" s="28"/>
      <c r="C3" s="32">
        <v>42</v>
      </c>
    </row>
    <row r="4" spans="1:15" x14ac:dyDescent="0.25">
      <c r="B4" s="28"/>
    </row>
    <row r="5" spans="1:15" ht="18.75" x14ac:dyDescent="0.3">
      <c r="A5" s="1" t="s">
        <v>77</v>
      </c>
      <c r="B5" s="28"/>
      <c r="C5" s="29" t="s">
        <v>79</v>
      </c>
      <c r="D5" s="9" t="s">
        <v>46</v>
      </c>
    </row>
    <row r="6" spans="1:15" x14ac:dyDescent="0.2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50</v>
      </c>
    </row>
    <row r="7" spans="1:15" x14ac:dyDescent="0.25">
      <c r="A7" t="s">
        <v>81</v>
      </c>
      <c r="B7" s="28"/>
      <c r="C7" s="30" t="s">
        <v>96</v>
      </c>
      <c r="D7" s="31"/>
    </row>
    <row r="8" spans="1:15" x14ac:dyDescent="0.25">
      <c r="A8" t="s">
        <v>82</v>
      </c>
      <c r="B8" s="28"/>
      <c r="C8" s="30" t="s">
        <v>83</v>
      </c>
      <c r="D8" s="31"/>
    </row>
    <row r="9" spans="1:15" x14ac:dyDescent="0.25">
      <c r="B9" s="28"/>
      <c r="C9" s="21"/>
    </row>
    <row r="11" spans="1:15" ht="18.75" x14ac:dyDescent="0.3">
      <c r="A11" s="1" t="s">
        <v>52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s="37" t="s">
        <v>98</v>
      </c>
      <c r="C15" s="38"/>
      <c r="D15" s="38"/>
      <c r="E15" s="39"/>
      <c r="F15" s="38"/>
      <c r="G15" s="37"/>
      <c r="H15" s="37"/>
      <c r="I15" s="37"/>
    </row>
    <row r="16" spans="1:15" x14ac:dyDescent="0.25">
      <c r="O16" s="18" t="s">
        <v>64</v>
      </c>
    </row>
    <row r="17" spans="1:16" x14ac:dyDescent="0.25">
      <c r="A17" s="3" t="s">
        <v>4</v>
      </c>
      <c r="B17" s="3" t="s">
        <v>5</v>
      </c>
      <c r="C17" s="10" t="s">
        <v>49</v>
      </c>
      <c r="D17" s="6" t="s">
        <v>57</v>
      </c>
      <c r="E17" s="6" t="s">
        <v>58</v>
      </c>
      <c r="F17" s="10" t="s">
        <v>59</v>
      </c>
      <c r="G17" s="6" t="s">
        <v>7</v>
      </c>
      <c r="I17" s="20" t="s">
        <v>53</v>
      </c>
      <c r="J17" s="20" t="s">
        <v>54</v>
      </c>
      <c r="K17" s="6" t="s">
        <v>6</v>
      </c>
      <c r="L17" s="6" t="s">
        <v>7</v>
      </c>
      <c r="O17" s="22" t="s">
        <v>63</v>
      </c>
    </row>
    <row r="18" spans="1:16" x14ac:dyDescent="0.25">
      <c r="A18" t="s">
        <v>8</v>
      </c>
      <c r="B18" t="s">
        <v>9</v>
      </c>
      <c r="C18" s="5" t="s">
        <v>50</v>
      </c>
      <c r="D18" s="5" t="s">
        <v>23</v>
      </c>
      <c r="E18" s="5" t="s">
        <v>24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50</v>
      </c>
      <c r="D19" s="5" t="s">
        <v>23</v>
      </c>
      <c r="E19" s="5" t="s">
        <v>24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51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51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50</v>
      </c>
      <c r="D22" s="5" t="s">
        <v>23</v>
      </c>
      <c r="E22" s="5" t="s">
        <v>24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50</v>
      </c>
      <c r="D23" s="5" t="s">
        <v>23</v>
      </c>
      <c r="E23" s="5" t="s">
        <v>24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50</v>
      </c>
      <c r="D24" s="5" t="s">
        <v>23</v>
      </c>
      <c r="E24" s="5" t="s">
        <v>24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50</v>
      </c>
      <c r="D25" s="5" t="s">
        <v>23</v>
      </c>
      <c r="E25" s="5" t="s">
        <v>24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50</v>
      </c>
      <c r="D26" s="5" t="s">
        <v>23</v>
      </c>
      <c r="E26" s="5" t="s">
        <v>24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50</v>
      </c>
      <c r="D27" s="5" t="s">
        <v>23</v>
      </c>
      <c r="E27" s="5" t="s">
        <v>24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50</v>
      </c>
      <c r="D28" s="5" t="s">
        <v>23</v>
      </c>
      <c r="E28" s="5" t="s">
        <v>24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50</v>
      </c>
      <c r="D29" s="5" t="s">
        <v>23</v>
      </c>
      <c r="E29" s="5" t="s">
        <v>24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50</v>
      </c>
      <c r="D30" s="5" t="s">
        <v>23</v>
      </c>
      <c r="E30" s="5" t="s">
        <v>24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50</v>
      </c>
      <c r="D31" s="5" t="s">
        <v>23</v>
      </c>
      <c r="E31" s="5" t="s">
        <v>24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50</v>
      </c>
      <c r="D32" s="5">
        <v>120</v>
      </c>
      <c r="E32" s="8">
        <f>D32*0.05</f>
        <v>6</v>
      </c>
      <c r="F32" s="16">
        <v>120.6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50</v>
      </c>
      <c r="D33" s="5" t="s">
        <v>23</v>
      </c>
      <c r="E33" s="5" t="s">
        <v>24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50</v>
      </c>
      <c r="D34" s="5">
        <v>120</v>
      </c>
      <c r="E34" s="8">
        <f>D34*0.05</f>
        <v>6</v>
      </c>
      <c r="F34" s="16">
        <v>120.8</v>
      </c>
      <c r="G34" s="5" t="str">
        <f>IF(ABS(F34-D34)&lt;=E34,"ok","NOK")</f>
        <v>ok</v>
      </c>
      <c r="I34" s="5" t="s">
        <v>60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50</v>
      </c>
      <c r="D35" s="5" t="s">
        <v>23</v>
      </c>
      <c r="E35" s="5" t="s">
        <v>24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50</v>
      </c>
      <c r="D36" s="5">
        <v>91</v>
      </c>
      <c r="E36" s="5">
        <f>D36*0.05</f>
        <v>4.55</v>
      </c>
      <c r="F36" s="16">
        <v>91.3</v>
      </c>
      <c r="G36" s="5" t="str">
        <f>IF(ABS(F36-D36)&lt;=E36,"ok","NOK")</f>
        <v>ok</v>
      </c>
      <c r="I36" s="36" t="s">
        <v>55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50</v>
      </c>
      <c r="D37" s="5" t="s">
        <v>23</v>
      </c>
      <c r="E37" s="5" t="s">
        <v>24</v>
      </c>
      <c r="F37" s="5" t="s">
        <v>23</v>
      </c>
      <c r="G37" s="5" t="str">
        <f>IF(F37="∞","ok","NOK")</f>
        <v>ok</v>
      </c>
      <c r="I37" s="18" t="s">
        <v>56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50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50</v>
      </c>
      <c r="D39" s="5" t="s">
        <v>23</v>
      </c>
      <c r="E39" s="5" t="s">
        <v>24</v>
      </c>
      <c r="F39" s="5" t="s">
        <v>23</v>
      </c>
      <c r="G39" s="5" t="str">
        <f>IF(F39="∞","ok","NOK")</f>
        <v>ok</v>
      </c>
      <c r="I39" s="20" t="s">
        <v>53</v>
      </c>
      <c r="J39" s="20" t="s">
        <v>54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50</v>
      </c>
      <c r="D40" s="5">
        <v>91</v>
      </c>
      <c r="E40" s="5">
        <f>D40*0.05</f>
        <v>4.55</v>
      </c>
      <c r="F40" s="16">
        <v>91.3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25</v>
      </c>
      <c r="B41" t="s">
        <v>26</v>
      </c>
      <c r="C41" s="5" t="s">
        <v>50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27</v>
      </c>
      <c r="B42" t="s">
        <v>28</v>
      </c>
      <c r="C42" s="5" t="s">
        <v>50</v>
      </c>
      <c r="D42" s="5">
        <v>120</v>
      </c>
      <c r="E42" s="8">
        <f>D42*0.05</f>
        <v>6</v>
      </c>
      <c r="F42" s="12">
        <v>120.7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29</v>
      </c>
      <c r="B43" t="s">
        <v>30</v>
      </c>
      <c r="C43" s="5" t="s">
        <v>50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31</v>
      </c>
      <c r="B44" t="s">
        <v>32</v>
      </c>
      <c r="C44" s="5" t="s">
        <v>50</v>
      </c>
      <c r="D44" s="5">
        <f>2*39+91</f>
        <v>169</v>
      </c>
      <c r="E44" s="8">
        <f>SQRT((39*0.05)^2+(91*0.05)^2+(39*0.05)^2)</f>
        <v>5.3204793017170928</v>
      </c>
      <c r="F44" s="16">
        <v>168.7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33</v>
      </c>
      <c r="B45" t="s">
        <v>34</v>
      </c>
      <c r="C45" s="5" t="s">
        <v>50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51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50</v>
      </c>
      <c r="D47" s="5" t="s">
        <v>23</v>
      </c>
      <c r="E47" s="5" t="s">
        <v>24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50</v>
      </c>
      <c r="D48" s="5" t="s">
        <v>23</v>
      </c>
      <c r="E48" s="5" t="s">
        <v>24</v>
      </c>
      <c r="F48" s="5" t="s">
        <v>23</v>
      </c>
      <c r="G48" s="5" t="str">
        <f>IF(F48="∞","ok","NOK")</f>
        <v>ok</v>
      </c>
      <c r="I48" s="5" t="s">
        <v>60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50</v>
      </c>
      <c r="D49" s="5" t="s">
        <v>23</v>
      </c>
      <c r="E49" s="5" t="s">
        <v>24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50</v>
      </c>
      <c r="D50" s="5" t="s">
        <v>23</v>
      </c>
      <c r="E50" s="5" t="s">
        <v>24</v>
      </c>
      <c r="F50" s="5" t="s">
        <v>23</v>
      </c>
      <c r="G50" s="5" t="str">
        <f>IF(F50="∞","ok","NOK")</f>
        <v>ok</v>
      </c>
      <c r="I50" s="21" t="s">
        <v>61</v>
      </c>
      <c r="J50" s="21"/>
      <c r="K50" s="21"/>
      <c r="L50" s="21"/>
      <c r="O50">
        <f t="shared" si="1"/>
        <v>0</v>
      </c>
    </row>
    <row r="51" spans="1:15" x14ac:dyDescent="0.25">
      <c r="A51" t="s">
        <v>35</v>
      </c>
      <c r="B51" t="s">
        <v>8</v>
      </c>
      <c r="C51" s="5" t="s">
        <v>50</v>
      </c>
      <c r="D51" s="5" t="s">
        <v>23</v>
      </c>
      <c r="E51" s="5" t="s">
        <v>24</v>
      </c>
      <c r="F51" s="5" t="s">
        <v>23</v>
      </c>
      <c r="G51" s="5" t="str">
        <f>IF(F51="∞","ok","NOK")</f>
        <v>ok</v>
      </c>
      <c r="I51" s="21" t="s">
        <v>62</v>
      </c>
      <c r="J51" s="21"/>
      <c r="K51" s="21"/>
      <c r="L51" s="21"/>
      <c r="O51">
        <f t="shared" si="1"/>
        <v>0</v>
      </c>
    </row>
    <row r="53" spans="1:15" x14ac:dyDescent="0.25">
      <c r="A53" t="s">
        <v>39</v>
      </c>
      <c r="B53" s="14" t="str">
        <f>IF(SUM(O18:O51,P18:P33,P40:P47)&gt;0,"FAIL","PASS")</f>
        <v>FAIL</v>
      </c>
    </row>
    <row r="55" spans="1:15" ht="18.75" x14ac:dyDescent="0.3">
      <c r="A55" s="1" t="s">
        <v>36</v>
      </c>
      <c r="I55" s="1" t="s">
        <v>91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37</v>
      </c>
      <c r="I57" t="s">
        <v>73</v>
      </c>
      <c r="J57" s="14"/>
      <c r="K57" s="5"/>
      <c r="M57" s="31" t="s">
        <v>66</v>
      </c>
    </row>
    <row r="58" spans="1:15" x14ac:dyDescent="0.25">
      <c r="A58" t="s">
        <v>3</v>
      </c>
      <c r="B58" t="s">
        <v>42</v>
      </c>
      <c r="I58" t="s">
        <v>74</v>
      </c>
      <c r="J58" s="14"/>
      <c r="K58" s="5"/>
      <c r="M58" s="31" t="s">
        <v>66</v>
      </c>
    </row>
    <row r="59" spans="1:15" x14ac:dyDescent="0.25">
      <c r="I59" t="s">
        <v>75</v>
      </c>
      <c r="J59" s="14"/>
      <c r="K59" s="5"/>
      <c r="M59" s="31" t="s">
        <v>66</v>
      </c>
    </row>
    <row r="60" spans="1:15" x14ac:dyDescent="0.25">
      <c r="A60" t="s">
        <v>38</v>
      </c>
      <c r="B60" s="24"/>
    </row>
    <row r="62" spans="1:15" ht="18.75" x14ac:dyDescent="0.3">
      <c r="A62" s="1" t="s">
        <v>40</v>
      </c>
    </row>
    <row r="64" spans="1:15" x14ac:dyDescent="0.25">
      <c r="A64" t="s">
        <v>1</v>
      </c>
      <c r="B64" t="s">
        <v>41</v>
      </c>
      <c r="I64" t="s">
        <v>92</v>
      </c>
    </row>
    <row r="65" spans="1:13" x14ac:dyDescent="0.25">
      <c r="A65" t="s">
        <v>3</v>
      </c>
      <c r="B65" t="s">
        <v>43</v>
      </c>
      <c r="I65" t="s">
        <v>93</v>
      </c>
      <c r="J65" s="25"/>
      <c r="K65" s="17"/>
    </row>
    <row r="66" spans="1:13" x14ac:dyDescent="0.25">
      <c r="B66" t="s">
        <v>67</v>
      </c>
      <c r="I66" t="s">
        <v>85</v>
      </c>
      <c r="K66" s="33"/>
      <c r="L66" s="5" t="s">
        <v>86</v>
      </c>
      <c r="M66" s="18" t="s">
        <v>87</v>
      </c>
    </row>
    <row r="67" spans="1:13" x14ac:dyDescent="0.25">
      <c r="B67" t="s">
        <v>68</v>
      </c>
      <c r="I67" t="s">
        <v>88</v>
      </c>
      <c r="K67" s="33"/>
      <c r="L67" s="5" t="s">
        <v>44</v>
      </c>
      <c r="M67" s="18" t="s">
        <v>89</v>
      </c>
    </row>
    <row r="68" spans="1:13" x14ac:dyDescent="0.25">
      <c r="B68" t="s">
        <v>69</v>
      </c>
    </row>
    <row r="69" spans="1:13" x14ac:dyDescent="0.25">
      <c r="I69" t="s">
        <v>94</v>
      </c>
      <c r="K69" s="34">
        <f>102000*K67*0.000001</f>
        <v>0</v>
      </c>
      <c r="L69" s="9" t="s">
        <v>86</v>
      </c>
    </row>
    <row r="70" spans="1:13" x14ac:dyDescent="0.25">
      <c r="B70" t="s">
        <v>70</v>
      </c>
      <c r="C70" s="25"/>
      <c r="D70" s="4" t="s">
        <v>44</v>
      </c>
      <c r="I70" s="26" t="s">
        <v>95</v>
      </c>
    </row>
    <row r="71" spans="1:13" x14ac:dyDescent="0.25">
      <c r="B71" t="s">
        <v>71</v>
      </c>
      <c r="C71" s="25"/>
      <c r="D71" s="4" t="s">
        <v>44</v>
      </c>
    </row>
    <row r="72" spans="1:13" x14ac:dyDescent="0.25">
      <c r="B72" t="s">
        <v>72</v>
      </c>
      <c r="C72" s="25">
        <f>C71-C70</f>
        <v>0</v>
      </c>
      <c r="D72" s="4" t="s">
        <v>44</v>
      </c>
      <c r="E72" s="9" t="s">
        <v>45</v>
      </c>
      <c r="F72" s="5">
        <v>0.01</v>
      </c>
      <c r="G72" s="26" t="s">
        <v>44</v>
      </c>
      <c r="I72" t="s">
        <v>97</v>
      </c>
      <c r="K72" s="19">
        <f>K66+K69</f>
        <v>0</v>
      </c>
      <c r="L72" s="9" t="s">
        <v>86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38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65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47</v>
      </c>
      <c r="B80" s="27"/>
      <c r="E80" s="9" t="s">
        <v>48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2014-10-06T17:53:27Z</dcterms:modified>
</cp:coreProperties>
</file>