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B75" i="1"/>
  <c r="C72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<sst xmlns="http://schemas.openxmlformats.org/spreadsheetml/2006/main" count="280" uniqueCount="101">
  <si>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</si>
  <si>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</si>
  <si>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</si>
  <si>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</si>
  <si>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</si>
  <si>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</si>
  <si>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</si>
  <si>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</si>
  <si>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</si>
  <si>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</si>
  <si>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</si>
  <si>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</si>
  <si>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</si>
  <si>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</si>
  <si>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</si>
  <si>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</si>
  <si>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</si>
  <si>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</si>
  <si>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</si>
  <si>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</si>
  <si>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</si>
  <si>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</si>
  <si>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</si>
  <si>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</si>
  <si>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</si>
  <si>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</si>
  <si>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</si>
  <si>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</si>
  <si>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</si>
  <si>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</si>
  <si>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</si>
  <si>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</si>
  <si>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</si>
  <si>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</si>
  <si>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</si>
  <si>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</si>
  <si>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</si>
  <si>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</si>
  <si>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</si>
  <si>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</si>
  <si>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</si>
  <si>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</si>
  <si>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</si>
  <si>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</si>
  <si>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</si>
  <si>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</si>
  <si>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</si>
  <si>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</si>
  <si>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</si>
  <si>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</si>
  <si>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</si>
  <si>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</si>
  <si>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</si>
  <si>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</si>
  <si>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</si>
  <si>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</si>
  <si>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</si>
  <si>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</si>
  <si>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</si>
  <si>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</si>
  <si>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</si>
  <si>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</si>
  <si>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</si>
  <si>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</si>
  <si>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</si>
  <si>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</si>
  <si>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</si>
  <si>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</si>
  <si>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</si>
  <si>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</si>
  <si>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</si>
  <si>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</si>
  <si>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</si>
  <si>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</si>
  <si>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</si>
  <si>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</si>
  <si>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</si>
  <si>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</si>
  <si>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</si>
  <si>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</si>
  <si>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</si>
  <si>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</si>
  <si>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</si>
  <si>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</si>
  <si>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</si>
  <si>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</si>
  <si>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</si>
  <si>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</si>
  <si>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</si>
  <si>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</si>
  <si>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</si>
  <si>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</si>
  <si>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</si>
  <si>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</si>
  <si>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</si>
  <si>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</si>
  <si>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</si>
  <si>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</si>
  <si>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y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</si>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</sst>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1" workbookViewId="0">
      <selection activeCell="M59" sqref="M59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9"/>
      <c r="C3" s="33">
        <v>11</v>
      </c>
    </row>
    <row r="4" spans="1:15">
      <c r="B4" s="29"/>
    </row>
    <row r="5" spans="1:15" ht="18">
      <c r="A5" s="1" t="s">
        <v>78</v>
      </c>
      <c r="B5" s="29"/>
      <c r="C5" s="30" t="s">
        <v>80</v>
      </c>
      <c r="D5" s="9" t="s">
        <v>47</v>
      </c>
    </row>
    <row r="6" spans="1:15">
      <c r="A6" t="s">
        <v>79</v>
      </c>
      <c r="B6" s="29"/>
      <c r="C6" s="31" t="s">
        <v>81</v>
      </c>
      <c r="D6" s="32">
        <v>23070432</v>
      </c>
      <c r="F6" s="18" t="s">
        <v>85</v>
      </c>
      <c r="H6" s="28">
        <v>0.1</v>
      </c>
      <c r="I6" t="s">
        <v>52</v>
      </c>
    </row>
    <row r="7" spans="1:15">
      <c r="A7" t="s">
        <v>82</v>
      </c>
      <c r="B7" s="29"/>
      <c r="C7" s="31" t="s">
        <v>97</v>
      </c>
      <c r="D7" s="32">
        <v>26</v>
      </c>
    </row>
    <row r="8" spans="1:15">
      <c r="A8" t="s">
        <v>83</v>
      </c>
      <c r="B8" s="29"/>
      <c r="C8" s="31" t="s">
        <v>84</v>
      </c>
      <c r="D8" s="32">
        <v>1268080</v>
      </c>
    </row>
    <row r="9" spans="1:15">
      <c r="B9" s="29"/>
      <c r="C9" s="22"/>
    </row>
    <row r="11" spans="1:15" ht="18">
      <c r="A11" s="1" t="s">
        <v>54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9" t="s">
        <v>66</v>
      </c>
    </row>
    <row r="17" spans="1:16">
      <c r="A17" s="3" t="s">
        <v>4</v>
      </c>
      <c r="B17" s="3" t="s">
        <v>5</v>
      </c>
      <c r="C17" s="10" t="s">
        <v>51</v>
      </c>
      <c r="D17" s="6" t="s">
        <v>59</v>
      </c>
      <c r="E17" s="6" t="s">
        <v>60</v>
      </c>
      <c r="F17" s="10" t="s">
        <v>61</v>
      </c>
      <c r="G17" s="6" t="s">
        <v>7</v>
      </c>
      <c r="I17" s="21" t="s">
        <v>55</v>
      </c>
      <c r="J17" s="21" t="s">
        <v>56</v>
      </c>
      <c r="K17" s="6" t="s">
        <v>6</v>
      </c>
      <c r="L17" s="6" t="s">
        <v>7</v>
      </c>
      <c r="O17" s="23" t="s">
        <v>65</v>
      </c>
    </row>
    <row r="18" spans="1:16">
      <c r="A18" t="s">
        <v>8</v>
      </c>
      <c r="B18" t="s">
        <v>9</v>
      </c>
      <c r="C18" s="5" t="s">
        <v>52</v>
      </c>
      <c r="D18" s="5" t="s">
        <v>23</v>
      </c>
      <c r="E18" s="5" t="s">
        <v>25</v>
      </c>
      <c r="F18" s="16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52</v>
      </c>
      <c r="D19" s="5" t="s">
        <v>23</v>
      </c>
      <c r="E19" s="5" t="s">
        <v>25</v>
      </c>
      <c r="F19" s="16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53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53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52</v>
      </c>
      <c r="D22" s="5" t="s">
        <v>23</v>
      </c>
      <c r="E22" s="5" t="s">
        <v>25</v>
      </c>
      <c r="F22" s="16" t="s">
        <v>23</v>
      </c>
      <c r="G22" s="5" t="str">
        <f>IF(F22="∞","ok","NOK")</f>
        <v>ok</v>
      </c>
      <c r="I22">
        <v>5</v>
      </c>
      <c r="J22" t="s">
        <v>15</v>
      </c>
      <c r="K22" s="9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52</v>
      </c>
      <c r="D23" s="5" t="s">
        <v>23</v>
      </c>
      <c r="E23" s="5" t="s">
        <v>25</v>
      </c>
      <c r="F23" s="16" t="s">
        <v>23</v>
      </c>
      <c r="G23" s="5" t="str">
        <f>IF(F23="∞","ok","NOK")</f>
        <v>ok</v>
      </c>
      <c r="I23">
        <v>6</v>
      </c>
      <c r="J23" t="s">
        <v>16</v>
      </c>
      <c r="K23" s="9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52</v>
      </c>
      <c r="D24" s="5" t="s">
        <v>23</v>
      </c>
      <c r="E24" s="5" t="s">
        <v>25</v>
      </c>
      <c r="F24" s="16" t="s">
        <v>23</v>
      </c>
      <c r="G24" s="5" t="str">
        <f>IF(F24="∞","ok","NOK")</f>
        <v>ok</v>
      </c>
      <c r="I24">
        <v>7</v>
      </c>
      <c r="J24" t="s">
        <v>17</v>
      </c>
      <c r="K24" s="9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52</v>
      </c>
      <c r="D25" s="5" t="s">
        <v>23</v>
      </c>
      <c r="E25" s="5" t="s">
        <v>25</v>
      </c>
      <c r="F25" s="16" t="s">
        <v>23</v>
      </c>
      <c r="G25" s="5" t="str">
        <f>IF(F25="∞","ok","NOK")</f>
        <v>ok</v>
      </c>
      <c r="I25">
        <v>8</v>
      </c>
      <c r="J25" t="s">
        <v>18</v>
      </c>
      <c r="K25" s="9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52</v>
      </c>
      <c r="D26" s="5" t="s">
        <v>23</v>
      </c>
      <c r="E26" s="5" t="s">
        <v>25</v>
      </c>
      <c r="F26" s="16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52</v>
      </c>
      <c r="D27" s="5" t="s">
        <v>23</v>
      </c>
      <c r="E27" s="5" t="s">
        <v>25</v>
      </c>
      <c r="F27" s="16" t="s">
        <v>23</v>
      </c>
      <c r="G27" s="5" t="str">
        <f t="shared" si="3"/>
        <v>ok</v>
      </c>
      <c r="I27">
        <v>14</v>
      </c>
      <c r="J27" t="s">
        <v>20</v>
      </c>
      <c r="K27" s="9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52</v>
      </c>
      <c r="D28" s="5" t="s">
        <v>23</v>
      </c>
      <c r="E28" s="5" t="s">
        <v>25</v>
      </c>
      <c r="F28" s="16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52</v>
      </c>
      <c r="D29" s="5" t="s">
        <v>23</v>
      </c>
      <c r="E29" s="5" t="s">
        <v>25</v>
      </c>
      <c r="F29" s="16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52</v>
      </c>
      <c r="D30" s="5" t="s">
        <v>23</v>
      </c>
      <c r="E30" s="5" t="s">
        <v>25</v>
      </c>
      <c r="F30" s="16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52</v>
      </c>
      <c r="D31" s="5" t="s">
        <v>23</v>
      </c>
      <c r="E31" s="5" t="s">
        <v>25</v>
      </c>
      <c r="F31" s="16" t="s">
        <v>23</v>
      </c>
      <c r="G31" s="5" t="str">
        <f t="shared" si="3"/>
        <v>ok</v>
      </c>
      <c r="I31">
        <v>18</v>
      </c>
      <c r="J31" t="s">
        <v>10</v>
      </c>
      <c r="K31" s="9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52</v>
      </c>
      <c r="D32" s="5">
        <v>120</v>
      </c>
      <c r="E32" s="8">
        <f>D32*0.05</f>
        <v>6</v>
      </c>
      <c r="F32" s="17">
        <v>120.1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52</v>
      </c>
      <c r="D33" s="5" t="s">
        <v>23</v>
      </c>
      <c r="E33" s="5" t="s">
        <v>25</v>
      </c>
      <c r="F33" s="16" t="s">
        <v>23</v>
      </c>
      <c r="G33" s="5" t="str">
        <f>IF(F33="∞","ok","NOK")</f>
        <v>ok</v>
      </c>
      <c r="I33">
        <v>20</v>
      </c>
      <c r="J33" t="s">
        <v>12</v>
      </c>
      <c r="K33" s="9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52</v>
      </c>
      <c r="D34" s="5">
        <v>120</v>
      </c>
      <c r="E34" s="8">
        <f>D34*0.05</f>
        <v>6</v>
      </c>
      <c r="F34" s="17">
        <v>120.4</v>
      </c>
      <c r="G34" s="5" t="str">
        <f>IF(ABS(F34-D34)&lt;=E34,"ok","NOK")</f>
        <v>ok</v>
      </c>
      <c r="I34" s="5" t="s">
        <v>62</v>
      </c>
      <c r="K34" s="20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52</v>
      </c>
      <c r="D35" s="5" t="s">
        <v>23</v>
      </c>
      <c r="E35" s="5" t="s">
        <v>25</v>
      </c>
      <c r="F35" s="16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52</v>
      </c>
      <c r="D36" s="5">
        <v>91</v>
      </c>
      <c r="E36" s="5">
        <f>D36*0.05</f>
        <v>4.55</v>
      </c>
      <c r="F36" s="17">
        <v>90.9</v>
      </c>
      <c r="G36" s="5" t="str">
        <f>IF(ABS(F36-D36)&lt;=E36,"ok","NOK")</f>
        <v>ok</v>
      </c>
      <c r="I36" s="36" t="s">
        <v>57</v>
      </c>
      <c r="J36" s="36"/>
      <c r="K36" s="36"/>
      <c r="L36" s="36"/>
      <c r="M36" s="19"/>
      <c r="N36" s="19"/>
      <c r="O36">
        <f t="shared" si="1"/>
        <v>0</v>
      </c>
    </row>
    <row r="37" spans="1:16">
      <c r="A37" t="s">
        <v>18</v>
      </c>
      <c r="B37" t="s">
        <v>19</v>
      </c>
      <c r="C37" s="5" t="s">
        <v>52</v>
      </c>
      <c r="D37" s="5" t="s">
        <v>23</v>
      </c>
      <c r="E37" s="5" t="s">
        <v>25</v>
      </c>
      <c r="F37" s="16" t="s">
        <v>23</v>
      </c>
      <c r="G37" s="5" t="str">
        <f>IF(F37="∞","ok","NOK")</f>
        <v>ok</v>
      </c>
      <c r="I37" s="19" t="s">
        <v>58</v>
      </c>
      <c r="J37" s="19"/>
      <c r="K37" s="19"/>
      <c r="O37">
        <f t="shared" si="1"/>
        <v>0</v>
      </c>
    </row>
    <row r="38" spans="1:16">
      <c r="A38" t="s">
        <v>19</v>
      </c>
      <c r="B38" t="s">
        <v>20</v>
      </c>
      <c r="C38" s="5" t="s">
        <v>52</v>
      </c>
      <c r="D38" s="5">
        <v>91</v>
      </c>
      <c r="E38" s="5">
        <f>D38*0.05</f>
        <v>4.55</v>
      </c>
      <c r="F38" s="17">
        <v>91.3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52</v>
      </c>
      <c r="D39" s="5" t="s">
        <v>23</v>
      </c>
      <c r="E39" s="5" t="s">
        <v>25</v>
      </c>
      <c r="F39" s="16" t="s">
        <v>23</v>
      </c>
      <c r="G39" s="5" t="str">
        <f>IF(F39="∞","ok","NOK")</f>
        <v>ok</v>
      </c>
      <c r="I39" s="21" t="s">
        <v>55</v>
      </c>
      <c r="J39" s="21" t="s">
        <v>56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52</v>
      </c>
      <c r="D40" s="5">
        <v>91</v>
      </c>
      <c r="E40" s="5">
        <f>D40*0.05</f>
        <v>4.55</v>
      </c>
      <c r="F40" s="17">
        <v>91.4</v>
      </c>
      <c r="G40" s="5" t="str">
        <f t="shared" ref="G40:G46" si="4">IF(ABS(F40-D40)&lt;=E40,"ok","NOK")</f>
        <v>ok</v>
      </c>
      <c r="I40">
        <v>1</v>
      </c>
      <c r="J40" t="s">
        <v>8</v>
      </c>
      <c r="K40" s="9">
        <v>0.3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52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9">
        <v>0.3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52</v>
      </c>
      <c r="D42" s="5">
        <v>120</v>
      </c>
      <c r="E42" s="8">
        <f>D42*0.05</f>
        <v>6</v>
      </c>
      <c r="F42" s="12">
        <v>120.4</v>
      </c>
      <c r="G42" s="5" t="str">
        <f t="shared" si="4"/>
        <v>ok</v>
      </c>
      <c r="I42">
        <v>3</v>
      </c>
      <c r="J42" t="s">
        <v>9</v>
      </c>
      <c r="K42" s="9">
        <v>0.3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52</v>
      </c>
      <c r="D43" s="5">
        <f>2*39+91</f>
        <v>169</v>
      </c>
      <c r="E43" s="8">
        <f>SQRT((39*0.05)^2+(91*0.05)^2+(39*0.05)^2)</f>
        <v>5.3204793017170928</v>
      </c>
      <c r="F43" s="17">
        <v>168.5</v>
      </c>
      <c r="G43" s="5" t="str">
        <f t="shared" si="4"/>
        <v>ok</v>
      </c>
      <c r="I43">
        <v>4</v>
      </c>
      <c r="J43" t="s">
        <v>8</v>
      </c>
      <c r="K43" s="9">
        <v>0.3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52</v>
      </c>
      <c r="D44" s="5">
        <f>2*39+91</f>
        <v>169</v>
      </c>
      <c r="E44" s="8">
        <f>SQRT((39*0.05)^2+(91*0.05)^2+(39*0.05)^2)</f>
        <v>5.3204793017170928</v>
      </c>
      <c r="F44" s="17">
        <v>169.2</v>
      </c>
      <c r="G44" s="5" t="str">
        <f t="shared" si="4"/>
        <v>ok</v>
      </c>
      <c r="I44">
        <v>6</v>
      </c>
      <c r="J44" s="11" t="s">
        <v>8</v>
      </c>
      <c r="K44" s="9">
        <v>0.3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52</v>
      </c>
      <c r="D45" s="5">
        <f>2*39+91</f>
        <v>169</v>
      </c>
      <c r="E45" s="8">
        <f>SQRT((39*0.05)^2+(91*0.05)^2+(39*0.05)^2)</f>
        <v>5.3204793017170928</v>
      </c>
      <c r="F45" s="16">
        <v>169.2</v>
      </c>
      <c r="G45" s="5" t="str">
        <f t="shared" si="4"/>
        <v>ok</v>
      </c>
      <c r="I45">
        <v>7</v>
      </c>
      <c r="J45" t="s">
        <v>10</v>
      </c>
      <c r="K45" s="9">
        <v>0.3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53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9">
        <v>0.3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52</v>
      </c>
      <c r="D47" s="5" t="s">
        <v>23</v>
      </c>
      <c r="E47" s="5" t="s">
        <v>25</v>
      </c>
      <c r="F47" s="16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0.3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52</v>
      </c>
      <c r="D48" s="5" t="s">
        <v>23</v>
      </c>
      <c r="E48" s="5" t="s">
        <v>25</v>
      </c>
      <c r="F48" s="16" t="s">
        <v>23</v>
      </c>
      <c r="G48" s="5" t="str">
        <f>IF(F48="∞","ok","NOK")</f>
        <v>ok</v>
      </c>
      <c r="I48" s="5" t="s">
        <v>62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52</v>
      </c>
      <c r="D49" s="5" t="s">
        <v>23</v>
      </c>
      <c r="E49" s="5" t="s">
        <v>25</v>
      </c>
      <c r="F49" s="16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52</v>
      </c>
      <c r="D50" s="5" t="s">
        <v>23</v>
      </c>
      <c r="E50" s="5" t="s">
        <v>25</v>
      </c>
      <c r="F50" s="16" t="s">
        <v>23</v>
      </c>
      <c r="G50" s="5" t="str">
        <f>IF(F50="∞","ok","NOK")</f>
        <v>ok</v>
      </c>
      <c r="I50" s="22" t="s">
        <v>63</v>
      </c>
      <c r="J50" s="22"/>
      <c r="K50" s="22"/>
      <c r="L50" s="22"/>
      <c r="O50">
        <f t="shared" si="1"/>
        <v>0</v>
      </c>
    </row>
    <row r="51" spans="1:15">
      <c r="A51" t="s">
        <v>36</v>
      </c>
      <c r="B51" t="s">
        <v>8</v>
      </c>
      <c r="C51" s="5" t="s">
        <v>52</v>
      </c>
      <c r="D51" s="5" t="s">
        <v>23</v>
      </c>
      <c r="E51" s="5" t="s">
        <v>25</v>
      </c>
      <c r="F51" s="16" t="s">
        <v>23</v>
      </c>
      <c r="G51" s="5" t="str">
        <f>IF(F51="∞","ok","NOK")</f>
        <v>ok</v>
      </c>
      <c r="I51" s="22" t="s">
        <v>64</v>
      </c>
      <c r="J51" s="22"/>
      <c r="K51" s="22"/>
      <c r="L51" s="22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2" t="s">
        <v>98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2" t="s">
        <v>98</v>
      </c>
    </row>
    <row r="59" spans="1:15">
      <c r="I59" t="s">
        <v>76</v>
      </c>
      <c r="J59" s="14"/>
      <c r="K59" s="5"/>
      <c r="M59" s="32" t="s">
        <v>98</v>
      </c>
    </row>
    <row r="60" spans="1:15">
      <c r="A60" t="s">
        <v>39</v>
      </c>
      <c r="B60" s="25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6"/>
      <c r="K65" s="18"/>
    </row>
    <row r="66" spans="1:13">
      <c r="B66" t="s">
        <v>68</v>
      </c>
      <c r="I66" t="s">
        <v>86</v>
      </c>
      <c r="K66" s="34">
        <v>98.9</v>
      </c>
      <c r="L66" s="5" t="s">
        <v>87</v>
      </c>
      <c r="M66" s="19" t="s">
        <v>88</v>
      </c>
    </row>
    <row r="67" spans="1:13">
      <c r="B67" t="s">
        <v>69</v>
      </c>
      <c r="I67" t="s">
        <v>89</v>
      </c>
      <c r="K67" s="34">
        <v>9.8800000000000008</v>
      </c>
      <c r="L67" s="5" t="s">
        <v>45</v>
      </c>
      <c r="M67" s="19" t="s">
        <v>90</v>
      </c>
    </row>
    <row r="68" spans="1:13">
      <c r="B68" t="s">
        <v>70</v>
      </c>
    </row>
    <row r="69" spans="1:13">
      <c r="I69" t="s">
        <v>95</v>
      </c>
      <c r="K69" s="35">
        <f>102000*K67*0.000001</f>
        <v>1.00776</v>
      </c>
      <c r="L69" s="9" t="s">
        <v>87</v>
      </c>
    </row>
    <row r="70" spans="1:13">
      <c r="B70" t="s">
        <v>71</v>
      </c>
      <c r="C70" s="26">
        <v>3.4000000000000002E-2</v>
      </c>
      <c r="D70" s="4" t="s">
        <v>45</v>
      </c>
      <c r="I70" s="27" t="s">
        <v>96</v>
      </c>
    </row>
    <row r="71" spans="1:13">
      <c r="B71" t="s">
        <v>72</v>
      </c>
      <c r="C71" s="26">
        <v>3.6999999999999998E-2</v>
      </c>
      <c r="D71" s="4" t="s">
        <v>45</v>
      </c>
    </row>
    <row r="72" spans="1:13">
      <c r="B72" t="s">
        <v>73</v>
      </c>
      <c r="C72" s="26">
        <f>C71-C70</f>
        <v>2.9999999999999957E-3</v>
      </c>
      <c r="D72" s="4" t="s">
        <v>45</v>
      </c>
      <c r="E72" s="9" t="s">
        <v>46</v>
      </c>
      <c r="F72" s="5">
        <v>0.01</v>
      </c>
      <c r="G72" s="27" t="s">
        <v>45</v>
      </c>
      <c r="I72" t="s">
        <v>100</v>
      </c>
      <c r="K72" s="20">
        <f>K66+K69</f>
        <v>99.90776000000001</v>
      </c>
      <c r="L72" s="9" t="s">
        <v>87</v>
      </c>
    </row>
    <row r="73" spans="1:13">
      <c r="C73" s="26"/>
      <c r="D73" s="18"/>
      <c r="G73" s="27"/>
    </row>
    <row r="74" spans="1:13">
      <c r="C74" s="26"/>
      <c r="D74" s="4"/>
      <c r="G74" s="27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67</v>
      </c>
      <c r="B78" s="14"/>
      <c r="C78" s="24" t="str">
        <f>IF(AND(B53="PASS",B60="PASS",B75="PASS",M57="y",M58="y",M59="y"),"ACCEPTED","REJECTED")</f>
        <v>ACCEPTED</v>
      </c>
    </row>
    <row r="80" spans="1:13">
      <c r="A80" t="s">
        <v>49</v>
      </c>
      <c r="B80" t="s">
        <v>48</v>
      </c>
      <c r="E80" s="9" t="s">
        <v>50</v>
      </c>
      <c r="F80" s="15">
        <v>41835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2014-07-17T22:28:33Z</dcterms:modified>
</cp:coreProperties>
</file>