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15560" yWindow="0" windowWidth="15400" windowHeight="20140" tabRatio="500"/>
  </bookViews>
  <sheets>
    <sheet name="Sheet1" sheetId="1" r:id="rId1"/>
  </sheets>
  <definedNames>
    <definedName name="_xlnm.Print_Area" localSheetId="0">Sheet1!$A$1:$N$80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<sst xmlns="http://schemas.openxmlformats.org/spreadsheetml/2006/main" count="278" uniqueCount="99">
  <si>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</si>
  <si>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</si>
  <si>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</si>
  <si>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</si>
  <si>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</si>
  <si>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</si>
  <si>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</si>
  <si>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</si>
  <si>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</si>
  <si>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</si>
  <si>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</si>
  <si>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</si>
  <si>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</si>
  <si>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</si>
  <si>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</si>
  <si>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</si>
  <si>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</si>
  <si>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</si>
  <si>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</si>
  <si>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</si>
  <si>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</si>
  <si>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</si>
  <si>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</si>
  <si>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</si>
  <si>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</si>
  <si>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</si>
  <si>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</si>
  <si>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</si>
  <si>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</si>
  <si>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</si>
  <si>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</si>
  <si>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</si>
  <si>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</si>
  <si>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</si>
  <si>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</si>
  <si>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</si>
  <si>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</si>
  <si>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</si>
  <si>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</si>
  <si>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</si>
  <si>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</si>
  <si>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</si>
  <si>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</si>
  <si>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</si>
  <si>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</si>
  <si>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</si>
  <si>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</si>
  <si>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</si>
  <si>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</si>
  <si>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</si>
  <si>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</si>
  <si>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</si>
  <si>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</si>
  <si>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</si>
  <si>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</si>
  <si>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</si>
  <si>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</si>
  <si>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</si>
  <si>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</si>
  <si>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</si>
  <si>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</si>
  <si>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</si>
  <si>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</si>
  <si>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</si>
  <si>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</si>
  <si>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</si>
  <si>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</si>
  <si>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n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</si>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</sst>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  <xf numFmtId="0" fontId="6" fillId="3" borderId="0" xfId="0" applyFont="1" applyFill="1" applyAlignment="1">
      <alignment horizontal="center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80"/>
  <sheetViews>
    <sheetView tabSelected="1" topLeftCell="A24" workbookViewId="0">
      <selection activeCell="B60" sqref="B60"/>
    </sheetView>
  </sheetViews>
  <sheetFormatPr baseColWidth="10" defaultColWidth="11" defaultRowHeight="15" x14ac:dyDescent="0"/>
  <cols>
    <col min="1" max="1" width="12.5" customWidth="1"/>
    <col min="3" max="3" width="8.33203125" style="5" customWidth="1"/>
    <col min="4" max="4" width="13.1640625" style="5" bestFit="1" customWidth="1"/>
    <col min="5" max="5" width="11" style="9"/>
    <col min="6" max="6" width="11" style="5"/>
    <col min="9" max="9" width="5.83203125" bestFit="1" customWidth="1"/>
    <col min="10" max="10" width="6.5" bestFit="1" customWidth="1"/>
    <col min="11" max="11" width="12" style="9" bestFit="1" customWidth="1"/>
    <col min="12" max="12" width="4.83203125" style="9" bestFit="1" customWidth="1"/>
  </cols>
  <sheetData>
    <row r="1" spans="1:15" ht="26.25">
      <c r="A1" s="2" t="s">
        <v>91</v>
      </c>
    </row>
    <row r="3" spans="1:15" ht="18.75">
      <c r="A3" s="1" t="s">
        <v>77</v>
      </c>
      <c r="B3" s="27"/>
      <c r="C3" s="31">
        <v>21</v>
      </c>
    </row>
    <row r="4" spans="1:15">
      <c r="B4" s="27"/>
    </row>
    <row r="5" spans="1:15" ht="18.75">
      <c r="A5" s="1" t="s">
        <v>78</v>
      </c>
      <c r="B5" s="27"/>
      <c r="C5" s="28" t="s">
        <v>80</v>
      </c>
      <c r="D5" s="9" t="s">
        <v>47</v>
      </c>
    </row>
    <row r="6" spans="1:15">
      <c r="A6" t="s">
        <v>79</v>
      </c>
      <c r="B6" s="27"/>
      <c r="C6" s="29" t="s">
        <v>81</v>
      </c>
      <c r="D6" s="30">
        <v>79980109</v>
      </c>
      <c r="F6" s="16" t="s">
        <v>85</v>
      </c>
      <c r="H6" s="26">
        <v>0.1</v>
      </c>
      <c r="I6" t="s">
        <v>51</v>
      </c>
    </row>
    <row r="7" spans="1:15">
      <c r="A7" t="s">
        <v>82</v>
      </c>
      <c r="B7" s="27"/>
      <c r="C7" s="29" t="s">
        <v>97</v>
      </c>
      <c r="D7" s="30">
        <v>26</v>
      </c>
    </row>
    <row r="8" spans="1:15">
      <c r="A8" t="s">
        <v>83</v>
      </c>
      <c r="B8" s="27"/>
      <c r="C8" s="29" t="s">
        <v>84</v>
      </c>
      <c r="D8" s="30">
        <v>1268080</v>
      </c>
    </row>
    <row r="9" spans="1:15">
      <c r="B9" s="27"/>
      <c r="C9" s="20"/>
    </row>
    <row r="11" spans="1:15" ht="18.75">
      <c r="A11" s="1" t="s">
        <v>53</v>
      </c>
    </row>
    <row r="13" spans="1:15">
      <c r="A13" t="s">
        <v>1</v>
      </c>
      <c r="B13" t="s">
        <v>2</v>
      </c>
    </row>
    <row r="14" spans="1:15">
      <c r="A14" t="s">
        <v>3</v>
      </c>
      <c r="B14" t="s">
        <v>0</v>
      </c>
    </row>
    <row r="15" spans="1:15">
      <c r="B15" t="s">
        <v>24</v>
      </c>
    </row>
    <row r="16" spans="1:15">
      <c r="O16" s="17" t="s">
        <v>65</v>
      </c>
    </row>
    <row r="17" spans="1:16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19" t="s">
        <v>54</v>
      </c>
      <c r="J17" s="19" t="s">
        <v>55</v>
      </c>
      <c r="K17" s="6" t="s">
        <v>6</v>
      </c>
      <c r="L17" s="6" t="s">
        <v>7</v>
      </c>
      <c r="O17" s="21" t="s">
        <v>64</v>
      </c>
    </row>
    <row r="18" spans="1:16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30" t="s">
        <v>23</v>
      </c>
      <c r="G18" s="5" t="str">
        <f>IF(F18="∞","ok","NOK")</f>
        <v>ok</v>
      </c>
      <c r="I18">
        <v>1</v>
      </c>
      <c r="J18" t="s">
        <v>13</v>
      </c>
      <c r="L18" s="9" t="str">
        <f>IF(AND(K18&lt;K$34,ISNUMBER(K18)),"ok","NOK")</f>
        <v>NOK</v>
      </c>
      <c r="O18">
        <f t="shared" ref="O18:O51" si="0">IF(G18="NOK",1,0)</f>
        <v>0</v>
      </c>
      <c r="P18">
        <f>IF(L18="NOK",1,0)</f>
        <v>1</v>
      </c>
    </row>
    <row r="19" spans="1:16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30" t="s">
        <v>23</v>
      </c>
      <c r="G19" s="5" t="str">
        <f>IF(F19="∞","ok","NOK")</f>
        <v>ok</v>
      </c>
      <c r="I19">
        <v>2</v>
      </c>
      <c r="J19" t="s">
        <v>14</v>
      </c>
      <c r="L19" s="9" t="str">
        <f>IF(AND(K19&lt;K$34,ISNUMBER(K19)),"ok","NOK")</f>
        <v>NOK</v>
      </c>
      <c r="O19">
        <f t="shared" si="0"/>
        <v>0</v>
      </c>
      <c r="P19">
        <f t="shared" ref="P19:P33" si="1">IF(L19="NOK",1,0)</f>
        <v>1</v>
      </c>
    </row>
    <row r="20" spans="1:16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20</v>
      </c>
      <c r="G20" s="5" t="str">
        <f>IF(ABS(F20-D20)&lt;=E20,"ok","NOK")</f>
        <v>ok</v>
      </c>
      <c r="I20">
        <v>3</v>
      </c>
      <c r="J20" t="s">
        <v>9</v>
      </c>
      <c r="L20" s="9" t="str">
        <f>IF(AND(K20&lt;K$34,ISNUMBER(K20)),"ok","NOK")</f>
        <v>NOK</v>
      </c>
      <c r="O20">
        <f t="shared" si="0"/>
        <v>0</v>
      </c>
      <c r="P20">
        <f t="shared" si="1"/>
        <v>1</v>
      </c>
    </row>
    <row r="21" spans="1:16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10.01</v>
      </c>
      <c r="G21" s="5" t="str">
        <f>IF(ABS(F21-D21)&lt;=E21,"ok","NOK")</f>
        <v>ok</v>
      </c>
      <c r="I21">
        <v>4</v>
      </c>
      <c r="J21" t="s">
        <v>9</v>
      </c>
      <c r="L21" s="9" t="str">
        <f>IF(AND(K21&lt;K$34,ISNUMBER(K21)),"ok","NOK")</f>
        <v>NOK</v>
      </c>
      <c r="O21">
        <f t="shared" si="0"/>
        <v>0</v>
      </c>
      <c r="P21">
        <f t="shared" si="1"/>
        <v>1</v>
      </c>
    </row>
    <row r="22" spans="1:16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30" t="s">
        <v>23</v>
      </c>
      <c r="G22" s="5" t="str">
        <f>IF(F22="∞","ok","NOK")</f>
        <v>ok</v>
      </c>
      <c r="I22">
        <v>5</v>
      </c>
      <c r="J22" t="s">
        <v>15</v>
      </c>
      <c r="L22" s="9" t="str">
        <f>IF(AND(K22&lt;K$34,ISNUMBER(K22)),"ok","NOK")</f>
        <v>NOK</v>
      </c>
      <c r="O22">
        <f t="shared" si="0"/>
        <v>0</v>
      </c>
      <c r="P22">
        <f t="shared" si="1"/>
        <v>1</v>
      </c>
    </row>
    <row r="23" spans="1:16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30" t="s">
        <v>23</v>
      </c>
      <c r="G23" s="5" t="str">
        <f>IF(F23="∞","ok","NOK")</f>
        <v>ok</v>
      </c>
      <c r="I23">
        <v>6</v>
      </c>
      <c r="J23" t="s">
        <v>16</v>
      </c>
      <c r="L23" s="9" t="str">
        <f>IF(AND(K23&lt;K$34,ISNUMBER(K23)),"ok","NOK")</f>
        <v>NOK</v>
      </c>
      <c r="O23">
        <f t="shared" si="0"/>
        <v>0</v>
      </c>
      <c r="P23">
        <f t="shared" si="1"/>
        <v>1</v>
      </c>
    </row>
    <row r="24" spans="1:16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30" t="s">
        <v>23</v>
      </c>
      <c r="G24" s="5" t="str">
        <f>IF(F24="∞","ok","NOK")</f>
        <v>ok</v>
      </c>
      <c r="I24">
        <v>7</v>
      </c>
      <c r="J24" t="s">
        <v>17</v>
      </c>
      <c r="L24" s="9" t="str">
        <f>IF(AND(K24&lt;K$34,ISNUMBER(K24)),"ok","NOK")</f>
        <v>NOK</v>
      </c>
      <c r="O24">
        <f t="shared" si="0"/>
        <v>0</v>
      </c>
      <c r="P24">
        <f t="shared" si="1"/>
        <v>1</v>
      </c>
    </row>
    <row r="25" spans="1:16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30" t="s">
        <v>23</v>
      </c>
      <c r="G25" s="5" t="str">
        <f>IF(F25="∞","ok","NOK")</f>
        <v>ok</v>
      </c>
      <c r="I25">
        <v>8</v>
      </c>
      <c r="J25" t="s">
        <v>18</v>
      </c>
      <c r="L25" s="9" t="str">
        <f>IF(AND(K25&lt;K$34,ISNUMBER(K25)),"ok","NOK")</f>
        <v>NOK</v>
      </c>
      <c r="O25">
        <f t="shared" si="0"/>
        <v>0</v>
      </c>
      <c r="P25">
        <f t="shared" si="1"/>
        <v>1</v>
      </c>
    </row>
    <row r="26" spans="1:16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30" t="s">
        <v>23</v>
      </c>
      <c r="G26" s="5" t="str">
        <f t="shared" ref="G26:G31" si="2">IF(F26="∞","ok","NOK")</f>
        <v>ok</v>
      </c>
      <c r="I26">
        <v>13</v>
      </c>
      <c r="J26" t="s">
        <v>19</v>
      </c>
      <c r="L26" s="9" t="str">
        <f>IF(AND(K26&lt;K$34,ISNUMBER(K26)),"ok","NOK")</f>
        <v>NOK</v>
      </c>
      <c r="O26">
        <f t="shared" si="0"/>
        <v>0</v>
      </c>
      <c r="P26">
        <f t="shared" si="1"/>
        <v>1</v>
      </c>
    </row>
    <row r="27" spans="1:16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30" t="s">
        <v>23</v>
      </c>
      <c r="G27" s="5" t="str">
        <f t="shared" si="2"/>
        <v>ok</v>
      </c>
      <c r="I27">
        <v>14</v>
      </c>
      <c r="J27" t="s">
        <v>20</v>
      </c>
      <c r="L27" s="9" t="str">
        <f>IF(AND(K27&lt;K$34,ISNUMBER(K27)),"ok","NOK")</f>
        <v>NOK</v>
      </c>
      <c r="O27">
        <f t="shared" si="0"/>
        <v>0</v>
      </c>
      <c r="P27">
        <f t="shared" si="1"/>
        <v>1</v>
      </c>
    </row>
    <row r="28" spans="1:16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30" t="s">
        <v>23</v>
      </c>
      <c r="G28" s="5" t="str">
        <f t="shared" si="2"/>
        <v>ok</v>
      </c>
      <c r="I28">
        <v>15</v>
      </c>
      <c r="J28" t="s">
        <v>21</v>
      </c>
      <c r="L28" s="9" t="str">
        <f>IF(AND(K28&lt;K$34,ISNUMBER(K28)),"ok","NOK")</f>
        <v>NOK</v>
      </c>
      <c r="O28">
        <f t="shared" si="0"/>
        <v>0</v>
      </c>
      <c r="P28">
        <f t="shared" si="1"/>
        <v>1</v>
      </c>
    </row>
    <row r="29" spans="1:16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30" t="s">
        <v>23</v>
      </c>
      <c r="G29" s="5" t="str">
        <f t="shared" si="2"/>
        <v>ok</v>
      </c>
      <c r="I29">
        <v>16</v>
      </c>
      <c r="J29" t="s">
        <v>22</v>
      </c>
      <c r="L29" s="9" t="str">
        <f>IF(AND(K29&lt;K$34,ISNUMBER(K29)),"ok","NOK")</f>
        <v>NOK</v>
      </c>
      <c r="O29">
        <f t="shared" si="0"/>
        <v>0</v>
      </c>
      <c r="P29">
        <f t="shared" si="1"/>
        <v>1</v>
      </c>
    </row>
    <row r="30" spans="1:16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30" t="s">
        <v>23</v>
      </c>
      <c r="G30" s="5" t="str">
        <f t="shared" si="2"/>
        <v>ok</v>
      </c>
      <c r="I30">
        <v>17</v>
      </c>
      <c r="J30" t="s">
        <v>10</v>
      </c>
      <c r="L30" s="9" t="str">
        <f>IF(AND(K30&lt;K$34,ISNUMBER(K30)),"ok","NOK")</f>
        <v>NOK</v>
      </c>
      <c r="O30">
        <f t="shared" si="0"/>
        <v>0</v>
      </c>
      <c r="P30">
        <f t="shared" si="1"/>
        <v>1</v>
      </c>
    </row>
    <row r="31" spans="1:16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30" t="s">
        <v>23</v>
      </c>
      <c r="G31" s="5" t="str">
        <f t="shared" si="2"/>
        <v>ok</v>
      </c>
      <c r="I31">
        <v>18</v>
      </c>
      <c r="J31" t="s">
        <v>10</v>
      </c>
      <c r="L31" s="9" t="str">
        <f>IF(AND(K31&lt;K$34,ISNUMBER(K31)),"ok","NOK")</f>
        <v>NOK</v>
      </c>
      <c r="O31">
        <f t="shared" si="0"/>
        <v>0</v>
      </c>
      <c r="P31">
        <f t="shared" si="1"/>
        <v>1</v>
      </c>
    </row>
    <row r="32" spans="1:16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5">
        <v>120.7</v>
      </c>
      <c r="G32" s="5" t="str">
        <f>IF(ABS(F32-D32)&lt;=E32,"ok","NOK")</f>
        <v>ok</v>
      </c>
      <c r="I32">
        <v>19</v>
      </c>
      <c r="J32" t="s">
        <v>11</v>
      </c>
      <c r="L32" s="9" t="str">
        <f>IF(AND(K32&lt;K$34,ISNUMBER(K32)),"ok","NOK")</f>
        <v>NOK</v>
      </c>
      <c r="O32">
        <f t="shared" si="0"/>
        <v>0</v>
      </c>
      <c r="P32">
        <f t="shared" si="1"/>
        <v>1</v>
      </c>
    </row>
    <row r="33" spans="1:16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30" t="s">
        <v>23</v>
      </c>
      <c r="G33" s="5" t="str">
        <f>IF(F33="∞","ok","NOK")</f>
        <v>ok</v>
      </c>
      <c r="I33">
        <v>20</v>
      </c>
      <c r="J33" t="s">
        <v>12</v>
      </c>
      <c r="L33" s="9" t="str">
        <f>IF(AND(K33&lt;K$34,ISNUMBER(K33)),"ok","NOK")</f>
        <v>NOK</v>
      </c>
      <c r="O33">
        <f t="shared" si="0"/>
        <v>0</v>
      </c>
      <c r="P33">
        <f t="shared" si="1"/>
        <v>1</v>
      </c>
    </row>
    <row r="34" spans="1:16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5">
        <v>120.4</v>
      </c>
      <c r="G34" s="5" t="str">
        <f>IF(ABS(F34-D34)&lt;=E34,"ok","NOK")</f>
        <v>ok</v>
      </c>
      <c r="I34" s="5" t="s">
        <v>61</v>
      </c>
      <c r="K34" s="18">
        <v>1</v>
      </c>
      <c r="O34">
        <f t="shared" si="0"/>
        <v>0</v>
      </c>
    </row>
    <row r="35" spans="1:16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30" t="s">
        <v>23</v>
      </c>
      <c r="G35" s="5" t="str">
        <f>IF(F35="∞","ok","NOK")</f>
        <v>ok</v>
      </c>
      <c r="M35" s="4"/>
      <c r="N35" s="4"/>
      <c r="O35">
        <f t="shared" si="0"/>
        <v>0</v>
      </c>
    </row>
    <row r="36" spans="1:16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5">
        <v>90.4</v>
      </c>
      <c r="G36" s="5" t="str">
        <f>IF(ABS(F36-D36)&lt;=E36,"ok","NOK")</f>
        <v>ok</v>
      </c>
      <c r="I36" s="35" t="s">
        <v>56</v>
      </c>
      <c r="J36" s="35"/>
      <c r="K36" s="35"/>
      <c r="L36" s="35"/>
      <c r="M36" s="17"/>
      <c r="N36" s="17"/>
      <c r="O36">
        <f t="shared" si="0"/>
        <v>0</v>
      </c>
    </row>
    <row r="37" spans="1:16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30" t="s">
        <v>23</v>
      </c>
      <c r="G37" s="5" t="str">
        <f>IF(F37="∞","ok","NOK")</f>
        <v>ok</v>
      </c>
      <c r="I37" s="17" t="s">
        <v>57</v>
      </c>
      <c r="J37" s="17"/>
      <c r="K37" s="17"/>
      <c r="O37">
        <f t="shared" si="0"/>
        <v>0</v>
      </c>
    </row>
    <row r="38" spans="1:16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5">
        <v>90.2</v>
      </c>
      <c r="G38" s="5" t="str">
        <f>IF(ABS(F38-D38)&lt;=E38,"ok","NOK")</f>
        <v>ok</v>
      </c>
      <c r="O38">
        <f t="shared" si="0"/>
        <v>0</v>
      </c>
    </row>
    <row r="39" spans="1:16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30" t="s">
        <v>23</v>
      </c>
      <c r="G39" s="5" t="str">
        <f>IF(F39="∞","ok","NOK")</f>
        <v>ok</v>
      </c>
      <c r="I39" s="19" t="s">
        <v>54</v>
      </c>
      <c r="J39" s="19" t="s">
        <v>55</v>
      </c>
      <c r="K39" s="6" t="s">
        <v>6</v>
      </c>
      <c r="L39" s="6" t="s">
        <v>7</v>
      </c>
      <c r="O39">
        <f t="shared" si="0"/>
        <v>0</v>
      </c>
    </row>
    <row r="40" spans="1:16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5">
        <v>90.9</v>
      </c>
      <c r="G40" s="5" t="str">
        <f t="shared" ref="G40:G46" si="3">IF(ABS(F40-D40)&lt;=E40,"ok","NOK")</f>
        <v>ok</v>
      </c>
      <c r="I40">
        <v>1</v>
      </c>
      <c r="J40" t="s">
        <v>8</v>
      </c>
      <c r="L40" s="9" t="str">
        <f t="shared" ref="L40:L47" si="4">IF(AND(K40&lt;K$48,ISNUMBER(K40)),"ok","NOK")</f>
        <v>NOK</v>
      </c>
      <c r="O40">
        <f t="shared" si="0"/>
        <v>0</v>
      </c>
      <c r="P40">
        <f t="shared" ref="P40:P47" si="5">IF(L40="NOK",1,0)</f>
        <v>1</v>
      </c>
    </row>
    <row r="41" spans="1:16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120.7</v>
      </c>
      <c r="G41" s="5" t="str">
        <f t="shared" si="3"/>
        <v>ok</v>
      </c>
      <c r="I41">
        <v>2</v>
      </c>
      <c r="J41" t="s">
        <v>8</v>
      </c>
      <c r="L41" s="9" t="str">
        <f t="shared" si="4"/>
        <v>NOK</v>
      </c>
      <c r="O41">
        <f t="shared" si="0"/>
        <v>0</v>
      </c>
      <c r="P41">
        <f t="shared" si="5"/>
        <v>1</v>
      </c>
    </row>
    <row r="42" spans="1:16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120.3</v>
      </c>
      <c r="G42" s="5" t="str">
        <f t="shared" si="3"/>
        <v>ok</v>
      </c>
      <c r="I42">
        <v>3</v>
      </c>
      <c r="J42" t="s">
        <v>9</v>
      </c>
      <c r="L42" s="9" t="str">
        <f t="shared" si="4"/>
        <v>NOK</v>
      </c>
      <c r="O42">
        <f t="shared" si="0"/>
        <v>0</v>
      </c>
      <c r="P42">
        <f t="shared" si="5"/>
        <v>1</v>
      </c>
    </row>
    <row r="43" spans="1:16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5">
        <v>169.1</v>
      </c>
      <c r="G43" s="5" t="str">
        <f t="shared" si="3"/>
        <v>ok</v>
      </c>
      <c r="I43">
        <v>4</v>
      </c>
      <c r="J43" t="s">
        <v>8</v>
      </c>
      <c r="L43" s="9" t="str">
        <f t="shared" si="4"/>
        <v>NOK</v>
      </c>
      <c r="O43">
        <f t="shared" si="0"/>
        <v>0</v>
      </c>
      <c r="P43">
        <f t="shared" si="5"/>
        <v>1</v>
      </c>
    </row>
    <row r="44" spans="1:16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5">
        <v>168.9</v>
      </c>
      <c r="G44" s="5" t="str">
        <f t="shared" si="3"/>
        <v>ok</v>
      </c>
      <c r="I44">
        <v>6</v>
      </c>
      <c r="J44" s="11" t="s">
        <v>8</v>
      </c>
      <c r="L44" s="9" t="str">
        <f t="shared" si="4"/>
        <v>NOK</v>
      </c>
      <c r="O44">
        <f t="shared" si="0"/>
        <v>0</v>
      </c>
      <c r="P44">
        <f t="shared" si="5"/>
        <v>1</v>
      </c>
    </row>
    <row r="45" spans="1:16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36">
        <v>168.6</v>
      </c>
      <c r="G45" s="5" t="str">
        <f t="shared" si="3"/>
        <v>ok</v>
      </c>
      <c r="I45">
        <v>7</v>
      </c>
      <c r="J45" t="s">
        <v>10</v>
      </c>
      <c r="L45" s="9" t="str">
        <f t="shared" si="4"/>
        <v>NOK</v>
      </c>
      <c r="O45">
        <f t="shared" si="0"/>
        <v>0</v>
      </c>
      <c r="P45">
        <f t="shared" si="5"/>
        <v>1</v>
      </c>
    </row>
    <row r="46" spans="1:16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29.98</v>
      </c>
      <c r="G46" s="5" t="str">
        <f t="shared" si="3"/>
        <v>ok</v>
      </c>
      <c r="I46">
        <v>8</v>
      </c>
      <c r="J46" s="11" t="s">
        <v>8</v>
      </c>
      <c r="L46" s="9" t="str">
        <f t="shared" si="4"/>
        <v>NOK</v>
      </c>
      <c r="O46">
        <f t="shared" si="0"/>
        <v>0</v>
      </c>
      <c r="P46">
        <f t="shared" si="5"/>
        <v>1</v>
      </c>
    </row>
    <row r="47" spans="1:16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30" t="s">
        <v>23</v>
      </c>
      <c r="G47" s="5" t="str">
        <f>IF(F47="∞","ok","NOK")</f>
        <v>ok</v>
      </c>
      <c r="I47">
        <v>9</v>
      </c>
      <c r="J47" s="11" t="s">
        <v>8</v>
      </c>
      <c r="L47" s="9" t="str">
        <f t="shared" si="4"/>
        <v>NOK</v>
      </c>
      <c r="O47">
        <f t="shared" si="0"/>
        <v>0</v>
      </c>
      <c r="P47">
        <f t="shared" si="5"/>
        <v>1</v>
      </c>
    </row>
    <row r="48" spans="1:16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30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0"/>
        <v>0</v>
      </c>
    </row>
    <row r="49" spans="1:1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30" t="s">
        <v>23</v>
      </c>
      <c r="G49" s="5" t="str">
        <f>IF(F49="∞","ok","NOK")</f>
        <v>ok</v>
      </c>
      <c r="O49">
        <f t="shared" si="0"/>
        <v>0</v>
      </c>
    </row>
    <row r="50" spans="1:1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30" t="s">
        <v>23</v>
      </c>
      <c r="G50" s="5" t="str">
        <f>IF(F50="∞","ok","NOK")</f>
        <v>ok</v>
      </c>
      <c r="I50" s="20" t="s">
        <v>62</v>
      </c>
      <c r="J50" s="20"/>
      <c r="K50" s="20"/>
      <c r="L50" s="20"/>
      <c r="O50">
        <f t="shared" si="0"/>
        <v>0</v>
      </c>
    </row>
    <row r="51" spans="1:1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30" t="s">
        <v>23</v>
      </c>
      <c r="G51" s="5" t="str">
        <f>IF(F51="∞","ok","NOK")</f>
        <v>ok</v>
      </c>
      <c r="I51" s="20" t="s">
        <v>63</v>
      </c>
      <c r="J51" s="20"/>
      <c r="K51" s="20"/>
      <c r="L51" s="20"/>
      <c r="O51">
        <f t="shared" si="0"/>
        <v>0</v>
      </c>
    </row>
    <row r="53" spans="1:15">
      <c r="A53" t="s">
        <v>40</v>
      </c>
      <c r="B53" s="14" t="str">
        <f>IF(SUM(O18:O51,P18:P33,P40:P47)&gt;0,"FAIL","PASS")</f>
        <v>FAIL</v>
      </c>
    </row>
    <row r="55" spans="1:15" ht="18.75">
      <c r="A55" s="1" t="s">
        <v>37</v>
      </c>
      <c r="I55" s="1" t="s">
        <v>92</v>
      </c>
      <c r="K55" s="5"/>
      <c r="L55" s="5"/>
    </row>
    <row r="56" spans="1:15">
      <c r="K56" s="5"/>
      <c r="L56" s="5"/>
    </row>
    <row r="57" spans="1:15">
      <c r="A57" t="s">
        <v>1</v>
      </c>
      <c r="B57" t="s">
        <v>38</v>
      </c>
      <c r="I57" t="s">
        <v>74</v>
      </c>
      <c r="J57" s="14"/>
      <c r="K57" s="5"/>
      <c r="M57" s="30" t="s">
        <v>67</v>
      </c>
    </row>
    <row r="58" spans="1:15">
      <c r="A58" t="s">
        <v>3</v>
      </c>
      <c r="B58" t="s">
        <v>43</v>
      </c>
      <c r="I58" t="s">
        <v>75</v>
      </c>
      <c r="J58" s="14"/>
      <c r="K58" s="5"/>
      <c r="M58" s="30" t="s">
        <v>67</v>
      </c>
    </row>
    <row r="59" spans="1:15">
      <c r="I59" t="s">
        <v>76</v>
      </c>
      <c r="J59" s="14"/>
      <c r="K59" s="5"/>
      <c r="M59" s="30" t="s">
        <v>67</v>
      </c>
    </row>
    <row r="60" spans="1:15">
      <c r="A60" t="s">
        <v>39</v>
      </c>
      <c r="B60" s="23"/>
    </row>
    <row r="62" spans="1:15" ht="18.75">
      <c r="A62" s="1" t="s">
        <v>41</v>
      </c>
    </row>
    <row r="64" spans="1:15">
      <c r="A64" t="s">
        <v>1</v>
      </c>
      <c r="B64" t="s">
        <v>42</v>
      </c>
      <c r="I64" t="s">
        <v>93</v>
      </c>
    </row>
    <row r="65" spans="1:13">
      <c r="A65" t="s">
        <v>3</v>
      </c>
      <c r="B65" t="s">
        <v>44</v>
      </c>
      <c r="I65" t="s">
        <v>94</v>
      </c>
      <c r="J65" s="24"/>
      <c r="K65" s="16"/>
    </row>
    <row r="66" spans="1:13">
      <c r="B66" t="s">
        <v>68</v>
      </c>
      <c r="I66" t="s">
        <v>86</v>
      </c>
      <c r="K66" s="32"/>
      <c r="L66" s="5" t="s">
        <v>87</v>
      </c>
      <c r="M66" s="17" t="s">
        <v>88</v>
      </c>
    </row>
    <row r="67" spans="1:13">
      <c r="B67" t="s">
        <v>69</v>
      </c>
      <c r="I67" t="s">
        <v>89</v>
      </c>
      <c r="K67" s="32"/>
      <c r="L67" s="5" t="s">
        <v>45</v>
      </c>
      <c r="M67" s="17" t="s">
        <v>90</v>
      </c>
    </row>
    <row r="68" spans="1:13">
      <c r="B68" t="s">
        <v>70</v>
      </c>
    </row>
    <row r="69" spans="1:13">
      <c r="I69" t="s">
        <v>95</v>
      </c>
      <c r="K69" s="33">
        <f>102000*K67*0.000001</f>
        <v>0</v>
      </c>
      <c r="L69" s="9" t="s">
        <v>87</v>
      </c>
    </row>
    <row r="70" spans="1:13">
      <c r="B70" t="s">
        <v>71</v>
      </c>
      <c r="C70" s="24"/>
      <c r="D70" s="4" t="s">
        <v>45</v>
      </c>
      <c r="I70" s="25" t="s">
        <v>96</v>
      </c>
    </row>
    <row r="71" spans="1:13">
      <c r="B71" t="s">
        <v>72</v>
      </c>
      <c r="C71" s="24"/>
      <c r="D71" s="4" t="s">
        <v>45</v>
      </c>
    </row>
    <row r="72" spans="1:13">
      <c r="B72" t="s">
        <v>73</v>
      </c>
      <c r="C72" s="24">
        <f>C71-C70</f>
        <v>0</v>
      </c>
      <c r="D72" s="4" t="s">
        <v>45</v>
      </c>
      <c r="E72" s="9" t="s">
        <v>46</v>
      </c>
      <c r="F72" s="5">
        <v>0.01</v>
      </c>
      <c r="G72" s="25" t="s">
        <v>45</v>
      </c>
      <c r="I72" t="s">
        <v>98</v>
      </c>
      <c r="K72" s="18">
        <f>K66+K69</f>
        <v>0</v>
      </c>
      <c r="L72" s="9" t="s">
        <v>87</v>
      </c>
    </row>
    <row r="73" spans="1:13">
      <c r="C73" s="24"/>
      <c r="D73" s="16"/>
      <c r="G73" s="25"/>
    </row>
    <row r="74" spans="1:13">
      <c r="C74" s="24"/>
      <c r="D74" s="4"/>
      <c r="G74" s="25"/>
    </row>
    <row r="75" spans="1:13">
      <c r="A75" t="s">
        <v>39</v>
      </c>
      <c r="B75" s="14" t="str">
        <f>IF(AND(C72&lt;=F72,ABS(K72-100)&lt;0.5),"PASS","FAIL")</f>
        <v>FAIL</v>
      </c>
    </row>
    <row r="77" spans="1:13">
      <c r="B77" s="14"/>
    </row>
    <row r="78" spans="1:13" ht="18.75">
      <c r="A78" s="1" t="s">
        <v>66</v>
      </c>
      <c r="B78" s="14"/>
      <c r="C78" s="22" t="str">
        <f>IF(AND(B53="PASS",B60="PASS",B75="PASS",M57="y",M58="y",M59="y"),"ACCEPTED","REJECTED")</f>
        <v>REJECTED</v>
      </c>
    </row>
    <row r="80" spans="1:13">
      <c r="A80" t="s">
        <v>48</v>
      </c>
      <c r="B80" s="26"/>
      <c r="E80" s="9" t="s">
        <v>49</v>
      </c>
      <c r="F80" s="34"/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pageSetup paperSize="9" scale="6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 / 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Frank Meier</cp:lastModifiedBy>
  <cp:lastPrinted>2014-07-15T17:04:32Z</cp:lastPrinted>
  <dcterms:created xsi:type="dcterms:W3CDTF">2014-07-09T20:30:12Z</dcterms:created>
  <dcterms:modified xsi:type="dcterms:W3CDTF">2014-09-27T21:26:22Z</dcterms:modified>
</cp:coreProperties>
</file>