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060" tabRatio="500"/>
  </bookViews>
  <sheets>
    <sheet name="Sheet1" sheetId="1" r:id="rId1"/>
  </sheets>
  <definedNames>
    <definedName name="_xlnm.Print_Area" localSheetId="0">Sheet1!$A$1:$N$80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<sst xmlns="http://schemas.openxmlformats.org/spreadsheetml/2006/main" count="280" uniqueCount="101">
  <si>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</si>
  <si>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</si>
  <si>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</si>
  <si>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</si>
  <si>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</si>
  <si>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</si>
  <si>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</si>
  <si>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</si>
  <si>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</si>
  <si>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</si>
  <si>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</si>
  <si>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</si>
  <si>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</si>
  <si>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</si>
  <si>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</si>
  <si>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</si>
  <si>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</si>
  <si>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</si>
  <si>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</si>
  <si>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</si>
  <si>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</si>
  <si>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</si>
  <si>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</si>
  <si>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</si>
  <si>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</si>
  <si>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</si>
  <si>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</si>
  <si>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</si>
  <si>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</si>
  <si>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</si>
  <si>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</si>
  <si>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</si>
  <si>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</si>
  <si>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</si>
  <si>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</si>
  <si>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</si>
  <si>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</si>
  <si>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</si>
  <si>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</si>
  <si>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</si>
  <si>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</si>
  <si>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</si>
  <si>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</si>
  <si>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</si>
  <si>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</si>
  <si>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</si>
  <si>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</si>
  <si>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</si>
  <si>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</si>
  <si>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</si>
  <si>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</si>
  <si>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</si>
  <si>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</si>
  <si>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</si>
  <si>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</si>
  <si>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</si>
  <si>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</si>
  <si>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</si>
  <si>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</si>
  <si>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</si>
  <si>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</si>
  <si>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</si>
  <si>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</si>
  <si>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</si>
  <si>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</si>
  <si>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</si>
  <si>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</si>
  <si>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</si>
  <si>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</si>
  <si>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</si>
  <si>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</si>
  <si>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</si>
  <si>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</si>
  <si>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</si>
  <si>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</si>
  <si>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</si>
  <si>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</si>
  <si>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</si>
  <si>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</si>
  <si>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</si>
  <si>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</si>
  <si>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</si>
  <si>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</si>
  <si>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</si>
  <si>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</si>
  <si>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</si>
  <si>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</si>
  <si>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</si>
  <si>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</si>
  <si>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</si>
  <si>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</si>
  <si>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</si>
  <si>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</si>
  <si>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</si>
  <si>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</si>
  <si>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</si>
  <si>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</si>
  <si>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</si>
  <si>
    <t>pass</t>
  </si>
  <si>
    <t>y</t>
  </si>
  <si>
    <t>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</si>
</sst>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58" workbookViewId="0">
      <selection activeCell="F81" sqref="F81"/>
    </sheetView>
  </sheetViews>
  <sheetFormatPr baseColWidth="10" defaultColWidth="11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1" style="9"/>
    <col min="6" max="6" width="11.83203125" style="5" bestFit="1" customWidth="1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6.25">
      <c r="A1" s="2" t="s">
        <v>90</v>
      </c>
    </row>
    <row r="3" spans="1:15" ht="18.75">
      <c r="A3" s="1" t="s">
        <v>76</v>
      </c>
      <c r="B3" s="28"/>
      <c r="C3" s="32">
        <v>65</v>
      </c>
    </row>
    <row r="4" spans="1:15">
      <c r="B4" s="28"/>
    </row>
    <row r="5" spans="1:15" ht="18.75">
      <c r="A5" s="1" t="s">
        <v>77</v>
      </c>
      <c r="B5" s="28"/>
      <c r="C5" s="29" t="s">
        <v>79</v>
      </c>
      <c r="D5" s="9" t="s">
        <v>47</v>
      </c>
    </row>
    <row r="6" spans="1:15">
      <c r="A6" t="s">
        <v>78</v>
      </c>
      <c r="B6" s="28"/>
      <c r="C6" s="30" t="s">
        <v>80</v>
      </c>
      <c r="D6" s="31">
        <v>79980109</v>
      </c>
      <c r="F6" s="17" t="s">
        <v>84</v>
      </c>
      <c r="H6" s="27">
        <v>0.2</v>
      </c>
      <c r="I6" t="s">
        <v>51</v>
      </c>
    </row>
    <row r="7" spans="1:15">
      <c r="A7" t="s">
        <v>81</v>
      </c>
      <c r="B7" s="28"/>
      <c r="C7" s="30" t="s">
        <v>96</v>
      </c>
      <c r="D7" s="31"/>
    </row>
    <row r="8" spans="1:15">
      <c r="A8" t="s">
        <v>82</v>
      </c>
      <c r="B8" s="28"/>
      <c r="C8" s="30" t="s">
        <v>83</v>
      </c>
      <c r="D8" s="31"/>
    </row>
    <row r="9" spans="1:15">
      <c r="B9" s="28"/>
      <c r="C9" s="21"/>
    </row>
    <row r="11" spans="1:15" ht="18.75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8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>
        <v>0.7</v>
      </c>
      <c r="L18" s="9" t="str">
        <f t="shared" ref="L18:L33" si="0">IF(AND(K18&lt;K$34,ISNUMBER(K18)),"ok","NOK")</f>
        <v>ok</v>
      </c>
      <c r="O18">
        <f t="shared" ref="O18:O51" si="1">IF(G18="NOK",1,0)</f>
        <v>0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>
        <v>0.7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</v>
      </c>
      <c r="G20" s="5" t="str">
        <f>IF(ABS(F20-D20)&lt;=E20,"ok","NOK")</f>
        <v>ok</v>
      </c>
      <c r="I20">
        <v>3</v>
      </c>
      <c r="J20" t="s">
        <v>9</v>
      </c>
      <c r="K20" s="12">
        <v>0.7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12">
        <v>0.7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>
        <v>0.7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>
        <v>0.7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>
        <v>0.7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>
        <v>0.7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>
        <v>0.7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>
        <v>0.7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>
        <v>0.7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>
        <v>0.7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>
        <v>0.7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>
        <v>0.7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</v>
      </c>
      <c r="G32" s="5" t="str">
        <f>IF(ABS(F32-D32)&lt;=E32,"ok","NOK")</f>
        <v>ok</v>
      </c>
      <c r="I32">
        <v>19</v>
      </c>
      <c r="J32" t="s">
        <v>11</v>
      </c>
      <c r="K32" s="12">
        <v>0.7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>
        <v>0.7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120.2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91.2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91.1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91.1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>
        <v>0.3</v>
      </c>
      <c r="L40" s="9" t="str">
        <f t="shared" ref="L40:L47" si="5">IF(AND(K40&lt;K$48,ISNUMBER(K40)),"ok","NOK")</f>
        <v>ok</v>
      </c>
      <c r="O40">
        <f t="shared" si="1"/>
        <v>0</v>
      </c>
      <c r="P40">
        <f t="shared" ref="P40:P47" si="6">IF(L40="NOK",1,0)</f>
        <v>0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120.1</v>
      </c>
      <c r="G41" s="5" t="str">
        <f t="shared" si="4"/>
        <v>ok</v>
      </c>
      <c r="I41">
        <v>2</v>
      </c>
      <c r="J41" t="s">
        <v>8</v>
      </c>
      <c r="K41" s="12">
        <v>0.3</v>
      </c>
      <c r="L41" s="9" t="str">
        <f t="shared" si="5"/>
        <v>ok</v>
      </c>
      <c r="O41">
        <f t="shared" si="1"/>
        <v>0</v>
      </c>
      <c r="P41">
        <f t="shared" si="6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120.3</v>
      </c>
      <c r="G42" s="5" t="str">
        <f t="shared" si="4"/>
        <v>ok</v>
      </c>
      <c r="I42">
        <v>3</v>
      </c>
      <c r="J42" t="s">
        <v>9</v>
      </c>
      <c r="K42" s="12">
        <v>0.3</v>
      </c>
      <c r="L42" s="9" t="str">
        <f t="shared" si="5"/>
        <v>ok</v>
      </c>
      <c r="O42">
        <f t="shared" si="1"/>
        <v>0</v>
      </c>
      <c r="P42">
        <f t="shared" si="6"/>
        <v>0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169.2</v>
      </c>
      <c r="G43" s="5" t="str">
        <f t="shared" si="4"/>
        <v>ok</v>
      </c>
      <c r="I43">
        <v>4</v>
      </c>
      <c r="J43" t="s">
        <v>8</v>
      </c>
      <c r="K43" s="12">
        <v>0.3</v>
      </c>
      <c r="L43" s="9" t="str">
        <f t="shared" si="5"/>
        <v>ok</v>
      </c>
      <c r="O43">
        <f t="shared" si="1"/>
        <v>0</v>
      </c>
      <c r="P43">
        <f t="shared" si="6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169.2</v>
      </c>
      <c r="G44" s="5" t="str">
        <f t="shared" si="4"/>
        <v>ok</v>
      </c>
      <c r="I44">
        <v>6</v>
      </c>
      <c r="J44" s="11" t="s">
        <v>8</v>
      </c>
      <c r="K44" s="12">
        <v>0.3</v>
      </c>
      <c r="L44" s="9" t="str">
        <f t="shared" si="5"/>
        <v>ok</v>
      </c>
      <c r="O44">
        <f t="shared" si="1"/>
        <v>0</v>
      </c>
      <c r="P44">
        <f t="shared" si="6"/>
        <v>0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168.8</v>
      </c>
      <c r="G45" s="5" t="str">
        <f t="shared" si="4"/>
        <v>ok</v>
      </c>
      <c r="I45">
        <v>7</v>
      </c>
      <c r="J45" t="s">
        <v>10</v>
      </c>
      <c r="K45" s="12">
        <v>0.3</v>
      </c>
      <c r="L45" s="9" t="str">
        <f t="shared" si="5"/>
        <v>ok</v>
      </c>
      <c r="O45">
        <f t="shared" si="1"/>
        <v>0</v>
      </c>
      <c r="P45">
        <f t="shared" si="6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29.98</v>
      </c>
      <c r="G46" s="5" t="str">
        <f t="shared" si="4"/>
        <v>ok</v>
      </c>
      <c r="I46">
        <v>8</v>
      </c>
      <c r="J46" s="11" t="s">
        <v>8</v>
      </c>
      <c r="K46" s="12">
        <v>0.3</v>
      </c>
      <c r="L46" s="9" t="str">
        <f t="shared" si="5"/>
        <v>ok</v>
      </c>
      <c r="O46">
        <f t="shared" si="1"/>
        <v>0</v>
      </c>
      <c r="P46">
        <f t="shared" si="6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>
        <v>0.3</v>
      </c>
      <c r="L47" s="9" t="str">
        <f t="shared" si="5"/>
        <v>ok</v>
      </c>
      <c r="O47">
        <f t="shared" si="1"/>
        <v>0</v>
      </c>
      <c r="P47">
        <f t="shared" si="6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PASS</v>
      </c>
    </row>
    <row r="55" spans="1:15" ht="18.75">
      <c r="A55" s="1" t="s">
        <v>37</v>
      </c>
      <c r="I55" s="1" t="s">
        <v>91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73</v>
      </c>
      <c r="J57" s="14"/>
      <c r="K57" s="5"/>
      <c r="M57" s="31" t="s">
        <v>99</v>
      </c>
    </row>
    <row r="58" spans="1:15">
      <c r="A58" t="s">
        <v>3</v>
      </c>
      <c r="B58" t="s">
        <v>43</v>
      </c>
      <c r="I58" t="s">
        <v>74</v>
      </c>
      <c r="J58" s="14"/>
      <c r="K58" s="5"/>
      <c r="M58" s="31" t="s">
        <v>99</v>
      </c>
    </row>
    <row r="59" spans="1:15">
      <c r="I59" t="s">
        <v>75</v>
      </c>
      <c r="J59" s="14"/>
      <c r="K59" s="5"/>
      <c r="M59" s="31" t="s">
        <v>99</v>
      </c>
    </row>
    <row r="60" spans="1:15">
      <c r="A60" t="s">
        <v>39</v>
      </c>
      <c r="B60" s="24" t="s">
        <v>98</v>
      </c>
    </row>
    <row r="62" spans="1:15" ht="18.75">
      <c r="A62" s="1" t="s">
        <v>41</v>
      </c>
    </row>
    <row r="64" spans="1:15">
      <c r="A64" t="s">
        <v>1</v>
      </c>
      <c r="B64" t="s">
        <v>42</v>
      </c>
      <c r="I64" t="s">
        <v>92</v>
      </c>
    </row>
    <row r="65" spans="1:13">
      <c r="A65" t="s">
        <v>3</v>
      </c>
      <c r="B65" t="s">
        <v>44</v>
      </c>
      <c r="I65" t="s">
        <v>93</v>
      </c>
      <c r="J65" s="25"/>
      <c r="K65" s="17"/>
    </row>
    <row r="66" spans="1:13">
      <c r="B66" t="s">
        <v>67</v>
      </c>
      <c r="I66" t="s">
        <v>85</v>
      </c>
      <c r="K66" s="33">
        <v>98.8</v>
      </c>
      <c r="L66" s="5" t="s">
        <v>86</v>
      </c>
      <c r="M66" s="18" t="s">
        <v>87</v>
      </c>
    </row>
    <row r="67" spans="1:13">
      <c r="B67" t="s">
        <v>68</v>
      </c>
      <c r="I67" t="s">
        <v>88</v>
      </c>
      <c r="K67" s="33">
        <v>9.8719999999999999</v>
      </c>
      <c r="L67" s="5" t="s">
        <v>45</v>
      </c>
      <c r="M67" s="18" t="s">
        <v>89</v>
      </c>
    </row>
    <row r="68" spans="1:13">
      <c r="B68" t="s">
        <v>69</v>
      </c>
    </row>
    <row r="69" spans="1:13">
      <c r="I69" t="s">
        <v>94</v>
      </c>
      <c r="K69" s="34">
        <f>102000*K67*0.000001</f>
        <v>1.0069440000000001</v>
      </c>
      <c r="L69" s="9" t="s">
        <v>86</v>
      </c>
    </row>
    <row r="70" spans="1:13">
      <c r="B70" t="s">
        <v>70</v>
      </c>
      <c r="C70" s="25">
        <v>2.8500000000000001E-2</v>
      </c>
      <c r="D70" s="4" t="s">
        <v>45</v>
      </c>
      <c r="I70" s="26" t="s">
        <v>95</v>
      </c>
    </row>
    <row r="71" spans="1:13">
      <c r="B71" t="s">
        <v>71</v>
      </c>
      <c r="C71" s="25">
        <v>2.5100000000000001E-2</v>
      </c>
      <c r="D71" s="4" t="s">
        <v>45</v>
      </c>
    </row>
    <row r="72" spans="1:13">
      <c r="B72" t="s">
        <v>72</v>
      </c>
      <c r="C72" s="25">
        <f>C71-C70</f>
        <v>-3.4000000000000002E-3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97</v>
      </c>
      <c r="K72" s="19">
        <f>K66+K69</f>
        <v>99.806944000000001</v>
      </c>
      <c r="L72" s="9" t="s">
        <v>86</v>
      </c>
    </row>
    <row r="73" spans="1:13">
      <c r="C73" s="25"/>
      <c r="D73" s="17"/>
      <c r="G73" s="26"/>
    </row>
    <row r="74" spans="1:13">
      <c r="C74" s="25"/>
      <c r="D74" s="4"/>
      <c r="G74" s="26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.75">
      <c r="A78" s="1" t="s">
        <v>66</v>
      </c>
      <c r="B78" s="14"/>
      <c r="C78" s="23" t="str">
        <f>IF(AND(B53="PASS",B60="PASS",B75="PASS",M57="y",M58="y",M59="y"),"ACCEPTED","REJECTED")</f>
        <v>ACCEPTED</v>
      </c>
    </row>
    <row r="80" spans="1:13">
      <c r="A80" t="s">
        <v>48</v>
      </c>
      <c r="B80" s="27" t="s">
        <v>100</v>
      </c>
      <c r="E80" s="9" t="s">
        <v>49</v>
      </c>
      <c r="F80" s="35">
        <v>41955</v>
      </c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Si Lab</cp:lastModifiedBy>
  <cp:lastPrinted>2014-07-15T17:04:32Z</cp:lastPrinted>
  <dcterms:created xsi:type="dcterms:W3CDTF">2014-07-09T20:30:12Z</dcterms:created>
  <dcterms:modified xsi:type="dcterms:W3CDTF">2014-11-12T19:57:20Z</dcterms:modified>
</cp:coreProperties>
</file>