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lkswagengroup-my.sharepoint.com/personal/pietro_fronte_seat_es/Documents/FairCOD/data/"/>
    </mc:Choice>
  </mc:AlternateContent>
  <xr:revisionPtr revIDLastSave="0" documentId="8_{E64620E2-697F-471E-8EBB-4A74EEF0A7AD}" xr6:coauthVersionLast="47" xr6:coauthVersionMax="47" xr10:uidLastSave="{00000000-0000-0000-0000-000000000000}"/>
  <bookViews>
    <workbookView xWindow="-110" yWindow="-110" windowWidth="19420" windowHeight="10560" xr2:uid="{C0E56C2A-7068-4E95-A70A-69B5161C1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H3" i="1"/>
  <c r="H4" i="1"/>
  <c r="H5" i="1"/>
  <c r="H6" i="1"/>
  <c r="H7" i="1"/>
  <c r="H8" i="1"/>
  <c r="H9" i="1"/>
  <c r="H10" i="1"/>
  <c r="H11" i="1"/>
  <c r="H12" i="1"/>
  <c r="H2" i="1"/>
  <c r="F3" i="1"/>
  <c r="F4" i="1"/>
  <c r="F5" i="1"/>
  <c r="F6" i="1"/>
  <c r="F7" i="1"/>
  <c r="F8" i="1"/>
  <c r="F9" i="1"/>
  <c r="F10" i="1"/>
  <c r="F11" i="1"/>
  <c r="F2" i="1"/>
  <c r="G3" i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Z12" i="1" s="1"/>
  <c r="E2" i="1"/>
  <c r="P3" i="1"/>
  <c r="P4" i="1"/>
  <c r="P5" i="1"/>
  <c r="P6" i="1"/>
  <c r="P7" i="1"/>
  <c r="P8" i="1"/>
  <c r="P9" i="1"/>
  <c r="P10" i="1"/>
  <c r="P11" i="1"/>
  <c r="P12" i="1"/>
  <c r="P2" i="1"/>
  <c r="N3" i="1"/>
  <c r="N7" i="1"/>
  <c r="N10" i="1"/>
  <c r="N8" i="1"/>
  <c r="N11" i="1"/>
  <c r="N6" i="1"/>
  <c r="N5" i="1"/>
  <c r="N9" i="1"/>
  <c r="N4" i="1"/>
  <c r="N12" i="1"/>
  <c r="N2" i="1"/>
  <c r="H14" i="1" l="1"/>
  <c r="V6" i="1" s="1"/>
  <c r="Z9" i="1"/>
  <c r="G14" i="1"/>
  <c r="T12" i="1" s="1"/>
  <c r="F14" i="1"/>
  <c r="Z8" i="1"/>
  <c r="Z7" i="1"/>
  <c r="Z2" i="1"/>
  <c r="Z6" i="1"/>
  <c r="Z5" i="1"/>
  <c r="Z11" i="1"/>
  <c r="Z4" i="1"/>
  <c r="E14" i="1"/>
  <c r="X11" i="1" s="1"/>
  <c r="Z10" i="1"/>
  <c r="Z3" i="1"/>
  <c r="V4" i="1" l="1"/>
  <c r="V11" i="1"/>
  <c r="V3" i="1"/>
  <c r="V12" i="1"/>
  <c r="V5" i="1"/>
  <c r="V2" i="1"/>
  <c r="R5" i="1"/>
  <c r="R2" i="1"/>
  <c r="V8" i="1"/>
  <c r="V7" i="1"/>
  <c r="V9" i="1"/>
  <c r="V10" i="1"/>
  <c r="R8" i="1"/>
  <c r="T11" i="1"/>
  <c r="R12" i="1"/>
  <c r="T5" i="1"/>
  <c r="T9" i="1"/>
  <c r="T4" i="1"/>
  <c r="T8" i="1"/>
  <c r="R10" i="1"/>
  <c r="R3" i="1"/>
  <c r="R6" i="1"/>
  <c r="T7" i="1"/>
  <c r="R9" i="1"/>
  <c r="R11" i="1"/>
  <c r="T10" i="1"/>
  <c r="T2" i="1"/>
  <c r="R4" i="1"/>
  <c r="T3" i="1"/>
  <c r="T6" i="1"/>
  <c r="R7" i="1"/>
  <c r="X3" i="1"/>
  <c r="X4" i="1"/>
  <c r="X5" i="1"/>
  <c r="X12" i="1"/>
  <c r="X6" i="1"/>
  <c r="X2" i="1"/>
  <c r="X7" i="1"/>
  <c r="X8" i="1"/>
  <c r="X9" i="1"/>
  <c r="X10" i="1"/>
</calcChain>
</file>

<file path=xl/sharedStrings.xml><?xml version="1.0" encoding="utf-8"?>
<sst xmlns="http://schemas.openxmlformats.org/spreadsheetml/2006/main" count="25" uniqueCount="25">
  <si>
    <t>Income</t>
  </si>
  <si>
    <t>Cost saving</t>
  </si>
  <si>
    <t>Loss Prevention</t>
  </si>
  <si>
    <t>Strategy</t>
  </si>
  <si>
    <t>UserExperience</t>
  </si>
  <si>
    <t>PlatformsUsage</t>
  </si>
  <si>
    <t>CustomerSatisfacton</t>
  </si>
  <si>
    <t>CriticalEventType</t>
  </si>
  <si>
    <t>DeadlineMargin</t>
  </si>
  <si>
    <t>Markets</t>
  </si>
  <si>
    <t>CarSegment</t>
  </si>
  <si>
    <t>EqualWeight</t>
  </si>
  <si>
    <t>RankSum</t>
  </si>
  <si>
    <t xml:space="preserve">Order </t>
  </si>
  <si>
    <t>RankReciprocal</t>
  </si>
  <si>
    <t>Reciprocal</t>
  </si>
  <si>
    <t>RankOrderCentroid</t>
  </si>
  <si>
    <t>RankExponentP1</t>
  </si>
  <si>
    <t>RankExpTermsP1</t>
  </si>
  <si>
    <t>RankExpTermsP0</t>
  </si>
  <si>
    <t>RankExponentP0</t>
  </si>
  <si>
    <t>RankExpTermsP2</t>
  </si>
  <si>
    <t>RankExponentP2</t>
  </si>
  <si>
    <t>Importance</t>
  </si>
  <si>
    <t>Consensus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</si>
</sst>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Seat Bc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E44B4-7F41-476F-A3C4-F9F6A94D8F56}">
  <dimension ref="D1:Z14"/>
  <sheetViews>
    <sheetView tabSelected="1" workbookViewId="0">
      <selection activeCell="Z12" sqref="Z12"/>
    </sheetView>
  </sheetViews>
  <sheetFormatPr defaultRowHeight="18.5" x14ac:dyDescent="0.65"/>
  <cols>
    <col min="6" max="6" width="12.796875" bestFit="1" customWidth="1"/>
    <col min="7" max="7" width="12.265625" bestFit="1" customWidth="1"/>
    <col min="8" max="8" width="12.265625" customWidth="1"/>
    <col min="9" max="9" width="5.19921875" customWidth="1"/>
    <col min="10" max="10" width="15" bestFit="1" customWidth="1"/>
    <col min="11" max="11" width="8.53125" bestFit="1" customWidth="1"/>
    <col min="12" max="12" width="8.06640625" bestFit="1" customWidth="1"/>
    <col min="15" max="15" width="5.19921875" customWidth="1"/>
    <col min="17" max="17" width="4.06640625" customWidth="1"/>
    <col min="18" max="18" width="12.46484375" bestFit="1" customWidth="1"/>
    <col min="19" max="19" width="4.3984375" customWidth="1"/>
    <col min="20" max="20" width="12" bestFit="1" customWidth="1"/>
    <col min="21" max="21" width="3.86328125" customWidth="1"/>
    <col min="22" max="22" width="12.265625" bestFit="1" customWidth="1"/>
    <col min="23" max="23" width="3.1328125" customWidth="1"/>
    <col min="24" max="24" width="11.46484375" bestFit="1" customWidth="1"/>
    <col min="25" max="25" width="3.1328125" customWidth="1"/>
    <col min="26" max="26" width="14.265625" bestFit="1" customWidth="1"/>
  </cols>
  <sheetData>
    <row r="1" spans="4:26" x14ac:dyDescent="0.65">
      <c r="D1" t="s">
        <v>13</v>
      </c>
      <c r="E1" t="s">
        <v>15</v>
      </c>
      <c r="F1" t="s">
        <v>19</v>
      </c>
      <c r="G1" t="s">
        <v>18</v>
      </c>
      <c r="H1" t="s">
        <v>21</v>
      </c>
      <c r="K1" t="s">
        <v>23</v>
      </c>
      <c r="L1" t="s">
        <v>24</v>
      </c>
      <c r="N1" t="s">
        <v>11</v>
      </c>
      <c r="P1" t="s">
        <v>12</v>
      </c>
      <c r="R1" t="s">
        <v>20</v>
      </c>
      <c r="T1" t="s">
        <v>17</v>
      </c>
      <c r="V1" t="s">
        <v>22</v>
      </c>
      <c r="X1" t="s">
        <v>14</v>
      </c>
      <c r="Z1" t="s">
        <v>16</v>
      </c>
    </row>
    <row r="2" spans="4:26" x14ac:dyDescent="0.65">
      <c r="D2">
        <v>1</v>
      </c>
      <c r="E2">
        <f>1/D2</f>
        <v>1</v>
      </c>
      <c r="F2">
        <f t="shared" ref="F2:F11" si="0">POWER((COUNTA($J$2:$J$12)-D2+1),0)</f>
        <v>1</v>
      </c>
      <c r="G2">
        <f t="shared" ref="G2:G12" si="1">POWER((COUNTA($J$2:$J$12)-D2+1),1)</f>
        <v>11</v>
      </c>
      <c r="H2">
        <f t="shared" ref="H2:H12" si="2">POWER((COUNTA($J$2:$J$12)-D2+1),2)</f>
        <v>121</v>
      </c>
      <c r="J2" t="s">
        <v>0</v>
      </c>
      <c r="K2">
        <v>7</v>
      </c>
      <c r="L2">
        <v>95.23</v>
      </c>
      <c r="N2">
        <f>1/COUNTA($J$2:J12)</f>
        <v>9.0909090909090912E-2</v>
      </c>
      <c r="P2">
        <f t="shared" ref="P2:P12" si="3">2*(COUNTA($J$2:$J$12)+1-D2)/(COUNTA($J$2:$J$12)*(COUNTA($J$2:$J$12)+1))</f>
        <v>0.16666666666666666</v>
      </c>
      <c r="R2">
        <f t="shared" ref="R2:R12" si="4">F2/$F$14</f>
        <v>9.0909090909090912E-2</v>
      </c>
      <c r="T2">
        <f t="shared" ref="T2:T12" si="5">G2/$G$14</f>
        <v>0.16666666666666666</v>
      </c>
      <c r="V2">
        <f t="shared" ref="V2:V12" si="6">H2/$H$14</f>
        <v>0.2391304347826087</v>
      </c>
      <c r="X2">
        <f t="shared" ref="X2:X12" si="7">E2/$E$14</f>
        <v>0.33113927679755351</v>
      </c>
      <c r="Z2">
        <f>1/COUNTA($J$2:$J$12)*SUM(E2:$E$12)</f>
        <v>0.2745343040797586</v>
      </c>
    </row>
    <row r="3" spans="4:26" x14ac:dyDescent="0.65">
      <c r="D3">
        <v>2</v>
      </c>
      <c r="E3">
        <f t="shared" ref="E3:E12" si="8">1/D3</f>
        <v>0.5</v>
      </c>
      <c r="F3">
        <f t="shared" si="0"/>
        <v>1</v>
      </c>
      <c r="G3">
        <f t="shared" si="1"/>
        <v>10</v>
      </c>
      <c r="H3">
        <f t="shared" si="2"/>
        <v>100</v>
      </c>
      <c r="J3" t="s">
        <v>1</v>
      </c>
      <c r="K3">
        <v>7</v>
      </c>
      <c r="L3">
        <v>87.5</v>
      </c>
      <c r="N3">
        <f>1/COUNTA($J$2:J13)</f>
        <v>9.0909090909090912E-2</v>
      </c>
      <c r="P3">
        <f t="shared" si="3"/>
        <v>0.15151515151515152</v>
      </c>
      <c r="R3">
        <f t="shared" si="4"/>
        <v>9.0909090909090912E-2</v>
      </c>
      <c r="T3">
        <f t="shared" si="5"/>
        <v>0.15151515151515152</v>
      </c>
      <c r="V3">
        <f t="shared" si="6"/>
        <v>0.19762845849802371</v>
      </c>
      <c r="X3">
        <f t="shared" si="7"/>
        <v>0.16556963839877675</v>
      </c>
      <c r="Z3">
        <f>1/COUNTA($J$2:$J$12)*SUM(E3:$E$12)</f>
        <v>0.18362521317066774</v>
      </c>
    </row>
    <row r="4" spans="4:26" x14ac:dyDescent="0.65">
      <c r="D4">
        <v>3</v>
      </c>
      <c r="E4">
        <f t="shared" si="8"/>
        <v>0.33333333333333331</v>
      </c>
      <c r="F4">
        <f t="shared" si="0"/>
        <v>1</v>
      </c>
      <c r="G4">
        <f t="shared" si="1"/>
        <v>9</v>
      </c>
      <c r="H4">
        <f t="shared" si="2"/>
        <v>81</v>
      </c>
      <c r="J4" t="s">
        <v>9</v>
      </c>
      <c r="K4">
        <v>7</v>
      </c>
      <c r="L4">
        <v>84.38</v>
      </c>
      <c r="N4">
        <f>1/COUNTA($J$2:J22)</f>
        <v>9.0909090909090912E-2</v>
      </c>
      <c r="P4">
        <f t="shared" si="3"/>
        <v>0.13636363636363635</v>
      </c>
      <c r="R4">
        <f t="shared" si="4"/>
        <v>9.0909090909090912E-2</v>
      </c>
      <c r="T4">
        <f t="shared" si="5"/>
        <v>0.13636363636363635</v>
      </c>
      <c r="V4">
        <f t="shared" si="6"/>
        <v>0.1600790513833992</v>
      </c>
      <c r="X4">
        <f t="shared" si="7"/>
        <v>0.11037975893251784</v>
      </c>
      <c r="Z4">
        <f>1/COUNTA($J$2:$J$12)*SUM(E4:$E$12)</f>
        <v>0.13817066771612227</v>
      </c>
    </row>
    <row r="5" spans="4:26" x14ac:dyDescent="0.65">
      <c r="D5">
        <v>4</v>
      </c>
      <c r="E5">
        <f t="shared" si="8"/>
        <v>0.25</v>
      </c>
      <c r="F5">
        <f t="shared" si="0"/>
        <v>1</v>
      </c>
      <c r="G5">
        <f t="shared" si="1"/>
        <v>8</v>
      </c>
      <c r="H5">
        <f t="shared" si="2"/>
        <v>64</v>
      </c>
      <c r="J5" t="s">
        <v>7</v>
      </c>
      <c r="K5">
        <v>6.5</v>
      </c>
      <c r="L5">
        <v>75</v>
      </c>
      <c r="N5">
        <f>1/COUNTA($J$2:J19)</f>
        <v>9.0909090909090912E-2</v>
      </c>
      <c r="P5">
        <f t="shared" si="3"/>
        <v>0.12121212121212122</v>
      </c>
      <c r="R5">
        <f t="shared" si="4"/>
        <v>9.0909090909090912E-2</v>
      </c>
      <c r="T5">
        <f t="shared" si="5"/>
        <v>0.12121212121212122</v>
      </c>
      <c r="V5">
        <f t="shared" si="6"/>
        <v>0.12648221343873517</v>
      </c>
      <c r="X5">
        <f t="shared" si="7"/>
        <v>8.2784819199388376E-2</v>
      </c>
      <c r="Z5">
        <f>1/COUNTA($J$2:$J$12)*SUM(E5:$E$12)</f>
        <v>0.10786763741309197</v>
      </c>
    </row>
    <row r="6" spans="4:26" x14ac:dyDescent="0.65">
      <c r="D6">
        <v>5</v>
      </c>
      <c r="E6">
        <f t="shared" si="8"/>
        <v>0.2</v>
      </c>
      <c r="F6">
        <f t="shared" si="0"/>
        <v>1</v>
      </c>
      <c r="G6">
        <f t="shared" si="1"/>
        <v>7</v>
      </c>
      <c r="H6">
        <f t="shared" si="2"/>
        <v>49</v>
      </c>
      <c r="J6" t="s">
        <v>6</v>
      </c>
      <c r="K6">
        <v>6</v>
      </c>
      <c r="L6">
        <v>80.2</v>
      </c>
      <c r="N6">
        <f>1/COUNTA($J$2:J18)</f>
        <v>9.0909090909090912E-2</v>
      </c>
      <c r="P6">
        <f t="shared" si="3"/>
        <v>0.10606060606060606</v>
      </c>
      <c r="R6">
        <f t="shared" si="4"/>
        <v>9.0909090909090912E-2</v>
      </c>
      <c r="T6">
        <f t="shared" si="5"/>
        <v>0.10606060606060606</v>
      </c>
      <c r="V6">
        <f t="shared" si="6"/>
        <v>9.6837944664031617E-2</v>
      </c>
      <c r="X6">
        <f t="shared" si="7"/>
        <v>6.6227855359510701E-2</v>
      </c>
      <c r="Z6">
        <f>1/COUNTA($J$2:$J$12)*SUM(E6:$E$12)</f>
        <v>8.5140364685819231E-2</v>
      </c>
    </row>
    <row r="7" spans="4:26" x14ac:dyDescent="0.65">
      <c r="D7">
        <v>6</v>
      </c>
      <c r="E7">
        <f t="shared" si="8"/>
        <v>0.16666666666666666</v>
      </c>
      <c r="F7">
        <f t="shared" si="0"/>
        <v>1</v>
      </c>
      <c r="G7">
        <f t="shared" si="1"/>
        <v>6</v>
      </c>
      <c r="H7">
        <f t="shared" si="2"/>
        <v>36</v>
      </c>
      <c r="J7" t="s">
        <v>2</v>
      </c>
      <c r="K7">
        <v>7</v>
      </c>
      <c r="L7">
        <v>84.38</v>
      </c>
      <c r="N7">
        <f>1/COUNTA($J$2:J14)</f>
        <v>9.0909090909090912E-2</v>
      </c>
      <c r="P7">
        <f t="shared" si="3"/>
        <v>9.0909090909090912E-2</v>
      </c>
      <c r="R7">
        <f t="shared" si="4"/>
        <v>9.0909090909090912E-2</v>
      </c>
      <c r="T7">
        <f t="shared" si="5"/>
        <v>9.0909090909090912E-2</v>
      </c>
      <c r="V7">
        <f t="shared" si="6"/>
        <v>7.1146245059288543E-2</v>
      </c>
      <c r="X7">
        <f t="shared" si="7"/>
        <v>5.5189879466258918E-2</v>
      </c>
      <c r="Z7">
        <f>1/COUNTA($J$2:$J$12)*SUM(E7:$E$12)</f>
        <v>6.6958546504001057E-2</v>
      </c>
    </row>
    <row r="8" spans="4:26" x14ac:dyDescent="0.65">
      <c r="D8">
        <v>7</v>
      </c>
      <c r="E8">
        <f t="shared" si="8"/>
        <v>0.14285714285714285</v>
      </c>
      <c r="F8">
        <f t="shared" si="0"/>
        <v>1</v>
      </c>
      <c r="G8">
        <f t="shared" si="1"/>
        <v>5</v>
      </c>
      <c r="H8">
        <f t="shared" si="2"/>
        <v>25</v>
      </c>
      <c r="J8" t="s">
        <v>4</v>
      </c>
      <c r="K8">
        <v>6</v>
      </c>
      <c r="L8">
        <v>76.040000000000006</v>
      </c>
      <c r="N8">
        <f>1/COUNTA($J$2:J16)</f>
        <v>9.0909090909090912E-2</v>
      </c>
      <c r="P8">
        <f t="shared" si="3"/>
        <v>7.575757575757576E-2</v>
      </c>
      <c r="R8">
        <f t="shared" si="4"/>
        <v>9.0909090909090912E-2</v>
      </c>
      <c r="T8">
        <f t="shared" si="5"/>
        <v>7.575757575757576E-2</v>
      </c>
      <c r="V8">
        <f t="shared" si="6"/>
        <v>4.9407114624505928E-2</v>
      </c>
      <c r="X8">
        <f t="shared" si="7"/>
        <v>4.7305610971079069E-2</v>
      </c>
      <c r="Z8">
        <f>1/COUNTA($J$2:$J$12)*SUM(E8:$E$12)</f>
        <v>5.1807031352485898E-2</v>
      </c>
    </row>
    <row r="9" spans="4:26" x14ac:dyDescent="0.65">
      <c r="D9">
        <v>8</v>
      </c>
      <c r="E9">
        <f t="shared" si="8"/>
        <v>0.125</v>
      </c>
      <c r="F9">
        <f t="shared" si="0"/>
        <v>1</v>
      </c>
      <c r="G9">
        <f t="shared" si="1"/>
        <v>4</v>
      </c>
      <c r="H9">
        <f t="shared" si="2"/>
        <v>16</v>
      </c>
      <c r="J9" t="s">
        <v>8</v>
      </c>
      <c r="K9">
        <v>6</v>
      </c>
      <c r="L9">
        <v>75</v>
      </c>
      <c r="N9">
        <f>1/COUNTA($J$2:J20)</f>
        <v>9.0909090909090912E-2</v>
      </c>
      <c r="P9">
        <f t="shared" si="3"/>
        <v>6.0606060606060608E-2</v>
      </c>
      <c r="R9">
        <f t="shared" si="4"/>
        <v>9.0909090909090912E-2</v>
      </c>
      <c r="T9">
        <f t="shared" si="5"/>
        <v>6.0606060606060608E-2</v>
      </c>
      <c r="V9">
        <f t="shared" si="6"/>
        <v>3.1620553359683792E-2</v>
      </c>
      <c r="X9">
        <f t="shared" si="7"/>
        <v>4.1392409599694188E-2</v>
      </c>
      <c r="Z9">
        <f>1/COUNTA($J$2:$J$12)*SUM(E9:$E$12)</f>
        <v>3.8820018365472921E-2</v>
      </c>
    </row>
    <row r="10" spans="4:26" x14ac:dyDescent="0.65">
      <c r="D10">
        <v>9</v>
      </c>
      <c r="E10">
        <f t="shared" si="8"/>
        <v>0.1111111111111111</v>
      </c>
      <c r="F10">
        <f t="shared" si="0"/>
        <v>1</v>
      </c>
      <c r="G10">
        <f t="shared" si="1"/>
        <v>3</v>
      </c>
      <c r="H10">
        <f t="shared" si="2"/>
        <v>9</v>
      </c>
      <c r="J10" t="s">
        <v>3</v>
      </c>
      <c r="K10">
        <v>5.5</v>
      </c>
      <c r="L10">
        <v>71.88</v>
      </c>
      <c r="N10">
        <f>1/COUNTA($J$2:J15)</f>
        <v>9.0909090909090912E-2</v>
      </c>
      <c r="P10">
        <f t="shared" si="3"/>
        <v>4.5454545454545456E-2</v>
      </c>
      <c r="R10">
        <f t="shared" si="4"/>
        <v>9.0909090909090912E-2</v>
      </c>
      <c r="T10">
        <f t="shared" si="5"/>
        <v>4.5454545454545456E-2</v>
      </c>
      <c r="V10">
        <f t="shared" si="6"/>
        <v>1.7786561264822136E-2</v>
      </c>
      <c r="X10">
        <f t="shared" si="7"/>
        <v>3.6793252977505943E-2</v>
      </c>
      <c r="Z10">
        <f>1/COUNTA($J$2:$J$12)*SUM(E10:$E$12)</f>
        <v>2.745638200183655E-2</v>
      </c>
    </row>
    <row r="11" spans="4:26" x14ac:dyDescent="0.65">
      <c r="D11">
        <v>10</v>
      </c>
      <c r="E11">
        <f t="shared" si="8"/>
        <v>0.1</v>
      </c>
      <c r="F11">
        <f t="shared" si="0"/>
        <v>1</v>
      </c>
      <c r="G11">
        <f t="shared" si="1"/>
        <v>2</v>
      </c>
      <c r="H11">
        <f t="shared" si="2"/>
        <v>4</v>
      </c>
      <c r="J11" t="s">
        <v>5</v>
      </c>
      <c r="K11">
        <v>5.5</v>
      </c>
      <c r="L11">
        <v>69.790000000000006</v>
      </c>
      <c r="N11">
        <f>1/COUNTA($J$2:J17)</f>
        <v>9.0909090909090912E-2</v>
      </c>
      <c r="P11">
        <f t="shared" si="3"/>
        <v>3.0303030303030304E-2</v>
      </c>
      <c r="R11">
        <f t="shared" si="4"/>
        <v>9.0909090909090912E-2</v>
      </c>
      <c r="T11">
        <f t="shared" si="5"/>
        <v>3.0303030303030304E-2</v>
      </c>
      <c r="V11">
        <f t="shared" si="6"/>
        <v>7.9051383399209481E-3</v>
      </c>
      <c r="X11">
        <f t="shared" si="7"/>
        <v>3.3113927679755351E-2</v>
      </c>
      <c r="Z11">
        <f>1/COUNTA($J$2:$J$12)*SUM(E11:$E$12)</f>
        <v>1.7355371900826446E-2</v>
      </c>
    </row>
    <row r="12" spans="4:26" x14ac:dyDescent="0.65">
      <c r="D12">
        <v>11</v>
      </c>
      <c r="E12">
        <f t="shared" si="8"/>
        <v>9.0909090909090912E-2</v>
      </c>
      <c r="F12">
        <f>(COUNTA($J$2:$J$12)-D12+1)</f>
        <v>1</v>
      </c>
      <c r="G12">
        <f t="shared" si="1"/>
        <v>1</v>
      </c>
      <c r="H12">
        <f t="shared" si="2"/>
        <v>1</v>
      </c>
      <c r="J12" t="s">
        <v>10</v>
      </c>
      <c r="K12">
        <v>5.5</v>
      </c>
      <c r="L12">
        <v>59.38</v>
      </c>
      <c r="N12">
        <f>1/COUNTA($J$2:J23)</f>
        <v>9.0909090909090912E-2</v>
      </c>
      <c r="P12">
        <f t="shared" si="3"/>
        <v>1.5151515151515152E-2</v>
      </c>
      <c r="R12">
        <f t="shared" si="4"/>
        <v>9.0909090909090912E-2</v>
      </c>
      <c r="T12">
        <f t="shared" si="5"/>
        <v>1.5151515151515152E-2</v>
      </c>
      <c r="V12">
        <f t="shared" si="6"/>
        <v>1.976284584980237E-3</v>
      </c>
      <c r="X12">
        <f t="shared" si="7"/>
        <v>3.0103570617959412E-2</v>
      </c>
      <c r="Z12">
        <f>1/COUNTA($J$2:$J$12)*SUM(E12:$E$12)</f>
        <v>8.2644628099173556E-3</v>
      </c>
    </row>
    <row r="14" spans="4:26" x14ac:dyDescent="0.65">
      <c r="E14">
        <f>SUM(E2:E12)</f>
        <v>3.0198773448773446</v>
      </c>
      <c r="F14">
        <f>SUM(F2:F12)</f>
        <v>11</v>
      </c>
      <c r="G14">
        <f>SUM(G2:G12)</f>
        <v>66</v>
      </c>
      <c r="H14">
        <f>SUM(H2:H12)</f>
        <v>506</v>
      </c>
    </row>
  </sheetData>
  <pageMargins left="0.7" right="0.7" top="0.75" bottom="0.75" header="0.3" footer="0.3"/>
  <pageSetup orientation="portrait" r:id="rId1"/>
  <headerFooter>
    <oddHeader>&amp;L&amp;"Arial"&amp;8&amp;K000000 INTERNAL&amp;1#_x000D_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c223b04-efae-46df-b3a3-cbc998347e8b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036499AA96F44C8EC2A57E221C668A" ma:contentTypeVersion="19" ma:contentTypeDescription="Create a new document." ma:contentTypeScope="" ma:versionID="1812bbd0142b0f5b372f7a01e044a0f3">
  <xsd:schema xmlns:xsd="http://www.w3.org/2001/XMLSchema" xmlns:xs="http://www.w3.org/2001/XMLSchema" xmlns:p="http://schemas.microsoft.com/office/2006/metadata/properties" xmlns:ns1="http://schemas.microsoft.com/sharepoint/v3" xmlns:ns3="5c223b04-efae-46df-b3a3-cbc998347e8b" xmlns:ns4="d2e960c7-26b8-4883-a236-24fc3f4cdf07" targetNamespace="http://schemas.microsoft.com/office/2006/metadata/properties" ma:root="true" ma:fieldsID="4b0f274a88d4ce9f65e4300391266514" ns1:_="" ns3:_="" ns4:_="">
    <xsd:import namespace="http://schemas.microsoft.com/sharepoint/v3"/>
    <xsd:import namespace="5c223b04-efae-46df-b3a3-cbc998347e8b"/>
    <xsd:import namespace="d2e960c7-26b8-4883-a236-24fc3f4cdf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SystemTag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23b04-efae-46df-b3a3-cbc998347e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e960c7-26b8-4883-a236-24fc3f4cdf0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765FDB-0B69-4285-B3C7-F9E69BAD6D9C}">
  <ds:schemaRefs>
    <ds:schemaRef ds:uri="http://purl.org/dc/elements/1.1/"/>
    <ds:schemaRef ds:uri="d2e960c7-26b8-4883-a236-24fc3f4cdf07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sharepoint/v3"/>
    <ds:schemaRef ds:uri="http://schemas.microsoft.com/office/infopath/2007/PartnerControls"/>
    <ds:schemaRef ds:uri="5c223b04-efae-46df-b3a3-cbc998347e8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A736F64-4B69-4A4A-8E48-9DA1EB4D8E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DDD50-E20A-49C8-92E0-8002A29AF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c223b04-efae-46df-b3a3-cbc998347e8b"/>
    <ds:schemaRef ds:uri="d2e960c7-26b8-4883-a236-24fc3f4cdf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b1c9b508-7c6e-42bd-bedf-808292653d6c}" enabled="1" method="Standard" siteId="{2882be50-2012-4d88-ac86-544124e120c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Fronte, Pietro (SEA/VX-1)</cp:lastModifiedBy>
  <dcterms:created xsi:type="dcterms:W3CDTF">2024-05-15T08:33:00Z</dcterms:created>
  <dcterms:modified xsi:type="dcterms:W3CDTF">2024-05-16T12:26:40Z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0x0101002B036499AA96F44C8EC2A57E221C668A</vt:lpwstr>
  </property>
</Properties>
</file>