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 generales, superficie, contenedores" sheetId="1" r:id="rId3"/>
    <sheet state="visible" name="demanda por recogida" sheetId="2" r:id="rId4"/>
    <sheet state="visible" name="frecuencia y demanda por sector" sheetId="3" r:id="rId5"/>
    <sheet state="visible" name="Distancias contenedores" sheetId="4" r:id="rId6"/>
  </sheets>
  <definedNames/>
  <calcPr/>
</workbook>
</file>

<file path=xl/sharedStrings.xml><?xml version="1.0" encoding="utf-8"?>
<sst xmlns="http://schemas.openxmlformats.org/spreadsheetml/2006/main" count="471" uniqueCount="197">
  <si>
    <t>DEMANDAS POR RECOGIDA POR CONTENEDOR</t>
  </si>
  <si>
    <t xml:space="preserve">Sector 1 </t>
  </si>
  <si>
    <t>Sector</t>
  </si>
  <si>
    <t>densidad (kg/m3)</t>
  </si>
  <si>
    <t>m3</t>
  </si>
  <si>
    <t xml:space="preserve">Sector 8 </t>
  </si>
  <si>
    <t>Organica</t>
  </si>
  <si>
    <t>Villa</t>
  </si>
  <si>
    <t>Personas por sector</t>
  </si>
  <si>
    <t>Basura total</t>
  </si>
  <si>
    <t>Cantidad de contendores</t>
  </si>
  <si>
    <t>Plastico</t>
  </si>
  <si>
    <t>Papel y carton</t>
  </si>
  <si>
    <t>vidrio</t>
  </si>
  <si>
    <t>S1</t>
  </si>
  <si>
    <t>metal</t>
  </si>
  <si>
    <t xml:space="preserve">Sector 2 </t>
  </si>
  <si>
    <t xml:space="preserve">Sector 9 </t>
  </si>
  <si>
    <t xml:space="preserve">Sector 3 </t>
  </si>
  <si>
    <t xml:space="preserve">Sector 10 </t>
  </si>
  <si>
    <t>Superficie construida (km2)</t>
  </si>
  <si>
    <t>Personas</t>
  </si>
  <si>
    <t xml:space="preserve">Sector 4 </t>
  </si>
  <si>
    <t xml:space="preserve">Sector 11 </t>
  </si>
  <si>
    <t>Kilos</t>
  </si>
  <si>
    <t>Capacidad del contenedor (kg)</t>
  </si>
  <si>
    <t xml:space="preserve">Sector 5 </t>
  </si>
  <si>
    <t xml:space="preserve">Sector 12 </t>
  </si>
  <si>
    <t xml:space="preserve">Sector 6 </t>
  </si>
  <si>
    <t xml:space="preserve">Sector 13 </t>
  </si>
  <si>
    <t xml:space="preserve">Sector 7 </t>
  </si>
  <si>
    <t>Los huertos</t>
  </si>
  <si>
    <t>Envases domesticos</t>
  </si>
  <si>
    <t>S2</t>
  </si>
  <si>
    <t>840,96</t>
  </si>
  <si>
    <t>0,89</t>
  </si>
  <si>
    <t>papeles y cartones</t>
  </si>
  <si>
    <t>S3</t>
  </si>
  <si>
    <t>622,08</t>
  </si>
  <si>
    <t>Vidrios</t>
  </si>
  <si>
    <t>S4</t>
  </si>
  <si>
    <t>633,6</t>
  </si>
  <si>
    <t>Rauquen</t>
  </si>
  <si>
    <t>Latas y alumnios</t>
  </si>
  <si>
    <t>Palestina</t>
  </si>
  <si>
    <t>S5</t>
  </si>
  <si>
    <t>hab/km2</t>
  </si>
  <si>
    <t>Superficie total Curico</t>
  </si>
  <si>
    <t>El portal</t>
  </si>
  <si>
    <t>En 1 km2 viven</t>
  </si>
  <si>
    <t>Alegria</t>
  </si>
  <si>
    <t>S6</t>
  </si>
  <si>
    <t>Victor domingo silva</t>
  </si>
  <si>
    <t>CPa</t>
  </si>
  <si>
    <t>Santa Maria</t>
  </si>
  <si>
    <t>1,46</t>
  </si>
  <si>
    <t>CPl</t>
  </si>
  <si>
    <t>CM</t>
  </si>
  <si>
    <t>CO</t>
  </si>
  <si>
    <t>CV</t>
  </si>
  <si>
    <t>Porcentaje</t>
  </si>
  <si>
    <t>S1C1</t>
  </si>
  <si>
    <t>S1C2</t>
  </si>
  <si>
    <t>S2C1</t>
  </si>
  <si>
    <t>S2C2</t>
  </si>
  <si>
    <t>S2C3</t>
  </si>
  <si>
    <t>Superficie</t>
  </si>
  <si>
    <t>S3C1</t>
  </si>
  <si>
    <t>S3C2</t>
  </si>
  <si>
    <t>S4C1</t>
  </si>
  <si>
    <t>S4C2</t>
  </si>
  <si>
    <t>S5C1</t>
  </si>
  <si>
    <t>S5C2</t>
  </si>
  <si>
    <t>S7</t>
  </si>
  <si>
    <t>S6C1</t>
  </si>
  <si>
    <t>S6C2</t>
  </si>
  <si>
    <t>S7C1</t>
  </si>
  <si>
    <t>S7C2</t>
  </si>
  <si>
    <t>S8C1</t>
  </si>
  <si>
    <t>S9C1</t>
  </si>
  <si>
    <t>S10C1</t>
  </si>
  <si>
    <t>S10C2</t>
  </si>
  <si>
    <t>S11C1</t>
  </si>
  <si>
    <t>S11C2</t>
  </si>
  <si>
    <t>S12C1</t>
  </si>
  <si>
    <t>Santa Ana</t>
  </si>
  <si>
    <t>S12C2</t>
  </si>
  <si>
    <t>S13C1</t>
  </si>
  <si>
    <t>S13C2</t>
  </si>
  <si>
    <t>-</t>
  </si>
  <si>
    <t>S8</t>
  </si>
  <si>
    <t>S9</t>
  </si>
  <si>
    <t>Santa Laura</t>
  </si>
  <si>
    <t>S10</t>
  </si>
  <si>
    <t>M. Rodriguez</t>
  </si>
  <si>
    <t xml:space="preserve">Cantidad de camiones por tipo de basura i </t>
  </si>
  <si>
    <t>Ki</t>
  </si>
  <si>
    <t>La cañada</t>
  </si>
  <si>
    <t>S11</t>
  </si>
  <si>
    <t>Curico</t>
  </si>
  <si>
    <t>capacidad camion</t>
  </si>
  <si>
    <t>S12</t>
  </si>
  <si>
    <t>Boldo I</t>
  </si>
  <si>
    <t>Los guindos</t>
  </si>
  <si>
    <t xml:space="preserve">capacidad camion </t>
  </si>
  <si>
    <t>S13</t>
  </si>
  <si>
    <t>Marqueza</t>
  </si>
  <si>
    <t>1,08</t>
  </si>
  <si>
    <t>San vicente de paul</t>
  </si>
  <si>
    <t>TOTAL</t>
  </si>
  <si>
    <t>kilos por sector</t>
  </si>
  <si>
    <t>frecuencia</t>
  </si>
  <si>
    <t>Sector 6</t>
  </si>
  <si>
    <t>Sector 13</t>
  </si>
  <si>
    <t>kilos</t>
  </si>
  <si>
    <t>Boldo IV</t>
  </si>
  <si>
    <t>La colmena</t>
  </si>
  <si>
    <t>Boldo II</t>
  </si>
  <si>
    <t>total</t>
  </si>
  <si>
    <t>El pilar</t>
  </si>
  <si>
    <t>Antonio ceresuela</t>
  </si>
  <si>
    <t>1,1</t>
  </si>
  <si>
    <t>Prados del Valle</t>
  </si>
  <si>
    <t>La paz</t>
  </si>
  <si>
    <t>San Jose De la dehesa</t>
  </si>
  <si>
    <t>Santa Fe</t>
  </si>
  <si>
    <t>Tipos de basura</t>
  </si>
  <si>
    <t>Cataluña</t>
  </si>
  <si>
    <t>Boldo VII</t>
  </si>
  <si>
    <t>12,40%</t>
  </si>
  <si>
    <t>Galilea</t>
  </si>
  <si>
    <t>Plasticos</t>
  </si>
  <si>
    <t>9,40%</t>
  </si>
  <si>
    <t>Arismendi</t>
  </si>
  <si>
    <t>6,60%</t>
  </si>
  <si>
    <t>La reina</t>
  </si>
  <si>
    <t>Metales</t>
  </si>
  <si>
    <t>2,30%</t>
  </si>
  <si>
    <t>Costa azul</t>
  </si>
  <si>
    <t>textiles</t>
  </si>
  <si>
    <t>Pedro alvarez</t>
  </si>
  <si>
    <t>Otros</t>
  </si>
  <si>
    <t>Bombero garrido</t>
  </si>
  <si>
    <t>2,13</t>
  </si>
  <si>
    <t>Araucaria</t>
  </si>
  <si>
    <t>Lautaro</t>
  </si>
  <si>
    <t>Valvanera</t>
  </si>
  <si>
    <t>Los presidentes</t>
  </si>
  <si>
    <t>Los profesores</t>
  </si>
  <si>
    <t>La foresta</t>
  </si>
  <si>
    <t>Pozoalmonte</t>
  </si>
  <si>
    <t>Sector 2</t>
  </si>
  <si>
    <t>Sector 7</t>
  </si>
  <si>
    <t>Jose santos martinez</t>
  </si>
  <si>
    <t>Rucalen</t>
  </si>
  <si>
    <t>0,77</t>
  </si>
  <si>
    <t>Prosperidad</t>
  </si>
  <si>
    <t>Aguas negras</t>
  </si>
  <si>
    <t>Galvarino</t>
  </si>
  <si>
    <t>Union comunal</t>
  </si>
  <si>
    <t>Libertad</t>
  </si>
  <si>
    <t>0,55</t>
  </si>
  <si>
    <t>Iansa</t>
  </si>
  <si>
    <t>Diego portales</t>
  </si>
  <si>
    <t>Vinicas patrias</t>
  </si>
  <si>
    <t>Guaiquillos</t>
  </si>
  <si>
    <t>Los alerces</t>
  </si>
  <si>
    <t>Eleomec</t>
  </si>
  <si>
    <t>Jhon kennedy</t>
  </si>
  <si>
    <t>San francisco</t>
  </si>
  <si>
    <t>Hermano Arturo</t>
  </si>
  <si>
    <t>Pucara</t>
  </si>
  <si>
    <t>Los jardinesEl greco</t>
  </si>
  <si>
    <t>1,18</t>
  </si>
  <si>
    <t>Sol de septiembre</t>
  </si>
  <si>
    <t>Rucatremo</t>
  </si>
  <si>
    <t>Aranjuez</t>
  </si>
  <si>
    <t>Primavera</t>
  </si>
  <si>
    <t>España</t>
  </si>
  <si>
    <t>Los pirineos</t>
  </si>
  <si>
    <t>S11 (Centro de curico)</t>
  </si>
  <si>
    <t>Electrificacion</t>
  </si>
  <si>
    <t>2,04</t>
  </si>
  <si>
    <t>Luis Cruz Martinez</t>
  </si>
  <si>
    <t>Caupolican</t>
  </si>
  <si>
    <t>Concistorial</t>
  </si>
  <si>
    <t>Nilalhue</t>
  </si>
  <si>
    <t>Sector 3</t>
  </si>
  <si>
    <t>Santa Ines</t>
  </si>
  <si>
    <t>Sector 8</t>
  </si>
  <si>
    <t>San jose de buenavista</t>
  </si>
  <si>
    <t>Sector 4</t>
  </si>
  <si>
    <t>Sector 9</t>
  </si>
  <si>
    <t>Sector 5</t>
  </si>
  <si>
    <t>Sector 10</t>
  </si>
  <si>
    <t>sector 11</t>
  </si>
  <si>
    <t>Sector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</si>
</sst>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rgb="FF000000"/>
      <name val="Arial"/>
    </font>
    <font/>
    <font>
      <sz val="11.0"/>
      <color rgb="FF000000"/>
      <name val="Calibri"/>
    </font>
    <font>
      <sz val="10.0"/>
    </font>
    <font>
      <b/>
    </font>
    <font>
      <color rgb="FF000000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ACB9CA"/>
        <bgColor rgb="FFACB9CA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D6DCE4"/>
        <bgColor rgb="FFD6DCE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2" fillId="0" fontId="1" numFmtId="0" xfId="0" applyBorder="1" applyFont="1"/>
    <xf borderId="3" fillId="2" fontId="1" numFmtId="0" xfId="0" applyAlignment="1" applyBorder="1" applyFont="1">
      <alignment/>
    </xf>
    <xf borderId="0" fillId="3" fontId="2" numFmtId="0" xfId="0" applyAlignment="1" applyFill="1" applyFont="1">
      <alignment/>
    </xf>
    <xf borderId="3" fillId="2" fontId="2" numFmtId="0" xfId="0" applyAlignment="1" applyBorder="1" applyFont="1">
      <alignment/>
    </xf>
    <xf borderId="3" fillId="4" fontId="2" numFmtId="0" xfId="0" applyAlignment="1" applyBorder="1" applyFill="1" applyFont="1">
      <alignment/>
    </xf>
    <xf borderId="3" fillId="0" fontId="2" numFmtId="0" xfId="0" applyAlignment="1" applyBorder="1" applyFont="1">
      <alignment/>
    </xf>
    <xf borderId="3" fillId="4" fontId="1" numFmtId="0" xfId="0" applyAlignment="1" applyBorder="1" applyFont="1">
      <alignment/>
    </xf>
    <xf borderId="3" fillId="0" fontId="1" numFmtId="0" xfId="0" applyAlignment="1" applyBorder="1" applyFont="1">
      <alignment/>
    </xf>
    <xf borderId="4" fillId="3" fontId="2" numFmtId="0" xfId="0" applyAlignment="1" applyBorder="1" applyFont="1">
      <alignment/>
    </xf>
    <xf borderId="0" fillId="0" fontId="2" numFmtId="0" xfId="0" applyAlignment="1" applyFont="1">
      <alignment/>
    </xf>
    <xf borderId="0" fillId="5" fontId="2" numFmtId="0" xfId="0" applyAlignment="1" applyFill="1" applyFont="1">
      <alignment/>
    </xf>
    <xf borderId="3" fillId="0" fontId="2" numFmtId="0" xfId="0" applyAlignment="1" applyBorder="1" applyFont="1">
      <alignment horizontal="right"/>
    </xf>
    <xf borderId="5" fillId="6" fontId="2" numFmtId="0" xfId="0" applyAlignment="1" applyBorder="1" applyFill="1" applyFont="1">
      <alignment/>
    </xf>
    <xf borderId="6" fillId="6" fontId="2" numFmtId="0" xfId="0" applyAlignment="1" applyBorder="1" applyFont="1">
      <alignment/>
    </xf>
    <xf borderId="0" fillId="0" fontId="2" numFmtId="0" xfId="0" applyAlignment="1" applyFont="1">
      <alignment horizontal="right"/>
    </xf>
    <xf borderId="5" fillId="0" fontId="1" numFmtId="0" xfId="0" applyBorder="1" applyFont="1"/>
    <xf borderId="3" fillId="0" fontId="2" numFmtId="3" xfId="0" applyAlignment="1" applyBorder="1" applyFont="1" applyNumberFormat="1">
      <alignment/>
    </xf>
    <xf borderId="0" fillId="0" fontId="2" numFmtId="0" xfId="0" applyAlignment="1" applyFont="1">
      <alignment/>
    </xf>
    <xf borderId="0" fillId="0" fontId="2" numFmtId="9" xfId="0" applyAlignment="1" applyFont="1" applyNumberFormat="1">
      <alignment/>
    </xf>
    <xf borderId="7" fillId="0" fontId="1" numFmtId="0" xfId="0" applyBorder="1" applyFont="1"/>
    <xf borderId="0" fillId="0" fontId="3" numFmtId="0" xfId="0" applyFont="1"/>
    <xf borderId="0" fillId="0" fontId="4" numFmtId="0" xfId="0" applyAlignment="1" applyFont="1">
      <alignment/>
    </xf>
    <xf borderId="0" fillId="0" fontId="2" numFmtId="10" xfId="0" applyAlignment="1" applyFont="1" applyNumberFormat="1">
      <alignment/>
    </xf>
    <xf borderId="0" fillId="7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2" fontId="1" numFmtId="0" xfId="0" applyAlignment="1" applyFont="1">
      <alignment/>
    </xf>
    <xf borderId="3" fillId="2" fontId="1" numFmtId="0" xfId="0" applyBorder="1" applyFont="1"/>
    <xf borderId="3" fillId="0" fontId="1" numFmtId="1" xfId="0" applyBorder="1" applyFont="1" applyNumberFormat="1"/>
    <xf borderId="3" fillId="0" fontId="1" numFmtId="0" xfId="0" applyBorder="1" applyFont="1"/>
    <xf borderId="0" fillId="0" fontId="2" numFmtId="10" xfId="0" applyAlignment="1" applyFont="1" applyNumberFormat="1">
      <alignment/>
    </xf>
    <xf borderId="3" fillId="8" fontId="1" numFmtId="0" xfId="0" applyBorder="1" applyFill="1" applyFont="1"/>
    <xf borderId="1" fillId="6" fontId="2" numFmtId="0" xfId="0" applyAlignment="1" applyBorder="1" applyFont="1">
      <alignment/>
    </xf>
    <xf borderId="3" fillId="9" fontId="1" numFmtId="0" xfId="0" applyBorder="1" applyFill="1" applyFont="1"/>
    <xf borderId="5" fillId="6" fontId="2" numFmtId="3" xfId="0" applyAlignment="1" applyBorder="1" applyFont="1" applyNumberFormat="1">
      <alignment/>
    </xf>
    <xf borderId="8" fillId="6" fontId="2" numFmtId="0" xfId="0" applyAlignment="1" applyBorder="1" applyFont="1">
      <alignment/>
    </xf>
    <xf borderId="4" fillId="6" fontId="2" numFmtId="0" xfId="0" applyAlignment="1" applyBorder="1" applyFont="1">
      <alignment/>
    </xf>
    <xf borderId="3" fillId="10" fontId="1" numFmtId="0" xfId="0" applyBorder="1" applyFill="1" applyFont="1"/>
    <xf borderId="0" fillId="6" fontId="2" numFmtId="0" xfId="0" applyAlignment="1" applyFont="1">
      <alignment/>
    </xf>
    <xf borderId="9" fillId="6" fontId="2" numFmtId="0" xfId="0" applyAlignment="1" applyBorder="1" applyFont="1">
      <alignment/>
    </xf>
    <xf borderId="3" fillId="11" fontId="1" numFmtId="0" xfId="0" applyBorder="1" applyFill="1" applyFont="1"/>
    <xf borderId="8" fillId="6" fontId="2" numFmtId="3" xfId="0" applyAlignment="1" applyBorder="1" applyFont="1" applyNumberFormat="1">
      <alignment/>
    </xf>
    <xf borderId="8" fillId="6" fontId="2" numFmtId="0" xfId="0" applyAlignment="1" applyBorder="1" applyFont="1">
      <alignment horizontal="center"/>
    </xf>
    <xf borderId="3" fillId="9" fontId="5" numFmtId="0" xfId="0" applyBorder="1" applyFont="1"/>
    <xf borderId="3" fillId="10" fontId="5" numFmtId="0" xfId="0" applyBorder="1" applyFont="1"/>
    <xf borderId="0" fillId="8" fontId="1" numFmtId="0" xfId="0" applyFont="1"/>
    <xf borderId="0" fillId="9" fontId="1" numFmtId="0" xfId="0" applyFont="1"/>
    <xf borderId="0" fillId="1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7.86"/>
    <col customWidth="1" min="4" max="4" width="30.43"/>
    <col customWidth="1" min="7" max="7" width="16.43"/>
    <col customWidth="1" min="8" max="8" width="17.29"/>
    <col customWidth="1" min="10" max="10" width="21.71"/>
  </cols>
  <sheetData>
    <row r="2">
      <c r="G2" s="1"/>
      <c r="H2" s="1"/>
    </row>
    <row r="3">
      <c r="B3" s="5" t="s">
        <v>2</v>
      </c>
      <c r="C3" s="11" t="s">
        <v>7</v>
      </c>
      <c r="D3" s="5" t="s">
        <v>20</v>
      </c>
      <c r="E3" s="12"/>
      <c r="F3" s="12"/>
      <c r="G3" s="13" t="s">
        <v>21</v>
      </c>
      <c r="H3" s="13" t="s">
        <v>24</v>
      </c>
      <c r="I3" s="13" t="s">
        <v>25</v>
      </c>
      <c r="J3" s="12"/>
    </row>
    <row r="4">
      <c r="B4" s="15" t="s">
        <v>14</v>
      </c>
      <c r="C4" s="16" t="s">
        <v>31</v>
      </c>
      <c r="D4" s="15" t="s">
        <v>35</v>
      </c>
      <c r="E4" s="12"/>
      <c r="F4" s="12"/>
      <c r="G4" s="17">
        <v>1.0</v>
      </c>
      <c r="H4" s="17">
        <v>6.0</v>
      </c>
      <c r="I4" s="17">
        <v>50000.0</v>
      </c>
      <c r="J4" s="12"/>
    </row>
    <row r="5">
      <c r="B5" s="18"/>
      <c r="C5" s="16" t="s">
        <v>42</v>
      </c>
      <c r="D5" s="18"/>
      <c r="E5" s="12"/>
      <c r="F5" s="12"/>
      <c r="G5" s="12"/>
      <c r="H5" s="12"/>
      <c r="I5" s="12"/>
      <c r="J5" s="12"/>
    </row>
    <row r="6">
      <c r="B6" s="18"/>
      <c r="C6" s="16" t="s">
        <v>44</v>
      </c>
      <c r="D6" s="18"/>
      <c r="E6" s="12"/>
      <c r="F6" s="12"/>
      <c r="G6" s="20">
        <v>35.3</v>
      </c>
      <c r="H6" s="20" t="s">
        <v>46</v>
      </c>
      <c r="I6" s="12"/>
      <c r="J6" s="20" t="s">
        <v>47</v>
      </c>
    </row>
    <row r="7">
      <c r="B7" s="18"/>
      <c r="C7" s="16" t="s">
        <v>48</v>
      </c>
      <c r="D7" s="18"/>
      <c r="E7" s="12"/>
      <c r="F7" s="12"/>
      <c r="G7" s="13" t="s">
        <v>49</v>
      </c>
      <c r="I7" s="12"/>
      <c r="J7" s="20">
        <v>1328.0</v>
      </c>
    </row>
    <row r="8">
      <c r="B8" s="18"/>
      <c r="C8" s="16" t="s">
        <v>50</v>
      </c>
      <c r="D8" s="18"/>
      <c r="E8" s="12"/>
      <c r="F8" s="12"/>
      <c r="G8" s="17">
        <v>133.85</v>
      </c>
      <c r="H8" s="20" t="s">
        <v>21</v>
      </c>
      <c r="I8" s="12"/>
      <c r="J8" s="12"/>
    </row>
    <row r="9">
      <c r="B9" s="22"/>
      <c r="C9" s="16" t="s">
        <v>52</v>
      </c>
      <c r="D9" s="22"/>
      <c r="E9" s="12"/>
      <c r="F9" s="12"/>
      <c r="G9" s="12"/>
      <c r="H9" s="12"/>
      <c r="I9" s="12"/>
      <c r="J9" s="12"/>
    </row>
    <row r="10">
      <c r="B10" s="15" t="s">
        <v>33</v>
      </c>
      <c r="C10" s="16" t="s">
        <v>54</v>
      </c>
      <c r="D10" s="15" t="s">
        <v>55</v>
      </c>
      <c r="E10" s="20" t="s">
        <v>60</v>
      </c>
      <c r="F10" s="20" t="s">
        <v>66</v>
      </c>
      <c r="G10" s="6" t="s">
        <v>2</v>
      </c>
      <c r="H10" s="6" t="s">
        <v>8</v>
      </c>
      <c r="I10" s="6" t="s">
        <v>9</v>
      </c>
      <c r="J10" s="6" t="s">
        <v>10</v>
      </c>
      <c r="K10" s="1"/>
    </row>
    <row r="11">
      <c r="B11" s="18"/>
      <c r="C11" s="16" t="s">
        <v>85</v>
      </c>
      <c r="D11" s="18"/>
      <c r="E11" s="25">
        <v>0.07</v>
      </c>
      <c r="F11" s="12">
        <f t="shared" ref="F11:F21" si="1">$J$7*E11</f>
        <v>92.96</v>
      </c>
      <c r="G11" s="7" t="s">
        <v>14</v>
      </c>
      <c r="H11" s="14">
        <f t="shared" ref="H11:H21" si="2">F11*$G$8</f>
        <v>12442.696</v>
      </c>
      <c r="I11" s="14">
        <f t="shared" ref="I11:I23" si="3">H11*$H$4</f>
        <v>74656.176</v>
      </c>
      <c r="J11" s="14">
        <f t="shared" ref="J11:J23" si="4">I11/$I$4</f>
        <v>1.49312352</v>
      </c>
      <c r="K11" s="1">
        <v>2.0</v>
      </c>
    </row>
    <row r="12">
      <c r="B12" s="18"/>
      <c r="C12" s="16" t="s">
        <v>92</v>
      </c>
      <c r="D12" s="18"/>
      <c r="E12" s="25">
        <v>0.115</v>
      </c>
      <c r="F12" s="12">
        <f t="shared" si="1"/>
        <v>152.72</v>
      </c>
      <c r="G12" s="7" t="s">
        <v>33</v>
      </c>
      <c r="H12" s="14">
        <f t="shared" si="2"/>
        <v>20441.572</v>
      </c>
      <c r="I12" s="14">
        <f t="shared" si="3"/>
        <v>122649.432</v>
      </c>
      <c r="J12" s="14">
        <f t="shared" si="4"/>
        <v>2.45298864</v>
      </c>
      <c r="K12" s="1">
        <v>3.0</v>
      </c>
    </row>
    <row r="13">
      <c r="B13" s="18"/>
      <c r="C13" s="16" t="s">
        <v>94</v>
      </c>
      <c r="D13" s="18"/>
      <c r="E13" s="25">
        <v>0.085</v>
      </c>
      <c r="F13" s="12">
        <f t="shared" si="1"/>
        <v>112.88</v>
      </c>
      <c r="G13" s="7" t="s">
        <v>37</v>
      </c>
      <c r="H13" s="14">
        <f t="shared" si="2"/>
        <v>15108.988</v>
      </c>
      <c r="I13" s="14">
        <f t="shared" si="3"/>
        <v>90653.928</v>
      </c>
      <c r="J13" s="14">
        <f t="shared" si="4"/>
        <v>1.81307856</v>
      </c>
      <c r="K13" s="1">
        <v>2.0</v>
      </c>
    </row>
    <row r="14">
      <c r="B14" s="18"/>
      <c r="C14" s="16" t="s">
        <v>97</v>
      </c>
      <c r="D14" s="18"/>
      <c r="E14" s="25">
        <v>0.086</v>
      </c>
      <c r="F14" s="12">
        <f t="shared" si="1"/>
        <v>114.208</v>
      </c>
      <c r="G14" s="7" t="s">
        <v>40</v>
      </c>
      <c r="H14" s="14">
        <f t="shared" si="2"/>
        <v>15286.7408</v>
      </c>
      <c r="I14" s="14">
        <f t="shared" si="3"/>
        <v>91720.4448</v>
      </c>
      <c r="J14" s="14">
        <f t="shared" si="4"/>
        <v>1.834408896</v>
      </c>
      <c r="K14" s="1">
        <v>2.0</v>
      </c>
    </row>
    <row r="15">
      <c r="B15" s="18"/>
      <c r="C15" s="16" t="s">
        <v>99</v>
      </c>
      <c r="D15" s="18"/>
      <c r="E15" s="25">
        <v>0.077</v>
      </c>
      <c r="F15" s="12">
        <f t="shared" si="1"/>
        <v>102.256</v>
      </c>
      <c r="G15" s="7" t="s">
        <v>45</v>
      </c>
      <c r="H15" s="14">
        <f t="shared" si="2"/>
        <v>13686.9656</v>
      </c>
      <c r="I15" s="14">
        <f t="shared" si="3"/>
        <v>82121.7936</v>
      </c>
      <c r="J15" s="14">
        <f t="shared" si="4"/>
        <v>1.642435872</v>
      </c>
      <c r="K15" s="1">
        <v>2.0</v>
      </c>
    </row>
    <row r="16">
      <c r="B16" s="18"/>
      <c r="C16" s="16" t="s">
        <v>102</v>
      </c>
      <c r="D16" s="18"/>
      <c r="E16" s="25">
        <v>0.084</v>
      </c>
      <c r="F16" s="12">
        <f t="shared" si="1"/>
        <v>111.552</v>
      </c>
      <c r="G16" s="7" t="s">
        <v>51</v>
      </c>
      <c r="H16" s="14">
        <f t="shared" si="2"/>
        <v>14931.2352</v>
      </c>
      <c r="I16" s="14">
        <f t="shared" si="3"/>
        <v>89587.4112</v>
      </c>
      <c r="J16" s="14">
        <f t="shared" si="4"/>
        <v>1.791748224</v>
      </c>
      <c r="K16" s="1">
        <v>2.0</v>
      </c>
    </row>
    <row r="17">
      <c r="B17" s="22"/>
      <c r="C17" s="16" t="s">
        <v>103</v>
      </c>
      <c r="D17" s="22"/>
      <c r="E17" s="25">
        <v>0.061</v>
      </c>
      <c r="F17" s="12">
        <f t="shared" si="1"/>
        <v>81.008</v>
      </c>
      <c r="G17" s="7" t="s">
        <v>73</v>
      </c>
      <c r="H17" s="14">
        <f t="shared" si="2"/>
        <v>10842.9208</v>
      </c>
      <c r="I17" s="14">
        <f t="shared" si="3"/>
        <v>65057.5248</v>
      </c>
      <c r="J17" s="14">
        <f t="shared" si="4"/>
        <v>1.301150496</v>
      </c>
      <c r="K17" s="1">
        <v>2.0</v>
      </c>
    </row>
    <row r="18">
      <c r="B18" s="15" t="s">
        <v>37</v>
      </c>
      <c r="C18" s="16" t="s">
        <v>106</v>
      </c>
      <c r="D18" s="15" t="s">
        <v>107</v>
      </c>
      <c r="E18" s="25">
        <v>0.043</v>
      </c>
      <c r="F18" s="12">
        <f t="shared" si="1"/>
        <v>57.104</v>
      </c>
      <c r="G18" s="7" t="s">
        <v>90</v>
      </c>
      <c r="H18" s="14">
        <f t="shared" si="2"/>
        <v>7643.3704</v>
      </c>
      <c r="I18" s="14">
        <f t="shared" si="3"/>
        <v>45860.2224</v>
      </c>
      <c r="J18" s="14">
        <f t="shared" si="4"/>
        <v>0.917204448</v>
      </c>
      <c r="K18" s="1">
        <v>1.0</v>
      </c>
    </row>
    <row r="19">
      <c r="B19" s="18"/>
      <c r="C19" s="16" t="s">
        <v>108</v>
      </c>
      <c r="D19" s="18"/>
      <c r="E19" s="25">
        <v>0.042</v>
      </c>
      <c r="F19" s="12">
        <f t="shared" si="1"/>
        <v>55.776</v>
      </c>
      <c r="G19" s="7" t="s">
        <v>91</v>
      </c>
      <c r="H19" s="14">
        <f t="shared" si="2"/>
        <v>7465.6176</v>
      </c>
      <c r="I19" s="14">
        <f t="shared" si="3"/>
        <v>44793.7056</v>
      </c>
      <c r="J19" s="14">
        <f t="shared" si="4"/>
        <v>0.895874112</v>
      </c>
      <c r="K19" s="1">
        <v>1.0</v>
      </c>
    </row>
    <row r="20">
      <c r="B20" s="18"/>
      <c r="C20" s="16" t="s">
        <v>115</v>
      </c>
      <c r="D20" s="18"/>
      <c r="E20" s="25">
        <v>0.093</v>
      </c>
      <c r="F20" s="12">
        <f t="shared" si="1"/>
        <v>123.504</v>
      </c>
      <c r="G20" s="7" t="s">
        <v>93</v>
      </c>
      <c r="H20" s="14">
        <f t="shared" si="2"/>
        <v>16531.0104</v>
      </c>
      <c r="I20" s="14">
        <f t="shared" si="3"/>
        <v>99186.0624</v>
      </c>
      <c r="J20" s="14">
        <f t="shared" si="4"/>
        <v>1.983721248</v>
      </c>
      <c r="K20" s="1">
        <v>2.0</v>
      </c>
    </row>
    <row r="21">
      <c r="B21" s="18"/>
      <c r="C21" s="16" t="s">
        <v>116</v>
      </c>
      <c r="D21" s="18"/>
      <c r="E21" s="25">
        <v>0.0815</v>
      </c>
      <c r="F21" s="12">
        <f t="shared" si="1"/>
        <v>108.232</v>
      </c>
      <c r="G21" s="7" t="s">
        <v>98</v>
      </c>
      <c r="H21" s="14">
        <f t="shared" si="2"/>
        <v>14486.8532</v>
      </c>
      <c r="I21" s="14">
        <f t="shared" si="3"/>
        <v>86921.1192</v>
      </c>
      <c r="J21" s="14">
        <f t="shared" si="4"/>
        <v>1.738422384</v>
      </c>
      <c r="K21" s="1">
        <v>2.0</v>
      </c>
    </row>
    <row r="22">
      <c r="B22" s="18"/>
      <c r="C22" s="16"/>
      <c r="D22" s="18"/>
      <c r="E22" s="25">
        <v>0.0815</v>
      </c>
      <c r="F22" s="12">
        <f>F21</f>
        <v>108.232</v>
      </c>
      <c r="G22" s="7" t="s">
        <v>101</v>
      </c>
      <c r="H22" s="14">
        <f>F22*G8</f>
        <v>14486.8532</v>
      </c>
      <c r="I22" s="14">
        <f t="shared" si="3"/>
        <v>86921.1192</v>
      </c>
      <c r="J22" s="14">
        <f t="shared" si="4"/>
        <v>1.738422384</v>
      </c>
      <c r="K22" s="1">
        <v>2.0</v>
      </c>
    </row>
    <row r="23">
      <c r="B23" s="18"/>
      <c r="C23" s="16"/>
      <c r="D23" s="18"/>
      <c r="E23" s="25">
        <v>0.084</v>
      </c>
      <c r="F23" s="12">
        <f>J7*E23</f>
        <v>111.552</v>
      </c>
      <c r="G23" s="9" t="s">
        <v>105</v>
      </c>
      <c r="H23" s="10">
        <f>F23*G8</f>
        <v>14931.2352</v>
      </c>
      <c r="I23" s="14">
        <f t="shared" si="3"/>
        <v>89587.4112</v>
      </c>
      <c r="J23" s="14">
        <f t="shared" si="4"/>
        <v>1.791748224</v>
      </c>
      <c r="K23" s="1">
        <v>2.0</v>
      </c>
    </row>
    <row r="24">
      <c r="B24" s="18"/>
      <c r="C24" s="16" t="s">
        <v>117</v>
      </c>
      <c r="D24" s="18"/>
      <c r="E24" s="32">
        <f t="shared" ref="E24:F24" si="5">SUM(E11:E21)</f>
        <v>0.8375</v>
      </c>
      <c r="F24" s="12">
        <f t="shared" si="5"/>
        <v>1112.2</v>
      </c>
      <c r="G24" s="1" t="s">
        <v>118</v>
      </c>
      <c r="H24" s="1">
        <f>SUM(H11:H21)</f>
        <v>148867.97</v>
      </c>
      <c r="I24" s="12"/>
      <c r="J24" s="12"/>
    </row>
    <row r="25">
      <c r="B25" s="22"/>
      <c r="C25" s="16" t="s">
        <v>119</v>
      </c>
      <c r="D25" s="22"/>
      <c r="E25" s="12"/>
      <c r="F25" s="12"/>
      <c r="I25" s="12"/>
      <c r="J25" s="12"/>
    </row>
    <row r="26">
      <c r="B26" s="15" t="s">
        <v>40</v>
      </c>
      <c r="C26" s="16" t="s">
        <v>120</v>
      </c>
      <c r="D26" s="15" t="s">
        <v>121</v>
      </c>
      <c r="E26" s="12"/>
      <c r="F26" s="12"/>
      <c r="I26" s="12"/>
      <c r="J26" s="12"/>
    </row>
    <row r="27">
      <c r="B27" s="18"/>
      <c r="C27" s="16" t="s">
        <v>122</v>
      </c>
      <c r="D27" s="18"/>
      <c r="E27" s="12"/>
      <c r="F27" s="12"/>
      <c r="G27" s="12"/>
      <c r="H27" s="12"/>
      <c r="I27" s="12"/>
      <c r="J27" s="12"/>
    </row>
    <row r="28">
      <c r="B28" s="18"/>
      <c r="C28" s="16" t="s">
        <v>123</v>
      </c>
      <c r="D28" s="18"/>
      <c r="E28" s="12"/>
      <c r="F28" s="12"/>
      <c r="G28" s="12"/>
      <c r="H28" s="12"/>
      <c r="I28" s="12"/>
      <c r="J28" s="12"/>
    </row>
    <row r="29">
      <c r="B29" s="18"/>
      <c r="C29" s="16" t="s">
        <v>124</v>
      </c>
      <c r="D29" s="18"/>
      <c r="E29" s="12"/>
      <c r="F29" s="12"/>
      <c r="G29" s="12"/>
      <c r="H29" s="12"/>
      <c r="I29" s="12"/>
      <c r="J29" s="12"/>
    </row>
    <row r="30">
      <c r="B30" s="18"/>
      <c r="C30" s="16" t="s">
        <v>125</v>
      </c>
      <c r="D30" s="18"/>
      <c r="E30" s="12"/>
      <c r="F30" s="12"/>
      <c r="G30" s="34" t="s">
        <v>126</v>
      </c>
      <c r="H30" s="3"/>
      <c r="I30" s="12"/>
      <c r="J30" s="12"/>
    </row>
    <row r="31">
      <c r="B31" s="18"/>
      <c r="C31" s="16" t="s">
        <v>127</v>
      </c>
      <c r="D31" s="18"/>
      <c r="E31" s="12"/>
      <c r="F31" s="12"/>
      <c r="G31" s="20" t="s">
        <v>6</v>
      </c>
      <c r="H31" s="21">
        <v>0.53</v>
      </c>
      <c r="I31" s="12"/>
      <c r="J31" s="12"/>
    </row>
    <row r="32">
      <c r="B32" s="22"/>
      <c r="C32" s="16" t="s">
        <v>128</v>
      </c>
      <c r="D32" s="22"/>
      <c r="E32" s="12"/>
      <c r="F32" s="12"/>
      <c r="G32" s="20" t="s">
        <v>36</v>
      </c>
      <c r="H32" s="20" t="s">
        <v>129</v>
      </c>
      <c r="I32" s="12"/>
      <c r="J32" s="12"/>
    </row>
    <row r="33">
      <c r="B33" s="15" t="s">
        <v>45</v>
      </c>
      <c r="C33" s="16" t="s">
        <v>130</v>
      </c>
      <c r="D33" s="36">
        <v>977.0</v>
      </c>
      <c r="E33" s="12"/>
      <c r="F33" s="12"/>
      <c r="G33" s="20" t="s">
        <v>131</v>
      </c>
      <c r="H33" s="20" t="s">
        <v>132</v>
      </c>
      <c r="I33" s="12"/>
      <c r="J33" s="12"/>
    </row>
    <row r="34">
      <c r="B34" s="18"/>
      <c r="C34" s="16" t="s">
        <v>133</v>
      </c>
      <c r="D34" s="18"/>
      <c r="E34" s="12"/>
      <c r="F34" s="12"/>
      <c r="G34" s="20" t="s">
        <v>39</v>
      </c>
      <c r="H34" s="20" t="s">
        <v>134</v>
      </c>
      <c r="I34" s="12"/>
      <c r="J34" s="12"/>
    </row>
    <row r="35">
      <c r="B35" s="18"/>
      <c r="C35" s="16" t="s">
        <v>135</v>
      </c>
      <c r="D35" s="18"/>
      <c r="E35" s="12"/>
      <c r="F35" s="12"/>
      <c r="G35" s="20" t="s">
        <v>136</v>
      </c>
      <c r="H35" s="20" t="s">
        <v>137</v>
      </c>
      <c r="I35" s="12"/>
      <c r="J35" s="12"/>
    </row>
    <row r="36">
      <c r="B36" s="18"/>
      <c r="C36" s="16" t="s">
        <v>138</v>
      </c>
      <c r="D36" s="18"/>
      <c r="E36" s="12"/>
      <c r="F36" s="12"/>
      <c r="G36" s="20" t="s">
        <v>139</v>
      </c>
      <c r="H36" s="21">
        <v>0.02</v>
      </c>
      <c r="I36" s="12"/>
      <c r="J36" s="12"/>
    </row>
    <row r="37">
      <c r="B37" s="22"/>
      <c r="C37" s="16" t="s">
        <v>140</v>
      </c>
      <c r="D37" s="22"/>
      <c r="E37" s="12"/>
      <c r="F37" s="12"/>
      <c r="G37" s="20" t="s">
        <v>141</v>
      </c>
      <c r="H37" s="21">
        <v>0.14</v>
      </c>
      <c r="I37" s="12"/>
      <c r="J37" s="12"/>
    </row>
    <row r="38">
      <c r="B38" s="37" t="s">
        <v>51</v>
      </c>
      <c r="C38" s="38" t="s">
        <v>142</v>
      </c>
      <c r="D38" s="37" t="s">
        <v>143</v>
      </c>
      <c r="E38" s="12"/>
      <c r="F38" s="12"/>
      <c r="G38" s="12"/>
      <c r="H38" s="12"/>
      <c r="I38" s="12"/>
      <c r="J38" s="12"/>
    </row>
    <row r="39">
      <c r="B39" s="18"/>
      <c r="C39" s="16" t="s">
        <v>144</v>
      </c>
      <c r="D39" s="18"/>
      <c r="E39" s="12"/>
      <c r="F39" s="12"/>
      <c r="G39" s="12"/>
      <c r="H39" s="12"/>
      <c r="I39" s="12"/>
      <c r="J39" s="12"/>
    </row>
    <row r="40">
      <c r="B40" s="18"/>
      <c r="C40" s="16" t="s">
        <v>145</v>
      </c>
      <c r="D40" s="18"/>
      <c r="E40" s="12"/>
      <c r="F40" s="12"/>
      <c r="G40" s="12"/>
      <c r="H40" s="12"/>
      <c r="I40" s="12"/>
      <c r="J40" s="12"/>
    </row>
    <row r="41">
      <c r="B41" s="18"/>
      <c r="C41" s="16" t="s">
        <v>146</v>
      </c>
      <c r="D41" s="18"/>
      <c r="E41" s="12"/>
      <c r="F41" s="12"/>
      <c r="G41" s="12"/>
      <c r="H41" s="12"/>
      <c r="I41" s="12"/>
      <c r="J41" s="12"/>
    </row>
    <row r="42">
      <c r="B42" s="18"/>
      <c r="C42" s="16" t="s">
        <v>147</v>
      </c>
      <c r="D42" s="18"/>
      <c r="E42" s="12"/>
      <c r="F42" s="12"/>
      <c r="G42" s="12"/>
      <c r="H42" s="12"/>
      <c r="I42" s="12"/>
      <c r="J42" s="12"/>
    </row>
    <row r="43">
      <c r="B43" s="18"/>
      <c r="C43" s="16" t="s">
        <v>148</v>
      </c>
      <c r="D43" s="18"/>
      <c r="E43" s="12"/>
      <c r="F43" s="12"/>
      <c r="G43" s="12"/>
      <c r="H43" s="12"/>
      <c r="I43" s="12"/>
      <c r="J43" s="12"/>
    </row>
    <row r="44">
      <c r="B44" s="18"/>
      <c r="C44" s="40" t="s">
        <v>149</v>
      </c>
      <c r="D44" s="18"/>
      <c r="E44" s="12"/>
      <c r="F44" s="12"/>
      <c r="G44" s="12"/>
      <c r="H44" s="12"/>
      <c r="I44" s="12"/>
      <c r="J44" s="12"/>
    </row>
    <row r="45">
      <c r="B45" s="18"/>
      <c r="C45" s="41" t="s">
        <v>150</v>
      </c>
      <c r="D45" s="18"/>
    </row>
    <row r="46">
      <c r="B46" s="22"/>
      <c r="C46" s="38" t="s">
        <v>153</v>
      </c>
      <c r="D46" s="22"/>
    </row>
    <row r="47">
      <c r="B47" s="15" t="s">
        <v>73</v>
      </c>
      <c r="C47" s="16" t="s">
        <v>154</v>
      </c>
      <c r="D47" s="15" t="s">
        <v>155</v>
      </c>
    </row>
    <row r="48">
      <c r="B48" s="18"/>
      <c r="C48" s="16" t="s">
        <v>156</v>
      </c>
      <c r="D48" s="18"/>
    </row>
    <row r="49">
      <c r="B49" s="18"/>
      <c r="C49" s="16" t="s">
        <v>157</v>
      </c>
      <c r="D49" s="18"/>
    </row>
    <row r="50">
      <c r="B50" s="18"/>
      <c r="C50" s="16" t="s">
        <v>158</v>
      </c>
      <c r="D50" s="18"/>
    </row>
    <row r="51">
      <c r="B51" s="22"/>
      <c r="C51" s="16" t="s">
        <v>159</v>
      </c>
      <c r="D51" s="22"/>
    </row>
    <row r="52">
      <c r="B52" s="37" t="s">
        <v>90</v>
      </c>
      <c r="C52" s="38" t="s">
        <v>160</v>
      </c>
      <c r="D52" s="37" t="s">
        <v>161</v>
      </c>
    </row>
    <row r="53">
      <c r="B53" s="18"/>
      <c r="C53" s="16" t="s">
        <v>162</v>
      </c>
      <c r="D53" s="18"/>
    </row>
    <row r="54">
      <c r="B54" s="18"/>
      <c r="C54" s="16" t="s">
        <v>163</v>
      </c>
      <c r="D54" s="18"/>
    </row>
    <row r="55">
      <c r="B55" s="18"/>
      <c r="C55" s="16" t="s">
        <v>164</v>
      </c>
      <c r="D55" s="18"/>
    </row>
    <row r="56">
      <c r="B56" s="18"/>
      <c r="C56" s="16" t="s">
        <v>165</v>
      </c>
      <c r="D56" s="18"/>
    </row>
    <row r="57">
      <c r="B57" s="18"/>
      <c r="C57" s="16" t="s">
        <v>166</v>
      </c>
      <c r="D57" s="18"/>
    </row>
    <row r="58">
      <c r="B58" s="22"/>
      <c r="C58" s="40" t="s">
        <v>167</v>
      </c>
      <c r="D58" s="22"/>
    </row>
    <row r="59">
      <c r="B59" s="37" t="s">
        <v>91</v>
      </c>
      <c r="C59" s="38" t="s">
        <v>168</v>
      </c>
      <c r="D59" s="43">
        <v>535.0</v>
      </c>
    </row>
    <row r="60">
      <c r="B60" s="18"/>
      <c r="C60" s="16" t="s">
        <v>169</v>
      </c>
      <c r="D60" s="18"/>
    </row>
    <row r="61">
      <c r="B61" s="18"/>
      <c r="C61" s="16" t="s">
        <v>170</v>
      </c>
      <c r="D61" s="18"/>
    </row>
    <row r="62">
      <c r="B62" s="18"/>
      <c r="C62" s="16" t="s">
        <v>171</v>
      </c>
      <c r="D62" s="18"/>
    </row>
    <row r="63">
      <c r="B63" s="22"/>
      <c r="C63" s="16" t="s">
        <v>172</v>
      </c>
      <c r="D63" s="22"/>
    </row>
    <row r="64">
      <c r="B64" s="15" t="s">
        <v>93</v>
      </c>
      <c r="C64" s="16" t="s">
        <v>99</v>
      </c>
      <c r="D64" s="15" t="s">
        <v>173</v>
      </c>
    </row>
    <row r="65">
      <c r="B65" s="18"/>
      <c r="C65" s="16" t="s">
        <v>174</v>
      </c>
      <c r="D65" s="18"/>
    </row>
    <row r="66">
      <c r="B66" s="18"/>
      <c r="C66" s="16" t="s">
        <v>175</v>
      </c>
      <c r="D66" s="18"/>
    </row>
    <row r="67">
      <c r="B67" s="18"/>
      <c r="C67" s="16" t="s">
        <v>176</v>
      </c>
      <c r="D67" s="18"/>
    </row>
    <row r="68">
      <c r="B68" s="18"/>
      <c r="C68" s="16" t="s">
        <v>177</v>
      </c>
      <c r="D68" s="18"/>
    </row>
    <row r="69">
      <c r="B69" s="18"/>
      <c r="C69" s="16" t="s">
        <v>178</v>
      </c>
      <c r="D69" s="18"/>
    </row>
    <row r="70">
      <c r="B70" s="22"/>
      <c r="C70" s="16" t="s">
        <v>179</v>
      </c>
      <c r="D70" s="22"/>
    </row>
    <row r="71">
      <c r="B71" s="15" t="s">
        <v>93</v>
      </c>
      <c r="C71" s="16" t="s">
        <v>99</v>
      </c>
      <c r="D71" s="15" t="s">
        <v>173</v>
      </c>
    </row>
    <row r="72">
      <c r="B72" s="18"/>
      <c r="C72" s="16" t="s">
        <v>174</v>
      </c>
      <c r="D72" s="18"/>
    </row>
    <row r="73">
      <c r="B73" s="18"/>
      <c r="C73" s="16" t="s">
        <v>175</v>
      </c>
      <c r="D73" s="18"/>
    </row>
    <row r="74">
      <c r="B74" s="18"/>
      <c r="C74" s="16" t="s">
        <v>176</v>
      </c>
      <c r="D74" s="18"/>
    </row>
    <row r="75">
      <c r="B75" s="18"/>
      <c r="C75" s="16" t="s">
        <v>177</v>
      </c>
      <c r="D75" s="18"/>
    </row>
    <row r="76">
      <c r="B76" s="18"/>
      <c r="C76" s="16" t="s">
        <v>178</v>
      </c>
      <c r="D76" s="18"/>
    </row>
    <row r="77">
      <c r="B77" s="22"/>
      <c r="C77" s="16" t="s">
        <v>179</v>
      </c>
      <c r="D77" s="22"/>
    </row>
    <row r="78">
      <c r="B78" s="44" t="s">
        <v>180</v>
      </c>
      <c r="C78" s="38" t="s">
        <v>181</v>
      </c>
      <c r="D78" s="37" t="s">
        <v>182</v>
      </c>
    </row>
    <row r="79">
      <c r="B79" s="18"/>
      <c r="C79" s="16" t="s">
        <v>183</v>
      </c>
      <c r="D79" s="18"/>
    </row>
    <row r="80">
      <c r="B80" s="18"/>
      <c r="C80" s="16" t="s">
        <v>184</v>
      </c>
      <c r="D80" s="18"/>
    </row>
    <row r="81">
      <c r="B81" s="18"/>
      <c r="C81" s="16" t="s">
        <v>185</v>
      </c>
      <c r="D81" s="18"/>
    </row>
    <row r="82">
      <c r="B82" s="18"/>
      <c r="C82" s="16" t="s">
        <v>186</v>
      </c>
      <c r="D82" s="18"/>
    </row>
    <row r="83">
      <c r="B83" s="18"/>
      <c r="C83" s="16" t="s">
        <v>188</v>
      </c>
      <c r="D83" s="18"/>
    </row>
    <row r="84">
      <c r="B84" s="22"/>
      <c r="C84" s="16" t="s">
        <v>190</v>
      </c>
      <c r="D84" s="22"/>
    </row>
  </sheetData>
  <mergeCells count="26">
    <mergeCell ref="D4:D9"/>
    <mergeCell ref="D38:D46"/>
    <mergeCell ref="D26:D32"/>
    <mergeCell ref="D33:D37"/>
    <mergeCell ref="D10:D17"/>
    <mergeCell ref="D18:D25"/>
    <mergeCell ref="B47:B51"/>
    <mergeCell ref="B52:B58"/>
    <mergeCell ref="B71:B77"/>
    <mergeCell ref="B78:B84"/>
    <mergeCell ref="D47:D51"/>
    <mergeCell ref="D52:D58"/>
    <mergeCell ref="D71:D77"/>
    <mergeCell ref="D64:D70"/>
    <mergeCell ref="D78:D84"/>
    <mergeCell ref="D59:D63"/>
    <mergeCell ref="B18:B25"/>
    <mergeCell ref="B10:B17"/>
    <mergeCell ref="B26:B32"/>
    <mergeCell ref="B33:B37"/>
    <mergeCell ref="G30:H30"/>
    <mergeCell ref="B64:B70"/>
    <mergeCell ref="B59:B63"/>
    <mergeCell ref="B4:B9"/>
    <mergeCell ref="G7:H7"/>
    <mergeCell ref="B38:B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4" t="s">
        <v>1</v>
      </c>
      <c r="B2" s="1" t="s">
        <v>4</v>
      </c>
      <c r="F2" s="4" t="s">
        <v>5</v>
      </c>
    </row>
    <row r="3">
      <c r="A3" s="9" t="s">
        <v>6</v>
      </c>
      <c r="B3" s="1">
        <v>11.0</v>
      </c>
      <c r="F3" s="9" t="s">
        <v>6</v>
      </c>
      <c r="G3" s="1">
        <v>20.0</v>
      </c>
    </row>
    <row r="4">
      <c r="A4" s="9" t="s">
        <v>11</v>
      </c>
      <c r="B4" s="1">
        <v>14.5</v>
      </c>
      <c r="F4" s="9" t="s">
        <v>11</v>
      </c>
      <c r="G4" s="1">
        <v>18.0</v>
      </c>
    </row>
    <row r="5">
      <c r="A5" s="9" t="s">
        <v>12</v>
      </c>
      <c r="B5" s="1">
        <v>9.0</v>
      </c>
      <c r="F5" s="9" t="s">
        <v>12</v>
      </c>
      <c r="G5" s="1">
        <v>22.0</v>
      </c>
    </row>
    <row r="6">
      <c r="A6" s="9" t="s">
        <v>13</v>
      </c>
      <c r="B6" s="1">
        <v>7.0</v>
      </c>
      <c r="F6" s="9" t="s">
        <v>13</v>
      </c>
      <c r="G6" s="1">
        <v>9.0</v>
      </c>
    </row>
    <row r="7">
      <c r="A7" s="9" t="s">
        <v>15</v>
      </c>
      <c r="B7" s="1">
        <v>2.5</v>
      </c>
      <c r="F7" s="9" t="s">
        <v>15</v>
      </c>
      <c r="G7" s="1">
        <v>3.0</v>
      </c>
    </row>
    <row r="8">
      <c r="A8" s="4" t="s">
        <v>16</v>
      </c>
      <c r="F8" s="4" t="s">
        <v>17</v>
      </c>
    </row>
    <row r="9">
      <c r="A9" s="9" t="s">
        <v>6</v>
      </c>
      <c r="B9" s="1">
        <v>9.0</v>
      </c>
      <c r="F9" s="9" t="s">
        <v>6</v>
      </c>
      <c r="G9" s="1">
        <v>29.0</v>
      </c>
    </row>
    <row r="10">
      <c r="A10" s="9" t="s">
        <v>11</v>
      </c>
      <c r="B10" s="1">
        <v>8.0</v>
      </c>
      <c r="F10" s="9" t="s">
        <v>11</v>
      </c>
      <c r="G10" s="1">
        <v>17.0</v>
      </c>
    </row>
    <row r="11">
      <c r="A11" s="9" t="s">
        <v>12</v>
      </c>
      <c r="B11" s="1">
        <v>10.0</v>
      </c>
      <c r="F11" s="9" t="s">
        <v>12</v>
      </c>
      <c r="G11" s="1">
        <v>22.0</v>
      </c>
    </row>
    <row r="12">
      <c r="A12" s="9" t="s">
        <v>13</v>
      </c>
      <c r="B12" s="1">
        <v>8.0</v>
      </c>
      <c r="F12" s="9" t="s">
        <v>13</v>
      </c>
      <c r="G12" s="1">
        <v>9.0</v>
      </c>
    </row>
    <row r="13">
      <c r="A13" s="9" t="s">
        <v>15</v>
      </c>
      <c r="B13" s="1">
        <v>3.0</v>
      </c>
      <c r="F13" s="9" t="s">
        <v>15</v>
      </c>
      <c r="G13" s="1">
        <v>3.0</v>
      </c>
    </row>
    <row r="14">
      <c r="A14" s="4" t="s">
        <v>18</v>
      </c>
      <c r="F14" s="4" t="s">
        <v>19</v>
      </c>
    </row>
    <row r="15">
      <c r="A15" s="9" t="s">
        <v>6</v>
      </c>
      <c r="B15" s="1">
        <v>13.0</v>
      </c>
      <c r="F15" s="9" t="s">
        <v>6</v>
      </c>
      <c r="G15" s="1">
        <v>14.5</v>
      </c>
    </row>
    <row r="16">
      <c r="A16" s="9" t="s">
        <v>11</v>
      </c>
      <c r="B16" s="1">
        <v>12.5</v>
      </c>
      <c r="F16" s="9" t="s">
        <v>11</v>
      </c>
      <c r="G16" s="1">
        <v>12.5</v>
      </c>
    </row>
    <row r="17">
      <c r="A17" s="9" t="s">
        <v>12</v>
      </c>
      <c r="B17" s="1">
        <v>11.0</v>
      </c>
      <c r="F17" s="9" t="s">
        <v>12</v>
      </c>
      <c r="G17" s="1">
        <v>12.0</v>
      </c>
    </row>
    <row r="18">
      <c r="A18" s="9" t="s">
        <v>13</v>
      </c>
      <c r="B18" s="1">
        <v>9.0</v>
      </c>
      <c r="F18" s="9" t="s">
        <v>13</v>
      </c>
      <c r="G18" s="1">
        <v>9.5</v>
      </c>
    </row>
    <row r="19">
      <c r="A19" s="9" t="s">
        <v>15</v>
      </c>
      <c r="B19" s="1">
        <v>3.0</v>
      </c>
      <c r="F19" s="9" t="s">
        <v>15</v>
      </c>
      <c r="G19" s="1">
        <v>3.5</v>
      </c>
    </row>
    <row r="20">
      <c r="A20" s="4" t="s">
        <v>22</v>
      </c>
      <c r="F20" s="4" t="s">
        <v>23</v>
      </c>
    </row>
    <row r="21">
      <c r="A21" s="9" t="s">
        <v>6</v>
      </c>
      <c r="B21" s="1">
        <v>13.5</v>
      </c>
      <c r="F21" s="9" t="s">
        <v>6</v>
      </c>
      <c r="G21" s="1">
        <v>12.5</v>
      </c>
    </row>
    <row r="22">
      <c r="A22" s="9" t="s">
        <v>11</v>
      </c>
      <c r="B22" s="1">
        <v>12.5</v>
      </c>
      <c r="F22" s="9" t="s">
        <v>11</v>
      </c>
      <c r="G22" s="1">
        <v>11.0</v>
      </c>
    </row>
    <row r="23">
      <c r="A23" s="9" t="s">
        <v>12</v>
      </c>
      <c r="B23" s="1">
        <v>11.0</v>
      </c>
      <c r="F23" s="9" t="s">
        <v>12</v>
      </c>
      <c r="G23" s="1">
        <v>10.5</v>
      </c>
    </row>
    <row r="24">
      <c r="A24" s="9" t="s">
        <v>13</v>
      </c>
      <c r="B24" s="1">
        <v>9.0</v>
      </c>
      <c r="F24" s="9" t="s">
        <v>13</v>
      </c>
      <c r="G24" s="1">
        <v>8.5</v>
      </c>
    </row>
    <row r="25">
      <c r="A25" s="9" t="s">
        <v>15</v>
      </c>
      <c r="B25" s="1">
        <v>3.5</v>
      </c>
      <c r="F25" s="9" t="s">
        <v>15</v>
      </c>
      <c r="G25" s="1">
        <v>3.0</v>
      </c>
    </row>
    <row r="26">
      <c r="A26" s="4" t="s">
        <v>26</v>
      </c>
      <c r="F26" s="4" t="s">
        <v>27</v>
      </c>
    </row>
    <row r="27">
      <c r="A27" s="9" t="s">
        <v>6</v>
      </c>
      <c r="B27" s="1">
        <v>12.0</v>
      </c>
      <c r="F27" s="9" t="s">
        <v>6</v>
      </c>
      <c r="G27" s="1">
        <v>12.5</v>
      </c>
    </row>
    <row r="28">
      <c r="A28" s="9" t="s">
        <v>11</v>
      </c>
      <c r="B28" s="1">
        <v>11.5</v>
      </c>
      <c r="F28" s="9" t="s">
        <v>11</v>
      </c>
      <c r="G28" s="1">
        <v>11.0</v>
      </c>
    </row>
    <row r="29">
      <c r="A29" s="9" t="s">
        <v>12</v>
      </c>
      <c r="B29" s="1">
        <v>10.0</v>
      </c>
      <c r="F29" s="9" t="s">
        <v>12</v>
      </c>
      <c r="G29" s="1">
        <v>10.5</v>
      </c>
    </row>
    <row r="30">
      <c r="A30" s="9" t="s">
        <v>13</v>
      </c>
      <c r="B30" s="1">
        <v>8.0</v>
      </c>
      <c r="F30" s="9" t="s">
        <v>13</v>
      </c>
      <c r="G30" s="1">
        <v>8.5</v>
      </c>
    </row>
    <row r="31">
      <c r="A31" s="9" t="s">
        <v>15</v>
      </c>
      <c r="B31" s="1">
        <v>3.0</v>
      </c>
      <c r="F31" s="9" t="s">
        <v>15</v>
      </c>
      <c r="G31" s="1">
        <v>3.0</v>
      </c>
    </row>
    <row r="32">
      <c r="A32" s="4" t="s">
        <v>28</v>
      </c>
      <c r="F32" s="4" t="s">
        <v>29</v>
      </c>
    </row>
    <row r="33">
      <c r="A33" s="9" t="s">
        <v>6</v>
      </c>
      <c r="B33" s="1">
        <v>13.0</v>
      </c>
      <c r="F33" s="9" t="s">
        <v>6</v>
      </c>
      <c r="G33" s="1">
        <v>13.0</v>
      </c>
    </row>
    <row r="34">
      <c r="A34" s="9" t="s">
        <v>11</v>
      </c>
      <c r="B34" s="1">
        <v>12.5</v>
      </c>
      <c r="F34" s="9" t="s">
        <v>11</v>
      </c>
      <c r="G34" s="1">
        <v>11.5</v>
      </c>
    </row>
    <row r="35">
      <c r="A35" s="9" t="s">
        <v>12</v>
      </c>
      <c r="B35" s="1">
        <v>11.0</v>
      </c>
      <c r="F35" s="9" t="s">
        <v>12</v>
      </c>
      <c r="G35" s="1">
        <v>11.0</v>
      </c>
    </row>
    <row r="36">
      <c r="A36" s="9" t="s">
        <v>13</v>
      </c>
      <c r="B36" s="1">
        <v>9.0</v>
      </c>
      <c r="F36" s="9" t="s">
        <v>13</v>
      </c>
      <c r="G36" s="1">
        <v>8.5</v>
      </c>
    </row>
    <row r="37">
      <c r="A37" s="9" t="s">
        <v>15</v>
      </c>
      <c r="B37" s="1">
        <v>3.0</v>
      </c>
      <c r="F37" s="9" t="s">
        <v>15</v>
      </c>
      <c r="G37" s="1">
        <v>3.5</v>
      </c>
    </row>
    <row r="38">
      <c r="A38" s="4" t="s">
        <v>30</v>
      </c>
    </row>
    <row r="39">
      <c r="A39" s="9" t="s">
        <v>6</v>
      </c>
      <c r="B39" s="1">
        <v>14.0</v>
      </c>
    </row>
    <row r="40">
      <c r="A40" s="9" t="s">
        <v>11</v>
      </c>
      <c r="B40" s="1">
        <v>12.5</v>
      </c>
    </row>
    <row r="41">
      <c r="A41" s="9" t="s">
        <v>12</v>
      </c>
      <c r="B41" s="1">
        <v>8.0</v>
      </c>
    </row>
    <row r="42">
      <c r="A42" s="9" t="s">
        <v>13</v>
      </c>
      <c r="B42" s="1">
        <v>6.5</v>
      </c>
    </row>
    <row r="43">
      <c r="A43" s="9" t="s">
        <v>15</v>
      </c>
      <c r="B43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6.57"/>
    <col customWidth="1" min="8" max="8" width="22.86"/>
    <col customWidth="1" min="10" max="10" width="37.71"/>
  </cols>
  <sheetData>
    <row r="1">
      <c r="A1" s="2"/>
      <c r="B1" s="3"/>
      <c r="C1" s="4" t="s">
        <v>3</v>
      </c>
      <c r="E1" s="6" t="s">
        <v>2</v>
      </c>
      <c r="F1" s="6" t="s">
        <v>8</v>
      </c>
      <c r="G1" s="6" t="s">
        <v>9</v>
      </c>
      <c r="H1" s="6" t="s">
        <v>10</v>
      </c>
    </row>
    <row r="2">
      <c r="A2" s="7" t="s">
        <v>6</v>
      </c>
      <c r="B2" s="8">
        <v>53.0</v>
      </c>
      <c r="C2" s="10">
        <v>600.0</v>
      </c>
      <c r="E2" s="7" t="s">
        <v>14</v>
      </c>
      <c r="F2" s="14">
        <f>'datos generales, superficie, contenedores'!H11</f>
        <v>12442.696</v>
      </c>
      <c r="G2" s="14">
        <f>'datos generales, superficie, contenedores'!I11</f>
        <v>74656.176</v>
      </c>
      <c r="H2" s="14">
        <f>'datos generales, superficie, contenedores'!J11</f>
        <v>1.49312352</v>
      </c>
    </row>
    <row r="3">
      <c r="A3" s="7" t="s">
        <v>32</v>
      </c>
      <c r="B3" s="8">
        <v>9.4</v>
      </c>
      <c r="C3" s="10">
        <v>120.0</v>
      </c>
      <c r="E3" s="7" t="s">
        <v>33</v>
      </c>
      <c r="F3" s="14" t="s">
        <v>34</v>
      </c>
      <c r="G3" s="14">
        <f>'datos generales, superficie, contenedores'!I12</f>
        <v>122649.432</v>
      </c>
      <c r="H3" s="14">
        <f>'datos generales, superficie, contenedores'!J12</f>
        <v>2.45298864</v>
      </c>
    </row>
    <row r="4">
      <c r="A4" s="7" t="s">
        <v>36</v>
      </c>
      <c r="B4" s="8">
        <v>12.4</v>
      </c>
      <c r="C4" s="10">
        <v>250.0</v>
      </c>
      <c r="E4" s="7" t="s">
        <v>37</v>
      </c>
      <c r="F4" s="14" t="s">
        <v>38</v>
      </c>
      <c r="G4" s="14">
        <f>'datos generales, superficie, contenedores'!I13</f>
        <v>90653.928</v>
      </c>
      <c r="H4" s="14">
        <f>'datos generales, superficie, contenedores'!J13</f>
        <v>1.81307856</v>
      </c>
    </row>
    <row r="5">
      <c r="A5" s="7" t="s">
        <v>39</v>
      </c>
      <c r="B5" s="8">
        <v>6.6</v>
      </c>
      <c r="C5" s="10">
        <v>330.0</v>
      </c>
      <c r="E5" s="7" t="s">
        <v>40</v>
      </c>
      <c r="F5" s="14" t="s">
        <v>41</v>
      </c>
      <c r="G5" s="14">
        <f>'datos generales, superficie, contenedores'!I14</f>
        <v>91720.4448</v>
      </c>
      <c r="H5" s="14">
        <f>'datos generales, superficie, contenedores'!J14</f>
        <v>1.834408896</v>
      </c>
    </row>
    <row r="6">
      <c r="A6" s="7" t="s">
        <v>43</v>
      </c>
      <c r="B6" s="8">
        <v>2.3</v>
      </c>
      <c r="C6" s="10">
        <v>300.0</v>
      </c>
      <c r="E6" s="7" t="s">
        <v>45</v>
      </c>
      <c r="F6" s="19">
        <v>576.0</v>
      </c>
      <c r="G6" s="14">
        <f>'datos generales, superficie, contenedores'!I15</f>
        <v>82121.7936</v>
      </c>
      <c r="H6" s="14">
        <f>'datos generales, superficie, contenedores'!J15</f>
        <v>1.642435872</v>
      </c>
    </row>
    <row r="7">
      <c r="A7" s="20"/>
      <c r="B7" s="21"/>
      <c r="E7" s="7" t="s">
        <v>51</v>
      </c>
      <c r="F7" s="8">
        <f>'datos generales, superficie, contenedores'!H16</f>
        <v>14931.2352</v>
      </c>
      <c r="G7" s="14">
        <f>'datos generales, superficie, contenedores'!I16</f>
        <v>89587.4112</v>
      </c>
      <c r="H7" s="14">
        <f>'datos generales, superficie, contenedores'!J16</f>
        <v>1.791748224</v>
      </c>
    </row>
    <row r="8">
      <c r="A8" s="20"/>
      <c r="B8" s="21"/>
      <c r="E8" s="7" t="s">
        <v>73</v>
      </c>
      <c r="F8" s="8">
        <f>'datos generales, superficie, contenedores'!H17</f>
        <v>10842.9208</v>
      </c>
      <c r="G8" s="14">
        <f>'datos generales, superficie, contenedores'!I17</f>
        <v>65057.5248</v>
      </c>
      <c r="H8" s="14">
        <f>'datos generales, superficie, contenedores'!J17</f>
        <v>1.301150496</v>
      </c>
    </row>
    <row r="9">
      <c r="E9" s="7" t="s">
        <v>90</v>
      </c>
      <c r="F9" s="8">
        <f>'datos generales, superficie, contenedores'!H18</f>
        <v>7643.3704</v>
      </c>
      <c r="G9" s="14">
        <f>'datos generales, superficie, contenedores'!I18</f>
        <v>45860.2224</v>
      </c>
      <c r="H9" s="14">
        <f>'datos generales, superficie, contenedores'!J18</f>
        <v>0.917204448</v>
      </c>
    </row>
    <row r="10">
      <c r="E10" s="7" t="s">
        <v>91</v>
      </c>
      <c r="F10" s="8">
        <f>'datos generales, superficie, contenedores'!H19</f>
        <v>7465.6176</v>
      </c>
      <c r="G10" s="14">
        <f>'datos generales, superficie, contenedores'!I19</f>
        <v>44793.7056</v>
      </c>
      <c r="H10" s="14">
        <f>'datos generales, superficie, contenedores'!J19</f>
        <v>0.895874112</v>
      </c>
    </row>
    <row r="11">
      <c r="E11" s="7" t="s">
        <v>93</v>
      </c>
      <c r="F11" s="8">
        <f>'datos generales, superficie, contenedores'!H20</f>
        <v>16531.0104</v>
      </c>
      <c r="G11" s="14">
        <f>'datos generales, superficie, contenedores'!I20</f>
        <v>99186.0624</v>
      </c>
      <c r="H11" s="14">
        <f>'datos generales, superficie, contenedores'!J20</f>
        <v>1.983721248</v>
      </c>
      <c r="J11" s="28" t="s">
        <v>95</v>
      </c>
      <c r="K11" s="1" t="s">
        <v>96</v>
      </c>
    </row>
    <row r="12">
      <c r="E12" s="7" t="s">
        <v>98</v>
      </c>
      <c r="F12" s="8">
        <f>'datos generales, superficie, contenedores'!H21</f>
        <v>14486.8532</v>
      </c>
      <c r="G12" s="14">
        <f>'datos generales, superficie, contenedores'!I21</f>
        <v>86921.1192</v>
      </c>
      <c r="H12" s="14">
        <f>'datos generales, superficie, contenedores'!J21</f>
        <v>1.738422384</v>
      </c>
      <c r="J12" s="4" t="s">
        <v>100</v>
      </c>
      <c r="K12" s="10">
        <v>30.0</v>
      </c>
      <c r="L12" s="1"/>
    </row>
    <row r="13">
      <c r="E13" s="7" t="s">
        <v>101</v>
      </c>
      <c r="F13" s="8">
        <f>'datos generales, superficie, contenedores'!H22</f>
        <v>14486.8532</v>
      </c>
      <c r="G13" s="14">
        <f>'datos generales, superficie, contenedores'!I22</f>
        <v>86921.1192</v>
      </c>
      <c r="H13" s="14">
        <f>'datos generales, superficie, contenedores'!J22</f>
        <v>1.738422384</v>
      </c>
      <c r="J13" s="4" t="s">
        <v>104</v>
      </c>
      <c r="K13" s="10">
        <v>30.0</v>
      </c>
    </row>
    <row r="14">
      <c r="E14" s="7" t="s">
        <v>105</v>
      </c>
      <c r="F14" s="8">
        <f>'datos generales, superficie, contenedores'!H23</f>
        <v>14931.2352</v>
      </c>
      <c r="G14" s="14">
        <f>'datos generales, superficie, contenedores'!I23</f>
        <v>89587.4112</v>
      </c>
      <c r="H14" s="14">
        <f>'datos generales, superficie, contenedores'!J23</f>
        <v>1.791748224</v>
      </c>
      <c r="L14" s="1"/>
    </row>
    <row r="15">
      <c r="A15" s="29"/>
      <c r="B15" s="4" t="s">
        <v>109</v>
      </c>
      <c r="C15" s="4" t="s">
        <v>4</v>
      </c>
      <c r="E15" s="4" t="s">
        <v>1</v>
      </c>
      <c r="F15" s="4" t="s">
        <v>110</v>
      </c>
      <c r="G15" s="4" t="s">
        <v>4</v>
      </c>
      <c r="H15" s="4" t="s">
        <v>111</v>
      </c>
      <c r="J15" s="4" t="s">
        <v>112</v>
      </c>
      <c r="K15" s="29"/>
      <c r="L15" s="4" t="s">
        <v>4</v>
      </c>
      <c r="M15" s="4" t="s">
        <v>111</v>
      </c>
      <c r="N15" s="1"/>
      <c r="O15" s="4" t="s">
        <v>113</v>
      </c>
      <c r="P15" s="4" t="s">
        <v>114</v>
      </c>
      <c r="Q15" s="4" t="s">
        <v>4</v>
      </c>
      <c r="R15" s="4" t="s">
        <v>111</v>
      </c>
    </row>
    <row r="16">
      <c r="A16" s="9" t="s">
        <v>6</v>
      </c>
      <c r="B16" s="30">
        <f t="shared" ref="B16:B20" si="1">SUM(F16+K16+F23+F31+F39+F46+K23+K31+K39+K46+F53)</f>
        <v>473400.1446</v>
      </c>
      <c r="C16" s="30">
        <f t="shared" ref="C16:C20" si="2">B16/C2</f>
        <v>789.000241</v>
      </c>
      <c r="E16" s="9" t="s">
        <v>6</v>
      </c>
      <c r="F16" s="30">
        <f t="shared" ref="F16:F20" si="3">$G$2*B2/100</f>
        <v>39567.77328</v>
      </c>
      <c r="G16" s="31">
        <f t="shared" ref="G16:G20" si="4">F16/C2</f>
        <v>65.9462888</v>
      </c>
      <c r="H16" s="33">
        <f t="shared" ref="H16:H20" si="5">G16/$K$12</f>
        <v>2.198209627</v>
      </c>
      <c r="J16" s="9" t="s">
        <v>6</v>
      </c>
      <c r="K16" s="31">
        <f t="shared" ref="K16:K20" si="6">$G$7*B2/100</f>
        <v>47481.32794</v>
      </c>
      <c r="L16" s="31">
        <f t="shared" ref="L16:L20" si="7">K16/C2</f>
        <v>79.13554656</v>
      </c>
      <c r="M16" s="33">
        <f t="shared" ref="M16:M17" si="8">L16/$K$12</f>
        <v>2.637851552</v>
      </c>
      <c r="O16" s="9" t="s">
        <v>6</v>
      </c>
      <c r="P16" s="31">
        <f t="shared" ref="P16:P20" si="9">$G$14*B2/100</f>
        <v>47481.32794</v>
      </c>
      <c r="Q16" s="31">
        <f t="shared" ref="Q16:Q20" si="10">P16/C2</f>
        <v>79.13554656</v>
      </c>
      <c r="R16" s="33">
        <f t="shared" ref="R16:R17" si="11">Q16/$K$12</f>
        <v>2.637851552</v>
      </c>
    </row>
    <row r="17">
      <c r="A17" s="9" t="s">
        <v>11</v>
      </c>
      <c r="B17" s="30">
        <f t="shared" si="1"/>
        <v>83961.53508</v>
      </c>
      <c r="C17" s="30">
        <f t="shared" si="2"/>
        <v>699.679459</v>
      </c>
      <c r="E17" s="9" t="s">
        <v>11</v>
      </c>
      <c r="F17" s="30">
        <f t="shared" si="3"/>
        <v>7017.680544</v>
      </c>
      <c r="G17" s="31">
        <f t="shared" si="4"/>
        <v>58.4806712</v>
      </c>
      <c r="H17" s="35">
        <f t="shared" si="5"/>
        <v>1.949355707</v>
      </c>
      <c r="J17" s="9" t="s">
        <v>11</v>
      </c>
      <c r="K17" s="31">
        <f t="shared" si="6"/>
        <v>8421.216653</v>
      </c>
      <c r="L17" s="31">
        <f t="shared" si="7"/>
        <v>70.17680544</v>
      </c>
      <c r="M17" s="33">
        <f t="shared" si="8"/>
        <v>2.339226848</v>
      </c>
      <c r="O17" s="9" t="s">
        <v>11</v>
      </c>
      <c r="P17" s="31">
        <f t="shared" si="9"/>
        <v>8421.216653</v>
      </c>
      <c r="Q17" s="31">
        <f t="shared" si="10"/>
        <v>70.17680544</v>
      </c>
      <c r="R17" s="33">
        <f t="shared" si="11"/>
        <v>2.339226848</v>
      </c>
    </row>
    <row r="18">
      <c r="A18" s="9" t="s">
        <v>12</v>
      </c>
      <c r="B18" s="30">
        <f t="shared" si="1"/>
        <v>110757.7697</v>
      </c>
      <c r="C18" s="30">
        <f t="shared" si="2"/>
        <v>443.0310787</v>
      </c>
      <c r="E18" s="9" t="s">
        <v>12</v>
      </c>
      <c r="F18" s="30">
        <f t="shared" si="3"/>
        <v>9257.365824</v>
      </c>
      <c r="G18" s="31">
        <f t="shared" si="4"/>
        <v>37.0294633</v>
      </c>
      <c r="H18" s="35">
        <f t="shared" si="5"/>
        <v>1.234315443</v>
      </c>
      <c r="J18" s="9" t="s">
        <v>12</v>
      </c>
      <c r="K18" s="31">
        <f t="shared" si="6"/>
        <v>11108.83899</v>
      </c>
      <c r="L18" s="31">
        <f t="shared" si="7"/>
        <v>44.43535596</v>
      </c>
      <c r="M18" s="35">
        <f t="shared" ref="M18:M19" si="12">L18/$K$13</f>
        <v>1.481178532</v>
      </c>
      <c r="O18" s="9" t="s">
        <v>12</v>
      </c>
      <c r="P18" s="31">
        <f t="shared" si="9"/>
        <v>11108.83899</v>
      </c>
      <c r="Q18" s="31">
        <f t="shared" si="10"/>
        <v>44.43535596</v>
      </c>
      <c r="R18" s="35">
        <f>Q18/$K$13</f>
        <v>1.481178532</v>
      </c>
    </row>
    <row r="19">
      <c r="A19" s="9" t="s">
        <v>13</v>
      </c>
      <c r="B19" s="30">
        <f t="shared" si="1"/>
        <v>58951.71612</v>
      </c>
      <c r="C19" s="30">
        <f t="shared" si="2"/>
        <v>178.641564</v>
      </c>
      <c r="E19" s="9" t="s">
        <v>13</v>
      </c>
      <c r="F19" s="30">
        <f t="shared" si="3"/>
        <v>4927.307616</v>
      </c>
      <c r="G19" s="31">
        <f t="shared" si="4"/>
        <v>14.9312352</v>
      </c>
      <c r="H19" s="39">
        <f t="shared" si="5"/>
        <v>0.49770784</v>
      </c>
      <c r="J19" s="9" t="s">
        <v>13</v>
      </c>
      <c r="K19" s="31">
        <f t="shared" si="6"/>
        <v>5912.769139</v>
      </c>
      <c r="L19" s="31">
        <f t="shared" si="7"/>
        <v>17.91748224</v>
      </c>
      <c r="M19" s="39">
        <f t="shared" si="12"/>
        <v>0.597249408</v>
      </c>
      <c r="O19" s="9" t="s">
        <v>13</v>
      </c>
      <c r="P19" s="31">
        <f t="shared" si="9"/>
        <v>5912.769139</v>
      </c>
      <c r="Q19" s="31">
        <f t="shared" si="10"/>
        <v>17.91748224</v>
      </c>
      <c r="R19" s="39">
        <f t="shared" ref="R19:R20" si="13">Q19/$K$12</f>
        <v>0.597249408</v>
      </c>
    </row>
    <row r="20">
      <c r="A20" s="9" t="s">
        <v>15</v>
      </c>
      <c r="B20" s="30">
        <f t="shared" si="1"/>
        <v>20543.77986</v>
      </c>
      <c r="C20" s="30">
        <f t="shared" si="2"/>
        <v>68.4792662</v>
      </c>
      <c r="E20" s="9" t="s">
        <v>15</v>
      </c>
      <c r="F20" s="30">
        <f t="shared" si="3"/>
        <v>1717.092048</v>
      </c>
      <c r="G20" s="31">
        <f t="shared" si="4"/>
        <v>5.72364016</v>
      </c>
      <c r="H20" s="39">
        <f t="shared" si="5"/>
        <v>0.1907880053</v>
      </c>
      <c r="J20" s="9" t="s">
        <v>15</v>
      </c>
      <c r="K20" s="31">
        <f t="shared" si="6"/>
        <v>2060.510458</v>
      </c>
      <c r="L20" s="31">
        <f t="shared" si="7"/>
        <v>6.868368192</v>
      </c>
      <c r="M20" s="39">
        <f>L20/$K$12</f>
        <v>0.2289456064</v>
      </c>
      <c r="O20" s="9" t="s">
        <v>15</v>
      </c>
      <c r="P20" s="31">
        <f t="shared" si="9"/>
        <v>2060.510458</v>
      </c>
      <c r="Q20" s="31">
        <f t="shared" si="10"/>
        <v>6.868368192</v>
      </c>
      <c r="R20" s="39">
        <f t="shared" si="13"/>
        <v>0.2289456064</v>
      </c>
    </row>
    <row r="21">
      <c r="E21" s="1"/>
    </row>
    <row r="22">
      <c r="E22" s="4" t="s">
        <v>151</v>
      </c>
      <c r="F22" s="4" t="s">
        <v>110</v>
      </c>
      <c r="G22" s="4" t="s">
        <v>4</v>
      </c>
      <c r="H22" s="4" t="s">
        <v>111</v>
      </c>
      <c r="J22" s="4" t="s">
        <v>152</v>
      </c>
      <c r="K22" s="29"/>
      <c r="L22" s="4" t="s">
        <v>4</v>
      </c>
      <c r="M22" s="4" t="s">
        <v>111</v>
      </c>
    </row>
    <row r="23">
      <c r="E23" s="9" t="s">
        <v>6</v>
      </c>
      <c r="F23" s="31">
        <f>G3*B2/100</f>
        <v>65004.19896</v>
      </c>
      <c r="G23" s="31">
        <f t="shared" ref="G23:G27" si="14">F23/C2</f>
        <v>108.3403316</v>
      </c>
      <c r="H23" s="42">
        <f t="shared" ref="H23:H24" si="15">G23/$K$12</f>
        <v>3.611344387</v>
      </c>
      <c r="J23" s="9" t="s">
        <v>6</v>
      </c>
      <c r="K23" s="31">
        <f t="shared" ref="K23:K27" si="16">($G$8*B2)/100</f>
        <v>34480.48814</v>
      </c>
      <c r="L23" s="31">
        <f t="shared" ref="L23:L27" si="17">K23/C2</f>
        <v>57.46748024</v>
      </c>
      <c r="M23" s="35">
        <f t="shared" ref="M23:M24" si="18">L23/$K$12</f>
        <v>1.915582675</v>
      </c>
    </row>
    <row r="24">
      <c r="E24" s="9" t="s">
        <v>11</v>
      </c>
      <c r="F24" s="31">
        <f>(G3*B3)/100</f>
        <v>11529.04661</v>
      </c>
      <c r="G24" s="31">
        <f t="shared" si="14"/>
        <v>96.0753884</v>
      </c>
      <c r="H24" s="42">
        <f t="shared" si="15"/>
        <v>3.202512947</v>
      </c>
      <c r="J24" s="9" t="s">
        <v>11</v>
      </c>
      <c r="K24" s="31">
        <f t="shared" si="16"/>
        <v>6115.407331</v>
      </c>
      <c r="L24" s="31">
        <f t="shared" si="17"/>
        <v>50.96172776</v>
      </c>
      <c r="M24" s="35">
        <f t="shared" si="18"/>
        <v>1.698724259</v>
      </c>
    </row>
    <row r="25">
      <c r="E25" s="9" t="s">
        <v>12</v>
      </c>
      <c r="F25" s="31">
        <f>(G3*B4)/100</f>
        <v>15208.52957</v>
      </c>
      <c r="G25" s="31">
        <f t="shared" si="14"/>
        <v>60.83411827</v>
      </c>
      <c r="H25" s="35">
        <f>G25/$K$13</f>
        <v>2.027803942</v>
      </c>
      <c r="J25" s="9" t="s">
        <v>12</v>
      </c>
      <c r="K25" s="31">
        <f t="shared" si="16"/>
        <v>8067.133075</v>
      </c>
      <c r="L25" s="31">
        <f t="shared" si="17"/>
        <v>32.2685323</v>
      </c>
      <c r="M25" s="35">
        <f>L25/$K$13</f>
        <v>1.075617743</v>
      </c>
    </row>
    <row r="26">
      <c r="E26" s="9" t="s">
        <v>13</v>
      </c>
      <c r="F26" s="31">
        <f>(G3*B5)/100</f>
        <v>8094.862512</v>
      </c>
      <c r="G26" s="31">
        <f t="shared" si="14"/>
        <v>24.5298864</v>
      </c>
      <c r="H26" s="39">
        <f t="shared" ref="H26:H27" si="19">G26/$K$12</f>
        <v>0.81766288</v>
      </c>
      <c r="J26" s="9" t="s">
        <v>13</v>
      </c>
      <c r="K26" s="31">
        <f t="shared" si="16"/>
        <v>4293.796637</v>
      </c>
      <c r="L26" s="31">
        <f t="shared" si="17"/>
        <v>13.01150496</v>
      </c>
      <c r="M26" s="39">
        <f t="shared" ref="M26:M27" si="20">L26/$K$12</f>
        <v>0.433716832</v>
      </c>
    </row>
    <row r="27">
      <c r="E27" s="9" t="s">
        <v>15</v>
      </c>
      <c r="F27" s="31">
        <f>(G3*B6)/100</f>
        <v>2820.936936</v>
      </c>
      <c r="G27" s="31">
        <f t="shared" si="14"/>
        <v>9.40312312</v>
      </c>
      <c r="H27" s="39">
        <f t="shared" si="19"/>
        <v>0.3134374373</v>
      </c>
      <c r="J27" s="9" t="s">
        <v>15</v>
      </c>
      <c r="K27" s="31">
        <f t="shared" si="16"/>
        <v>1496.32307</v>
      </c>
      <c r="L27" s="31">
        <f t="shared" si="17"/>
        <v>4.987743568</v>
      </c>
      <c r="M27" s="39">
        <f t="shared" si="20"/>
        <v>0.1662581189</v>
      </c>
    </row>
    <row r="30">
      <c r="E30" s="4" t="s">
        <v>187</v>
      </c>
      <c r="F30" s="29"/>
      <c r="G30" s="4" t="s">
        <v>4</v>
      </c>
      <c r="H30" s="29"/>
      <c r="J30" s="4" t="s">
        <v>189</v>
      </c>
      <c r="K30" s="29"/>
      <c r="L30" s="4" t="s">
        <v>4</v>
      </c>
      <c r="M30" s="29"/>
    </row>
    <row r="31">
      <c r="E31" s="9" t="s">
        <v>6</v>
      </c>
      <c r="F31" s="31">
        <f t="shared" ref="F31:F35" si="21">$G$4*B2/100</f>
        <v>48046.58184</v>
      </c>
      <c r="G31" s="31">
        <f t="shared" ref="G31:G35" si="22">F31/C2</f>
        <v>80.0776364</v>
      </c>
      <c r="H31" s="33">
        <f t="shared" ref="H31:H32" si="23">G31/$K$12</f>
        <v>2.669254547</v>
      </c>
      <c r="J31" s="9" t="s">
        <v>6</v>
      </c>
      <c r="K31" s="31">
        <f t="shared" ref="K31:K35" si="24">$G$9*B2/100</f>
        <v>24305.91787</v>
      </c>
      <c r="L31" s="31">
        <f t="shared" ref="L31:L35" si="25">K31/C2</f>
        <v>40.50986312</v>
      </c>
      <c r="M31" s="35">
        <f t="shared" ref="M31:M32" si="26">L31/$K$12</f>
        <v>1.350328771</v>
      </c>
    </row>
    <row r="32">
      <c r="E32" s="9" t="s">
        <v>11</v>
      </c>
      <c r="F32" s="31">
        <f t="shared" si="21"/>
        <v>8521.469232</v>
      </c>
      <c r="G32" s="31">
        <f t="shared" si="22"/>
        <v>71.0122436</v>
      </c>
      <c r="H32" s="33">
        <f t="shared" si="23"/>
        <v>2.367074787</v>
      </c>
      <c r="J32" s="9" t="s">
        <v>11</v>
      </c>
      <c r="K32" s="31">
        <f t="shared" si="24"/>
        <v>4310.860906</v>
      </c>
      <c r="L32" s="31">
        <f t="shared" si="25"/>
        <v>35.92384088</v>
      </c>
      <c r="M32" s="45">
        <f t="shared" si="26"/>
        <v>1.197461363</v>
      </c>
    </row>
    <row r="33">
      <c r="E33" s="9" t="s">
        <v>12</v>
      </c>
      <c r="F33" s="31">
        <f t="shared" si="21"/>
        <v>11241.08707</v>
      </c>
      <c r="G33" s="31">
        <f t="shared" si="22"/>
        <v>44.96434829</v>
      </c>
      <c r="H33" s="35">
        <f>G33/$K$13</f>
        <v>1.49881161</v>
      </c>
      <c r="J33" s="9" t="s">
        <v>12</v>
      </c>
      <c r="K33" s="31">
        <f t="shared" si="24"/>
        <v>5686.667578</v>
      </c>
      <c r="L33" s="31">
        <f t="shared" si="25"/>
        <v>22.74667031</v>
      </c>
      <c r="M33" s="46">
        <f>L33/$K$13</f>
        <v>0.7582223437</v>
      </c>
    </row>
    <row r="34">
      <c r="E34" s="9" t="s">
        <v>13</v>
      </c>
      <c r="F34" s="31">
        <f t="shared" si="21"/>
        <v>5983.159248</v>
      </c>
      <c r="G34" s="31">
        <f t="shared" si="22"/>
        <v>18.1307856</v>
      </c>
      <c r="H34" s="39">
        <f t="shared" ref="H34:H35" si="27">G34/$K$12</f>
        <v>0.60435952</v>
      </c>
      <c r="J34" s="9" t="s">
        <v>13</v>
      </c>
      <c r="K34" s="31">
        <f t="shared" si="24"/>
        <v>3026.774678</v>
      </c>
      <c r="L34" s="31">
        <f t="shared" si="25"/>
        <v>9.17204448</v>
      </c>
      <c r="M34" s="39">
        <f t="shared" ref="M34:M35" si="28">L34/$K$12</f>
        <v>0.305734816</v>
      </c>
    </row>
    <row r="35">
      <c r="E35" s="9" t="s">
        <v>15</v>
      </c>
      <c r="F35" s="31">
        <f t="shared" si="21"/>
        <v>2085.040344</v>
      </c>
      <c r="G35" s="31">
        <f t="shared" si="22"/>
        <v>6.95013448</v>
      </c>
      <c r="H35" s="39">
        <f t="shared" si="27"/>
        <v>0.2316711493</v>
      </c>
      <c r="J35" s="9" t="s">
        <v>15</v>
      </c>
      <c r="K35" s="31">
        <f t="shared" si="24"/>
        <v>1054.785115</v>
      </c>
      <c r="L35" s="31">
        <f t="shared" si="25"/>
        <v>3.515950384</v>
      </c>
      <c r="M35" s="39">
        <f t="shared" si="28"/>
        <v>0.1171983461</v>
      </c>
    </row>
    <row r="38">
      <c r="E38" s="4" t="s">
        <v>191</v>
      </c>
      <c r="F38" s="29"/>
      <c r="G38" s="4" t="s">
        <v>4</v>
      </c>
      <c r="H38" s="29"/>
      <c r="J38" s="4" t="s">
        <v>192</v>
      </c>
      <c r="K38" s="29"/>
      <c r="L38" s="4" t="s">
        <v>4</v>
      </c>
      <c r="M38" s="29"/>
    </row>
    <row r="39">
      <c r="E39" s="9" t="s">
        <v>6</v>
      </c>
      <c r="F39" s="31">
        <f t="shared" ref="F39:F43" si="29">$G$5*B2/100</f>
        <v>48611.83574</v>
      </c>
      <c r="G39" s="31">
        <f t="shared" ref="G39:G43" si="30">F39/C2</f>
        <v>81.01972624</v>
      </c>
      <c r="H39" s="33">
        <f t="shared" ref="H39:H40" si="31">G39/$K$12</f>
        <v>2.700657541</v>
      </c>
      <c r="J39" s="9" t="s">
        <v>6</v>
      </c>
      <c r="K39" s="31">
        <f t="shared" ref="K39:K43" si="32">$G$10*B2/100</f>
        <v>23740.66397</v>
      </c>
      <c r="L39" s="31">
        <f t="shared" ref="L39:L43" si="33">K39/C2</f>
        <v>39.56777328</v>
      </c>
      <c r="M39" s="35">
        <f t="shared" ref="M39:M40" si="34">L39/$K$12</f>
        <v>1.318925776</v>
      </c>
    </row>
    <row r="40">
      <c r="E40" s="9" t="s">
        <v>11</v>
      </c>
      <c r="F40" s="31">
        <f t="shared" si="29"/>
        <v>8621.721811</v>
      </c>
      <c r="G40" s="31">
        <f t="shared" si="30"/>
        <v>71.84768176</v>
      </c>
      <c r="H40" s="33">
        <f t="shared" si="31"/>
        <v>2.394922725</v>
      </c>
      <c r="J40" s="9" t="s">
        <v>11</v>
      </c>
      <c r="K40" s="31">
        <f t="shared" si="32"/>
        <v>4210.608326</v>
      </c>
      <c r="L40" s="31">
        <f t="shared" si="33"/>
        <v>35.08840272</v>
      </c>
      <c r="M40" s="35">
        <f t="shared" si="34"/>
        <v>1.169613424</v>
      </c>
    </row>
    <row r="41">
      <c r="E41" s="9" t="s">
        <v>12</v>
      </c>
      <c r="F41" s="31">
        <f t="shared" si="29"/>
        <v>11373.33516</v>
      </c>
      <c r="G41" s="31">
        <f t="shared" si="30"/>
        <v>45.49334062</v>
      </c>
      <c r="H41" s="35">
        <f>G41/$K$13</f>
        <v>1.516444687</v>
      </c>
      <c r="J41" s="9" t="s">
        <v>12</v>
      </c>
      <c r="K41" s="31">
        <f t="shared" si="32"/>
        <v>5554.419494</v>
      </c>
      <c r="L41" s="31">
        <f t="shared" si="33"/>
        <v>22.21767798</v>
      </c>
      <c r="M41" s="39">
        <f>L41/$K$13</f>
        <v>0.7405892659</v>
      </c>
    </row>
    <row r="42">
      <c r="E42" s="9" t="s">
        <v>13</v>
      </c>
      <c r="F42" s="31">
        <f t="shared" si="29"/>
        <v>6053.549357</v>
      </c>
      <c r="G42" s="31">
        <f t="shared" si="30"/>
        <v>18.34408896</v>
      </c>
      <c r="H42" s="39">
        <f t="shared" ref="H42:H43" si="35">G42/$K$12</f>
        <v>0.611469632</v>
      </c>
      <c r="J42" s="9" t="s">
        <v>13</v>
      </c>
      <c r="K42" s="31">
        <f t="shared" si="32"/>
        <v>2956.38457</v>
      </c>
      <c r="L42" s="31">
        <f t="shared" si="33"/>
        <v>8.95874112</v>
      </c>
      <c r="M42" s="39">
        <f t="shared" ref="M42:M43" si="36">L42/$K$12</f>
        <v>0.298624704</v>
      </c>
    </row>
    <row r="43">
      <c r="E43" s="9" t="s">
        <v>15</v>
      </c>
      <c r="F43" s="31">
        <f t="shared" si="29"/>
        <v>2109.57023</v>
      </c>
      <c r="G43" s="31">
        <f t="shared" si="30"/>
        <v>7.031900768</v>
      </c>
      <c r="H43" s="39">
        <f t="shared" si="35"/>
        <v>0.2343966923</v>
      </c>
      <c r="J43" s="9" t="s">
        <v>15</v>
      </c>
      <c r="K43" s="31">
        <f t="shared" si="32"/>
        <v>1030.255229</v>
      </c>
      <c r="L43" s="31">
        <f t="shared" si="33"/>
        <v>3.434184096</v>
      </c>
      <c r="M43" s="39">
        <f t="shared" si="36"/>
        <v>0.1144728032</v>
      </c>
    </row>
    <row r="45">
      <c r="E45" s="4" t="s">
        <v>193</v>
      </c>
      <c r="F45" s="29"/>
      <c r="G45" s="4" t="s">
        <v>4</v>
      </c>
      <c r="H45" s="29"/>
      <c r="J45" s="4" t="s">
        <v>194</v>
      </c>
      <c r="K45" s="29"/>
      <c r="L45" s="4" t="s">
        <v>4</v>
      </c>
      <c r="M45" s="29"/>
    </row>
    <row r="46">
      <c r="E46" s="9" t="s">
        <v>6</v>
      </c>
      <c r="F46" s="31">
        <f t="shared" ref="F46:F50" si="37">$G$6*B2/100</f>
        <v>43524.55061</v>
      </c>
      <c r="G46" s="31">
        <f t="shared" ref="G46:G50" si="38">F46/C2</f>
        <v>72.54091768</v>
      </c>
      <c r="H46" s="33">
        <f t="shared" ref="H46:H47" si="39">G46/$K$12</f>
        <v>2.418030589</v>
      </c>
      <c r="J46" s="9" t="s">
        <v>6</v>
      </c>
      <c r="K46" s="31">
        <f t="shared" ref="K46:K50" si="40"> ($G$11*B2)/100</f>
        <v>52568.61307</v>
      </c>
      <c r="L46" s="31">
        <f t="shared" ref="L46:L50" si="41">K46/C2</f>
        <v>87.61435512</v>
      </c>
      <c r="M46" s="33">
        <f t="shared" ref="M46:M47" si="42">L46/$K$12</f>
        <v>2.920478504</v>
      </c>
    </row>
    <row r="47">
      <c r="E47" s="9" t="s">
        <v>11</v>
      </c>
      <c r="F47" s="31">
        <f t="shared" si="37"/>
        <v>7719.448598</v>
      </c>
      <c r="G47" s="31">
        <f t="shared" si="38"/>
        <v>64.32873832</v>
      </c>
      <c r="H47" s="33">
        <f t="shared" si="39"/>
        <v>2.144291277</v>
      </c>
      <c r="J47" s="9" t="s">
        <v>11</v>
      </c>
      <c r="K47" s="31">
        <f t="shared" si="40"/>
        <v>9323.489866</v>
      </c>
      <c r="L47" s="31">
        <f t="shared" si="41"/>
        <v>77.69574888</v>
      </c>
      <c r="M47" s="33">
        <f t="shared" si="42"/>
        <v>2.589858296</v>
      </c>
    </row>
    <row r="48">
      <c r="E48" s="9" t="s">
        <v>12</v>
      </c>
      <c r="F48" s="31">
        <f t="shared" si="37"/>
        <v>10183.10241</v>
      </c>
      <c r="G48" s="31">
        <f t="shared" si="38"/>
        <v>40.73240963</v>
      </c>
      <c r="H48" s="35">
        <f>G48/$K$13</f>
        <v>1.357746988</v>
      </c>
      <c r="J48" s="9" t="s">
        <v>12</v>
      </c>
      <c r="K48" s="31">
        <f t="shared" si="40"/>
        <v>12299.07174</v>
      </c>
      <c r="L48" s="31">
        <f t="shared" si="41"/>
        <v>49.19628695</v>
      </c>
      <c r="M48" s="35">
        <f>L48/$K$13</f>
        <v>1.639876232</v>
      </c>
    </row>
    <row r="49">
      <c r="E49" s="9" t="s">
        <v>13</v>
      </c>
      <c r="F49" s="31">
        <f t="shared" si="37"/>
        <v>5420.038378</v>
      </c>
      <c r="G49" s="31">
        <f t="shared" si="38"/>
        <v>16.42435872</v>
      </c>
      <c r="H49" s="39">
        <f t="shared" ref="H49:H50" si="43">G49/$K$12</f>
        <v>0.547478624</v>
      </c>
      <c r="J49" s="9" t="s">
        <v>13</v>
      </c>
      <c r="K49" s="31">
        <f t="shared" si="40"/>
        <v>6546.280118</v>
      </c>
      <c r="L49" s="31">
        <f t="shared" si="41"/>
        <v>19.83721248</v>
      </c>
      <c r="M49" s="39">
        <f t="shared" ref="M49:M50" si="44">L49/$K$12</f>
        <v>0.661240416</v>
      </c>
    </row>
    <row r="50">
      <c r="E50" s="9" t="s">
        <v>15</v>
      </c>
      <c r="F50" s="31">
        <f t="shared" si="37"/>
        <v>1888.801253</v>
      </c>
      <c r="G50" s="31">
        <f t="shared" si="38"/>
        <v>6.296004176</v>
      </c>
      <c r="H50" s="39">
        <f t="shared" si="43"/>
        <v>0.2098668059</v>
      </c>
      <c r="J50" s="9" t="s">
        <v>15</v>
      </c>
      <c r="K50" s="31">
        <f t="shared" si="40"/>
        <v>2281.279435</v>
      </c>
      <c r="L50" s="31">
        <f t="shared" si="41"/>
        <v>7.604264784</v>
      </c>
      <c r="M50" s="39">
        <f t="shared" si="44"/>
        <v>0.2534754928</v>
      </c>
    </row>
    <row r="52">
      <c r="E52" s="4" t="s">
        <v>195</v>
      </c>
      <c r="F52" s="29"/>
      <c r="G52" s="4" t="s">
        <v>4</v>
      </c>
      <c r="H52" s="4" t="s">
        <v>111</v>
      </c>
      <c r="J52" s="28" t="s">
        <v>196</v>
      </c>
      <c r="K52" s="29"/>
      <c r="L52" s="4" t="s">
        <v>4</v>
      </c>
      <c r="M52" s="4" t="s">
        <v>111</v>
      </c>
    </row>
    <row r="53">
      <c r="E53" s="9" t="s">
        <v>6</v>
      </c>
      <c r="F53" s="31">
        <f t="shared" ref="F53:F57" si="46">$G$12*B2/100</f>
        <v>46068.19318</v>
      </c>
      <c r="G53" s="31">
        <f t="shared" ref="G53:G57" si="47">F53/C2</f>
        <v>76.78032196</v>
      </c>
      <c r="H53" s="33">
        <f t="shared" ref="H53:H54" si="48">G53/$K$12</f>
        <v>2.559344065</v>
      </c>
      <c r="J53" s="9" t="s">
        <v>6</v>
      </c>
      <c r="K53">
        <f t="shared" ref="K53:M53" si="45">F53</f>
        <v>46068.19318</v>
      </c>
      <c r="L53">
        <f t="shared" si="45"/>
        <v>76.78032196</v>
      </c>
      <c r="M53" s="47">
        <f t="shared" si="45"/>
        <v>2.559344065</v>
      </c>
    </row>
    <row r="54">
      <c r="E54" s="9" t="s">
        <v>11</v>
      </c>
      <c r="F54" s="31">
        <f t="shared" si="46"/>
        <v>8170.585205</v>
      </c>
      <c r="G54" s="31">
        <f t="shared" si="47"/>
        <v>68.08821004</v>
      </c>
      <c r="H54" s="33">
        <f t="shared" si="48"/>
        <v>2.269607001</v>
      </c>
      <c r="J54" s="9" t="s">
        <v>11</v>
      </c>
      <c r="K54">
        <f t="shared" ref="K54:M54" si="49">F54</f>
        <v>8170.585205</v>
      </c>
      <c r="L54">
        <f t="shared" si="49"/>
        <v>68.08821004</v>
      </c>
      <c r="M54" s="47">
        <f t="shared" si="49"/>
        <v>2.269607001</v>
      </c>
    </row>
    <row r="55">
      <c r="E55" s="9" t="s">
        <v>12</v>
      </c>
      <c r="F55" s="31">
        <f t="shared" si="46"/>
        <v>10778.21878</v>
      </c>
      <c r="G55" s="31">
        <f t="shared" si="47"/>
        <v>43.11287512</v>
      </c>
      <c r="H55" s="35">
        <f>G55/$K$13</f>
        <v>1.437095837</v>
      </c>
      <c r="J55" s="9" t="s">
        <v>12</v>
      </c>
      <c r="K55">
        <f t="shared" ref="K55:M55" si="50">F55</f>
        <v>10778.21878</v>
      </c>
      <c r="L55">
        <f t="shared" si="50"/>
        <v>43.11287512</v>
      </c>
      <c r="M55" s="48">
        <f t="shared" si="50"/>
        <v>1.437095837</v>
      </c>
    </row>
    <row r="56">
      <c r="E56" s="9" t="s">
        <v>13</v>
      </c>
      <c r="F56" s="31">
        <f t="shared" si="46"/>
        <v>5736.793867</v>
      </c>
      <c r="G56" s="31">
        <f t="shared" si="47"/>
        <v>17.38422384</v>
      </c>
      <c r="H56" s="39">
        <f t="shared" ref="H56:H57" si="52">G56/$K$12</f>
        <v>0.579474128</v>
      </c>
      <c r="J56" s="9" t="s">
        <v>13</v>
      </c>
      <c r="K56">
        <f t="shared" ref="K56:M56" si="51">F56</f>
        <v>5736.793867</v>
      </c>
      <c r="L56">
        <f t="shared" si="51"/>
        <v>17.38422384</v>
      </c>
      <c r="M56" s="49">
        <f t="shared" si="51"/>
        <v>0.579474128</v>
      </c>
    </row>
    <row r="57">
      <c r="E57" s="9" t="s">
        <v>15</v>
      </c>
      <c r="F57" s="31">
        <f t="shared" si="46"/>
        <v>1999.185742</v>
      </c>
      <c r="G57" s="31">
        <f t="shared" si="47"/>
        <v>6.663952472</v>
      </c>
      <c r="H57" s="39">
        <f t="shared" si="52"/>
        <v>0.2221317491</v>
      </c>
      <c r="J57" s="9" t="s">
        <v>15</v>
      </c>
      <c r="K57">
        <f t="shared" ref="K57:M57" si="53">F57</f>
        <v>1999.185742</v>
      </c>
      <c r="L57">
        <f t="shared" si="53"/>
        <v>6.663952472</v>
      </c>
      <c r="M57" s="49">
        <f t="shared" si="53"/>
        <v>0.2221317491</v>
      </c>
    </row>
    <row r="58">
      <c r="K58" t="str">
        <f t="shared" ref="K58:M58" si="54">F58</f>
        <v/>
      </c>
      <c r="L58" t="str">
        <f t="shared" si="54"/>
        <v/>
      </c>
      <c r="M58" t="str">
        <f t="shared" si="54"/>
        <v/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75"/>
  <cols>
    <col customWidth="1" min="3" max="3" width="14.86"/>
  </cols>
  <sheetData>
    <row r="1">
      <c r="A1" s="23"/>
    </row>
    <row r="5">
      <c r="A5" s="1"/>
      <c r="C5" s="24" t="s">
        <v>53</v>
      </c>
      <c r="D5" s="24" t="s">
        <v>56</v>
      </c>
      <c r="E5" s="24" t="s">
        <v>57</v>
      </c>
      <c r="F5" s="24" t="s">
        <v>58</v>
      </c>
      <c r="G5" s="24" t="s">
        <v>59</v>
      </c>
      <c r="H5" s="24" t="s">
        <v>61</v>
      </c>
      <c r="I5" s="24" t="s">
        <v>62</v>
      </c>
      <c r="J5" s="24" t="s">
        <v>63</v>
      </c>
      <c r="K5" s="24" t="s">
        <v>64</v>
      </c>
      <c r="L5" s="24" t="s">
        <v>65</v>
      </c>
      <c r="M5" s="24" t="s">
        <v>67</v>
      </c>
      <c r="N5" s="24" t="s">
        <v>68</v>
      </c>
      <c r="O5" s="24" t="s">
        <v>69</v>
      </c>
      <c r="P5" s="24" t="s">
        <v>70</v>
      </c>
      <c r="Q5" s="24" t="s">
        <v>71</v>
      </c>
      <c r="R5" s="24" t="s">
        <v>72</v>
      </c>
      <c r="S5" s="24" t="s">
        <v>74</v>
      </c>
      <c r="T5" s="24" t="s">
        <v>75</v>
      </c>
      <c r="U5" s="24" t="s">
        <v>76</v>
      </c>
      <c r="V5" s="24" t="s">
        <v>77</v>
      </c>
      <c r="W5" s="24" t="s">
        <v>78</v>
      </c>
      <c r="X5" s="24" t="s">
        <v>79</v>
      </c>
      <c r="Y5" s="24" t="s">
        <v>80</v>
      </c>
      <c r="Z5" s="24" t="s">
        <v>81</v>
      </c>
      <c r="AA5" s="24" t="s">
        <v>82</v>
      </c>
      <c r="AB5" s="24" t="s">
        <v>83</v>
      </c>
      <c r="AC5" s="24" t="s">
        <v>84</v>
      </c>
      <c r="AD5" s="24" t="s">
        <v>86</v>
      </c>
      <c r="AE5" s="24" t="s">
        <v>87</v>
      </c>
      <c r="AF5" s="24" t="s">
        <v>88</v>
      </c>
    </row>
    <row r="6">
      <c r="B6" s="24" t="s">
        <v>53</v>
      </c>
      <c r="C6" s="26" t="s">
        <v>89</v>
      </c>
      <c r="D6" s="1" t="s">
        <v>89</v>
      </c>
      <c r="E6" s="1" t="s">
        <v>89</v>
      </c>
      <c r="F6" s="1" t="s">
        <v>89</v>
      </c>
      <c r="G6" s="1" t="s">
        <v>89</v>
      </c>
      <c r="H6" s="1">
        <v>3.86</v>
      </c>
      <c r="I6" s="1">
        <v>3.34</v>
      </c>
      <c r="J6" s="1">
        <v>2.99</v>
      </c>
      <c r="K6" s="1">
        <v>2.28</v>
      </c>
      <c r="L6" s="1">
        <v>2.3</v>
      </c>
      <c r="M6" s="1">
        <v>0.871</v>
      </c>
      <c r="N6" s="1">
        <v>1.67</v>
      </c>
      <c r="O6" s="1">
        <v>1.15</v>
      </c>
      <c r="P6" s="1">
        <v>1.98</v>
      </c>
      <c r="Q6" s="1">
        <v>1.66</v>
      </c>
      <c r="R6" s="1">
        <v>0.802</v>
      </c>
      <c r="S6" s="1">
        <v>1.06</v>
      </c>
      <c r="T6" s="1">
        <v>2.06</v>
      </c>
      <c r="U6" s="1">
        <v>1.44</v>
      </c>
      <c r="V6" s="1">
        <v>1.96</v>
      </c>
      <c r="W6" s="1">
        <v>1.75</v>
      </c>
      <c r="X6" s="1">
        <v>1.78</v>
      </c>
      <c r="Y6" s="1">
        <v>2.43</v>
      </c>
      <c r="Z6" s="1">
        <v>1.66</v>
      </c>
      <c r="AA6" s="1">
        <v>0.461</v>
      </c>
      <c r="AB6" s="1">
        <v>0.98</v>
      </c>
      <c r="AC6" s="1">
        <v>1.09</v>
      </c>
      <c r="AD6" s="1">
        <v>1.15</v>
      </c>
      <c r="AE6" s="1">
        <v>0.619</v>
      </c>
      <c r="AF6" s="1">
        <v>1.22</v>
      </c>
    </row>
    <row r="7">
      <c r="B7" s="24" t="s">
        <v>56</v>
      </c>
      <c r="C7" s="1" t="s">
        <v>89</v>
      </c>
      <c r="D7" s="26" t="s">
        <v>89</v>
      </c>
      <c r="E7" s="1" t="s">
        <v>89</v>
      </c>
      <c r="F7" s="1" t="s">
        <v>89</v>
      </c>
      <c r="G7" s="1" t="s">
        <v>89</v>
      </c>
      <c r="H7" s="1">
        <v>3.21</v>
      </c>
      <c r="I7" s="1">
        <v>2.73</v>
      </c>
      <c r="J7" s="1">
        <v>2.35</v>
      </c>
      <c r="K7" s="1">
        <v>1.77</v>
      </c>
      <c r="L7" s="1">
        <v>1.9</v>
      </c>
      <c r="M7" s="1">
        <v>0.535</v>
      </c>
      <c r="N7" s="1">
        <v>1.36</v>
      </c>
      <c r="O7" s="1">
        <v>1.18</v>
      </c>
      <c r="P7" s="1">
        <v>1.93</v>
      </c>
      <c r="Q7" s="1">
        <v>2.24</v>
      </c>
      <c r="R7" s="1">
        <v>1.11</v>
      </c>
      <c r="S7" s="1">
        <v>1.48</v>
      </c>
      <c r="T7" s="1">
        <v>2.45</v>
      </c>
      <c r="U7" s="1">
        <v>1.67</v>
      </c>
      <c r="V7" s="1">
        <v>2.32</v>
      </c>
      <c r="W7" s="1">
        <v>1.56</v>
      </c>
      <c r="X7" s="1">
        <v>1.26</v>
      </c>
      <c r="Y7" s="1">
        <v>1.8</v>
      </c>
      <c r="Z7" s="1">
        <v>1.04</v>
      </c>
      <c r="AA7" s="1">
        <v>0.86</v>
      </c>
      <c r="AB7" s="1">
        <v>0.345</v>
      </c>
      <c r="AC7" s="1">
        <v>0.749</v>
      </c>
      <c r="AD7" s="1">
        <v>1.25</v>
      </c>
      <c r="AE7" s="1">
        <v>1.24</v>
      </c>
      <c r="AF7" s="1">
        <v>1.8</v>
      </c>
    </row>
    <row r="8">
      <c r="B8" s="24" t="s">
        <v>57</v>
      </c>
      <c r="C8" s="1" t="s">
        <v>89</v>
      </c>
      <c r="D8" s="1" t="s">
        <v>89</v>
      </c>
      <c r="E8" s="26" t="s">
        <v>89</v>
      </c>
      <c r="F8" s="1" t="s">
        <v>89</v>
      </c>
      <c r="G8" s="1" t="s">
        <v>89</v>
      </c>
      <c r="H8" s="1">
        <v>3.58</v>
      </c>
      <c r="I8" s="1">
        <v>3.02</v>
      </c>
      <c r="J8" s="1">
        <v>2.68</v>
      </c>
      <c r="K8" s="1">
        <v>1.98</v>
      </c>
      <c r="L8" s="1">
        <v>1.99</v>
      </c>
      <c r="M8" s="1">
        <v>0.573</v>
      </c>
      <c r="N8" s="1">
        <v>1.38</v>
      </c>
      <c r="O8" s="1">
        <v>0.994</v>
      </c>
      <c r="P8" s="1">
        <v>1.78</v>
      </c>
      <c r="Q8" s="1">
        <v>1.85</v>
      </c>
      <c r="R8" s="1">
        <v>0.776</v>
      </c>
      <c r="S8" s="1">
        <v>1.33</v>
      </c>
      <c r="T8" s="1">
        <v>2.35</v>
      </c>
      <c r="U8" s="1">
        <v>1.58</v>
      </c>
      <c r="V8" s="1">
        <v>2.15</v>
      </c>
      <c r="W8" s="1">
        <v>1.8</v>
      </c>
      <c r="X8" s="1">
        <v>1.62</v>
      </c>
      <c r="Y8" s="1">
        <v>2.18</v>
      </c>
      <c r="Z8" s="1">
        <v>1.44</v>
      </c>
      <c r="AA8" s="1">
        <v>0.699</v>
      </c>
      <c r="AB8" s="1">
        <v>0.723</v>
      </c>
      <c r="AC8" s="1">
        <v>1.01</v>
      </c>
      <c r="AD8" s="1">
        <v>1.27</v>
      </c>
      <c r="AE8" s="1">
        <v>0.898</v>
      </c>
      <c r="AF8" s="1">
        <v>1.4</v>
      </c>
    </row>
    <row r="9">
      <c r="B9" s="24" t="s">
        <v>58</v>
      </c>
      <c r="C9" s="1" t="s">
        <v>89</v>
      </c>
      <c r="D9" s="1" t="s">
        <v>89</v>
      </c>
      <c r="E9" s="1" t="s">
        <v>89</v>
      </c>
      <c r="F9" s="26" t="s">
        <v>89</v>
      </c>
      <c r="G9" s="1" t="s">
        <v>89</v>
      </c>
      <c r="H9" s="1">
        <v>3.56</v>
      </c>
      <c r="I9" s="1">
        <v>2.98</v>
      </c>
      <c r="J9" s="1">
        <v>2.71</v>
      </c>
      <c r="K9" s="1">
        <v>2.28</v>
      </c>
      <c r="L9" s="1">
        <v>2.57</v>
      </c>
      <c r="M9" s="1">
        <v>1.29</v>
      </c>
      <c r="N9" s="1">
        <v>2.1</v>
      </c>
      <c r="O9" s="1">
        <v>1.91</v>
      </c>
      <c r="P9" s="1">
        <v>2.67</v>
      </c>
      <c r="Q9" s="1">
        <v>2.62</v>
      </c>
      <c r="R9" s="1">
        <v>1.73</v>
      </c>
      <c r="S9" s="1">
        <v>1.43</v>
      </c>
      <c r="T9" s="1">
        <v>2.24</v>
      </c>
      <c r="U9" s="1">
        <v>1.15</v>
      </c>
      <c r="V9" s="1">
        <v>1.95</v>
      </c>
      <c r="W9" s="1">
        <v>0.801</v>
      </c>
      <c r="X9" s="1">
        <v>0.99</v>
      </c>
      <c r="Y9" s="1">
        <v>1.81</v>
      </c>
      <c r="Z9" s="1">
        <v>1.08</v>
      </c>
      <c r="AA9" s="1">
        <v>0.779</v>
      </c>
      <c r="AB9" s="1">
        <v>0.892</v>
      </c>
      <c r="AC9" s="1">
        <v>0.209</v>
      </c>
      <c r="AD9" s="1">
        <v>0.635</v>
      </c>
      <c r="AE9" s="1">
        <v>1.36</v>
      </c>
      <c r="AF9" s="1">
        <v>2.09</v>
      </c>
    </row>
    <row r="10">
      <c r="B10" s="24" t="s">
        <v>59</v>
      </c>
      <c r="C10" s="1" t="s">
        <v>89</v>
      </c>
      <c r="D10" s="1" t="s">
        <v>89</v>
      </c>
      <c r="E10" s="1" t="s">
        <v>89</v>
      </c>
      <c r="F10" s="1" t="s">
        <v>89</v>
      </c>
      <c r="G10" s="26" t="s">
        <v>89</v>
      </c>
      <c r="H10" s="1">
        <v>3.85</v>
      </c>
      <c r="I10" s="1">
        <v>3.4</v>
      </c>
      <c r="J10" s="1">
        <v>3.08</v>
      </c>
      <c r="K10" s="1">
        <v>2.53</v>
      </c>
      <c r="L10" s="1">
        <v>2.7</v>
      </c>
      <c r="M10" s="1">
        <v>1.32</v>
      </c>
      <c r="N10" s="1">
        <v>2.13</v>
      </c>
      <c r="O10" s="1">
        <v>1.77</v>
      </c>
      <c r="P10" s="1">
        <v>2.58</v>
      </c>
      <c r="Q10" s="1">
        <v>2.19</v>
      </c>
      <c r="R10" s="1">
        <v>1.45</v>
      </c>
      <c r="S10" s="1">
        <v>0.914</v>
      </c>
      <c r="T10" s="1">
        <v>1.74</v>
      </c>
      <c r="U10" s="1">
        <v>0.797</v>
      </c>
      <c r="V10" s="1">
        <v>1.51</v>
      </c>
      <c r="W10" s="1">
        <v>1.12</v>
      </c>
      <c r="X10" s="1">
        <v>1.47</v>
      </c>
      <c r="Y10" s="1">
        <v>2.42</v>
      </c>
      <c r="Z10" s="1">
        <v>1.53</v>
      </c>
      <c r="AA10" s="1">
        <v>0.279</v>
      </c>
      <c r="AB10" s="1">
        <v>1.1</v>
      </c>
      <c r="AC10" s="1">
        <v>0.706</v>
      </c>
      <c r="AD10" s="1">
        <v>0.44</v>
      </c>
      <c r="AE10" s="1">
        <v>0.941</v>
      </c>
      <c r="AF10" s="1">
        <v>1.7</v>
      </c>
    </row>
    <row r="11">
      <c r="B11" s="24" t="s">
        <v>61</v>
      </c>
      <c r="C11" s="1">
        <v>3.86</v>
      </c>
      <c r="D11" s="1">
        <v>3.21</v>
      </c>
      <c r="E11" s="1">
        <v>3.58</v>
      </c>
      <c r="F11" s="1">
        <v>3.56</v>
      </c>
      <c r="G11" s="1">
        <v>3.85</v>
      </c>
      <c r="H11" s="26" t="s">
        <v>89</v>
      </c>
      <c r="I11" s="27">
        <v>0.578</v>
      </c>
      <c r="J11" s="1">
        <v>0.959</v>
      </c>
      <c r="K11" s="1">
        <v>1.76</v>
      </c>
      <c r="L11" s="1">
        <v>2.34</v>
      </c>
      <c r="M11" s="1">
        <v>3.22</v>
      </c>
      <c r="N11" s="1">
        <v>2.76</v>
      </c>
      <c r="O11" s="1">
        <v>3.53</v>
      </c>
      <c r="P11" s="1">
        <v>3.32</v>
      </c>
      <c r="Q11" s="1">
        <v>5.2</v>
      </c>
      <c r="R11" s="1">
        <v>3.96</v>
      </c>
      <c r="S11" s="1">
        <v>4.77</v>
      </c>
      <c r="T11" s="1">
        <v>5.76</v>
      </c>
      <c r="U11" s="1">
        <v>4.07</v>
      </c>
      <c r="V11" s="1">
        <v>5.52</v>
      </c>
      <c r="W11" s="1">
        <v>3.87</v>
      </c>
      <c r="X11" s="1">
        <v>2.79</v>
      </c>
      <c r="Y11" s="1">
        <v>1.57</v>
      </c>
      <c r="Z11" s="1">
        <v>2.51</v>
      </c>
      <c r="AA11" s="1">
        <v>4.05</v>
      </c>
      <c r="AB11" s="1">
        <v>2.81</v>
      </c>
      <c r="AC11" s="1">
        <v>3.34</v>
      </c>
      <c r="AD11" s="1">
        <v>4.2</v>
      </c>
      <c r="AE11" s="1">
        <v>4.28</v>
      </c>
      <c r="AF11" s="1">
        <v>4.87</v>
      </c>
    </row>
    <row r="12">
      <c r="B12" s="24" t="s">
        <v>62</v>
      </c>
      <c r="C12" s="1">
        <v>3.34</v>
      </c>
      <c r="D12" s="1">
        <v>2.73</v>
      </c>
      <c r="E12" s="1">
        <v>3.02</v>
      </c>
      <c r="F12" s="1">
        <v>2.98</v>
      </c>
      <c r="G12" s="1">
        <v>3.4</v>
      </c>
      <c r="H12" s="27">
        <v>0.578</v>
      </c>
      <c r="I12" s="26" t="s">
        <v>89</v>
      </c>
      <c r="J12" s="1">
        <v>0.385</v>
      </c>
      <c r="K12" s="1">
        <v>1.21</v>
      </c>
      <c r="L12" s="1">
        <v>1.88</v>
      </c>
      <c r="M12" s="1">
        <v>3.01</v>
      </c>
      <c r="N12" s="1">
        <v>2.57</v>
      </c>
      <c r="O12" s="1">
        <v>3.0</v>
      </c>
      <c r="P12" s="1">
        <v>3.01</v>
      </c>
      <c r="Q12" s="1">
        <v>4.7</v>
      </c>
      <c r="R12" s="1">
        <v>3.45</v>
      </c>
      <c r="S12" s="1">
        <v>4.23</v>
      </c>
      <c r="T12" s="1">
        <v>5.23</v>
      </c>
      <c r="U12" s="1">
        <v>4.17</v>
      </c>
      <c r="V12" s="1">
        <v>5.1</v>
      </c>
      <c r="W12" s="1">
        <v>3.32</v>
      </c>
      <c r="X12" s="1">
        <v>2.23</v>
      </c>
      <c r="Y12" s="1">
        <v>1.01</v>
      </c>
      <c r="Z12" s="1">
        <v>1.91</v>
      </c>
      <c r="AA12" s="1">
        <v>3.52</v>
      </c>
      <c r="AB12" s="1">
        <v>2.37</v>
      </c>
      <c r="AC12" s="1">
        <v>2.81</v>
      </c>
      <c r="AD12" s="1">
        <v>3.77</v>
      </c>
      <c r="AE12" s="1">
        <v>4.01</v>
      </c>
      <c r="AF12" s="1">
        <v>4.37</v>
      </c>
    </row>
    <row r="13">
      <c r="B13" s="24" t="s">
        <v>63</v>
      </c>
      <c r="C13" s="1">
        <v>2.99</v>
      </c>
      <c r="D13" s="1">
        <v>2.35</v>
      </c>
      <c r="E13" s="1">
        <v>2.68</v>
      </c>
      <c r="F13" s="1">
        <v>2.71</v>
      </c>
      <c r="G13" s="1">
        <v>3.08</v>
      </c>
      <c r="H13" s="1">
        <v>0.959</v>
      </c>
      <c r="I13" s="1">
        <v>0.385</v>
      </c>
      <c r="J13" s="26" t="s">
        <v>89</v>
      </c>
      <c r="K13" s="1">
        <v>0.824</v>
      </c>
      <c r="L13" s="1">
        <v>1.54</v>
      </c>
      <c r="M13" s="1">
        <v>2.19</v>
      </c>
      <c r="N13" s="1">
        <v>1.83</v>
      </c>
      <c r="O13" s="1">
        <v>2.61</v>
      </c>
      <c r="P13" s="1">
        <v>2.63</v>
      </c>
      <c r="Q13" s="1">
        <v>4.32</v>
      </c>
      <c r="R13" s="1">
        <v>3.05</v>
      </c>
      <c r="S13" s="1">
        <v>3.97</v>
      </c>
      <c r="T13" s="1">
        <v>4.97</v>
      </c>
      <c r="U13" s="1">
        <v>3.87</v>
      </c>
      <c r="V13" s="1">
        <v>4.64</v>
      </c>
      <c r="W13" s="1">
        <v>3.15</v>
      </c>
      <c r="X13" s="1">
        <v>2.02</v>
      </c>
      <c r="Y13" s="1">
        <v>0.763</v>
      </c>
      <c r="Z13" s="1">
        <v>1.62</v>
      </c>
      <c r="AA13" s="1">
        <v>3.19</v>
      </c>
      <c r="AB13" s="1">
        <v>1.91</v>
      </c>
      <c r="AC13" s="1">
        <v>2.53</v>
      </c>
      <c r="AD13" s="1">
        <v>3.46</v>
      </c>
      <c r="AE13" s="1">
        <v>3.54</v>
      </c>
      <c r="AF13" s="1">
        <v>3.99</v>
      </c>
    </row>
    <row r="14">
      <c r="B14" s="24" t="s">
        <v>64</v>
      </c>
      <c r="C14" s="1">
        <v>2.28</v>
      </c>
      <c r="D14" s="1">
        <v>1.77</v>
      </c>
      <c r="E14" s="1">
        <v>1.98</v>
      </c>
      <c r="F14" s="1">
        <v>2.28</v>
      </c>
      <c r="G14" s="1">
        <v>2.53</v>
      </c>
      <c r="H14" s="1">
        <v>1.76</v>
      </c>
      <c r="I14" s="1">
        <v>1.21</v>
      </c>
      <c r="J14" s="1">
        <v>0.824</v>
      </c>
      <c r="K14" s="26" t="s">
        <v>89</v>
      </c>
      <c r="L14" s="1">
        <v>0.789</v>
      </c>
      <c r="M14" s="1">
        <v>1.46</v>
      </c>
      <c r="N14" s="1">
        <v>1.01</v>
      </c>
      <c r="O14" s="1">
        <v>1.79</v>
      </c>
      <c r="P14" s="1">
        <v>1.79</v>
      </c>
      <c r="Q14" s="1">
        <v>3.54</v>
      </c>
      <c r="R14" s="1">
        <v>2.29</v>
      </c>
      <c r="S14" s="1">
        <v>3.35</v>
      </c>
      <c r="T14" s="1">
        <v>4.3</v>
      </c>
      <c r="U14" s="1">
        <v>3.38</v>
      </c>
      <c r="V14" s="1">
        <v>4.12</v>
      </c>
      <c r="W14" s="1">
        <v>2.89</v>
      </c>
      <c r="X14" s="1">
        <v>1.9</v>
      </c>
      <c r="Y14" s="1">
        <v>0.91</v>
      </c>
      <c r="Z14" s="1">
        <v>1.36</v>
      </c>
      <c r="AA14" s="1">
        <v>2.6</v>
      </c>
      <c r="AB14" s="1">
        <v>1.36</v>
      </c>
      <c r="AC14" s="1">
        <v>2.12</v>
      </c>
      <c r="AD14" s="1">
        <v>3.02</v>
      </c>
      <c r="AE14" s="1">
        <v>2.91</v>
      </c>
      <c r="AF14" s="1">
        <v>3.21</v>
      </c>
    </row>
    <row r="15">
      <c r="B15" s="24" t="s">
        <v>65</v>
      </c>
      <c r="C15" s="1">
        <v>2.3</v>
      </c>
      <c r="D15" s="1">
        <v>1.9</v>
      </c>
      <c r="E15" s="1">
        <v>1.99</v>
      </c>
      <c r="F15" s="1">
        <v>2.57</v>
      </c>
      <c r="G15" s="1">
        <v>2.7</v>
      </c>
      <c r="H15" s="1">
        <v>2.34</v>
      </c>
      <c r="I15" s="1">
        <v>1.88</v>
      </c>
      <c r="J15" s="1">
        <v>1.54</v>
      </c>
      <c r="K15" s="1">
        <v>0.789</v>
      </c>
      <c r="L15" s="26" t="s">
        <v>89</v>
      </c>
      <c r="M15" s="1">
        <v>1.42</v>
      </c>
      <c r="N15" s="1">
        <v>0.601</v>
      </c>
      <c r="O15" s="1">
        <v>1.4</v>
      </c>
      <c r="P15" s="1">
        <v>1.1</v>
      </c>
      <c r="Q15" s="1">
        <v>3.12</v>
      </c>
      <c r="R15" s="1">
        <v>1.96</v>
      </c>
      <c r="S15" s="1">
        <v>3.32</v>
      </c>
      <c r="T15" s="1">
        <v>4.31</v>
      </c>
      <c r="U15" s="1">
        <v>3.53</v>
      </c>
      <c r="V15" s="1">
        <v>4.19</v>
      </c>
      <c r="W15" s="1">
        <v>3.26</v>
      </c>
      <c r="X15" s="1">
        <v>2.42</v>
      </c>
      <c r="Y15" s="1">
        <v>1.7</v>
      </c>
      <c r="Z15" s="1">
        <v>1.91</v>
      </c>
      <c r="AA15" s="1">
        <v>2.66</v>
      </c>
      <c r="AB15" s="1">
        <v>1.64</v>
      </c>
      <c r="AC15" s="1">
        <v>3.53</v>
      </c>
      <c r="AD15" s="1">
        <v>3.17</v>
      </c>
      <c r="AE15" s="1">
        <v>2.88</v>
      </c>
      <c r="AF15" s="1">
        <v>2.9</v>
      </c>
    </row>
    <row r="16">
      <c r="B16" s="24" t="s">
        <v>67</v>
      </c>
      <c r="C16" s="1">
        <v>0.871</v>
      </c>
      <c r="D16" s="1">
        <v>0.535</v>
      </c>
      <c r="E16" s="1">
        <v>0.573</v>
      </c>
      <c r="F16" s="1">
        <v>1.29</v>
      </c>
      <c r="G16" s="1">
        <v>1.32</v>
      </c>
      <c r="H16" s="1">
        <v>3.22</v>
      </c>
      <c r="I16" s="1">
        <v>3.01</v>
      </c>
      <c r="J16" s="1">
        <v>2.19</v>
      </c>
      <c r="K16" s="1">
        <v>1.46</v>
      </c>
      <c r="L16" s="1">
        <v>1.42</v>
      </c>
      <c r="M16" s="26" t="s">
        <v>89</v>
      </c>
      <c r="N16" s="1">
        <v>0.826</v>
      </c>
      <c r="O16" s="1">
        <v>0.693</v>
      </c>
      <c r="P16" s="1">
        <v>1.38</v>
      </c>
      <c r="Q16" s="1">
        <v>2.16</v>
      </c>
      <c r="R16" s="1">
        <v>0.904</v>
      </c>
      <c r="S16" s="1">
        <v>1.93</v>
      </c>
      <c r="T16" s="1">
        <v>2.89</v>
      </c>
      <c r="U16" s="1">
        <v>2.16</v>
      </c>
      <c r="V16" s="1">
        <v>2.78</v>
      </c>
      <c r="W16" s="1">
        <v>3.29</v>
      </c>
      <c r="X16" s="1">
        <v>2.42</v>
      </c>
      <c r="Y16" s="1">
        <v>1.73</v>
      </c>
      <c r="Z16" s="1">
        <v>1.96</v>
      </c>
      <c r="AA16" s="1">
        <v>1.28</v>
      </c>
      <c r="AB16" s="1">
        <v>0.568</v>
      </c>
      <c r="AC16" s="1">
        <v>1.27</v>
      </c>
      <c r="AD16" s="1">
        <v>1.79</v>
      </c>
      <c r="AE16" s="1">
        <v>1.59</v>
      </c>
      <c r="AF16" s="1">
        <v>2.31</v>
      </c>
    </row>
    <row r="17">
      <c r="B17" s="24" t="s">
        <v>68</v>
      </c>
      <c r="C17" s="1">
        <v>1.67</v>
      </c>
      <c r="D17" s="1">
        <v>1.36</v>
      </c>
      <c r="E17" s="1">
        <v>1.38</v>
      </c>
      <c r="F17" s="1">
        <v>2.1</v>
      </c>
      <c r="G17" s="1">
        <v>2.13</v>
      </c>
      <c r="H17" s="1">
        <v>2.76</v>
      </c>
      <c r="I17" s="1">
        <v>2.57</v>
      </c>
      <c r="J17" s="1">
        <v>1.83</v>
      </c>
      <c r="K17" s="1">
        <v>1.01</v>
      </c>
      <c r="L17" s="1">
        <v>0.601</v>
      </c>
      <c r="M17" s="1">
        <v>0.826</v>
      </c>
      <c r="N17" s="26" t="s">
        <v>89</v>
      </c>
      <c r="O17" s="1">
        <v>0.82</v>
      </c>
      <c r="P17" s="1">
        <v>0.868</v>
      </c>
      <c r="Q17" s="1">
        <v>2.58</v>
      </c>
      <c r="R17" s="1">
        <v>1.37</v>
      </c>
      <c r="S17" s="1">
        <v>2.73</v>
      </c>
      <c r="T17" s="1">
        <v>3.73</v>
      </c>
      <c r="U17" s="1">
        <v>2.99</v>
      </c>
      <c r="V17" s="1">
        <v>3.59</v>
      </c>
      <c r="W17" s="1">
        <v>2.77</v>
      </c>
      <c r="X17" s="1">
        <v>2.1</v>
      </c>
      <c r="Y17" s="1">
        <v>1.75</v>
      </c>
      <c r="Z17" s="1">
        <v>1.65</v>
      </c>
      <c r="AA17" s="1">
        <v>2.09</v>
      </c>
      <c r="AB17" s="1">
        <v>1.12</v>
      </c>
      <c r="AC17" s="1">
        <v>2.0</v>
      </c>
      <c r="AD17" s="1">
        <v>2.61</v>
      </c>
      <c r="AE17" s="1">
        <v>2.26</v>
      </c>
      <c r="AF17" s="1">
        <v>2.32</v>
      </c>
    </row>
    <row r="18">
      <c r="B18" s="24" t="s">
        <v>69</v>
      </c>
      <c r="C18" s="1">
        <v>1.15</v>
      </c>
      <c r="D18" s="1">
        <v>1.18</v>
      </c>
      <c r="E18" s="1">
        <v>0.994</v>
      </c>
      <c r="F18" s="1">
        <v>1.91</v>
      </c>
      <c r="G18" s="1">
        <v>1.77</v>
      </c>
      <c r="H18" s="1">
        <v>3.53</v>
      </c>
      <c r="I18" s="1">
        <v>3.0</v>
      </c>
      <c r="J18" s="1">
        <v>2.61</v>
      </c>
      <c r="K18" s="1">
        <v>1.79</v>
      </c>
      <c r="L18" s="1">
        <v>1.4</v>
      </c>
      <c r="M18" s="1">
        <v>0.693</v>
      </c>
      <c r="N18" s="1">
        <v>0.82</v>
      </c>
      <c r="O18" s="26" t="s">
        <v>89</v>
      </c>
      <c r="P18" s="1">
        <v>0.818</v>
      </c>
      <c r="Q18" s="1">
        <v>1.74</v>
      </c>
      <c r="R18" s="1">
        <v>0.587</v>
      </c>
      <c r="S18" s="1">
        <v>2.13</v>
      </c>
      <c r="T18" s="1">
        <v>3.04</v>
      </c>
      <c r="U18" s="1">
        <v>2.56</v>
      </c>
      <c r="V18" s="1">
        <v>3.01</v>
      </c>
      <c r="W18" s="1">
        <v>2.66</v>
      </c>
      <c r="X18" s="1">
        <v>2.26</v>
      </c>
      <c r="Y18" s="1">
        <v>2.37</v>
      </c>
      <c r="Z18" s="1">
        <v>1.92</v>
      </c>
      <c r="AA18" s="1">
        <v>3.66</v>
      </c>
      <c r="AB18" s="1">
        <v>1.28</v>
      </c>
      <c r="AC18" s="1">
        <v>1.93</v>
      </c>
      <c r="AD18" s="1">
        <v>2.3</v>
      </c>
      <c r="AE18" s="1">
        <v>1.64</v>
      </c>
      <c r="AF18" s="1">
        <v>1.52</v>
      </c>
    </row>
    <row r="19">
      <c r="B19" s="24" t="s">
        <v>70</v>
      </c>
      <c r="C19" s="1">
        <v>1.98</v>
      </c>
      <c r="D19" s="1">
        <v>1.93</v>
      </c>
      <c r="E19" s="1">
        <v>1.78</v>
      </c>
      <c r="F19" s="1">
        <v>2.67</v>
      </c>
      <c r="G19" s="1">
        <v>2.58</v>
      </c>
      <c r="H19" s="1">
        <v>3.32</v>
      </c>
      <c r="I19" s="1">
        <v>3.01</v>
      </c>
      <c r="J19" s="1">
        <v>2.63</v>
      </c>
      <c r="K19" s="1">
        <v>1.79</v>
      </c>
      <c r="L19" s="1">
        <v>1.1</v>
      </c>
      <c r="M19" s="1">
        <v>1.38</v>
      </c>
      <c r="N19" s="1">
        <v>0.868</v>
      </c>
      <c r="O19" s="1">
        <v>0.818</v>
      </c>
      <c r="P19" s="26" t="s">
        <v>89</v>
      </c>
      <c r="Q19" s="1">
        <v>2.21</v>
      </c>
      <c r="R19" s="1">
        <v>1.32</v>
      </c>
      <c r="S19" s="1">
        <v>2.9</v>
      </c>
      <c r="T19" s="1">
        <v>3.8</v>
      </c>
      <c r="U19" s="1">
        <v>3.36</v>
      </c>
      <c r="V19" s="1">
        <v>3.81</v>
      </c>
      <c r="W19" s="1">
        <v>3.4</v>
      </c>
      <c r="X19" s="1">
        <v>2.84</v>
      </c>
      <c r="Y19" s="1">
        <v>2.58</v>
      </c>
      <c r="Z19" s="1">
        <v>2.48</v>
      </c>
      <c r="AA19" s="1">
        <v>2.45</v>
      </c>
      <c r="AB19" s="1">
        <v>1.92</v>
      </c>
      <c r="AC19" s="1">
        <v>2.65</v>
      </c>
      <c r="AD19" s="1">
        <v>3.09</v>
      </c>
      <c r="AE19" s="1">
        <v>2.38</v>
      </c>
      <c r="AF19" s="1">
        <v>2.11</v>
      </c>
    </row>
    <row r="20">
      <c r="B20" s="24" t="s">
        <v>71</v>
      </c>
      <c r="C20" s="1">
        <v>1.66</v>
      </c>
      <c r="D20" s="1">
        <v>2.24</v>
      </c>
      <c r="E20" s="1">
        <v>1.85</v>
      </c>
      <c r="F20" s="1">
        <v>2.62</v>
      </c>
      <c r="G20" s="1">
        <v>2.19</v>
      </c>
      <c r="H20" s="1">
        <v>5.2</v>
      </c>
      <c r="I20" s="1">
        <v>4.7</v>
      </c>
      <c r="J20" s="1">
        <v>4.32</v>
      </c>
      <c r="K20" s="1">
        <v>3.54</v>
      </c>
      <c r="L20" s="1">
        <v>3.12</v>
      </c>
      <c r="M20" s="1">
        <v>2.16</v>
      </c>
      <c r="N20" s="1">
        <v>2.58</v>
      </c>
      <c r="O20" s="1">
        <v>1.74</v>
      </c>
      <c r="P20" s="1">
        <v>2.21</v>
      </c>
      <c r="Q20" s="26" t="s">
        <v>89</v>
      </c>
      <c r="R20" s="1">
        <v>1.25</v>
      </c>
      <c r="S20" s="1">
        <v>1.65</v>
      </c>
      <c r="T20" s="1">
        <v>2.13</v>
      </c>
      <c r="U20" s="1">
        <v>2.43</v>
      </c>
      <c r="V20" s="1">
        <v>2.35</v>
      </c>
      <c r="W20" s="1">
        <v>3.22</v>
      </c>
      <c r="X20" s="1">
        <v>3.42</v>
      </c>
      <c r="Y20" s="1">
        <v>3.95</v>
      </c>
      <c r="Z20" s="1">
        <v>3.28</v>
      </c>
      <c r="AA20" s="1">
        <v>1.89</v>
      </c>
      <c r="AB20" s="1">
        <v>2.54</v>
      </c>
      <c r="AC20" s="1">
        <v>2.75</v>
      </c>
      <c r="AD20" s="1">
        <v>2.53</v>
      </c>
      <c r="AE20" s="1">
        <v>1.26</v>
      </c>
      <c r="AF20" s="1">
        <v>0.46</v>
      </c>
    </row>
    <row r="21">
      <c r="B21" s="24" t="s">
        <v>72</v>
      </c>
      <c r="C21" s="1">
        <v>0.802</v>
      </c>
      <c r="D21" s="1">
        <v>1.11</v>
      </c>
      <c r="E21" s="1">
        <v>0.776</v>
      </c>
      <c r="F21" s="1">
        <v>1.73</v>
      </c>
      <c r="G21" s="1">
        <v>1.45</v>
      </c>
      <c r="H21" s="1">
        <v>3.96</v>
      </c>
      <c r="I21" s="1">
        <v>3.45</v>
      </c>
      <c r="J21" s="1">
        <v>3.05</v>
      </c>
      <c r="K21" s="1">
        <v>2.29</v>
      </c>
      <c r="L21" s="1">
        <v>1.96</v>
      </c>
      <c r="M21" s="1">
        <v>0.904</v>
      </c>
      <c r="N21" s="1">
        <v>1.37</v>
      </c>
      <c r="O21" s="1">
        <v>0.587</v>
      </c>
      <c r="P21" s="1">
        <v>1.32</v>
      </c>
      <c r="Q21" s="1">
        <v>1.25</v>
      </c>
      <c r="R21" s="26" t="s">
        <v>89</v>
      </c>
      <c r="S21" s="1">
        <v>1.6</v>
      </c>
      <c r="T21" s="1">
        <v>2.48</v>
      </c>
      <c r="U21" s="1">
        <v>2.13</v>
      </c>
      <c r="V21" s="1">
        <v>2.48</v>
      </c>
      <c r="W21" s="1">
        <v>2.53</v>
      </c>
      <c r="X21" s="1">
        <v>2.34</v>
      </c>
      <c r="Y21" s="1">
        <v>2.71</v>
      </c>
      <c r="Z21" s="1">
        <v>2.14</v>
      </c>
      <c r="AA21" s="1">
        <v>1.26</v>
      </c>
      <c r="AB21" s="1">
        <v>1.37</v>
      </c>
      <c r="AC21" s="1">
        <v>1.8</v>
      </c>
      <c r="AD21" s="1">
        <v>1.96</v>
      </c>
      <c r="AE21" s="1">
        <v>1.07</v>
      </c>
      <c r="AF21" s="1">
        <v>0.941</v>
      </c>
    </row>
    <row r="22">
      <c r="B22" s="24" t="s">
        <v>74</v>
      </c>
      <c r="C22" s="1">
        <v>1.06</v>
      </c>
      <c r="D22" s="1">
        <v>1.48</v>
      </c>
      <c r="E22" s="1">
        <v>1.33</v>
      </c>
      <c r="F22" s="1">
        <v>1.43</v>
      </c>
      <c r="G22" s="1">
        <v>0.914</v>
      </c>
      <c r="H22" s="1">
        <v>4.77</v>
      </c>
      <c r="I22" s="1">
        <v>4.23</v>
      </c>
      <c r="J22" s="1">
        <v>3.97</v>
      </c>
      <c r="K22" s="1">
        <v>3.35</v>
      </c>
      <c r="L22" s="1">
        <v>3.32</v>
      </c>
      <c r="M22" s="1">
        <v>1.93</v>
      </c>
      <c r="N22" s="1">
        <v>2.73</v>
      </c>
      <c r="O22" s="1">
        <v>2.13</v>
      </c>
      <c r="P22" s="1">
        <v>2.9</v>
      </c>
      <c r="Q22" s="1">
        <v>1.65</v>
      </c>
      <c r="R22" s="1">
        <v>1.6</v>
      </c>
      <c r="S22" s="26" t="s">
        <v>89</v>
      </c>
      <c r="T22" s="1">
        <v>0.89</v>
      </c>
      <c r="U22" s="1">
        <v>0.791</v>
      </c>
      <c r="V22" s="1">
        <v>0.863</v>
      </c>
      <c r="W22" s="1">
        <v>1.88</v>
      </c>
      <c r="X22" s="1">
        <v>2.4</v>
      </c>
      <c r="Y22" s="1">
        <v>3.35</v>
      </c>
      <c r="Z22" s="1">
        <v>2.48</v>
      </c>
      <c r="AA22" s="1">
        <v>0.756</v>
      </c>
      <c r="AB22" s="1">
        <v>1.93</v>
      </c>
      <c r="AC22" s="1">
        <v>1.63</v>
      </c>
      <c r="AD22" s="1">
        <v>1.04</v>
      </c>
      <c r="AE22" s="1">
        <v>0.624</v>
      </c>
      <c r="AF22" s="1">
        <v>1.25</v>
      </c>
    </row>
    <row r="23">
      <c r="B23" s="24" t="s">
        <v>75</v>
      </c>
      <c r="C23" s="1">
        <v>2.06</v>
      </c>
      <c r="D23" s="1">
        <v>2.45</v>
      </c>
      <c r="E23" s="1">
        <v>2.35</v>
      </c>
      <c r="F23" s="1">
        <v>2.24</v>
      </c>
      <c r="G23" s="1">
        <v>1.74</v>
      </c>
      <c r="H23" s="1">
        <v>5.76</v>
      </c>
      <c r="I23" s="1">
        <v>5.23</v>
      </c>
      <c r="J23" s="1">
        <v>4.97</v>
      </c>
      <c r="K23" s="1">
        <v>4.3</v>
      </c>
      <c r="L23" s="1">
        <v>4.31</v>
      </c>
      <c r="M23" s="1">
        <v>2.89</v>
      </c>
      <c r="N23" s="1">
        <v>3.73</v>
      </c>
      <c r="O23" s="1">
        <v>3.04</v>
      </c>
      <c r="P23" s="1">
        <v>3.8</v>
      </c>
      <c r="Q23" s="1">
        <v>2.13</v>
      </c>
      <c r="R23" s="1">
        <v>2.48</v>
      </c>
      <c r="S23" s="1">
        <v>0.89</v>
      </c>
      <c r="T23" s="26" t="s">
        <v>89</v>
      </c>
      <c r="U23" s="1">
        <v>1.09</v>
      </c>
      <c r="V23" s="1">
        <v>0.317</v>
      </c>
      <c r="W23" s="1">
        <v>2.41</v>
      </c>
      <c r="X23" s="1">
        <v>3.25</v>
      </c>
      <c r="Y23" s="1">
        <v>4.27</v>
      </c>
      <c r="Z23" s="1">
        <v>3.36</v>
      </c>
      <c r="AA23" s="1">
        <v>1.96</v>
      </c>
      <c r="AB23" s="1">
        <v>2.86</v>
      </c>
      <c r="AC23" s="1">
        <v>2.46</v>
      </c>
      <c r="AD23" s="1">
        <v>1.66</v>
      </c>
      <c r="AE23" s="1">
        <v>1.56</v>
      </c>
      <c r="AF23" s="1">
        <v>1.94</v>
      </c>
    </row>
    <row r="24">
      <c r="B24" s="24" t="s">
        <v>76</v>
      </c>
      <c r="C24" s="1">
        <v>1.44</v>
      </c>
      <c r="D24" s="1">
        <v>1.67</v>
      </c>
      <c r="E24" s="1">
        <v>1.58</v>
      </c>
      <c r="F24" s="1">
        <v>1.15</v>
      </c>
      <c r="G24" s="1">
        <v>0.797</v>
      </c>
      <c r="H24" s="1">
        <v>4.07</v>
      </c>
      <c r="I24" s="1">
        <v>4.17</v>
      </c>
      <c r="J24" s="1">
        <v>3.87</v>
      </c>
      <c r="K24" s="1">
        <v>3.38</v>
      </c>
      <c r="L24" s="1">
        <v>3.53</v>
      </c>
      <c r="M24" s="1">
        <v>2.16</v>
      </c>
      <c r="N24" s="1">
        <v>2.99</v>
      </c>
      <c r="O24" s="1">
        <v>2.56</v>
      </c>
      <c r="P24" s="1">
        <v>3.36</v>
      </c>
      <c r="Q24" s="1">
        <v>2.43</v>
      </c>
      <c r="R24" s="1">
        <v>2.13</v>
      </c>
      <c r="S24" s="1">
        <v>0.791</v>
      </c>
      <c r="T24" s="1">
        <v>1.09</v>
      </c>
      <c r="U24" s="26" t="s">
        <v>89</v>
      </c>
      <c r="V24" s="1">
        <v>0.827</v>
      </c>
      <c r="W24" s="1">
        <v>1.18</v>
      </c>
      <c r="X24" s="1">
        <v>2.07</v>
      </c>
      <c r="Y24" s="1">
        <v>3.19</v>
      </c>
      <c r="Z24" s="1">
        <v>2.26</v>
      </c>
      <c r="AA24" s="1">
        <v>0.922</v>
      </c>
      <c r="AB24" s="1">
        <v>1.94</v>
      </c>
      <c r="AC24" s="1">
        <v>1.35</v>
      </c>
      <c r="AD24" s="1">
        <v>0.526</v>
      </c>
      <c r="AE24" s="1">
        <v>1.25</v>
      </c>
      <c r="AF24" s="1">
        <v>1.98</v>
      </c>
    </row>
    <row r="25">
      <c r="B25" s="24" t="s">
        <v>77</v>
      </c>
      <c r="C25" s="1">
        <v>1.96</v>
      </c>
      <c r="D25" s="1">
        <v>2.32</v>
      </c>
      <c r="E25" s="1">
        <v>2.15</v>
      </c>
      <c r="F25" s="1">
        <v>1.95</v>
      </c>
      <c r="G25" s="1">
        <v>1.51</v>
      </c>
      <c r="H25" s="1">
        <v>5.52</v>
      </c>
      <c r="I25" s="1">
        <v>5.1</v>
      </c>
      <c r="J25" s="1">
        <v>4.64</v>
      </c>
      <c r="K25" s="1">
        <v>4.12</v>
      </c>
      <c r="L25" s="1">
        <v>4.19</v>
      </c>
      <c r="M25" s="1">
        <v>2.78</v>
      </c>
      <c r="N25" s="1">
        <v>3.59</v>
      </c>
      <c r="O25" s="1">
        <v>3.01</v>
      </c>
      <c r="P25" s="1">
        <v>3.81</v>
      </c>
      <c r="Q25" s="1">
        <v>2.35</v>
      </c>
      <c r="R25" s="1">
        <v>2.48</v>
      </c>
      <c r="S25" s="1">
        <v>0.863</v>
      </c>
      <c r="T25" s="1">
        <v>0.317</v>
      </c>
      <c r="U25" s="1">
        <v>0.827</v>
      </c>
      <c r="V25" s="26" t="s">
        <v>89</v>
      </c>
      <c r="W25" s="1">
        <v>2.02</v>
      </c>
      <c r="X25" s="1">
        <v>2.94</v>
      </c>
      <c r="Y25" s="1">
        <v>4.02</v>
      </c>
      <c r="Z25" s="1">
        <v>3.1</v>
      </c>
      <c r="AA25" s="1">
        <v>1.53</v>
      </c>
      <c r="AB25" s="1">
        <v>2.68</v>
      </c>
      <c r="AC25" s="1">
        <v>2.19</v>
      </c>
      <c r="AD25" s="1">
        <v>1.37</v>
      </c>
      <c r="AE25" s="1">
        <v>1.52</v>
      </c>
      <c r="AF25" s="1">
        <v>2.02</v>
      </c>
    </row>
    <row r="26">
      <c r="B26" s="24" t="s">
        <v>78</v>
      </c>
      <c r="C26" s="1">
        <v>1.75</v>
      </c>
      <c r="D26" s="1">
        <v>1.56</v>
      </c>
      <c r="E26" s="1">
        <v>1.8</v>
      </c>
      <c r="F26" s="1">
        <v>0.801</v>
      </c>
      <c r="G26" s="1">
        <v>1.12</v>
      </c>
      <c r="H26" s="1">
        <v>3.87</v>
      </c>
      <c r="I26" s="1">
        <v>3.32</v>
      </c>
      <c r="J26" s="1">
        <v>3.15</v>
      </c>
      <c r="K26" s="1">
        <v>2.89</v>
      </c>
      <c r="L26" s="1">
        <v>3.26</v>
      </c>
      <c r="M26" s="1">
        <v>3.29</v>
      </c>
      <c r="N26" s="1">
        <v>2.77</v>
      </c>
      <c r="O26" s="1">
        <v>2.66</v>
      </c>
      <c r="P26" s="1">
        <v>3.4</v>
      </c>
      <c r="Q26" s="1">
        <v>3.22</v>
      </c>
      <c r="R26" s="1">
        <v>2.53</v>
      </c>
      <c r="S26" s="1">
        <v>1.88</v>
      </c>
      <c r="T26" s="1">
        <v>2.41</v>
      </c>
      <c r="U26" s="1">
        <v>1.18</v>
      </c>
      <c r="V26" s="1">
        <v>2.02</v>
      </c>
      <c r="W26" s="26" t="s">
        <v>89</v>
      </c>
      <c r="X26" s="1">
        <v>1.15</v>
      </c>
      <c r="Y26" s="1">
        <v>2.35</v>
      </c>
      <c r="Z26" s="1">
        <v>1.48</v>
      </c>
      <c r="AA26" s="1">
        <v>1.4</v>
      </c>
      <c r="AB26" s="1">
        <v>1.63</v>
      </c>
      <c r="AC26" s="1">
        <v>0.851</v>
      </c>
      <c r="AD26" s="1">
        <v>0.798</v>
      </c>
      <c r="AE26" s="1">
        <v>1.94</v>
      </c>
      <c r="AF26" s="1">
        <v>2.77</v>
      </c>
    </row>
    <row r="27">
      <c r="B27" s="24" t="s">
        <v>79</v>
      </c>
      <c r="C27" s="1">
        <v>1.78</v>
      </c>
      <c r="D27" s="1">
        <v>1.26</v>
      </c>
      <c r="E27" s="1">
        <v>1.62</v>
      </c>
      <c r="F27" s="1">
        <v>0.99</v>
      </c>
      <c r="G27" s="1">
        <v>1.47</v>
      </c>
      <c r="H27" s="1">
        <v>2.79</v>
      </c>
      <c r="I27" s="1">
        <v>2.23</v>
      </c>
      <c r="J27" s="1">
        <v>2.02</v>
      </c>
      <c r="K27" s="1">
        <v>1.9</v>
      </c>
      <c r="L27" s="1">
        <v>2.42</v>
      </c>
      <c r="M27" s="1">
        <v>2.42</v>
      </c>
      <c r="N27" s="1">
        <v>2.1</v>
      </c>
      <c r="O27" s="1">
        <v>2.26</v>
      </c>
      <c r="P27" s="1">
        <v>2.84</v>
      </c>
      <c r="Q27" s="1">
        <v>3.42</v>
      </c>
      <c r="R27" s="1">
        <v>2.34</v>
      </c>
      <c r="S27" s="1">
        <v>2.4</v>
      </c>
      <c r="T27" s="1">
        <v>3.25</v>
      </c>
      <c r="U27" s="1">
        <v>2.07</v>
      </c>
      <c r="V27" s="1">
        <v>2.94</v>
      </c>
      <c r="W27" s="1">
        <v>1.15</v>
      </c>
      <c r="X27" s="26" t="s">
        <v>89</v>
      </c>
      <c r="Y27" s="1">
        <v>1.25</v>
      </c>
      <c r="Z27" s="1">
        <v>0.495</v>
      </c>
      <c r="AA27" s="1">
        <v>1.71</v>
      </c>
      <c r="AB27" s="1">
        <v>1.04</v>
      </c>
      <c r="AC27" s="1">
        <v>0.766</v>
      </c>
      <c r="AD27" s="1">
        <v>1.55</v>
      </c>
      <c r="AE27" s="1">
        <v>2.31</v>
      </c>
      <c r="AF27" s="1">
        <v>3.0</v>
      </c>
    </row>
    <row r="28">
      <c r="B28" s="24" t="s">
        <v>80</v>
      </c>
      <c r="C28" s="1">
        <v>2.43</v>
      </c>
      <c r="D28" s="1">
        <v>1.8</v>
      </c>
      <c r="E28" s="1">
        <v>2.18</v>
      </c>
      <c r="F28" s="1">
        <v>1.81</v>
      </c>
      <c r="G28" s="1">
        <v>2.42</v>
      </c>
      <c r="H28" s="1">
        <v>1.57</v>
      </c>
      <c r="I28" s="1">
        <v>1.01</v>
      </c>
      <c r="J28" s="1">
        <v>0.763</v>
      </c>
      <c r="K28" s="1">
        <v>0.91</v>
      </c>
      <c r="L28" s="1">
        <v>1.7</v>
      </c>
      <c r="M28" s="1">
        <v>1.73</v>
      </c>
      <c r="N28" s="1">
        <v>1.75</v>
      </c>
      <c r="O28" s="1">
        <v>2.37</v>
      </c>
      <c r="P28" s="1">
        <v>2.58</v>
      </c>
      <c r="Q28" s="1">
        <v>3.95</v>
      </c>
      <c r="R28" s="1">
        <v>2.71</v>
      </c>
      <c r="S28" s="1">
        <v>3.35</v>
      </c>
      <c r="T28" s="1">
        <v>4.27</v>
      </c>
      <c r="U28" s="1">
        <v>3.19</v>
      </c>
      <c r="V28" s="1">
        <v>4.02</v>
      </c>
      <c r="W28" s="1">
        <v>2.35</v>
      </c>
      <c r="X28" s="1">
        <v>1.25</v>
      </c>
      <c r="Y28" s="26" t="s">
        <v>89</v>
      </c>
      <c r="Z28" s="1">
        <v>0.921</v>
      </c>
      <c r="AA28" s="1">
        <v>2.62</v>
      </c>
      <c r="AB28" s="1">
        <v>1.36</v>
      </c>
      <c r="AC28" s="1">
        <v>1.84</v>
      </c>
      <c r="AD28" s="1">
        <v>2.66</v>
      </c>
      <c r="AE28" s="1">
        <v>3.16</v>
      </c>
      <c r="AF28" s="1">
        <v>3.58</v>
      </c>
    </row>
    <row r="29">
      <c r="B29" s="24" t="s">
        <v>81</v>
      </c>
      <c r="C29" s="1">
        <v>1.66</v>
      </c>
      <c r="D29" s="1">
        <v>1.04</v>
      </c>
      <c r="E29" s="1">
        <v>1.44</v>
      </c>
      <c r="F29" s="1">
        <v>1.08</v>
      </c>
      <c r="G29" s="1">
        <v>1.53</v>
      </c>
      <c r="H29" s="1">
        <v>2.51</v>
      </c>
      <c r="I29" s="1">
        <v>1.91</v>
      </c>
      <c r="J29" s="1">
        <v>1.62</v>
      </c>
      <c r="K29" s="1">
        <v>1.36</v>
      </c>
      <c r="L29" s="1">
        <v>1.91</v>
      </c>
      <c r="M29" s="1">
        <v>1.96</v>
      </c>
      <c r="N29" s="1">
        <v>1.65</v>
      </c>
      <c r="O29" s="1">
        <v>1.92</v>
      </c>
      <c r="P29" s="1">
        <v>2.48</v>
      </c>
      <c r="Q29" s="1">
        <v>3.28</v>
      </c>
      <c r="R29" s="1">
        <v>2.14</v>
      </c>
      <c r="S29" s="1">
        <v>2.48</v>
      </c>
      <c r="T29" s="1">
        <v>3.36</v>
      </c>
      <c r="U29" s="1">
        <v>2.26</v>
      </c>
      <c r="V29" s="1">
        <v>3.1</v>
      </c>
      <c r="W29" s="1">
        <v>1.4</v>
      </c>
      <c r="X29" s="1">
        <v>0.495</v>
      </c>
      <c r="Y29" s="1">
        <v>0.921</v>
      </c>
      <c r="Z29" s="26" t="s">
        <v>89</v>
      </c>
      <c r="AA29" s="1">
        <v>1.74</v>
      </c>
      <c r="AB29" s="1">
        <v>0.643</v>
      </c>
      <c r="AC29" s="1">
        <v>0.906</v>
      </c>
      <c r="AD29" s="1">
        <v>1.76</v>
      </c>
      <c r="AE29" s="1">
        <v>2.31</v>
      </c>
      <c r="AF29" s="1">
        <v>2.85</v>
      </c>
    </row>
    <row r="30">
      <c r="B30" s="24" t="s">
        <v>82</v>
      </c>
      <c r="C30" s="1">
        <v>0.461</v>
      </c>
      <c r="D30" s="1">
        <v>0.86</v>
      </c>
      <c r="E30" s="1">
        <v>0.699</v>
      </c>
      <c r="F30" s="1">
        <v>0.779</v>
      </c>
      <c r="G30" s="1">
        <v>0.279</v>
      </c>
      <c r="H30" s="1">
        <v>4.05</v>
      </c>
      <c r="I30" s="1">
        <v>3.52</v>
      </c>
      <c r="J30" s="1">
        <v>3.19</v>
      </c>
      <c r="K30" s="1">
        <v>2.6</v>
      </c>
      <c r="L30" s="1">
        <v>2.66</v>
      </c>
      <c r="M30" s="1">
        <v>1.28</v>
      </c>
      <c r="N30" s="1">
        <v>2.09</v>
      </c>
      <c r="O30" s="1">
        <v>3.66</v>
      </c>
      <c r="P30" s="1">
        <v>2.45</v>
      </c>
      <c r="Q30" s="1">
        <v>1.89</v>
      </c>
      <c r="R30" s="1">
        <v>1.26</v>
      </c>
      <c r="S30" s="1">
        <v>0.756</v>
      </c>
      <c r="T30" s="1">
        <v>1.96</v>
      </c>
      <c r="U30" s="1">
        <v>0.922</v>
      </c>
      <c r="V30" s="1">
        <v>1.53</v>
      </c>
      <c r="W30" s="1">
        <v>1.4</v>
      </c>
      <c r="X30" s="1">
        <v>1.71</v>
      </c>
      <c r="Y30" s="1">
        <v>2.62</v>
      </c>
      <c r="Z30" s="1">
        <v>1.74</v>
      </c>
      <c r="AA30" s="26" t="s">
        <v>89</v>
      </c>
      <c r="AB30" s="1">
        <v>1.19</v>
      </c>
      <c r="AC30" s="1">
        <v>0.939</v>
      </c>
      <c r="AD30" s="1">
        <v>0.726</v>
      </c>
      <c r="AE30" s="1">
        <v>0.664</v>
      </c>
      <c r="AF30" s="1">
        <v>1.43</v>
      </c>
    </row>
    <row r="31">
      <c r="B31" s="24" t="s">
        <v>83</v>
      </c>
      <c r="C31" s="1">
        <v>0.98</v>
      </c>
      <c r="D31" s="1">
        <v>0.345</v>
      </c>
      <c r="E31" s="1">
        <v>0.723</v>
      </c>
      <c r="F31" s="1">
        <v>0.892</v>
      </c>
      <c r="G31" s="1">
        <v>1.1</v>
      </c>
      <c r="H31" s="1">
        <v>2.81</v>
      </c>
      <c r="I31" s="1">
        <v>2.37</v>
      </c>
      <c r="J31" s="1">
        <v>1.91</v>
      </c>
      <c r="K31" s="1">
        <v>1.36</v>
      </c>
      <c r="L31" s="1">
        <v>1.64</v>
      </c>
      <c r="M31" s="1">
        <v>0.568</v>
      </c>
      <c r="N31" s="1">
        <v>1.12</v>
      </c>
      <c r="O31" s="1">
        <v>1.28</v>
      </c>
      <c r="P31" s="1">
        <v>1.92</v>
      </c>
      <c r="Q31" s="1">
        <v>2.54</v>
      </c>
      <c r="R31" s="1">
        <v>1.37</v>
      </c>
      <c r="S31" s="1">
        <v>1.93</v>
      </c>
      <c r="T31" s="1">
        <v>2.86</v>
      </c>
      <c r="U31" s="1">
        <v>1.94</v>
      </c>
      <c r="V31" s="1">
        <v>2.68</v>
      </c>
      <c r="W31" s="1">
        <v>1.63</v>
      </c>
      <c r="X31" s="1">
        <v>1.04</v>
      </c>
      <c r="Y31" s="1">
        <v>1.36</v>
      </c>
      <c r="Z31" s="1">
        <v>0.643</v>
      </c>
      <c r="AA31" s="1">
        <v>1.19</v>
      </c>
      <c r="AB31" s="26" t="s">
        <v>89</v>
      </c>
      <c r="AC31" s="1">
        <v>0.789</v>
      </c>
      <c r="AD31" s="1">
        <v>1.48</v>
      </c>
      <c r="AE31" s="1">
        <v>1.69</v>
      </c>
      <c r="AF31" s="1">
        <v>2.13</v>
      </c>
    </row>
    <row r="32">
      <c r="B32" s="24" t="s">
        <v>84</v>
      </c>
      <c r="C32" s="1">
        <v>1.09</v>
      </c>
      <c r="D32" s="1">
        <v>0.749</v>
      </c>
      <c r="E32" s="1">
        <v>1.01</v>
      </c>
      <c r="F32" s="1">
        <v>0.209</v>
      </c>
      <c r="G32" s="1">
        <v>0.706</v>
      </c>
      <c r="H32" s="1">
        <v>3.34</v>
      </c>
      <c r="I32" s="1">
        <v>2.81</v>
      </c>
      <c r="J32" s="1">
        <v>2.53</v>
      </c>
      <c r="K32" s="1">
        <v>2.12</v>
      </c>
      <c r="L32" s="1">
        <v>3.53</v>
      </c>
      <c r="M32" s="1">
        <v>1.27</v>
      </c>
      <c r="N32" s="1">
        <v>2.0</v>
      </c>
      <c r="O32" s="1">
        <v>1.93</v>
      </c>
      <c r="P32" s="1">
        <v>2.65</v>
      </c>
      <c r="Q32" s="1">
        <v>2.75</v>
      </c>
      <c r="R32" s="1">
        <v>1.8</v>
      </c>
      <c r="S32" s="1">
        <v>1.63</v>
      </c>
      <c r="T32" s="1">
        <v>2.46</v>
      </c>
      <c r="U32" s="1">
        <v>1.35</v>
      </c>
      <c r="V32" s="1">
        <v>2.19</v>
      </c>
      <c r="W32" s="1">
        <v>0.851</v>
      </c>
      <c r="X32" s="1">
        <v>0.766</v>
      </c>
      <c r="Y32" s="1">
        <v>1.84</v>
      </c>
      <c r="Z32" s="1">
        <v>0.906</v>
      </c>
      <c r="AA32" s="1">
        <v>0.939</v>
      </c>
      <c r="AB32" s="1">
        <v>0.789</v>
      </c>
      <c r="AC32" s="26" t="s">
        <v>89</v>
      </c>
      <c r="AD32" s="1">
        <v>0.843</v>
      </c>
      <c r="AE32" s="1">
        <v>1.59</v>
      </c>
      <c r="AF32" s="1">
        <v>2.31</v>
      </c>
    </row>
    <row r="33">
      <c r="B33" s="24" t="s">
        <v>86</v>
      </c>
      <c r="C33" s="1">
        <v>1.15</v>
      </c>
      <c r="D33" s="1">
        <v>1.25</v>
      </c>
      <c r="E33" s="1">
        <v>1.27</v>
      </c>
      <c r="F33" s="1">
        <v>0.635</v>
      </c>
      <c r="G33" s="1">
        <v>0.44</v>
      </c>
      <c r="H33" s="1">
        <v>4.2</v>
      </c>
      <c r="I33" s="1">
        <v>3.77</v>
      </c>
      <c r="J33" s="1">
        <v>3.46</v>
      </c>
      <c r="K33" s="1">
        <v>3.02</v>
      </c>
      <c r="L33" s="1">
        <v>3.17</v>
      </c>
      <c r="M33" s="1">
        <v>1.79</v>
      </c>
      <c r="N33" s="1">
        <v>2.61</v>
      </c>
      <c r="O33" s="1">
        <v>2.3</v>
      </c>
      <c r="P33" s="1">
        <v>3.09</v>
      </c>
      <c r="Q33" s="1">
        <v>2.53</v>
      </c>
      <c r="R33" s="1">
        <v>1.96</v>
      </c>
      <c r="S33" s="1">
        <v>1.04</v>
      </c>
      <c r="T33" s="1">
        <v>1.66</v>
      </c>
      <c r="U33" s="1">
        <v>0.526</v>
      </c>
      <c r="V33" s="1">
        <v>1.37</v>
      </c>
      <c r="W33" s="1">
        <v>0.798</v>
      </c>
      <c r="X33" s="1">
        <v>1.55</v>
      </c>
      <c r="Y33" s="1">
        <v>2.66</v>
      </c>
      <c r="Z33" s="1">
        <v>1.76</v>
      </c>
      <c r="AA33" s="1">
        <v>0.726</v>
      </c>
      <c r="AB33" s="1">
        <v>1.48</v>
      </c>
      <c r="AC33" s="1">
        <v>0.843</v>
      </c>
      <c r="AD33" s="26" t="s">
        <v>89</v>
      </c>
      <c r="AE33" s="1">
        <v>1.29</v>
      </c>
      <c r="AF33" s="1">
        <v>2.07</v>
      </c>
    </row>
    <row r="34">
      <c r="B34" s="24" t="s">
        <v>87</v>
      </c>
      <c r="C34" s="1">
        <v>0.619</v>
      </c>
      <c r="D34" s="1">
        <v>1.24</v>
      </c>
      <c r="E34" s="1">
        <v>0.898</v>
      </c>
      <c r="F34" s="1">
        <v>1.36</v>
      </c>
      <c r="G34" s="1">
        <v>0.941</v>
      </c>
      <c r="H34" s="1">
        <v>4.28</v>
      </c>
      <c r="I34" s="1">
        <v>4.01</v>
      </c>
      <c r="J34" s="1">
        <v>3.54</v>
      </c>
      <c r="K34" s="1">
        <v>2.91</v>
      </c>
      <c r="L34" s="1">
        <v>2.88</v>
      </c>
      <c r="M34" s="1">
        <v>1.59</v>
      </c>
      <c r="N34" s="1">
        <v>2.26</v>
      </c>
      <c r="O34" s="1">
        <v>1.64</v>
      </c>
      <c r="P34" s="1">
        <v>2.38</v>
      </c>
      <c r="Q34" s="1">
        <v>1.26</v>
      </c>
      <c r="R34" s="1">
        <v>1.07</v>
      </c>
      <c r="S34" s="1">
        <v>0.624</v>
      </c>
      <c r="T34" s="1">
        <v>1.56</v>
      </c>
      <c r="U34" s="1">
        <v>1.25</v>
      </c>
      <c r="V34" s="1">
        <v>1.52</v>
      </c>
      <c r="W34" s="1">
        <v>1.94</v>
      </c>
      <c r="X34" s="1">
        <v>2.31</v>
      </c>
      <c r="Y34" s="1">
        <v>3.16</v>
      </c>
      <c r="Z34" s="1">
        <v>2.31</v>
      </c>
      <c r="AA34" s="1">
        <v>0.664</v>
      </c>
      <c r="AB34" s="1">
        <v>1.69</v>
      </c>
      <c r="AC34" s="1">
        <v>1.59</v>
      </c>
      <c r="AD34" s="1">
        <v>1.29</v>
      </c>
      <c r="AE34" s="26" t="s">
        <v>89</v>
      </c>
      <c r="AF34" s="1">
        <v>0.78</v>
      </c>
    </row>
    <row r="35">
      <c r="B35" s="24" t="s">
        <v>88</v>
      </c>
      <c r="C35" s="1">
        <v>1.22</v>
      </c>
      <c r="D35" s="1">
        <v>1.8</v>
      </c>
      <c r="E35" s="1">
        <v>1.4</v>
      </c>
      <c r="F35" s="1">
        <v>2.09</v>
      </c>
      <c r="G35" s="1">
        <v>1.7</v>
      </c>
      <c r="H35" s="1">
        <v>4.87</v>
      </c>
      <c r="I35" s="1">
        <v>4.37</v>
      </c>
      <c r="J35" s="1">
        <v>3.99</v>
      </c>
      <c r="K35" s="1">
        <v>3.21</v>
      </c>
      <c r="L35" s="1">
        <v>2.9</v>
      </c>
      <c r="M35" s="1">
        <v>2.31</v>
      </c>
      <c r="N35" s="1">
        <v>2.32</v>
      </c>
      <c r="O35" s="1">
        <v>1.52</v>
      </c>
      <c r="P35" s="1">
        <v>2.11</v>
      </c>
      <c r="Q35" s="1">
        <v>0.46</v>
      </c>
      <c r="R35" s="1">
        <v>0.941</v>
      </c>
      <c r="S35" s="1">
        <v>1.25</v>
      </c>
      <c r="T35" s="1">
        <v>1.94</v>
      </c>
      <c r="U35" s="1">
        <v>1.98</v>
      </c>
      <c r="V35" s="1">
        <v>2.02</v>
      </c>
      <c r="W35" s="1">
        <v>2.77</v>
      </c>
      <c r="X35" s="1">
        <v>3.0</v>
      </c>
      <c r="Y35" s="1">
        <v>3.58</v>
      </c>
      <c r="Z35" s="1">
        <v>2.85</v>
      </c>
      <c r="AA35" s="1">
        <v>1.43</v>
      </c>
      <c r="AB35" s="1">
        <v>2.13</v>
      </c>
      <c r="AC35" s="1">
        <v>2.31</v>
      </c>
      <c r="AD35" s="1">
        <v>2.07</v>
      </c>
      <c r="AE35" s="1">
        <v>0.78</v>
      </c>
      <c r="AF35" s="26" t="s">
        <v>89</v>
      </c>
    </row>
  </sheetData>
  <drawing r:id="rId1"/>
</worksheet>
</file>