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4"/>
  <workbookPr hidePivotFieldList="1"/>
  <mc:AlternateContent xmlns:mc="http://schemas.openxmlformats.org/markup-compatibility/2006">
    <mc:Choice Requires="x15">
      <x15ac:absPath xmlns:x15ac="http://schemas.microsoft.com/office/spreadsheetml/2010/11/ac" url="C:\Users\fronchettl\Documents\GitHub\ladder\data\survey\"/>
    </mc:Choice>
  </mc:AlternateContent>
  <xr:revisionPtr revIDLastSave="0" documentId="13_ncr:1_{61D3EC65-5065-41BB-94A5-4B9F15B4BBF0}" xr6:coauthVersionLast="36" xr6:coauthVersionMax="36" xr10:uidLastSave="{00000000-0000-0000-0000-000000000000}"/>
  <bookViews>
    <workbookView xWindow="0" yWindow="0" windowWidth="23040" windowHeight="8778" tabRatio="866" firstSheet="1" activeTab="8" xr2:uid="{00000000-000D-0000-FFFF-FFFF00000000}"/>
  </bookViews>
  <sheets>
    <sheet name="_xltb_storage_" sheetId="5" state="veryHidden" r:id="rId1"/>
    <sheet name="PP1 - Count Plot" sheetId="10" r:id="rId2"/>
    <sheet name="PP2 - Count Plot" sheetId="11" r:id="rId3"/>
    <sheet name="PP3 - Count Plot" sheetId="12" r:id="rId4"/>
    <sheet name="PP4 - Count Plot" sheetId="15" r:id="rId5"/>
    <sheet name="PP4 - Data" sheetId="16" r:id="rId6"/>
    <sheet name="PP - Participants Profile" sheetId="8" r:id="rId7"/>
    <sheet name="SUS - Data" sheetId="18" r:id="rId8"/>
    <sheet name="SUS - Percentile Plot" sheetId="17" r:id="rId9"/>
    <sheet name="Survey" sheetId="1" r:id="rId10"/>
    <sheet name="Summary Report" sheetId="2" r:id="rId11"/>
    <sheet name="Statistics" sheetId="3" r:id="rId12"/>
  </sheets>
  <calcPr calcId="191029"/>
  <pivotCaches>
    <pivotCache cacheId="92" r:id="rId13"/>
    <pivotCache cacheId="93" r:id="rId14"/>
    <pivotCache cacheId="94" r:id="rId15"/>
    <pivotCache cacheId="95" r:id="rId16"/>
  </pivotCaches>
</workbook>
</file>

<file path=xl/calcChain.xml><?xml version="1.0" encoding="utf-8"?>
<calcChain xmlns="http://schemas.openxmlformats.org/spreadsheetml/2006/main">
  <c r="D3" i="17" l="1"/>
  <c r="D2"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2" i="17"/>
  <c r="W2" i="18"/>
  <c r="U3" i="18"/>
  <c r="U4" i="18"/>
  <c r="U5" i="18"/>
  <c r="U6" i="18"/>
  <c r="U7" i="18"/>
  <c r="U8" i="18"/>
  <c r="U9" i="18"/>
  <c r="U10" i="18"/>
  <c r="U11" i="18"/>
  <c r="U12" i="18"/>
  <c r="U13" i="18"/>
  <c r="U14" i="18"/>
  <c r="U15" i="18"/>
  <c r="U16" i="18"/>
  <c r="U17" i="18"/>
  <c r="U18" i="18"/>
  <c r="U19" i="18"/>
  <c r="U20" i="18"/>
  <c r="U21" i="18"/>
  <c r="U22" i="18"/>
  <c r="U23" i="18"/>
  <c r="U24" i="18"/>
  <c r="U25" i="18"/>
  <c r="U26" i="18"/>
  <c r="U27" i="18"/>
  <c r="U28" i="18"/>
  <c r="U29" i="18"/>
  <c r="U30" i="18"/>
  <c r="U31" i="18"/>
  <c r="U32" i="18"/>
  <c r="U33" i="18"/>
  <c r="U34" i="18"/>
  <c r="U35" i="18"/>
  <c r="U36" i="18"/>
  <c r="U37" i="18"/>
  <c r="U38" i="18"/>
  <c r="U39" i="18"/>
  <c r="U40" i="18"/>
  <c r="U41" i="18"/>
  <c r="U42" i="18"/>
  <c r="U43" i="18"/>
  <c r="U44" i="18"/>
  <c r="U45" i="18"/>
  <c r="U46" i="18"/>
  <c r="U47" i="18"/>
  <c r="U48" i="18"/>
  <c r="U49" i="18"/>
  <c r="U50" i="18"/>
  <c r="U51" i="18"/>
  <c r="U52" i="18"/>
  <c r="U53" i="18"/>
  <c r="U54" i="18"/>
  <c r="U55" i="18"/>
  <c r="U56" i="18"/>
  <c r="U57" i="18"/>
  <c r="U58" i="18"/>
  <c r="U59" i="18"/>
  <c r="U60" i="18"/>
  <c r="U61" i="18"/>
  <c r="U62" i="18"/>
  <c r="U63" i="18"/>
  <c r="U64" i="18"/>
  <c r="U65" i="18"/>
  <c r="U66" i="18"/>
  <c r="U67" i="18"/>
  <c r="U68" i="18"/>
  <c r="U69" i="18"/>
  <c r="U70" i="18"/>
  <c r="U71" i="18"/>
  <c r="U72" i="18"/>
  <c r="U73" i="18"/>
  <c r="U74" i="18"/>
  <c r="U75" i="18"/>
  <c r="U76" i="18"/>
  <c r="U77" i="18"/>
  <c r="U78" i="18"/>
  <c r="U79" i="18"/>
  <c r="U80" i="18"/>
  <c r="U81" i="18"/>
  <c r="U82" i="18"/>
  <c r="U83" i="18"/>
  <c r="U84" i="18"/>
  <c r="U85" i="18"/>
  <c r="U86" i="18"/>
  <c r="U87" i="18"/>
  <c r="U88" i="18"/>
  <c r="U89" i="18"/>
  <c r="U90" i="18"/>
  <c r="U91" i="18"/>
  <c r="U92" i="18"/>
  <c r="U93" i="18"/>
  <c r="U94" i="18"/>
  <c r="U95" i="18"/>
  <c r="U96" i="18"/>
  <c r="U97" i="18"/>
  <c r="U98" i="18"/>
  <c r="U99" i="18"/>
  <c r="U100" i="18"/>
  <c r="U101" i="18"/>
  <c r="U102" i="18"/>
  <c r="U103" i="18"/>
  <c r="U104" i="18"/>
  <c r="U105" i="18"/>
  <c r="U106" i="18"/>
  <c r="U107" i="18"/>
  <c r="U108" i="18"/>
  <c r="U109" i="18"/>
  <c r="U110" i="18"/>
  <c r="U111" i="18"/>
  <c r="U112" i="18"/>
  <c r="U113" i="18"/>
  <c r="U114" i="18"/>
  <c r="U115" i="18"/>
  <c r="U116" i="18"/>
  <c r="U117" i="18"/>
  <c r="U118" i="18"/>
  <c r="U119" i="18"/>
  <c r="U120" i="18"/>
  <c r="U121" i="18"/>
  <c r="U122" i="18"/>
  <c r="U123" i="18"/>
  <c r="U124" i="18"/>
  <c r="U125" i="18"/>
  <c r="U126" i="18"/>
  <c r="U127" i="18"/>
  <c r="U128" i="18"/>
  <c r="U129" i="18"/>
  <c r="U130" i="18"/>
  <c r="U131" i="18"/>
  <c r="U132" i="18"/>
  <c r="U133" i="18"/>
  <c r="U134" i="18"/>
  <c r="U135" i="18"/>
  <c r="U136" i="18"/>
  <c r="U137" i="18"/>
  <c r="U138" i="18"/>
  <c r="U139" i="18"/>
  <c r="U140" i="18"/>
  <c r="U141" i="18"/>
  <c r="U142" i="18"/>
  <c r="U143" i="18"/>
  <c r="U144" i="18"/>
  <c r="U145" i="18"/>
  <c r="U146" i="18"/>
  <c r="U147" i="18"/>
  <c r="U148" i="18"/>
  <c r="U149" i="18"/>
  <c r="U150" i="18"/>
  <c r="U151" i="18"/>
  <c r="U152" i="18"/>
  <c r="U153" i="18"/>
  <c r="U154" i="18"/>
  <c r="U155" i="18"/>
  <c r="U156" i="18"/>
  <c r="U157" i="18"/>
  <c r="U158" i="18"/>
  <c r="U159" i="18"/>
  <c r="U160" i="18"/>
  <c r="U161" i="18"/>
  <c r="U162" i="18"/>
  <c r="U163" i="18"/>
  <c r="U164" i="18"/>
  <c r="U165" i="18"/>
  <c r="U166" i="18"/>
  <c r="T3" i="18"/>
  <c r="T4" i="18"/>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51" i="18"/>
  <c r="T152" i="18"/>
  <c r="T153" i="18"/>
  <c r="T154" i="18"/>
  <c r="T155" i="18"/>
  <c r="T156" i="18"/>
  <c r="T157" i="18"/>
  <c r="T158" i="18"/>
  <c r="T159" i="18"/>
  <c r="T160" i="18"/>
  <c r="T161" i="18"/>
  <c r="T162" i="18"/>
  <c r="T163" i="18"/>
  <c r="T164" i="18"/>
  <c r="T165" i="18"/>
  <c r="T166" i="18"/>
  <c r="S3" i="18"/>
  <c r="S4" i="18"/>
  <c r="S5" i="18"/>
  <c r="S6" i="18"/>
  <c r="S7" i="18"/>
  <c r="S8" i="18"/>
  <c r="S9" i="18"/>
  <c r="S10" i="18"/>
  <c r="S11" i="18"/>
  <c r="S12" i="18"/>
  <c r="S13" i="18"/>
  <c r="S14" i="18"/>
  <c r="S15" i="18"/>
  <c r="S16" i="18"/>
  <c r="S17" i="18"/>
  <c r="S18" i="18"/>
  <c r="S19" i="18"/>
  <c r="S20" i="18"/>
  <c r="S21" i="18"/>
  <c r="S22" i="18"/>
  <c r="S23" i="18"/>
  <c r="S24" i="18"/>
  <c r="S25" i="18"/>
  <c r="S26" i="18"/>
  <c r="S27" i="18"/>
  <c r="S28" i="18"/>
  <c r="S29" i="18"/>
  <c r="S30" i="18"/>
  <c r="S31" i="18"/>
  <c r="S32" i="18"/>
  <c r="S33" i="18"/>
  <c r="S34" i="18"/>
  <c r="S35" i="18"/>
  <c r="S36" i="18"/>
  <c r="S37" i="18"/>
  <c r="S38" i="18"/>
  <c r="S39" i="18"/>
  <c r="S40" i="18"/>
  <c r="S41" i="18"/>
  <c r="S42" i="18"/>
  <c r="S43" i="18"/>
  <c r="S44" i="18"/>
  <c r="S45" i="18"/>
  <c r="S46" i="18"/>
  <c r="S47" i="18"/>
  <c r="S48" i="18"/>
  <c r="S49" i="18"/>
  <c r="S50" i="18"/>
  <c r="S51" i="18"/>
  <c r="S52" i="18"/>
  <c r="S53" i="18"/>
  <c r="S54" i="18"/>
  <c r="S55" i="18"/>
  <c r="S56" i="18"/>
  <c r="S57" i="18"/>
  <c r="S58" i="18"/>
  <c r="S59" i="18"/>
  <c r="S60" i="18"/>
  <c r="S61" i="18"/>
  <c r="S62" i="18"/>
  <c r="S63" i="18"/>
  <c r="S64" i="18"/>
  <c r="S65" i="18"/>
  <c r="S66" i="18"/>
  <c r="S67" i="18"/>
  <c r="S68" i="18"/>
  <c r="S69" i="18"/>
  <c r="S70" i="18"/>
  <c r="S71" i="18"/>
  <c r="S72" i="18"/>
  <c r="S73" i="18"/>
  <c r="S74" i="18"/>
  <c r="S75" i="18"/>
  <c r="S76" i="18"/>
  <c r="S77" i="18"/>
  <c r="S78" i="18"/>
  <c r="S79" i="18"/>
  <c r="S80" i="18"/>
  <c r="S81" i="18"/>
  <c r="S82" i="18"/>
  <c r="S83" i="18"/>
  <c r="S84" i="18"/>
  <c r="S85" i="18"/>
  <c r="S86" i="18"/>
  <c r="S87" i="18"/>
  <c r="S88" i="18"/>
  <c r="S89" i="18"/>
  <c r="S90" i="18"/>
  <c r="S91" i="18"/>
  <c r="S92" i="18"/>
  <c r="S93" i="18"/>
  <c r="S94" i="18"/>
  <c r="S95" i="18"/>
  <c r="S96" i="18"/>
  <c r="S97" i="18"/>
  <c r="S98" i="18"/>
  <c r="S99" i="18"/>
  <c r="S100" i="18"/>
  <c r="S101" i="18"/>
  <c r="S102" i="18"/>
  <c r="S103" i="18"/>
  <c r="S104" i="18"/>
  <c r="S105" i="18"/>
  <c r="S106" i="18"/>
  <c r="S107" i="18"/>
  <c r="S108" i="18"/>
  <c r="S109" i="18"/>
  <c r="S110" i="18"/>
  <c r="S111" i="18"/>
  <c r="S112" i="18"/>
  <c r="S113" i="18"/>
  <c r="S114" i="18"/>
  <c r="S115" i="18"/>
  <c r="S116" i="18"/>
  <c r="S117" i="18"/>
  <c r="S118" i="18"/>
  <c r="S119" i="18"/>
  <c r="S120" i="18"/>
  <c r="S121" i="18"/>
  <c r="S122" i="18"/>
  <c r="S123" i="18"/>
  <c r="S124" i="18"/>
  <c r="S125" i="18"/>
  <c r="S126" i="18"/>
  <c r="S127" i="18"/>
  <c r="S128" i="18"/>
  <c r="S129" i="18"/>
  <c r="S130" i="18"/>
  <c r="S131" i="18"/>
  <c r="S132" i="18"/>
  <c r="S133" i="18"/>
  <c r="S134" i="18"/>
  <c r="S135" i="18"/>
  <c r="S136" i="18"/>
  <c r="S137" i="18"/>
  <c r="S138" i="18"/>
  <c r="S139" i="18"/>
  <c r="S140" i="18"/>
  <c r="S141" i="18"/>
  <c r="S142" i="18"/>
  <c r="S143" i="18"/>
  <c r="S144" i="18"/>
  <c r="S145" i="18"/>
  <c r="S146" i="18"/>
  <c r="S147" i="18"/>
  <c r="S148" i="18"/>
  <c r="S149" i="18"/>
  <c r="S150" i="18"/>
  <c r="S151" i="18"/>
  <c r="S152" i="18"/>
  <c r="S153" i="18"/>
  <c r="S154" i="18"/>
  <c r="S155" i="18"/>
  <c r="S156" i="18"/>
  <c r="S157" i="18"/>
  <c r="S158" i="18"/>
  <c r="S159" i="18"/>
  <c r="S160" i="18"/>
  <c r="S161" i="18"/>
  <c r="S162" i="18"/>
  <c r="S163" i="18"/>
  <c r="S164" i="18"/>
  <c r="S165" i="18"/>
  <c r="S166" i="18"/>
  <c r="R3" i="18"/>
  <c r="R4" i="18"/>
  <c r="R5" i="18"/>
  <c r="R6" i="18"/>
  <c r="R7" i="18"/>
  <c r="R8" i="18"/>
  <c r="R9" i="18"/>
  <c r="R10" i="18"/>
  <c r="R11" i="18"/>
  <c r="R12" i="18"/>
  <c r="R13" i="18"/>
  <c r="R14" i="18"/>
  <c r="R15" i="18"/>
  <c r="R16" i="18"/>
  <c r="R17" i="18"/>
  <c r="R18" i="18"/>
  <c r="R19" i="18"/>
  <c r="R20" i="18"/>
  <c r="R21" i="18"/>
  <c r="R22" i="18"/>
  <c r="R23" i="18"/>
  <c r="R24" i="18"/>
  <c r="R25" i="18"/>
  <c r="R26" i="18"/>
  <c r="R27" i="18"/>
  <c r="R28" i="18"/>
  <c r="R29" i="18"/>
  <c r="R30" i="18"/>
  <c r="R31" i="18"/>
  <c r="R32" i="18"/>
  <c r="R33" i="18"/>
  <c r="R34" i="18"/>
  <c r="R35" i="18"/>
  <c r="R36" i="18"/>
  <c r="R37" i="18"/>
  <c r="R38" i="18"/>
  <c r="R39" i="18"/>
  <c r="R40" i="18"/>
  <c r="R41" i="18"/>
  <c r="R42" i="18"/>
  <c r="R43" i="18"/>
  <c r="R44" i="18"/>
  <c r="R45" i="18"/>
  <c r="R46" i="18"/>
  <c r="R47" i="18"/>
  <c r="R48" i="18"/>
  <c r="R49" i="18"/>
  <c r="R50" i="18"/>
  <c r="R51" i="18"/>
  <c r="R52" i="18"/>
  <c r="R53" i="18"/>
  <c r="R54" i="18"/>
  <c r="R55" i="18"/>
  <c r="R56" i="18"/>
  <c r="R57" i="18"/>
  <c r="R58" i="18"/>
  <c r="R59" i="18"/>
  <c r="R60" i="18"/>
  <c r="R61" i="18"/>
  <c r="R62" i="18"/>
  <c r="R63" i="18"/>
  <c r="R64" i="18"/>
  <c r="R65" i="18"/>
  <c r="R66" i="18"/>
  <c r="R67" i="18"/>
  <c r="R68" i="18"/>
  <c r="R69" i="18"/>
  <c r="R70" i="18"/>
  <c r="R71" i="18"/>
  <c r="R72" i="18"/>
  <c r="R73" i="18"/>
  <c r="R74" i="18"/>
  <c r="R75" i="18"/>
  <c r="R76" i="18"/>
  <c r="R77" i="18"/>
  <c r="R78" i="18"/>
  <c r="R79" i="18"/>
  <c r="R80" i="18"/>
  <c r="R81" i="18"/>
  <c r="R82" i="18"/>
  <c r="R83" i="18"/>
  <c r="R84" i="18"/>
  <c r="R85" i="18"/>
  <c r="R86" i="18"/>
  <c r="R87" i="18"/>
  <c r="R88" i="18"/>
  <c r="R89" i="18"/>
  <c r="R90" i="18"/>
  <c r="R91" i="18"/>
  <c r="R92" i="18"/>
  <c r="R93" i="18"/>
  <c r="R94" i="18"/>
  <c r="R95" i="18"/>
  <c r="R96" i="18"/>
  <c r="R97" i="18"/>
  <c r="R98" i="18"/>
  <c r="R99" i="18"/>
  <c r="R100" i="18"/>
  <c r="R101" i="18"/>
  <c r="R102" i="18"/>
  <c r="R103" i="18"/>
  <c r="R104" i="18"/>
  <c r="R105" i="18"/>
  <c r="R106" i="18"/>
  <c r="R107" i="18"/>
  <c r="R108" i="18"/>
  <c r="R109" i="18"/>
  <c r="R110" i="18"/>
  <c r="R111" i="18"/>
  <c r="R112" i="18"/>
  <c r="R113" i="18"/>
  <c r="R114" i="18"/>
  <c r="R115" i="18"/>
  <c r="R116" i="18"/>
  <c r="R117" i="18"/>
  <c r="R118" i="18"/>
  <c r="R119" i="18"/>
  <c r="R120" i="18"/>
  <c r="R121" i="18"/>
  <c r="R122" i="18"/>
  <c r="R123" i="18"/>
  <c r="R124" i="18"/>
  <c r="R125" i="18"/>
  <c r="R126" i="18"/>
  <c r="R127" i="18"/>
  <c r="R128" i="18"/>
  <c r="R129" i="18"/>
  <c r="R130" i="18"/>
  <c r="R131" i="18"/>
  <c r="R132" i="18"/>
  <c r="R133" i="18"/>
  <c r="R134" i="18"/>
  <c r="R135" i="18"/>
  <c r="R136" i="18"/>
  <c r="R137" i="18"/>
  <c r="R138" i="18"/>
  <c r="R139" i="18"/>
  <c r="R140" i="18"/>
  <c r="R141" i="18"/>
  <c r="R142" i="18"/>
  <c r="R143" i="18"/>
  <c r="R144" i="18"/>
  <c r="R145" i="18"/>
  <c r="R146" i="18"/>
  <c r="R147" i="18"/>
  <c r="R148" i="18"/>
  <c r="R149" i="18"/>
  <c r="R150" i="18"/>
  <c r="R151" i="18"/>
  <c r="R152" i="18"/>
  <c r="R153" i="18"/>
  <c r="R154" i="18"/>
  <c r="R155" i="18"/>
  <c r="R156" i="18"/>
  <c r="R157" i="18"/>
  <c r="R158" i="18"/>
  <c r="R159" i="18"/>
  <c r="R160" i="18"/>
  <c r="R161" i="18"/>
  <c r="R162" i="18"/>
  <c r="R163" i="18"/>
  <c r="R164" i="18"/>
  <c r="R165" i="18"/>
  <c r="R166" i="18"/>
  <c r="Q3" i="18"/>
  <c r="Q4" i="18"/>
  <c r="Q5" i="18"/>
  <c r="Q6" i="18"/>
  <c r="Q7" i="18"/>
  <c r="Q8" i="18"/>
  <c r="Q9" i="18"/>
  <c r="Q10" i="18"/>
  <c r="Q11" i="18"/>
  <c r="Q12" i="18"/>
  <c r="Q13"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Q112" i="18"/>
  <c r="Q113" i="18"/>
  <c r="Q114" i="18"/>
  <c r="Q115" i="18"/>
  <c r="Q116" i="18"/>
  <c r="Q117" i="18"/>
  <c r="Q118" i="18"/>
  <c r="Q119" i="18"/>
  <c r="Q120" i="18"/>
  <c r="Q121" i="18"/>
  <c r="Q122" i="18"/>
  <c r="Q123" i="18"/>
  <c r="Q124" i="18"/>
  <c r="Q125" i="18"/>
  <c r="Q126" i="18"/>
  <c r="Q127" i="18"/>
  <c r="Q128" i="18"/>
  <c r="Q129" i="18"/>
  <c r="Q130" i="18"/>
  <c r="Q131" i="18"/>
  <c r="Q132" i="18"/>
  <c r="Q133" i="18"/>
  <c r="Q134"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U2" i="18"/>
  <c r="T2" i="18"/>
  <c r="S2" i="18"/>
  <c r="R2" i="18"/>
  <c r="Q2" i="18"/>
  <c r="P2" i="18"/>
  <c r="O2" i="18"/>
  <c r="N2" i="18"/>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2" i="18"/>
  <c r="V110" i="18" l="1"/>
  <c r="V50" i="18"/>
  <c r="V134" i="18"/>
  <c r="V86" i="18"/>
  <c r="V38" i="18"/>
  <c r="V158" i="18"/>
  <c r="V122" i="18"/>
  <c r="V74" i="18"/>
  <c r="V26" i="18"/>
  <c r="V146" i="18"/>
  <c r="V98" i="18"/>
  <c r="V62" i="18"/>
  <c r="V14" i="18"/>
  <c r="V2" i="18"/>
  <c r="V165" i="18"/>
  <c r="V151" i="18"/>
  <c r="V115" i="18"/>
  <c r="V79" i="18"/>
  <c r="V55" i="18"/>
  <c r="V159" i="18"/>
  <c r="V147" i="18"/>
  <c r="V135" i="18"/>
  <c r="V123" i="18"/>
  <c r="V111" i="18"/>
  <c r="V99" i="18"/>
  <c r="V87" i="18"/>
  <c r="V75" i="18"/>
  <c r="V63" i="18"/>
  <c r="V51" i="18"/>
  <c r="V39" i="18"/>
  <c r="V27" i="18"/>
  <c r="V15" i="18"/>
  <c r="V3" i="18"/>
  <c r="V166" i="18"/>
  <c r="V154" i="18"/>
  <c r="V142" i="18"/>
  <c r="V130" i="18"/>
  <c r="V118" i="18"/>
  <c r="V106" i="18"/>
  <c r="V94" i="18"/>
  <c r="V82" i="18"/>
  <c r="V70" i="18"/>
  <c r="V58" i="18"/>
  <c r="V46" i="18"/>
  <c r="V153" i="18"/>
  <c r="V141" i="18"/>
  <c r="V129" i="18"/>
  <c r="V117" i="18"/>
  <c r="V105" i="18"/>
  <c r="V93" i="18"/>
  <c r="V81" i="18"/>
  <c r="V69" i="18"/>
  <c r="V57" i="18"/>
  <c r="V45" i="18"/>
  <c r="V33" i="18"/>
  <c r="V21" i="18"/>
  <c r="V9" i="18"/>
  <c r="V163" i="18"/>
  <c r="V127" i="18"/>
  <c r="V67" i="18"/>
  <c r="V7" i="18"/>
  <c r="V103" i="18"/>
  <c r="V19" i="18"/>
  <c r="V139" i="18"/>
  <c r="V91" i="18"/>
  <c r="V31" i="18"/>
  <c r="V43" i="18"/>
  <c r="V164" i="18"/>
  <c r="V162" i="18"/>
  <c r="V126" i="18"/>
  <c r="V90" i="18"/>
  <c r="V54" i="18"/>
  <c r="V18" i="18"/>
  <c r="V137" i="18"/>
  <c r="V125" i="18"/>
  <c r="V101" i="18"/>
  <c r="V77" i="18"/>
  <c r="V65" i="18"/>
  <c r="V41" i="18"/>
  <c r="V29" i="18"/>
  <c r="V17" i="18"/>
  <c r="V160" i="18"/>
  <c r="V148" i="18"/>
  <c r="V136" i="18"/>
  <c r="V124" i="18"/>
  <c r="V112" i="18"/>
  <c r="V100" i="18"/>
  <c r="V88" i="18"/>
  <c r="V76" i="18"/>
  <c r="V64" i="18"/>
  <c r="V52" i="18"/>
  <c r="V40" i="18"/>
  <c r="V28" i="18"/>
  <c r="V16" i="18"/>
  <c r="V4" i="18"/>
  <c r="V155" i="18"/>
  <c r="V143" i="18"/>
  <c r="V131" i="18"/>
  <c r="V119" i="18"/>
  <c r="V107" i="18"/>
  <c r="V95" i="18"/>
  <c r="V83" i="18"/>
  <c r="V71" i="18"/>
  <c r="V59" i="18"/>
  <c r="V47" i="18"/>
  <c r="V35" i="18"/>
  <c r="V23" i="18"/>
  <c r="V11" i="18"/>
  <c r="V156" i="18"/>
  <c r="V144" i="18"/>
  <c r="V132" i="18"/>
  <c r="V120" i="18"/>
  <c r="V108" i="18"/>
  <c r="V96" i="18"/>
  <c r="V84" i="18"/>
  <c r="V72" i="18"/>
  <c r="V60" i="18"/>
  <c r="V48" i="18"/>
  <c r="V36" i="18"/>
  <c r="V24" i="18"/>
  <c r="V12" i="18"/>
  <c r="V34" i="18"/>
  <c r="V22" i="18"/>
  <c r="V10" i="18"/>
  <c r="V152" i="18"/>
  <c r="V140" i="18"/>
  <c r="V128" i="18"/>
  <c r="V116" i="18"/>
  <c r="V104" i="18"/>
  <c r="V92" i="18"/>
  <c r="V80" i="18"/>
  <c r="V68" i="18"/>
  <c r="V56" i="18"/>
  <c r="V44" i="18"/>
  <c r="V32" i="18"/>
  <c r="V20" i="18"/>
  <c r="V8" i="18"/>
  <c r="V157" i="18"/>
  <c r="V145" i="18"/>
  <c r="V133" i="18"/>
  <c r="V121" i="18"/>
  <c r="V109" i="18"/>
  <c r="V97" i="18"/>
  <c r="V85" i="18"/>
  <c r="V73" i="18"/>
  <c r="V61" i="18"/>
  <c r="V49" i="18"/>
  <c r="V37" i="18"/>
  <c r="V25" i="18"/>
  <c r="V13" i="18"/>
  <c r="V150" i="18"/>
  <c r="V114" i="18"/>
  <c r="V78" i="18"/>
  <c r="V42" i="18"/>
  <c r="V138" i="18"/>
  <c r="V102" i="18"/>
  <c r="V66" i="18"/>
  <c r="V30" i="18"/>
  <c r="V6" i="18"/>
  <c r="V161" i="18"/>
  <c r="V149" i="18"/>
  <c r="V113" i="18"/>
  <c r="V89" i="18"/>
  <c r="V53" i="18"/>
  <c r="V5" i="18"/>
  <c r="I6" i="16"/>
  <c r="I5" i="16"/>
  <c r="I4" i="16"/>
  <c r="I3" i="16"/>
  <c r="I2"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2" i="16"/>
  <c r="W113" i="18" l="1"/>
  <c r="W13" i="18"/>
  <c r="W157" i="18"/>
  <c r="W96" i="18"/>
  <c r="W83" i="18"/>
  <c r="W64" i="18"/>
  <c r="W65" i="18"/>
  <c r="W31" i="18"/>
  <c r="W139" i="18"/>
  <c r="W132" i="18"/>
  <c r="W61" i="18"/>
  <c r="W144" i="18"/>
  <c r="W103" i="18"/>
  <c r="W87" i="18"/>
  <c r="W66" i="18"/>
  <c r="W56" i="18"/>
  <c r="W156" i="18"/>
  <c r="W143" i="18"/>
  <c r="W124" i="18"/>
  <c r="W18" i="18"/>
  <c r="W7" i="18"/>
  <c r="W130" i="18"/>
  <c r="W99" i="18"/>
  <c r="W14" i="18"/>
  <c r="W110" i="18"/>
  <c r="W102" i="18"/>
  <c r="W85" i="18"/>
  <c r="W68" i="18"/>
  <c r="W24" i="18"/>
  <c r="W11" i="18"/>
  <c r="W155" i="18"/>
  <c r="W136" i="18"/>
  <c r="W54" i="18"/>
  <c r="W67" i="18"/>
  <c r="W117" i="18"/>
  <c r="W142" i="18"/>
  <c r="W111" i="18"/>
  <c r="W62" i="18"/>
  <c r="W69" i="18"/>
  <c r="W97" i="18"/>
  <c r="W80" i="18"/>
  <c r="W36" i="18"/>
  <c r="W23" i="18"/>
  <c r="W4" i="18"/>
  <c r="W148" i="18"/>
  <c r="W90" i="18"/>
  <c r="W127" i="18"/>
  <c r="W129" i="18"/>
  <c r="W154" i="18"/>
  <c r="W123" i="18"/>
  <c r="W98" i="18"/>
  <c r="W42" i="18"/>
  <c r="W109" i="18"/>
  <c r="W92" i="18"/>
  <c r="W48" i="18"/>
  <c r="W35" i="18"/>
  <c r="W16" i="18"/>
  <c r="W160" i="18"/>
  <c r="W126" i="18"/>
  <c r="W163" i="18"/>
  <c r="W141" i="18"/>
  <c r="W166" i="18"/>
  <c r="W135" i="18"/>
  <c r="W146" i="18"/>
  <c r="W20" i="18"/>
  <c r="W120" i="18"/>
  <c r="W6" i="18"/>
  <c r="W5" i="18"/>
  <c r="W104" i="18"/>
  <c r="W17" i="18"/>
  <c r="W9" i="18"/>
  <c r="W147" i="18"/>
  <c r="W26" i="18"/>
  <c r="W140" i="18"/>
  <c r="W63" i="18"/>
  <c r="W138" i="18"/>
  <c r="W121" i="18"/>
  <c r="W60" i="18"/>
  <c r="W28" i="18"/>
  <c r="W153" i="18"/>
  <c r="W114" i="18"/>
  <c r="W116" i="18"/>
  <c r="W21" i="18"/>
  <c r="W37" i="18"/>
  <c r="W88" i="18"/>
  <c r="W49" i="18"/>
  <c r="W78" i="18"/>
  <c r="W47" i="18"/>
  <c r="W162" i="18"/>
  <c r="W3" i="18"/>
  <c r="W53" i="18"/>
  <c r="W133" i="18"/>
  <c r="W72" i="18"/>
  <c r="W59" i="18"/>
  <c r="W40" i="18"/>
  <c r="W29" i="18"/>
  <c r="W164" i="18"/>
  <c r="W46" i="18"/>
  <c r="W15" i="18"/>
  <c r="W159" i="18"/>
  <c r="W74" i="18"/>
  <c r="W89" i="18"/>
  <c r="W150" i="18"/>
  <c r="W145" i="18"/>
  <c r="W128" i="18"/>
  <c r="W84" i="18"/>
  <c r="W71" i="18"/>
  <c r="W52" i="18"/>
  <c r="W41" i="18"/>
  <c r="W43" i="18"/>
  <c r="W33" i="18"/>
  <c r="W58" i="18"/>
  <c r="W27" i="18"/>
  <c r="W55" i="18"/>
  <c r="W122" i="18"/>
  <c r="W45" i="18"/>
  <c r="W70" i="18"/>
  <c r="W39" i="18"/>
  <c r="W79" i="18"/>
  <c r="W158" i="18"/>
  <c r="W149" i="18"/>
  <c r="W25" i="18"/>
  <c r="W8" i="18"/>
  <c r="W152" i="18"/>
  <c r="W108" i="18"/>
  <c r="W95" i="18"/>
  <c r="W76" i="18"/>
  <c r="W77" i="18"/>
  <c r="W91" i="18"/>
  <c r="W57" i="18"/>
  <c r="W82" i="18"/>
  <c r="W51" i="18"/>
  <c r="W115" i="18"/>
  <c r="W38" i="18"/>
  <c r="W10" i="18"/>
  <c r="W151" i="18"/>
  <c r="W86" i="18"/>
  <c r="W101" i="18"/>
  <c r="W22" i="18"/>
  <c r="W100" i="18"/>
  <c r="W125" i="18"/>
  <c r="W19" i="18"/>
  <c r="W81" i="18"/>
  <c r="W106" i="18"/>
  <c r="W75" i="18"/>
  <c r="W165" i="18"/>
  <c r="W134" i="18"/>
  <c r="W161" i="18"/>
  <c r="W107" i="18"/>
  <c r="W32" i="18"/>
  <c r="W30" i="18"/>
  <c r="W34" i="18"/>
  <c r="W137" i="18"/>
  <c r="W93" i="18"/>
  <c r="W50" i="18"/>
  <c r="W94" i="18"/>
  <c r="W119" i="18"/>
  <c r="W44" i="18"/>
  <c r="W131" i="18"/>
  <c r="W112" i="18"/>
  <c r="W118" i="18"/>
  <c r="W73" i="18"/>
  <c r="W12" i="18"/>
  <c r="W105" i="18"/>
</calcChain>
</file>

<file path=xl/sharedStrings.xml><?xml version="1.0" encoding="utf-8"?>
<sst xmlns="http://schemas.openxmlformats.org/spreadsheetml/2006/main" count="5046" uniqueCount="810">
  <si>
    <t>Response ID</t>
  </si>
  <si>
    <t>Response started</t>
  </si>
  <si>
    <t>Response completed</t>
  </si>
  <si>
    <t>RD1 - Please select the role most applicable to you:</t>
  </si>
  <si>
    <t>RD2 - How many years of previous programming experience do you have?</t>
  </si>
  <si>
    <t>RD3 - Do you have any prior experience with Programmable Logic Controllers?</t>
  </si>
  <si>
    <t>RD4 - Which programming languages do you use to write code for Programmable Logic Controllers?</t>
  </si>
  <si>
    <t>W1 - Suppose the following automation task containing two switches and one motor, where to turn the motor ON, both switches must be ON. The possible states for the elements of this task can be described by the table and illustration below:     Using your understanding of Ladder Logic, select the diagram that correctly solves this task:</t>
  </si>
  <si>
    <t xml:space="preserve">R1 - Using your understanding of Ladder Logic, look at the diagram below and select the answer that correctly describes this diagram: </t>
  </si>
  <si>
    <t>W2 - Suppose the following automation task containing two buttons and one light bulb, where to turn the light bulb ON, at least one button must be OFF. The possible states for the elements of this task can be described by the table and illustration below:   Using your understanding of Ladder Logic, select the diagram that correctly solves this task:</t>
  </si>
  <si>
    <t>R2 - Using your understanding of Ladder Logic, look at the diagram below and select the answer that correctly describes this diagram:</t>
  </si>
  <si>
    <t>W3 - Suppose the following automation task containing two buttons and one light bulb, where to turn the light ON both buttons must be OFF. The possible states for the elements of this task can be described by the table and illustration below: Using your understanding of Ladder Logic, select the diagram that correctly solves this task:</t>
  </si>
  <si>
    <t>R3 - Using your understanding of Ladder Logic, look at the diagram below and select the answer that correctly describes this diagram:</t>
  </si>
  <si>
    <t>W4 - Suppose the following automation task containing two buttons and one light bulb, where for the light to be ON, the two buttons must keep in the same state. The possible states for the elements of this task can be described by the table and illustration below:  Using your understanding of Ladder Logic, select the diagram that correctly solves this task:</t>
  </si>
  <si>
    <t>R4 - Using your understanding of Ladder Logic, look at the diagram below and select the answer that correctly describes this diagram:</t>
  </si>
  <si>
    <t>W5 - Suppose the following automation task containing two switches and one sprinkler, where to turn the sprinkler ON, the two switches must be in opposite states. In other words, while one switch is ON, the other must be OFF to activate the sprinkler. The possible states for the elements of this task can be described by the table and illustration below: Using your understanding of Ladder Logic, select the diagram that correctly solves this task:</t>
  </si>
  <si>
    <t>R5 - Using your understanding of Ladder Logic, look at the diagram below and select the answer that correctly describes this diagram:</t>
  </si>
  <si>
    <t>Q1 - For each one of the following statements, mark the box that best describes your reactions to the Ladder Logic programming language: 
[I think that I would like to use Ladder Logic frequently.]</t>
  </si>
  <si>
    <t>Q2 - For each one of the following statements, mark the box that best describes your reactions to the Ladder Logic programming language: 
[I found Ladder Logic unnecessarily complex.]</t>
  </si>
  <si>
    <t>Q3 - For each one of the following statements, mark the box that best describes your reactions to the Ladder Logic programming language: 
[I thought that Ladder Logic was easy to use.]</t>
  </si>
  <si>
    <t>Q4 - For each one of the following statements, mark the box that best describes your reactions to the Ladder Logic programming language: 
[I think that I would need assistance to be able to use Ladder Logic.]</t>
  </si>
  <si>
    <t>Q5 - For each one of the following statements, mark the box that best describes your reactions to the Ladder Logic programming language: 
[I found the various functions in Ladder Logic were well integrated.]</t>
  </si>
  <si>
    <t>Q6 - For each one of the following statements, mark the box that best describes your reactions to the Ladder Logic programming language: 
[I thought there was too much inconsistency in Ladder Logic.]</t>
  </si>
  <si>
    <t>Q7 - For each one of the following statements, mark the box that best describes your reactions to the Ladder Logic programming language: 
[I would imagine that most people would learn to use Ladder Logic very quickly.]</t>
  </si>
  <si>
    <t>Q8 - For each one of the following statements, mark the box that best describes your reactions to the Ladder Logic programming language: 
[I found Ladder Logic very cumbersome/awkward to use.]</t>
  </si>
  <si>
    <t>Q9 - For each one of the following statements, mark the box that best describes your reactions to the Ladder Logic programming language: 
[I felt very confident using Ladder Logic.]</t>
  </si>
  <si>
    <t>Q10 - For each one of the following statements, mark the box that best describes your reactions to the Ladder Logic programming language: 
[I needed to learn a lot of things before I could get going with Ladder Logic.]</t>
  </si>
  <si>
    <t>OQ - What is your opinion about Ladder Logic? Feel free to provide any thoughts about this language or click on the 'Submit' button to submit your answer.</t>
  </si>
  <si>
    <t>krBoBAvy</t>
  </si>
  <si>
    <t>May 31, 2020 02:35:02 PM</t>
  </si>
  <si>
    <t>May 31, 2020 03:14:57 PM</t>
  </si>
  <si>
    <t>Other</t>
  </si>
  <si>
    <t>5+ Years</t>
  </si>
  <si>
    <t>Function block diagram (FBD),Structured text (ST),Sequential function chart (SFC),Other</t>
  </si>
  <si>
    <t>1 - Correct structure, symbols and labels</t>
  </si>
  <si>
    <t>Light will only be turned ON when both Button A and Button B are ON.</t>
  </si>
  <si>
    <t>Water Pump will be turned ON when the Button is ON and the Water Level Detector is OFF.</t>
  </si>
  <si>
    <t>Light will be turned ON when Button A and Button B have different states (ON and OFF or OFF and ON)</t>
  </si>
  <si>
    <t>3 - Correct structure and labels, wrong symbols</t>
  </si>
  <si>
    <t>Alarm will be turned ON when both the Smoke and Carbon Monoxide detectors are ON, or when the Test Button is ON.</t>
  </si>
  <si>
    <t>Boiler will be turned ON when the Start Button is ON, and the Stop Button and Heat Sensor are OFF.</t>
  </si>
  <si>
    <t>Ladder logic is useful for PLC programming, but not as intuitive as some of the newer programming languages and constructs (such as prepackaged libraries)</t>
  </si>
  <si>
    <t>0vCNJvoC</t>
  </si>
  <si>
    <t>Jun 01, 2020 08:16:50 PM</t>
  </si>
  <si>
    <t>Jun 01, 2020 10:44:49 PM</t>
  </si>
  <si>
    <t>Researcher</t>
  </si>
  <si>
    <t>No experience</t>
  </si>
  <si>
    <t>Thanks for reaching out to me to evaluate the Ladder Logic. I was confused a bit on the last quiz question: There is a Start button and Stop button in the input symbols. In general, the input symbols can be treated as variables in programming languages, but some variables might depend on other variables. In this case, if the start button and stop button are dependent, then the answer would be different. For clarity, the logic diagram should have state if two symbols are dependent or independent symbols.</t>
  </si>
  <si>
    <t>AHCs1PDm</t>
  </si>
  <si>
    <t>Jun 01, 2020 11:52:11 PM</t>
  </si>
  <si>
    <t>Jun 02, 2020 12:08:27 AM</t>
  </si>
  <si>
    <t>1-2 Years</t>
  </si>
  <si>
    <t>Function block diagram (FBD),Structured text (ST)</t>
  </si>
  <si>
    <t>JLCh1Smx</t>
  </si>
  <si>
    <t>Jun 02, 2020 12:10:03 AM</t>
  </si>
  <si>
    <t>Jun 02, 2020 12:29:46 AM</t>
  </si>
  <si>
    <t>Function block diagram (FBD),Structured text (ST),Sequential function chart (SFC)</t>
  </si>
  <si>
    <t>bmCC3yRb</t>
  </si>
  <si>
    <t>Jun 02, 2020 01:58:36 AM</t>
  </si>
  <si>
    <t>Jun 02, 2020 02:32:15 AM</t>
  </si>
  <si>
    <t>3-5 Years</t>
  </si>
  <si>
    <t>&lt; 1 Year</t>
  </si>
  <si>
    <t>Water Pump will be turned ON when the Button is ON or the Water Level Detector is OFF.</t>
  </si>
  <si>
    <t>Alarm will be turned ON when both the Smoke and Carbon Monoxide detectors are ON, and the Test Button is OFF.</t>
  </si>
  <si>
    <t>I considered 1 as strongly agree and 5 strongly disagree for the final survey.</t>
  </si>
  <si>
    <t>CPzuh5Om</t>
  </si>
  <si>
    <t>Jun 02, 2020 02:04:52 AM</t>
  </si>
  <si>
    <t>Jun 02, 2020 03:01:06 AM</t>
  </si>
  <si>
    <t>Function block diagram (FBD)</t>
  </si>
  <si>
    <t>Water Pump will be turned ON when the Button is OFF and the Water Level Detector is ON.</t>
  </si>
  <si>
    <t>I think ladder logic diagram evolved over a period of time but it would be useful to build the ladder logic automatically from natural language processing</t>
  </si>
  <si>
    <t>pCzx1Kit</t>
  </si>
  <si>
    <t>Jun 02, 2020 03:01:43 AM</t>
  </si>
  <si>
    <t>Jun 02, 2020 03:51:07 AM</t>
  </si>
  <si>
    <t>Use natural language programming to convert human language into logic automatically.</t>
  </si>
  <si>
    <t>E3z6uVpZ</t>
  </si>
  <si>
    <t>Jun 02, 2020 12:35:22 PM</t>
  </si>
  <si>
    <t>Jun 02, 2020 12:56:09 PM</t>
  </si>
  <si>
    <t>Software Developer</t>
  </si>
  <si>
    <t>7 - Wrong structure, symbols and labels</t>
  </si>
  <si>
    <t>Light will be turned ON only when Button A is ON and button B is OFF.</t>
  </si>
  <si>
    <t>Alarm will be turned ON when at least one of the following elements is ON: Smoke Detector, Carbon Monoxide Detector or Test Button.</t>
  </si>
  <si>
    <t>wBbYqKjS</t>
  </si>
  <si>
    <t>Jun 03, 2020 02:30:40 AM</t>
  </si>
  <si>
    <t>Jun 03, 2020 02:46:42 AM</t>
  </si>
  <si>
    <t>Structured text (ST)</t>
  </si>
  <si>
    <t>2 - Correct structure and symbols, wrong labels</t>
  </si>
  <si>
    <t>NoChYWlV</t>
  </si>
  <si>
    <t>Jun 03, 2020 05:14:36 AM</t>
  </si>
  <si>
    <t>Jun 03, 2020 09:13:29 AM</t>
  </si>
  <si>
    <t>It is comparable to logic gates in computers, but no one directly uses the gates in a computer!
The downsides are 
- lack of reusable code
- difficulty in making libraries
- no abstraction
Although I would say sometimes, for simpler projects, it is easier to have the ladder logic since it just extends human thinking.</t>
  </si>
  <si>
    <t>MhzYkdYA</t>
  </si>
  <si>
    <t>Jun 03, 2020 05:38:52 AM</t>
  </si>
  <si>
    <t>Jun 03, 2020 05:51:12 AM</t>
  </si>
  <si>
    <t>Ladder diagram (LD),Function block diagram (FBD),Structured text (ST)</t>
  </si>
  <si>
    <t>Light will be turned ON when at least Button A or Button B is ON.</t>
  </si>
  <si>
    <t>5 - Wrong structure, symbols and labels</t>
  </si>
  <si>
    <t>lNCNbjYL</t>
  </si>
  <si>
    <t>Jun 11, 2020 08:26:31 PM</t>
  </si>
  <si>
    <t>Jun 11, 2020 08:53:03 PM</t>
  </si>
  <si>
    <t>Light will never be turned ON, regardless the state of the input elements (Button A and Button B).</t>
  </si>
  <si>
    <t>Ladder logic is good for simple motor run/stop, light on/off logic. This does not need a special skills to understand and write the logic. Ladder logic can't be used for more complex or coordinated  control programming. The complexity of the logic will make the ladder logic complex or rather useless. The complexity of the logic decides which programming is the best suited for it.</t>
  </si>
  <si>
    <t>uIbxXDCl</t>
  </si>
  <si>
    <t>Jun 12, 2020 01:13:06 AM</t>
  </si>
  <si>
    <t>Jun 12, 2020 01:24:35 AM</t>
  </si>
  <si>
    <t>Engineer</t>
  </si>
  <si>
    <t>Ladder Logic is fine for small Processes.
But larger Projects Go with DCS and Control Builder, SFC and FBD.</t>
  </si>
  <si>
    <t>67Cs4eIG</t>
  </si>
  <si>
    <t>Jun 12, 2020 01:31:43 AM</t>
  </si>
  <si>
    <t>Jun 12, 2020 01:47:02 AM</t>
  </si>
  <si>
    <t>RlCC4xRC</t>
  </si>
  <si>
    <t>Jun 12, 2020 01:51:52 AM</t>
  </si>
  <si>
    <t>Jun 12, 2020 01:59:04 AM</t>
  </si>
  <si>
    <t>bQBoJkwU</t>
  </si>
  <si>
    <t>Jun 12, 2020 02:06:42 AM</t>
  </si>
  <si>
    <t>Jun 12, 2020 02:46:01 AM</t>
  </si>
  <si>
    <t>Ladder diagram (LD),Function block diagram (FBD),Structured text (ST),Instruction list (IL),Sequential function chart (SFC)</t>
  </si>
  <si>
    <t>I was using this ladder when migrating other small PLC like Hima/Siemens/GE into Ac800M.
But to be sure no idea how much load it will make compare to FBD as people are well versed with ready made AND/OR logics rather than LL because it needs some workout before implementing LL</t>
  </si>
  <si>
    <t>Uub9iFqc</t>
  </si>
  <si>
    <t>Jun 12, 2020 02:42:03 AM</t>
  </si>
  <si>
    <t>Jun 12, 2020 03:14:34 AM</t>
  </si>
  <si>
    <t>No programming experience</t>
  </si>
  <si>
    <t>ajCNWqUd</t>
  </si>
  <si>
    <t>Jun 13, 2020 12:34:05 AM</t>
  </si>
  <si>
    <t>Jun 13, 2020 01:07:05 AM</t>
  </si>
  <si>
    <t>Ladder diagram (LD),Function block diagram (FBD)</t>
  </si>
  <si>
    <t>At initially is easy understand when for small programs. But when we enter in complex programs it is very difficult to play around and bug findings</t>
  </si>
  <si>
    <t>mKBoiCRI</t>
  </si>
  <si>
    <t>Jun 13, 2020 12:56:37 AM</t>
  </si>
  <si>
    <t>Jun 13, 2020 01:18:29 AM</t>
  </si>
  <si>
    <t>Ladder diagram (LD),Function block diagram (FBD),Structured text (ST),Sequential function chart (SFC)</t>
  </si>
  <si>
    <t>Ladder Logic is very simple for maintenance guys, however it is too much time consuming to develop and maintain a program. Ex: for a X-Or block I need to use 2 NC &amp; 2No contact. Large program will take more huge space in LD than FBD. Only Bool expression can be written in LD.</t>
  </si>
  <si>
    <t>yfCCksQY</t>
  </si>
  <si>
    <t>Jun 14, 2020 11:14:14 PM</t>
  </si>
  <si>
    <t>Jun 14, 2020 11:44:26 PM</t>
  </si>
  <si>
    <t>If a Output is generated at page 2 and can be further used in different pages like 10,15,27 etc then it takes time for Programmer to recheck the variable/code. Reading or Writing Diagnostics information takes more time.</t>
  </si>
  <si>
    <t>tUBUhWTa</t>
  </si>
  <si>
    <t>Jun 15, 2020 10:31:54 AM</t>
  </si>
  <si>
    <t>Jun 15, 2020 10:58:40 AM</t>
  </si>
  <si>
    <t>1.easy for troubleshooting in online/plant running conditions,
2.but creating a complicated/big logic is tedious/inconvenient from working point of view ( not at all difficult to understand though)</t>
  </si>
  <si>
    <t>zfB3mXRb</t>
  </si>
  <si>
    <t>Jun 15, 2020 08:25:38 PM</t>
  </si>
  <si>
    <t>Jun 15, 2020 08:44:07 PM</t>
  </si>
  <si>
    <t>Compared to Ladder Logic, Functional Block Diagram approach is better.</t>
  </si>
  <si>
    <t>N3BoVaD5</t>
  </si>
  <si>
    <t>Jun 15, 2020 09:33:53 PM</t>
  </si>
  <si>
    <t>Jun 15, 2020 09:59:25 PM</t>
  </si>
  <si>
    <t>Compared to other programming language Ladder is bit difficult to understand.</t>
  </si>
  <si>
    <t>KDCN0tGY</t>
  </si>
  <si>
    <t>Jun 15, 2020 09:36:03 PM</t>
  </si>
  <si>
    <t>Jun 15, 2020 10:13:59 PM</t>
  </si>
  <si>
    <t>Am not used ladder logic in my career but as per little knowledge I have these logics are difficult to debug in complex logics or in other words ladder logics are easy to understand for processor not for humans.</t>
  </si>
  <si>
    <t>J0CCp6IP</t>
  </si>
  <si>
    <t>Jun 15, 2020 09:54:09 PM</t>
  </si>
  <si>
    <t>Jun 15, 2020 10:04:26 PM</t>
  </si>
  <si>
    <t>xxzRbRV6</t>
  </si>
  <si>
    <t>Jun 15, 2020 10:34:56 PM</t>
  </si>
  <si>
    <t>Jun 15, 2020 11:02:56 PM</t>
  </si>
  <si>
    <t>I feel, it is matter of practice and would know basic concepts of symbols using in Ladder logics.</t>
  </si>
  <si>
    <t>3HbOzVBv</t>
  </si>
  <si>
    <t>Jun 15, 2020 11:17:24 PM</t>
  </si>
  <si>
    <t>Jun 15, 2020 11:39:21 PM</t>
  </si>
  <si>
    <t>Easy to use for progamming and consistent among all users.</t>
  </si>
  <si>
    <t>uKBoWIDA</t>
  </si>
  <si>
    <t>Jun 15, 2020 11:17:50 PM</t>
  </si>
  <si>
    <t>Jun 16, 2020 12:06:10 AM</t>
  </si>
  <si>
    <t>I would prefer to use after some hands on. By going thru presentation I will prefer to use. In ABB August PLC they used ladder logic.</t>
  </si>
  <si>
    <t>mVCsvQPa</t>
  </si>
  <si>
    <t>Jun 15, 2020 11:18:48 PM</t>
  </si>
  <si>
    <t>Jun 15, 2020 11:34:56 PM</t>
  </si>
  <si>
    <t>Ladder logic is easy to code, easy to learn.
I found a little difficult for troubleshooting but that is only when it is used for rare complex applications.</t>
  </si>
  <si>
    <t>aYbvIY54</t>
  </si>
  <si>
    <t>Jun 15, 2020 11:20:32 PM</t>
  </si>
  <si>
    <t>Jun 15, 2020 11:42:21 PM</t>
  </si>
  <si>
    <t>LD is relatively simple and less powerful. I would prefer to use ST language since it is very powerful and interoperable across control systems (It is a plain text which can be copied between different control system software).</t>
  </si>
  <si>
    <t>NAb2eVpz</t>
  </si>
  <si>
    <t>Jun 15, 2020 11:26:33 PM</t>
  </si>
  <si>
    <t>Jun 16, 2020 03:45:30 AM</t>
  </si>
  <si>
    <t>Sequential function chart (SFC)</t>
  </si>
  <si>
    <t>nNBoCExJ</t>
  </si>
  <si>
    <t>Jun 15, 2020 11:37:21 PM</t>
  </si>
  <si>
    <t>Jun 15, 2020 11:51:37 PM</t>
  </si>
  <si>
    <t>VVzHEUVE</t>
  </si>
  <si>
    <t>Jun 15, 2020 11:41:26 PM</t>
  </si>
  <si>
    <t>Jun 16, 2020 12:02:51 AM</t>
  </si>
  <si>
    <t>Got training on LD in early days but never used in any project and as we are using FBD/ST language frequently so more comfortable with same.</t>
  </si>
  <si>
    <t>SJzwoKjB</t>
  </si>
  <si>
    <t>Jun 16, 2020 12:17:44 AM</t>
  </si>
  <si>
    <t>Jun 16, 2020 12:39:10 AM</t>
  </si>
  <si>
    <t>Ladder diagram (LD)</t>
  </si>
  <si>
    <t>Water Pump will never be turned ON, regardless the state of the input elements (Button and Water Level Detector).</t>
  </si>
  <si>
    <t>Boiler will be turned ON when the Start Button and Stop Button are OFF, or when the Heat Sensor is ON.</t>
  </si>
  <si>
    <t>f0CNyxdn</t>
  </si>
  <si>
    <t>Jun 16, 2020 12:40:59 AM</t>
  </si>
  <si>
    <t>Jun 16, 2020 12:58:22 AM</t>
  </si>
  <si>
    <t>vDB3OsS1</t>
  </si>
  <si>
    <t>Jun 16, 2020 12:52:33 AM</t>
  </si>
  <si>
    <t>Jun 16, 2020 01:22:29 AM</t>
  </si>
  <si>
    <t>oZCCM2GW</t>
  </si>
  <si>
    <t>Jun 16, 2020 01:38:21 AM</t>
  </si>
  <si>
    <t>Jun 16, 2020 07:36:11 AM</t>
  </si>
  <si>
    <t>8 - Wrong structure, symbols and labels</t>
  </si>
  <si>
    <t>Light will be turned ON only when Button A and Button B are OFF.</t>
  </si>
  <si>
    <t>XbCCSqTb</t>
  </si>
  <si>
    <t>Jun 16, 2020 02:38:19 AM</t>
  </si>
  <si>
    <t>Jun 16, 2020 03:31:55 AM</t>
  </si>
  <si>
    <t>Ladder Logic, Is easy to use, Only we need to understand the flow of sequences , then it is easy to bit, if you are very found of Logical gates, it is easy to buit.</t>
  </si>
  <si>
    <t>jMBU42fc</t>
  </si>
  <si>
    <t>Jun 16, 2020 03:36:29 AM</t>
  </si>
  <si>
    <t>Jun 16, 2020 03:58:35 AM</t>
  </si>
  <si>
    <t>knChirsJ</t>
  </si>
  <si>
    <t>Jun 16, 2020 03:39:04 AM</t>
  </si>
  <si>
    <t>Jun 16, 2020 03:57:33 AM</t>
  </si>
  <si>
    <t>Function block diagram (FBD),Sequential function chart (SFC)</t>
  </si>
  <si>
    <t>FhBoc6TY</t>
  </si>
  <si>
    <t>Jun 16, 2020 03:40:10 AM</t>
  </si>
  <si>
    <t>Jun 16, 2020 04:13:09 AM</t>
  </si>
  <si>
    <t>Technician</t>
  </si>
  <si>
    <t>Very simple and useful teaching. Thumbs up.</t>
  </si>
  <si>
    <t>hgbRkZQD</t>
  </si>
  <si>
    <t>Jun 16, 2020 03:58:21 AM</t>
  </si>
  <si>
    <t>Jun 16, 2020 04:14:59 AM</t>
  </si>
  <si>
    <t>Ladder diagram (LD),Function block diagram (FBD),Instruction list (IL)</t>
  </si>
  <si>
    <t>MZzCs6wY</t>
  </si>
  <si>
    <t>Jun 16, 2020 04:00:17 AM</t>
  </si>
  <si>
    <t>Jun 16, 2020 04:21:29 AM</t>
  </si>
  <si>
    <t>As it was like basic programming that one learns in his academics, one will definitely have it's knowledge. but when there are more simplified and better languages that can be used in current scenario, no one wants to look towards ladder.</t>
  </si>
  <si>
    <t>RgCCbCmq</t>
  </si>
  <si>
    <t>Jun 16, 2020 04:08:37 AM</t>
  </si>
  <si>
    <t>Jun 16, 2020 04:30:22 AM</t>
  </si>
  <si>
    <t>gvBoryF9</t>
  </si>
  <si>
    <t>Jun 16, 2020 05:32:20 AM</t>
  </si>
  <si>
    <t>Jun 16, 2020 05:43:37 AM</t>
  </si>
  <si>
    <t>Ladder is a very graphical language that represents a visual wiring diagram that is logical and very easy to see and determine the function of the operations. For training support staff of equipment to trouble shoot a system it is one of the best tools available.</t>
  </si>
  <si>
    <t>blCCU4hy</t>
  </si>
  <si>
    <t>Jun 16, 2020 06:07:35 AM</t>
  </si>
  <si>
    <t>Jun 16, 2020 06:24:48 AM</t>
  </si>
  <si>
    <t>4 - Correct structure, wrong labels and symbols</t>
  </si>
  <si>
    <t>It’s simple and easy to use, it’s just i never been used to ladder logic so finding it bit unfamiliar however my colleagues who used ladder logics, always admire it.</t>
  </si>
  <si>
    <t>wxChKylE</t>
  </si>
  <si>
    <t>Jun 16, 2020 06:43:45 AM</t>
  </si>
  <si>
    <t>Jun 16, 2020 07:14:50 AM</t>
  </si>
  <si>
    <t>dLCN4SLZ</t>
  </si>
  <si>
    <t>Jun 16, 2020 08:23:06 AM</t>
  </si>
  <si>
    <t>Jun 16, 2020 08:35:04 AM</t>
  </si>
  <si>
    <t>Light will be turned ON when Button A and Button B have the same state (ON and ON or OFF and OFF)</t>
  </si>
  <si>
    <t>DFCNg7jI</t>
  </si>
  <si>
    <t>Jun 16, 2020 09:31:42 AM</t>
  </si>
  <si>
    <t>Jun 16, 2020 09:53:27 AM</t>
  </si>
  <si>
    <t>JmB36Fdf</t>
  </si>
  <si>
    <t>Jun 16, 2020 10:43:37 AM</t>
  </si>
  <si>
    <t>Jun 16, 2020 10:59:57 AM</t>
  </si>
  <si>
    <t>Ladder logic is good but when compared to FBD, I will go with FDB. In FBD, troubleshooting in program is easy when compared to ladder.</t>
  </si>
  <si>
    <t>eHBo7hnt</t>
  </si>
  <si>
    <t>Jun 16, 2020 11:53:28 AM</t>
  </si>
  <si>
    <t>Jun 16, 2020 12:00:56 PM</t>
  </si>
  <si>
    <t>It takes too much space to program therefore is only suitable for very simple programs</t>
  </si>
  <si>
    <t>WeBoYUVj</t>
  </si>
  <si>
    <t>Jun 16, 2020 11:54:40 AM</t>
  </si>
  <si>
    <t>Jun 16, 2020 12:25:33 PM</t>
  </si>
  <si>
    <t>Ladder diagram (LD),Function block diagram (FBD),Structured text (ST),Sequential function chart (SFC),Other</t>
  </si>
  <si>
    <t>bzChuDUf</t>
  </si>
  <si>
    <t>Jun 16, 2020 12:31:42 PM</t>
  </si>
  <si>
    <t>Jun 16, 2020 12:53:16 PM</t>
  </si>
  <si>
    <t>6 - Wrong structure, symbols and labels</t>
  </si>
  <si>
    <t>Boiler will never be turned ON, regardless the state of the input elements (Start Button, Stop Button and Heat Sensor).</t>
  </si>
  <si>
    <t>XHzxqyXH</t>
  </si>
  <si>
    <t>Jun 16, 2020 01:24:23 PM</t>
  </si>
  <si>
    <t>Jun 16, 2020 01:41:36 PM</t>
  </si>
  <si>
    <t>I think it is an esay way to make logic for security systems.</t>
  </si>
  <si>
    <t>SCBUWXYE</t>
  </si>
  <si>
    <t>Jun 16, 2020 03:02:53 PM</t>
  </si>
  <si>
    <t>Jun 16, 2020 03:21:11 PM</t>
  </si>
  <si>
    <t>Take up too much space in a complex automation project. Function block much more user friendly especially during testing and online process</t>
  </si>
  <si>
    <t>7nChK7Fs</t>
  </si>
  <si>
    <t>Jun 16, 2020 03:52:08 PM</t>
  </si>
  <si>
    <t>Jun 16, 2020 04:00:31 PM</t>
  </si>
  <si>
    <t>zkChQW0T</t>
  </si>
  <si>
    <t>Jun 16, 2020 08:21:09 PM</t>
  </si>
  <si>
    <t>Jun 18, 2020 04:55:37 AM</t>
  </si>
  <si>
    <t>Water Pump will be turned ON when the Button is ON or the Water Level Detector is ON.</t>
  </si>
  <si>
    <t>WIBUfFR0</t>
  </si>
  <si>
    <t>Jun 16, 2020 08:40:59 PM</t>
  </si>
  <si>
    <t>Jun 16, 2020 08:57:16 PM</t>
  </si>
  <si>
    <t>3SBoDaHC</t>
  </si>
  <si>
    <t>Jun 16, 2020 09:15:18 PM</t>
  </si>
  <si>
    <t>Jun 16, 2020 09:25:41 PM</t>
  </si>
  <si>
    <t>Simplest language i have ever learned.</t>
  </si>
  <si>
    <t>DmCsCTeI</t>
  </si>
  <si>
    <t>Jun 16, 2020 09:52:05 PM</t>
  </si>
  <si>
    <t>Jun 16, 2020 10:07:08 PM</t>
  </si>
  <si>
    <t>SzChE9Ut</t>
  </si>
  <si>
    <t>Jun 16, 2020 10:00:43 PM</t>
  </si>
  <si>
    <t>Jun 16, 2020 10:29:13 PM</t>
  </si>
  <si>
    <t>Ladder logic is best for the beginners to learn &amp; understand PLC programming. It is difficult to build more complex PLC programming logic using Ladder concept. For understanding simple programs like turning motor/lights, Ladder is ok but when we get into complex logics of process control or some complex solution building logics, LD is an cumbersome &amp; time consuming. Program length also increases due to limitations in the NO/NC contacts in each rung, then in this case we need to do cascading of Rungs(this increases program length). If program length is more &amp; cannot be seen in one single page like FBD, then troubleshooting problem is difficult &amp; time consuming.</t>
  </si>
  <si>
    <t>cJzV65jr</t>
  </si>
  <si>
    <t>Jun 16, 2020 10:10:26 PM</t>
  </si>
  <si>
    <t>Jun 16, 2020 10:34:25 PM</t>
  </si>
  <si>
    <t>Ladder logic should be used for less complex solution in automation. In this case is clear, readable and simple.</t>
  </si>
  <si>
    <t>0VzGiUJS</t>
  </si>
  <si>
    <t>Jun 16, 2020 10:13:41 PM</t>
  </si>
  <si>
    <t>Jun 16, 2020 10:36:02 PM</t>
  </si>
  <si>
    <t>XOCsG8Zn</t>
  </si>
  <si>
    <t>Jun 16, 2020 10:22:11 PM</t>
  </si>
  <si>
    <t>Jun 16, 2020 11:36:42 PM</t>
  </si>
  <si>
    <t>If you are familiar with logic (and/or/xor/...) this is easy, on the other hand not everyone finds logic easy. I do not have prior experience in ladder logic, but I recognize it all from working with digital gates.</t>
  </si>
  <si>
    <t>29zNCajo</t>
  </si>
  <si>
    <t>Jun 16, 2020 10:32:23 PM</t>
  </si>
  <si>
    <t>Jun 17, 2020 04:12:58 AM</t>
  </si>
  <si>
    <t>Alarm will only be turned ON when the three input elements are OFF at the same time: Smoke Detector, Carbon Monoxide Detector and Test Button.</t>
  </si>
  <si>
    <t>I think it is very interesting. 
Good to learn.</t>
  </si>
  <si>
    <t>arCNA3tG</t>
  </si>
  <si>
    <t>Jun 16, 2020 10:35:06 PM</t>
  </si>
  <si>
    <t>Jun 16, 2020 11:01:22 PM</t>
  </si>
  <si>
    <t>aiB3kJ0J</t>
  </si>
  <si>
    <t>Jun 16, 2020 10:56:45 PM</t>
  </si>
  <si>
    <t>Jun 16, 2020 11:29:47 PM</t>
  </si>
  <si>
    <t>It is a good programming language for machinery automation control and also can be used for factory automation.
Function block is good for process automation
SFC is good for sequential startup and shutdown and also can be used for batch process
ST is used for simply the calculations.</t>
  </si>
  <si>
    <t>LTChzJmY</t>
  </si>
  <si>
    <t>Jun 16, 2020 10:57:09 PM</t>
  </si>
  <si>
    <t>Jun 16, 2020 11:19:48 PM</t>
  </si>
  <si>
    <t>I believe more complex functions are way too crowded/complex in Ladder Logic and too difficult to analyze for programming errors.</t>
  </si>
  <si>
    <t>5IB3mufp</t>
  </si>
  <si>
    <t>Jun 16, 2020 11:07:24 PM</t>
  </si>
  <si>
    <t>Jun 16, 2020 11:29:36 PM</t>
  </si>
  <si>
    <t>Ladder diagram (LD),Structured text (ST)</t>
  </si>
  <si>
    <t>from my point of view ladder diagram is the simplest method for learning PLC</t>
  </si>
  <si>
    <t>ASBU42sl</t>
  </si>
  <si>
    <t>Jun 16, 2020 11:08:06 PM</t>
  </si>
  <si>
    <t>Jun 17, 2020 12:44:40 AM</t>
  </si>
  <si>
    <t>Engineer should use "The right tool for the right job". Ladder has its advantages but my personal opinion is that it should be removed from IEC. Number 1 reason for engineers using it is: Electricians have trouble reading other kinds of code. Why, untrained people are able to look and modify the code they dont understand.
Also, I think all graphical languages should be abolished as they give little to no value for the development of complex systems. Tools for these languages do not exist. I use ST as I can write practically whatever I want, have a structure and a nice architecture. I can build my own tools to write and analyze the code as it is just text. Im not saying ST is good either, its the best out of all IEC languages. But in the long run, it too is stuck in the 90s.</t>
  </si>
  <si>
    <t>feChOnEC</t>
  </si>
  <si>
    <t>Jun 16, 2020 11:10:38 PM</t>
  </si>
  <si>
    <t>Jun 16, 2020 11:23:56 PM</t>
  </si>
  <si>
    <t>Suits well to less complex tasks.</t>
  </si>
  <si>
    <t>DGChEJgk</t>
  </si>
  <si>
    <t>Jun 17, 2020 12:21:47 AM</t>
  </si>
  <si>
    <t>Jun 17, 2020 01:05:54 AM</t>
  </si>
  <si>
    <t>Light will be turned ON when at least Button A or Button B is OFF.</t>
  </si>
  <si>
    <t>x3CsRlkq</t>
  </si>
  <si>
    <t>Jun 17, 2020 01:19:38 AM</t>
  </si>
  <si>
    <t>Jun 17, 2020 01:49:33 AM</t>
  </si>
  <si>
    <t>Even though it is not difficult but I still prefer FB or structure text.</t>
  </si>
  <si>
    <t>TOChWYQq</t>
  </si>
  <si>
    <t>Jun 17, 2020 01:29:14 AM</t>
  </si>
  <si>
    <t>Jun 17, 2020 01:49:03 AM</t>
  </si>
  <si>
    <t>Instruction list (IL)</t>
  </si>
  <si>
    <t>I am old a old fashion programmer (started in 1979) and miss if, else and then functionality: this means ladder logic needs a lot of work for rehearsable functionality</t>
  </si>
  <si>
    <t>IoBoTQHh</t>
  </si>
  <si>
    <t>Jun 17, 2020 01:40:26 AM</t>
  </si>
  <si>
    <t>Jun 17, 2020 01:49:45 AM</t>
  </si>
  <si>
    <t>Ladder Logic is an way for simple programming tasks in PLC's. however when more complex functionality is needed, ladder logic will not able to cope with it and other means of programming will need to be used</t>
  </si>
  <si>
    <t>rhCsxvlr</t>
  </si>
  <si>
    <t>Jun 17, 2020 02:35:59 AM</t>
  </si>
  <si>
    <t>Jun 17, 2020 03:23:43 AM</t>
  </si>
  <si>
    <t>It is a matter of experiance.</t>
  </si>
  <si>
    <t>oXCNSM43</t>
  </si>
  <si>
    <t>Jun 17, 2020 02:56:29 AM</t>
  </si>
  <si>
    <t>Jun 17, 2020 03:16:53 AM</t>
  </si>
  <si>
    <t>N4CNVveQ</t>
  </si>
  <si>
    <t>Jun 17, 2020 04:33:47 AM</t>
  </si>
  <si>
    <t>Jun 17, 2020 04:53:37 AM</t>
  </si>
  <si>
    <t>Usable language if in need for simple software that e.g. electricians etc. needs to understand on-site and rather quickly. Lights on, off, pump run stop etc.
Usability in more complex softwares isn't that good as even with simple functions one ends up with huge number of ladders which makes the general view of the code more challanging.
Suites to specific purposes.</t>
  </si>
  <si>
    <t>QrBogpP5</t>
  </si>
  <si>
    <t>Jun 17, 2020 07:06:36 AM</t>
  </si>
  <si>
    <t>Jun 17, 2020 07:32:10 AM</t>
  </si>
  <si>
    <t>Ladder logic is very popular as a programming language for older systems, it's also very well understood for older people that has worked with relay logic. It's however hard to grasp at the beginning for younger engineers that have grown up with programmable electronic systems and generated some resistance that needs to be overcome. Ladder logic has some major issues being that it's hard to design and understand complex logics and becomes too difficult to follow for logic functions that interact between each other.</t>
  </si>
  <si>
    <t>5aBUx8Ay</t>
  </si>
  <si>
    <t>Jun 17, 2020 10:38:06 AM</t>
  </si>
  <si>
    <t>Jun 17, 2020 11:33:19 AM</t>
  </si>
  <si>
    <t>It is very simple method for complex programming and very easy to understand.</t>
  </si>
  <si>
    <t>AgCNNQY6</t>
  </si>
  <si>
    <t>Jun 17, 2020 10:12:56 PM</t>
  </si>
  <si>
    <t>Jun 18, 2020 01:43:57 AM</t>
  </si>
  <si>
    <t>KSBUe1Gk</t>
  </si>
  <si>
    <t>Jun 18, 2020 02:38:51 AM</t>
  </si>
  <si>
    <t>Jun 18, 2020 03:01:09 AM</t>
  </si>
  <si>
    <t>PxCCaRaF</t>
  </si>
  <si>
    <t>Jun 18, 2020 05:35:13 AM</t>
  </si>
  <si>
    <t>Jun 18, 2020 06:17:46 AM</t>
  </si>
  <si>
    <t>HVbuQmLq</t>
  </si>
  <si>
    <t>Jun 18, 2020 06:29:04 AM</t>
  </si>
  <si>
    <t>Jun 18, 2020 06:57:00 AM</t>
  </si>
  <si>
    <t>Ladder logic was designed to get electricians to learn PLC-programming in an easy way. It is a simple language for making simple things. When you want to make code that is not simple it gets to complicated to program. Then it is better to go for Structured text or function blocks. Looking at PLC manufacturers they actually allow you to put functionblocks into the ladder code to facilitate advanced coding in ladder. In the old days automation was made with relays. You could find quite amaizing functions made up of only relays. To day everything is built in PLC-code. There is no actual argument of keeping ladder-programming alive. Only for historical reasons.</t>
  </si>
  <si>
    <t>XzChUKE7</t>
  </si>
  <si>
    <t>Jun 18, 2020 01:41:21 PM</t>
  </si>
  <si>
    <t>Jun 18, 2020 02:05:45 PM</t>
  </si>
  <si>
    <t>I grew up using structured text (FORTRAN, KAREL, BASIC) languages and have little experience with Ladder Logic.  While I could become proficient in Ladder Logic I would prefer srtuctured text.</t>
  </si>
  <si>
    <t>7RCNRhHk</t>
  </si>
  <si>
    <t>Jun 18, 2020 01:41:58 PM</t>
  </si>
  <si>
    <t>Jun 18, 2020 01:54:44 PM</t>
  </si>
  <si>
    <t>NrCh55lO</t>
  </si>
  <si>
    <t>Jun 18, 2020 01:47:17 PM</t>
  </si>
  <si>
    <t>Jun 18, 2020 02:05:17 PM</t>
  </si>
  <si>
    <t>I don’t get what I would use it for, as it doesn’t have anything to do with my work.  Also the presentation was very dull.  It was hard to pay attention.</t>
  </si>
  <si>
    <t>uuzMG2zR</t>
  </si>
  <si>
    <t>Jun 18, 2020 01:57:15 PM</t>
  </si>
  <si>
    <t>Jun 18, 2020 02:03:49 PM</t>
  </si>
  <si>
    <t>UPCsGcRV</t>
  </si>
  <si>
    <t>Jun 18, 2020 02:09:39 PM</t>
  </si>
  <si>
    <t>Jun 18, 2020 02:20:34 PM</t>
  </si>
  <si>
    <t>The best way to program logic sequences.. Easier to debug than SC logic</t>
  </si>
  <si>
    <t>64B3vllq</t>
  </si>
  <si>
    <t>Jun 18, 2020 03:12:08 PM</t>
  </si>
  <si>
    <t>Jun 18, 2020 03:28:27 PM</t>
  </si>
  <si>
    <t>I feel like Ladder Logic is a very useful tool and could help understand other aspects of programming</t>
  </si>
  <si>
    <t>9JCC76Vq</t>
  </si>
  <si>
    <t>Jun 18, 2020 03:32:26 PM</t>
  </si>
  <si>
    <t>Jun 18, 2020 03:52:19 PM</t>
  </si>
  <si>
    <t>I think that is not useful to program complex / large control systems</t>
  </si>
  <si>
    <t>KHCNYOhD</t>
  </si>
  <si>
    <t>Jun 18, 2020 03:35:28 PM</t>
  </si>
  <si>
    <t>Jun 18, 2020 03:42:02 PM</t>
  </si>
  <si>
    <t>KszgLO2r</t>
  </si>
  <si>
    <t>Jun 18, 2020 04:08:00 PM</t>
  </si>
  <si>
    <t>Jun 18, 2020 04:21:02 PM</t>
  </si>
  <si>
    <t>Ladder diagram (LD),Sequential function chart (SFC)</t>
  </si>
  <si>
    <t>Easy to use the ladder logic whether you had learned C,C++.</t>
  </si>
  <si>
    <t>13zDuICn</t>
  </si>
  <si>
    <t>Jun 18, 2020 05:01:26 PM</t>
  </si>
  <si>
    <t>Jun 18, 2020 05:20:09 PM</t>
  </si>
  <si>
    <t>Ladder diagram (LD),Function block diagram (FBD),Structured text (ST),Instruction list (IL)</t>
  </si>
  <si>
    <t>Mostly Japanese PLC uses programmable logic ladder. PLC in Europe and US uses programming language like structural text or C programming. The basic fundamental still goes back to machine language as most chips need to be programmed before we get our computer/PLC/microprocessor to work.</t>
  </si>
  <si>
    <t>YyB3nom5</t>
  </si>
  <si>
    <t>Jun 18, 2020 06:43:10 PM</t>
  </si>
  <si>
    <t>Jun 18, 2020 06:54:21 PM</t>
  </si>
  <si>
    <t>I am familiar with ladder diagram, I loved to use it.</t>
  </si>
  <si>
    <t>WVBokAuQ</t>
  </si>
  <si>
    <t>Jun 18, 2020 07:49:07 PM</t>
  </si>
  <si>
    <t>Jun 18, 2020 08:18:44 PM</t>
  </si>
  <si>
    <t>Ladder diagram (LD),Other</t>
  </si>
  <si>
    <t>Ladder logic is one of the easy program to learn and teach.</t>
  </si>
  <si>
    <t>i8CNjhUa</t>
  </si>
  <si>
    <t>Jun 18, 2020 08:09:12 PM</t>
  </si>
  <si>
    <t>Jun 18, 2020 08:33:22 PM</t>
  </si>
  <si>
    <t>Very simple to use for discrete Automations functions and simple machine operation . Easy to learn and troubleshooting. Good Language for fresh engineers to learn and understand the relay and coil concept . For Process automation with complex loops and sequence it's difficult to implement in ladder . I love Ladder logic</t>
  </si>
  <si>
    <t>ybbZoHcJ</t>
  </si>
  <si>
    <t>Jun 18, 2020 08:38:38 PM</t>
  </si>
  <si>
    <t>Jun 18, 2020 09:06:00 PM</t>
  </si>
  <si>
    <t>TUB34mON</t>
  </si>
  <si>
    <t>Jun 18, 2020 09:12:16 PM</t>
  </si>
  <si>
    <t>Jun 18, 2020 09:31:43 PM</t>
  </si>
  <si>
    <t>Easy to use, good overview, easy to follow flow of programming and troubleshooting</t>
  </si>
  <si>
    <t>NpB3uCyq</t>
  </si>
  <si>
    <t>Jun 18, 2020 09:19:27 PM</t>
  </si>
  <si>
    <t>Jun 18, 2020 09:33:04 PM</t>
  </si>
  <si>
    <t>kTCs4oT6</t>
  </si>
  <si>
    <t>Jun 18, 2020 09:45:07 PM</t>
  </si>
  <si>
    <t>Jun 18, 2020 10:09:08 PM</t>
  </si>
  <si>
    <t>Alarm will never be turned ON, regardless the state of the input elements (Smoke Detector, Carbon Monoxide Detector or Test Button).</t>
  </si>
  <si>
    <t>Boiler will be turned ON when at least one of the input elements is ON: Start Button, Stop Button or Heat Sensor.</t>
  </si>
  <si>
    <t>obCNVRxT</t>
  </si>
  <si>
    <t>Jun 18, 2020 09:47:54 PM</t>
  </si>
  <si>
    <t>Jun 18, 2020 09:59:24 PM</t>
  </si>
  <si>
    <t>zTB3NbtL</t>
  </si>
  <si>
    <t>Jun 18, 2020 10:49:39 PM</t>
  </si>
  <si>
    <t>Jun 18, 2020 10:57:26 PM</t>
  </si>
  <si>
    <t>7qz8kyxz</t>
  </si>
  <si>
    <t>Jun 18, 2020 10:53:58 PM</t>
  </si>
  <si>
    <t>Jun 18, 2020 11:09:41 PM</t>
  </si>
  <si>
    <t>It is easy to compare with electrical circuits</t>
  </si>
  <si>
    <t>FJCCVkpb</t>
  </si>
  <si>
    <t>Jun 18, 2020 10:57:12 PM</t>
  </si>
  <si>
    <t>Jun 18, 2020 11:14:05 PM</t>
  </si>
  <si>
    <t>RoCssQQo</t>
  </si>
  <si>
    <t>Jun 18, 2020 11:03:26 PM</t>
  </si>
  <si>
    <t>Jun 18, 2020 11:29:40 PM</t>
  </si>
  <si>
    <t>Structured text (ST),Sequential function chart (SFC)</t>
  </si>
  <si>
    <t>Ladder charts can be used for small simple applications, by electricians / technicians who are used to looking at electrical charts. For larger complex automation solutions I would recommend structured text.</t>
  </si>
  <si>
    <t>MLzTrsHh</t>
  </si>
  <si>
    <t>Jun 18, 2020 11:04:05 PM</t>
  </si>
  <si>
    <t>Jun 18, 2020 11:37:32 PM</t>
  </si>
  <si>
    <t>vqCNwRdy</t>
  </si>
  <si>
    <t>Jun 18, 2020 11:06:59 PM</t>
  </si>
  <si>
    <t>Jun 19, 2020 05:48:02 AM</t>
  </si>
  <si>
    <t>YwCChzJ3</t>
  </si>
  <si>
    <t>Jun 18, 2020 11:16:22 PM</t>
  </si>
  <si>
    <t>Jun 19, 2020 03:16:34 AM</t>
  </si>
  <si>
    <t>zKbgZgN9</t>
  </si>
  <si>
    <t>Jun 18, 2020 11:20:56 PM</t>
  </si>
  <si>
    <t>Jun 18, 2020 11:37:41 PM</t>
  </si>
  <si>
    <t>A programmer will need to have knowledge about electric circuit to be able to digist this progamming language</t>
  </si>
  <si>
    <t>UqCNpHSh</t>
  </si>
  <si>
    <t>Jun 18, 2020 11:24:37 PM</t>
  </si>
  <si>
    <t>Jun 18, 2020 11:34:43 PM</t>
  </si>
  <si>
    <t>Good for simple tasks, but for more complex routines, only ST is the logical choice.</t>
  </si>
  <si>
    <t>PbCsWwoC</t>
  </si>
  <si>
    <t>Jun 18, 2020 11:26:44 PM</t>
  </si>
  <si>
    <t>Jun 18, 2020 11:35:19 PM</t>
  </si>
  <si>
    <t>ZfBUWLRq</t>
  </si>
  <si>
    <t>Jun 18, 2020 11:49:56 PM</t>
  </si>
  <si>
    <t>Jun 19, 2020 12:03:16 AM</t>
  </si>
  <si>
    <t>Ladder is OK for very simple logic. FBD is simpler for beginners because AND/OR relationship is clear.
Thanks for the opportinity on this survay.</t>
  </si>
  <si>
    <t>azCsO2x9</t>
  </si>
  <si>
    <t>Jun 18, 2020 11:59:11 PM</t>
  </si>
  <si>
    <t>Jun 19, 2020 12:11:59 AM</t>
  </si>
  <si>
    <t>MBCNjYvl</t>
  </si>
  <si>
    <t>Jun 19, 2020 12:08:35 AM</t>
  </si>
  <si>
    <t>Jun 19, 2020 12:28:09 AM</t>
  </si>
  <si>
    <t>ST or FB are more efficient. Ladder Logic is very old fashion, outdated, looks horrible and is hard to read.</t>
  </si>
  <si>
    <t>RUChp7Ip</t>
  </si>
  <si>
    <t>Jun 19, 2020 12:09:03 AM</t>
  </si>
  <si>
    <t>Jun 19, 2020 12:39:53 AM</t>
  </si>
  <si>
    <t>As I have been using FBD and ST most of my career I obviously feel more comfortable with that. Ladder logic don't necessarily meet the complexity needed for HV systems with components using advanced communications protocols, protection relays, controllers etc.</t>
  </si>
  <si>
    <t>JKCNRWbm</t>
  </si>
  <si>
    <t>Jun 19, 2020 12:37:46 AM</t>
  </si>
  <si>
    <t>Jun 19, 2020 01:40:38 AM</t>
  </si>
  <si>
    <t>BICsbcPt</t>
  </si>
  <si>
    <t>Jun 19, 2020 12:43:43 AM</t>
  </si>
  <si>
    <t>Jun 19, 2020 12:54:36 AM</t>
  </si>
  <si>
    <t>never used before, but I will give it a try in the future</t>
  </si>
  <si>
    <t>HHBUgc4q</t>
  </si>
  <si>
    <t>Jun 19, 2020 12:44:04 AM</t>
  </si>
  <si>
    <t>Jun 19, 2020 12:55:27 AM</t>
  </si>
  <si>
    <t>Outdated not flexible enough compared to ST</t>
  </si>
  <si>
    <t>WcCN8dFP</t>
  </si>
  <si>
    <t>Jun 19, 2020 01:02:28 AM</t>
  </si>
  <si>
    <t>Jun 19, 2020 03:00:01 AM</t>
  </si>
  <si>
    <t>B2ChO5Fo</t>
  </si>
  <si>
    <t>Jun 19, 2020 01:08:34 AM</t>
  </si>
  <si>
    <t>Jun 19, 2020 01:35:48 AM</t>
  </si>
  <si>
    <t>FKChcXAV</t>
  </si>
  <si>
    <t>Jun 19, 2020 01:26:43 AM</t>
  </si>
  <si>
    <t>Jun 19, 2020 02:00:59 AM</t>
  </si>
  <si>
    <t>Theese examples are quite simple, I'd like to see some more complex examples. also this seemes to be only boolean, no analoge elements? like water level %. (limits)</t>
  </si>
  <si>
    <t>ucCCRQEy</t>
  </si>
  <si>
    <t>Jun 19, 2020 01:31:50 AM</t>
  </si>
  <si>
    <t>Jun 19, 2020 02:14:45 AM</t>
  </si>
  <si>
    <t>Ladder diagram (LD),Function block diagram (FBD),Sequential function chart (SFC)</t>
  </si>
  <si>
    <t>uYB3Fmfo</t>
  </si>
  <si>
    <t>Jun 19, 2020 03:05:00 AM</t>
  </si>
  <si>
    <t>Jun 19, 2020 03:21:02 AM</t>
  </si>
  <si>
    <t>Sparkie (Electrician tool), Process control technicians will use FBD</t>
  </si>
  <si>
    <t>QPbT44zU</t>
  </si>
  <si>
    <t>Jun 19, 2020 03:18:56 AM</t>
  </si>
  <si>
    <t>Jun 19, 2020 04:23:53 AM</t>
  </si>
  <si>
    <t>a simple system, but too limiting for creating solutions in a modern world where variables and other data forms are nessecary.</t>
  </si>
  <si>
    <t>BGCsZkS0</t>
  </si>
  <si>
    <t>Jun 19, 2020 03:51:52 AM</t>
  </si>
  <si>
    <t>Jun 19, 2020 04:06:10 AM</t>
  </si>
  <si>
    <t>Ladder languages is simple &amp; easy to learn</t>
  </si>
  <si>
    <t>cFB3d8qf</t>
  </si>
  <si>
    <t>Jun 19, 2020 03:53:27 AM</t>
  </si>
  <si>
    <t>Jun 19, 2020 04:11:06 AM</t>
  </si>
  <si>
    <t>vMzcNyO6</t>
  </si>
  <si>
    <t>Jun 19, 2020 04:15:15 AM</t>
  </si>
  <si>
    <t>Jun 19, 2020 04:54:50 AM</t>
  </si>
  <si>
    <t>In the fact, I have used it on Moeller Easy Relay  (today it it Eaton) and we have programmed it on display and then from computer, this was approx. in 1997 and this was last time when I have used it.
BTW you have fault in one combinatory table. I will write an extra email about this.
Best regards from Czechia, Zdenek Halamka if you want to contact me, you can mail me at: Halamka@gmail.com</t>
  </si>
  <si>
    <t>hjBUElDI</t>
  </si>
  <si>
    <t>Jun 19, 2020 04:23:21 AM</t>
  </si>
  <si>
    <t>Jun 19, 2020 04:56:05 AM</t>
  </si>
  <si>
    <t>It seems to be about being able to translate one visualization of the logic table into another that is actually harder to read! Both have the same meaning, no information is added. Standard circuits of inputs and outputs could be used to apply 1:1 to any possible logic table. The ladder logic view could be useful for the person wiring up the switches and lamps, but it might be created automatically from the logic table. Also, the ladder logic diagrams do not avoid having someone drawing something that does not make any logical sense (unfit for any application except wasting switches and lamps...)</t>
  </si>
  <si>
    <t>X9CsyK0v</t>
  </si>
  <si>
    <t>Jun 19, 2020 04:55:24 AM</t>
  </si>
  <si>
    <t>Jun 19, 2020 05:01:51 AM</t>
  </si>
  <si>
    <t>Not a part of my everyday work</t>
  </si>
  <si>
    <t>lEz5krG0</t>
  </si>
  <si>
    <t>Jun 19, 2020 05:10:03 AM</t>
  </si>
  <si>
    <t>Jun 19, 2020 05:31:01 AM</t>
  </si>
  <si>
    <t>It is good solution for the simple logics.</t>
  </si>
  <si>
    <t>EkzApVb3</t>
  </si>
  <si>
    <t>Jun 19, 2020 05:14:21 AM</t>
  </si>
  <si>
    <t>Jun 19, 2020 05:28:15 AM</t>
  </si>
  <si>
    <t>If you have experience with electrical diagrams, ladder it's a straight forward languaje, and you can easily learn to use it. Maybe, for programmers without an electrical background, it can get complicated or not so intuitive.</t>
  </si>
  <si>
    <t>2vb0j9WK</t>
  </si>
  <si>
    <t>Jun 19, 2020 05:43:27 AM</t>
  </si>
  <si>
    <t>Jun 19, 2020 06:35:53 AM</t>
  </si>
  <si>
    <t>Boiler will be turned ON when the Start Button is OFF, and the Stop Button and Heat Sensor are OFF.</t>
  </si>
  <si>
    <t>I feel , its very easy to understand and to work on. as its a drawing so it gives complete freedom to visualize the functions.</t>
  </si>
  <si>
    <t>yOBoOW2m</t>
  </si>
  <si>
    <t>Jun 19, 2020 06:01:14 AM</t>
  </si>
  <si>
    <t>Jun 19, 2020 06:16:21 AM</t>
  </si>
  <si>
    <t>Ladder logic is very good for simple machine control programming. For these applications it is the easiest for the majority of people to understand. It does not work as well for sequential programming. Trying to write this style of programming often involves a lot intermediate of coils, edge detections and latches, which can be hard for some to follow.</t>
  </si>
  <si>
    <t>TeCCWevd</t>
  </si>
  <si>
    <t>Jun 19, 2020 06:50:34 AM</t>
  </si>
  <si>
    <t>Jun 19, 2020 07:11:55 AM</t>
  </si>
  <si>
    <t>rZBopj1c</t>
  </si>
  <si>
    <t>Jun 19, 2020 06:57:30 AM</t>
  </si>
  <si>
    <t>Jun 19, 2020 07:07:53 AM</t>
  </si>
  <si>
    <t>DvbNHQgJ</t>
  </si>
  <si>
    <t>Jun 19, 2020 07:05:29 AM</t>
  </si>
  <si>
    <t>Jun 19, 2020 07:10:06 AM</t>
  </si>
  <si>
    <t>hQBU5wRv</t>
  </si>
  <si>
    <t>Jun 19, 2020 07:06:54 AM</t>
  </si>
  <si>
    <t>Jun 19, 2020 07:22:05 AM</t>
  </si>
  <si>
    <t>XObje8bd</t>
  </si>
  <si>
    <t>Jun 19, 2020 07:23:31 AM</t>
  </si>
  <si>
    <t>Jun 19, 2020 07:41:10 AM</t>
  </si>
  <si>
    <t>Readability is "OK", but overall it's less efficient than FB or ST (but of course better than IL). Pherhaps easier to get in to for someone with a background as an electrician than someone trained in automation.</t>
  </si>
  <si>
    <t>9RBUrpPx</t>
  </si>
  <si>
    <t>Jun 19, 2020 08:03:18 AM</t>
  </si>
  <si>
    <t>Jun 19, 2020 08:54:52 AM</t>
  </si>
  <si>
    <t>It's good for electrical works and for good knowledge.</t>
  </si>
  <si>
    <t>05BUxegM</t>
  </si>
  <si>
    <t>Jun 19, 2020 08:23:53 AM</t>
  </si>
  <si>
    <t>Jun 19, 2020 08:47:09 AM</t>
  </si>
  <si>
    <t>5yCCTYO4</t>
  </si>
  <si>
    <t>Jun 19, 2020 09:06:21 AM</t>
  </si>
  <si>
    <t>Jun 19, 2020 09:30:45 AM</t>
  </si>
  <si>
    <t>Engineering Student</t>
  </si>
  <si>
    <t>lHbficlz</t>
  </si>
  <si>
    <t>Jun 19, 2020 09:24:27 AM</t>
  </si>
  <si>
    <t>Jun 19, 2020 10:01:41 AM</t>
  </si>
  <si>
    <t>At first glance I needed a double take to remember the n/o and n/c pics, I had doubts on some of my answers but the logic seems simple to learn, I think if I had seen the actual solution for a given set that I got wrong, I would very quickly be able to learn from the mistake and thereafter predict the correct answer if questioned more, however I do believe for some people they would most likely not be able to consider the concept of this being open and that closed in order for X to work, or for two different paths whereby only one is required to be on, in order for the end output to function accordingly. Personally I like it, I like it a lot</t>
  </si>
  <si>
    <t>wVBoZg20</t>
  </si>
  <si>
    <t>Jun 19, 2020 09:48:08 AM</t>
  </si>
  <si>
    <t>Jun 19, 2020 10:09:58 AM</t>
  </si>
  <si>
    <t>tkbD58j2</t>
  </si>
  <si>
    <t>Jun 19, 2020 09:21:16 PM</t>
  </si>
  <si>
    <t>Jun 19, 2020 09:29:54 PM</t>
  </si>
  <si>
    <t>NfBo1TKZ</t>
  </si>
  <si>
    <t>Jun 21, 2020 09:32:14 PM</t>
  </si>
  <si>
    <t>Jun 21, 2020 09:44:16 PM</t>
  </si>
  <si>
    <t>I have never used it and I don't understand</t>
  </si>
  <si>
    <t>JkCCkVlK</t>
  </si>
  <si>
    <t>Jun 21, 2020 10:40:59 PM</t>
  </si>
  <si>
    <t>Jun 21, 2020 10:53:58 PM</t>
  </si>
  <si>
    <t>LRzvAffo</t>
  </si>
  <si>
    <t>Jun 21, 2020 10:41:27 PM</t>
  </si>
  <si>
    <t>Jun 21, 2020 10:51:54 PM</t>
  </si>
  <si>
    <t>YeBockNq</t>
  </si>
  <si>
    <t>Jun 21, 2020 10:45:11 PM</t>
  </si>
  <si>
    <t>Jun 21, 2020 11:13:37 PM</t>
  </si>
  <si>
    <t>Y0B3E31A</t>
  </si>
  <si>
    <t>Jun 22, 2020 12:16:47 AM</t>
  </si>
  <si>
    <t>Jun 22, 2020 12:30:41 AM</t>
  </si>
  <si>
    <t>ruzVSx80</t>
  </si>
  <si>
    <t>Jun 22, 2020 01:11:26 AM</t>
  </si>
  <si>
    <t>Jun 22, 2020 01:26:49 AM</t>
  </si>
  <si>
    <t>2iBUpdlT</t>
  </si>
  <si>
    <t>Jun 22, 2020 01:52:41 AM</t>
  </si>
  <si>
    <t>Jun 22, 2020 05:10:25 AM</t>
  </si>
  <si>
    <t>In Europe we are more used to the FB logic, but this ladder logic has it’s place when replacing very simple relay logics with PLC. But anything more complex is much easier to present in FB. Personally in 25 years of studying and working within automation field I have never really used or needed ladder logic (except some examples in schools). Things like analog setpoints, flip-flops, If-Else and case- structures are very complex with ladder logic compared to FB. Personally I use only ST because it is superior when you need to have automated version control. And ST will not be that complex to read if variables are well chosen.</t>
  </si>
  <si>
    <t>3vChp0mh</t>
  </si>
  <si>
    <t>Jun 22, 2020 02:20:46 AM</t>
  </si>
  <si>
    <t>Jun 22, 2020 03:03:27 AM</t>
  </si>
  <si>
    <t>as beginner, I consider this method useful to be adopted both for internal (technical explanation and execution) and for external action (customer and operational application).</t>
  </si>
  <si>
    <t>wOB3QRW9</t>
  </si>
  <si>
    <t>Jun 22, 2020 07:13:26 AM</t>
  </si>
  <si>
    <t>Jun 22, 2020 07:32:16 AM</t>
  </si>
  <si>
    <t>Old fassion</t>
  </si>
  <si>
    <t>YEbO10f0</t>
  </si>
  <si>
    <t>Jun 22, 2020 08:01:38 AM</t>
  </si>
  <si>
    <t>Jun 22, 2020 08:08:12 AM</t>
  </si>
  <si>
    <t>tgBUZLhW</t>
  </si>
  <si>
    <t>Jun 22, 2020 09:14:46 AM</t>
  </si>
  <si>
    <t>Jun 22, 2020 09:29:41 AM</t>
  </si>
  <si>
    <t>it gets more complicated when an output function is dependent on another's output function. Then reading the ladder top to bottom becomes tricky in search for the dependable.
needs more standardization on symbols, including timers and so on</t>
  </si>
  <si>
    <t>5Nze0Ty6</t>
  </si>
  <si>
    <t>Jun 22, 2020 03:12:51 PM</t>
  </si>
  <si>
    <t>Jun 22, 2020 03:44:12 PM</t>
  </si>
  <si>
    <t>Ladder logic is suitable only for small applications or program , but for big application or DCS it is not possible practical to use</t>
  </si>
  <si>
    <t>z9ChR08P</t>
  </si>
  <si>
    <t>Jun 22, 2020 10:26:52 PM</t>
  </si>
  <si>
    <t>Jun 23, 2020 04:41:01 AM</t>
  </si>
  <si>
    <t>Structured text (ST),Other</t>
  </si>
  <si>
    <t>Easy to learn due to graphical representation.
Not suited for complex tasks. Therefore LD is not enough for state-of-the-art PLC applications. 
For simple wirings or to teach the basics of PLC applications, it's ok.</t>
  </si>
  <si>
    <t>AgBUAizw</t>
  </si>
  <si>
    <t>Jun 22, 2020 10:36:34 PM</t>
  </si>
  <si>
    <t>Jun 22, 2020 10:48:54 PM</t>
  </si>
  <si>
    <t>6bCsxW67</t>
  </si>
  <si>
    <t>Jun 22, 2020 11:52:58 PM</t>
  </si>
  <si>
    <t>Jun 23, 2020 12:26:09 AM</t>
  </si>
  <si>
    <t>9BCNanBh</t>
  </si>
  <si>
    <t>Jun 23, 2020 12:19:55 AM</t>
  </si>
  <si>
    <t>Jun 23, 2020 01:20:27 AM</t>
  </si>
  <si>
    <t>Ladder logic should be properly coded with respect to the condition of the process parameters. Like Many times, I found complexity Switch ON/OFF in physical situation and bit HIGH/LOW in Ladder Logic. Sometimes become confusing.
2. Timer On and OFF sometimes becomes confusing what timer to use and select. 
3. Ladder Logic for formation of sequential execution also sometimes become confusing.</t>
  </si>
  <si>
    <t>tnChctBX</t>
  </si>
  <si>
    <t>Jun 23, 2020 01:13:26 AM</t>
  </si>
  <si>
    <t>Jun 23, 2020 01:24:01 AM</t>
  </si>
  <si>
    <t>14CCJmNl</t>
  </si>
  <si>
    <t>Jun 23, 2020 03:26:22 AM</t>
  </si>
  <si>
    <t>Jun 23, 2020 03:52:25 AM</t>
  </si>
  <si>
    <t>OsCCiriq</t>
  </si>
  <si>
    <t>Jun 23, 2020 04:06:14 AM</t>
  </si>
  <si>
    <t>Jun 23, 2020 04:43:40 AM</t>
  </si>
  <si>
    <t>FpCCCQaQ</t>
  </si>
  <si>
    <t>Jun 23, 2020 04:32:47 AM</t>
  </si>
  <si>
    <t>Jun 23, 2020 05:02:02 AM</t>
  </si>
  <si>
    <t>p7B3qlvP</t>
  </si>
  <si>
    <t>Jun 23, 2020 05:31:47 AM</t>
  </si>
  <si>
    <t>Jun 23, 2020 06:04:19 AM</t>
  </si>
  <si>
    <t>This looks for building logical controls using digital signals and interest is to see how the analog signals are handled.</t>
  </si>
  <si>
    <t>yzCNgBTL</t>
  </si>
  <si>
    <t>Jun 23, 2020 05:43:16 AM</t>
  </si>
  <si>
    <t>Jun 23, 2020 06:00:49 AM</t>
  </si>
  <si>
    <t>5aB30jVl</t>
  </si>
  <si>
    <t>Jun 23, 2020 08:00:42 AM</t>
  </si>
  <si>
    <t>Jun 23, 2020 08:28:20 AM</t>
  </si>
  <si>
    <t>If ladder logic comprises only combinations of logical expressions, such as "on", "off", "and", and "or" there are many other, also graphical ways to build such a logic and the added value by ladder logic is unclear.
If there are more operators than the above, the examples and tutorial video shown here are not sufficient to assess the benefit of ladder logic compared to other tools.</t>
  </si>
  <si>
    <t>jKbl6m4G</t>
  </si>
  <si>
    <t>Jun 24, 2020 03:16:39 AM</t>
  </si>
  <si>
    <t>Jun 24, 2020 03:26:36 AM</t>
  </si>
  <si>
    <t>Too "tricky" to use. FBD is more intuitive.</t>
  </si>
  <si>
    <t>sEzv4v9p</t>
  </si>
  <si>
    <t>Jun 25, 2020 05:36:55 AM</t>
  </si>
  <si>
    <t>Jun 25, 2020 06:07:29 AM</t>
  </si>
  <si>
    <t>erBoONKV</t>
  </si>
  <si>
    <t>Jun 25, 2020 10:05:10 AM</t>
  </si>
  <si>
    <t>Jun 25, 2020 10:13:29 AM</t>
  </si>
  <si>
    <t>I much prefer functional block diagrams for programming</t>
  </si>
  <si>
    <t>B7blCfXy</t>
  </si>
  <si>
    <t>Jun 29, 2020 01:06:51 PM</t>
  </si>
  <si>
    <t>Jun 29, 2020 01:20:45 PM</t>
  </si>
  <si>
    <t>nazuHXbC</t>
  </si>
  <si>
    <t>Jun 29, 2020 11:09:00 PM</t>
  </si>
  <si>
    <t>Jun 29, 2020 11:20:21 PM</t>
  </si>
  <si>
    <t>I believe ST will be future even in PLC world.</t>
  </si>
  <si>
    <t>sDzVYZGR</t>
  </si>
  <si>
    <t>Jun 30, 2020 03:18:40 AM</t>
  </si>
  <si>
    <t>Jun 30, 2020 03:35:01 AM</t>
  </si>
  <si>
    <t>KXChjRFh</t>
  </si>
  <si>
    <t>Jul 02, 2020 11:14:10 PM</t>
  </si>
  <si>
    <t>Jul 02, 2020 11:38:34 PM</t>
  </si>
  <si>
    <t>I never found someone that use this language in our job, I don't know onestly if will be fine this language for complex logic.</t>
  </si>
  <si>
    <t>Please select the role most applicable to you:</t>
  </si>
  <si>
    <t>Response
Percent</t>
  </si>
  <si>
    <t>Response
Count</t>
  </si>
  <si>
    <t>Other (Please specify)</t>
  </si>
  <si>
    <t>How many years of previous programming experience do you have?</t>
  </si>
  <si>
    <t>Do you have any prior experience with Programmable Logic Controllers?</t>
  </si>
  <si>
    <t>Which programming languages do you use to write code for Programmable Logic Controllers?</t>
  </si>
  <si>
    <t>Suppose the following automation task containing two switches and one motor, where to turn the motor ON, both switches must be ON. The possible states for the elements of this task can be described by the table and illustration below:     Using your understanding of Ladder Logic, select the diagram that correctly solves this task:</t>
  </si>
  <si>
    <t xml:space="preserve">Using your understanding of Ladder Logic, look at the diagram below and select the answer that correctly describes this diagram: </t>
  </si>
  <si>
    <t>Light will only be turned ON when both Button A and Button B are OFF.</t>
  </si>
  <si>
    <t>Light will never be turned ON, regardless of the state of Button A and Button B.</t>
  </si>
  <si>
    <t>Suppose the following automation task containing two buttons and one light bulb, where to turn the light bulb ON, at least one button must be OFF. The possible states for the elements of this task can be described by the table and illustration below:   Using your understanding of Ladder Logic, select the diagram that correctly solves this task:</t>
  </si>
  <si>
    <t>Using your understanding of Ladder Logic, look at the diagram below and select the answer that correctly describes this diagram:</t>
  </si>
  <si>
    <t>Suppose the following automation task containing two buttons and one light bulb, where to turn the light ON both buttons must be OFF. The possible states for the elements of this task can be described by the table and illustration below: Using your understanding of Ladder Logic, select the diagram that correctly solves this task:</t>
  </si>
  <si>
    <t>Suppose the following automation task containing two buttons and one light bulb, where for the light to be ON, the two buttons must keep in the same state. The possible states for the elements of this task can be described by the table and illustration below:  Using your understanding of Ladder Logic, select the diagram that correctly solves this task:</t>
  </si>
  <si>
    <t>Suppose the following automation task containing two switches and one sprinkler, where to turn the sprinkler ON, the two switches must be in opposite states. In other words, while one switch is ON, the other must be OFF to activate the sprinkler. The possible states for the elements of this task can be described by the table and illustration below: Using your understanding of Ladder Logic, select the diagram that correctly solves this task:</t>
  </si>
  <si>
    <t>For each one of the following statements, mark the box that best describes your reactions to the Ladder Logic programming language:</t>
  </si>
  <si>
    <t>I think that I would like to use Ladder Logic frequently.</t>
  </si>
  <si>
    <t>I found Ladder Logic unnecessarily complex.</t>
  </si>
  <si>
    <t>I thought that Ladder Logic was easy to use.</t>
  </si>
  <si>
    <t>I think that I would need assistance to be able to use Ladder Logic.</t>
  </si>
  <si>
    <t>I found the various functions in Ladder Logic were well integrated.</t>
  </si>
  <si>
    <t>I thought there was too much inconsistency in Ladder Logic.</t>
  </si>
  <si>
    <t>I would imagine that most people would learn to use Ladder Logic very quickly.</t>
  </si>
  <si>
    <t>I found Ladder Logic very cumbersome/awkward to use.</t>
  </si>
  <si>
    <t>I felt very confident using Ladder Logic.</t>
  </si>
  <si>
    <t>I needed to learn a lot of things before I could get going with Ladder Logic.</t>
  </si>
  <si>
    <t>What is your opinion about Ladder Logic? Feel free to provide any thoughts about this language or click on the 'Submit' button to submit your answer.</t>
  </si>
  <si>
    <t>97 Responses</t>
  </si>
  <si>
    <t>Range</t>
  </si>
  <si>
    <t>Less Frequent</t>
  </si>
  <si>
    <t>More Frequent</t>
  </si>
  <si>
    <t>Mean</t>
  </si>
  <si>
    <t>Median</t>
  </si>
  <si>
    <t>Standard Deviation</t>
  </si>
  <si>
    <t>Variance</t>
  </si>
  <si>
    <t>From</t>
  </si>
  <si>
    <t>To</t>
  </si>
  <si>
    <t>Frequency</t>
  </si>
  <si>
    <t>Value</t>
  </si>
  <si>
    <t>6 - Wrong structure, symbols and labels, 7 - Wrong structure, symbols and labels, 8 - Wrong structure, symbols and labels</t>
  </si>
  <si>
    <t>Water Pump will be turned ON when the Button is ON or the Water Level Detector is ON., Water Pump will never be turned ON, regardless the state of the input elements (Button and Water Level Detector).</t>
  </si>
  <si>
    <t>7 - Wrong structure, symbols and labels, 8 - Wrong structure, symbols and labels</t>
  </si>
  <si>
    <t>Alarm will only be turned ON when the three input elements are OFF at the same time: Smoke Detector, Carbon Monoxide Detector and Test Button., Alarm will never be turned ON, regardless the state of the input elements (Smoke Detector, Carbon Monoxide Detector or Test Button).</t>
  </si>
  <si>
    <t>Boiler will be turned ON when at least one of the input elements is ON: Start Button, Stop Button or Heat Sensor., Boiler will be turned ON when the Start Button is OFF, and the Stop Button and Heat Sensor are OFF., Boiler will never be turned ON, regardless the state of the input elements (Start Button, Stop Button and Heat Sensor).</t>
  </si>
  <si>
    <t>1</t>
  </si>
  <si>
    <t>5</t>
  </si>
  <si>
    <t>3</t>
  </si>
  <si>
    <t>4</t>
  </si>
  <si>
    <t>XL Toolbox Settings</t>
  </si>
  <si>
    <t>export_preset</t>
  </si>
  <si>
    <t>&lt;?xml version="1.0" encoding="utf-16"?&gt;_x000D_
&lt;Preset xmlns:xsd="http://www.w3.org/2001/XMLSchema" xmlns:xsi="http://www.w3.org/2001/XMLSchema-instance"&gt;_x000D_
  &lt;Name&gt;Png, 300 dpi, RGB, Transparent canvas&lt;/Name&gt;_x000D_
  &lt;Dpi&gt;300&lt;/Dpi&gt;_x000D_
  &lt;FileType&gt;Png&lt;/FileType&gt;_x000D_
  &lt;ColorSpace&gt;Rgb&lt;/ColorSpace&gt;_x000D_
  &lt;Transparency&gt;TransparentCanvas&lt;/Transparency&gt;_x000D_
  &lt;UseColorProfile&gt;false&lt;/UseColorProfile&gt;_x000D_
  &lt;ColorProfile&gt;sRGB Color Space Profile&lt;/ColorProfile&gt;_x000D_
&lt;/Preset&gt;</t>
  </si>
  <si>
    <t>export_path</t>
  </si>
  <si>
    <t>C:\Users\fronchettl\Pictures\teste.png</t>
  </si>
  <si>
    <t>XLToolbox.Export.Models.BatchExportSettings</t>
  </si>
  <si>
    <t>&lt;?xml version="1.0" encoding="utf-16"?&gt;_x000D_
&lt;BatchExportSettings xmlns:xsd="http://www.w3.org/2001/XMLSchema" xmlns:xsi="http://www.w3.org/2001/XMLSchema-instance"&gt;_x000D_
  &lt;Preset&gt;_x000D_
    &lt;Name&gt;Png, 300 dpi, RGB, Transparent canvas&lt;/Name&gt;_x000D_
    &lt;Dpi&gt;300&lt;/Dpi&gt;_x000D_
    &lt;FileType&gt;Png&lt;/FileType&gt;_x000D_
    &lt;ColorSpace&gt;Rgb&lt;/ColorSpace&gt;_x000D_
    &lt;Transparency&gt;TransparentCanvas&lt;/Transparency&gt;_x000D_
    &lt;UseColorProfile&gt;false&lt;/UseColorProfile&gt;_x000D_
    &lt;ColorProfile&gt;sRGB Color Space Profile&lt;/ColorProfile&gt;_x000D_
  &lt;/Preset&gt;_x000D_
  &lt;FileName&gt;{workbook}_{worksheet}_{index}&lt;/FileName&gt;_x000D_
  &lt;Scope&gt;ActiveSheet&lt;/Scope&gt;_x000D_
  &lt;Objects&gt;Charts&lt;/Objects&gt;_x000D_
  &lt;Layout&gt;SingleItems&lt;/Layout&gt;_x000D_
  &lt;Path&gt;C:\Users\fronchettl\Documents&lt;/Path&gt;_x000D_
  &lt;Screenshot&gt;true&lt;/Screenshot&gt;_x000D_
&lt;/BatchExportSettings&gt;</t>
  </si>
  <si>
    <t>PP1 - Please select the role most applicable to you:</t>
  </si>
  <si>
    <t>PP2 - How many years of previous programming experience do you have?</t>
  </si>
  <si>
    <t>PP3 - Do you have any prior experience with Programmable Logic Controllers?</t>
  </si>
  <si>
    <t>PP4 - Which programming languages do you use to write code for Programmable Logic Controllers?</t>
  </si>
  <si>
    <t>Count of PP1 - Please select the role most applicable to you:</t>
  </si>
  <si>
    <t>Count of PP2 - How many years of previous programming experience do you have?</t>
  </si>
  <si>
    <t>Count of PP3 - Do you have any prior experience with Programmable Logic Controllers?</t>
  </si>
  <si>
    <t>Count of PP4 - Which programming languages do you use to write code for Programmable Logic Controllers?</t>
  </si>
  <si>
    <t>This analysis was auto-generated by Zoho Survey</t>
  </si>
  <si>
    <t>PP4 - Which programming languages do you use to write code for Programmable Logic Controllers? (Columns splitted by comma)</t>
  </si>
  <si>
    <t>PP4 - Which programming languages do you use to write code for Programmable Logic Controllers? (With columns splitted by comma appended)</t>
  </si>
  <si>
    <t>Number of occurences for each language</t>
  </si>
  <si>
    <t>Frequency of known languages per respondent</t>
  </si>
  <si>
    <t>Known languages</t>
  </si>
  <si>
    <t>Q1</t>
  </si>
  <si>
    <t>Q2</t>
  </si>
  <si>
    <t xml:space="preserve">Q3 </t>
  </si>
  <si>
    <t>Q4</t>
  </si>
  <si>
    <t>Q5</t>
  </si>
  <si>
    <t>Q6</t>
  </si>
  <si>
    <t>Q7</t>
  </si>
  <si>
    <t>Q8</t>
  </si>
  <si>
    <t>Q9</t>
  </si>
  <si>
    <t>Q10</t>
  </si>
  <si>
    <t>Q1 - 1</t>
  </si>
  <si>
    <t xml:space="preserve">Q3 - 1 </t>
  </si>
  <si>
    <t>Q5 - 1</t>
  </si>
  <si>
    <t>Q7 - 1</t>
  </si>
  <si>
    <t>Q9 - 1</t>
  </si>
  <si>
    <t>5 - Q2</t>
  </si>
  <si>
    <t>5 - Q4</t>
  </si>
  <si>
    <t>5 - Q6</t>
  </si>
  <si>
    <t>5 - Q8</t>
  </si>
  <si>
    <t>5 - Q10</t>
  </si>
  <si>
    <t>Raw Score</t>
  </si>
  <si>
    <t>Percentile Rank</t>
  </si>
  <si>
    <t>SUS Score</t>
  </si>
  <si>
    <t>SUS Percentile</t>
  </si>
  <si>
    <t>Average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</si>
</sst>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0"/>
      <name val="Arial"/>
      <family val="2"/>
    </font>
    <font>
      <sz val="10"/>
      <color theme="1"/>
      <name val="Arial"/>
      <family val="2"/>
    </font>
    <font>
      <b/>
      <sz val="10"/>
      <color theme="1"/>
      <name val="Arial"/>
      <family val="2"/>
    </font>
    <font>
      <sz val="10"/>
      <name val="Arial"/>
      <family val="2"/>
    </font>
    <font>
      <sz val="11"/>
      <color rgb="FF000000"/>
      <name val="Calibri"/>
      <family val="2"/>
    </font>
    <font>
      <sz val="10"/>
      <color theme="1"/>
      <name val="Calibri"/>
      <family val="2"/>
    </font>
    <font>
      <sz val="10"/>
      <color rgb="FF000000"/>
      <name val="Arial"/>
      <family val="2"/>
    </font>
    <font>
      <sz val="10"/>
      <name val="Arial"/>
      <family val="2"/>
    </font>
    <font>
      <i/>
      <sz val="10"/>
      <color rgb="FF000000"/>
      <name val="Arial"/>
      <family val="2"/>
    </font>
    <font>
      <sz val="10"/>
      <color rgb="FF000000"/>
      <name val="Arial"/>
      <family val="2"/>
    </font>
    <font>
      <sz val="12"/>
      <color theme="1"/>
      <name val="Calibri"/>
      <family val="2"/>
      <scheme val="minor"/>
    </font>
    <font>
      <sz val="12"/>
      <color rgb="FF000000"/>
      <name val="Calibri"/>
      <family val="2"/>
      <scheme val="minor"/>
    </font>
    <font>
      <b/>
      <sz val="12"/>
      <color theme="1"/>
      <name val="Calibri"/>
      <family val="2"/>
      <scheme val="minor"/>
    </font>
  </fonts>
  <fills count="16">
    <fill>
      <patternFill patternType="none"/>
    </fill>
    <fill>
      <patternFill patternType="gray125"/>
    </fill>
    <fill>
      <patternFill patternType="solid">
        <fgColor rgb="FFF3F3F3"/>
        <bgColor rgb="FFF3F3F3"/>
      </patternFill>
    </fill>
    <fill>
      <patternFill patternType="solid">
        <fgColor rgb="FFD9EAD3"/>
        <bgColor rgb="FFD9EAD3"/>
      </patternFill>
    </fill>
    <fill>
      <patternFill patternType="solid">
        <fgColor rgb="FFC9DAF8"/>
        <bgColor rgb="FFC9DAF8"/>
      </patternFill>
    </fill>
    <fill>
      <patternFill patternType="solid">
        <fgColor rgb="FFFCE5CD"/>
        <bgColor rgb="FFFCE5CD"/>
      </patternFill>
    </fill>
    <fill>
      <patternFill patternType="solid">
        <fgColor rgb="FFE6B8AF"/>
        <bgColor rgb="FFE6B8AF"/>
      </patternFill>
    </fill>
    <fill>
      <patternFill patternType="solid">
        <fgColor rgb="FFD9D2E9"/>
        <bgColor rgb="FFD9D2E9"/>
      </patternFill>
    </fill>
    <fill>
      <patternFill patternType="solid">
        <fgColor theme="0" tint="-4.9989318521683403E-2"/>
        <bgColor indexed="64"/>
      </patternFill>
    </fill>
    <fill>
      <patternFill patternType="solid">
        <fgColor theme="4" tint="0.79998168889431442"/>
        <bgColor rgb="FFD9EAD3"/>
      </patternFill>
    </fill>
    <fill>
      <patternFill patternType="solid">
        <fgColor theme="2" tint="-4.9989318521683403E-2"/>
        <bgColor indexed="64"/>
      </patternFill>
    </fill>
    <fill>
      <patternFill patternType="solid">
        <fgColor theme="8" tint="0.79998168889431442"/>
        <bgColor rgb="FFE6B8AF"/>
      </patternFill>
    </fill>
    <fill>
      <patternFill patternType="solid">
        <fgColor theme="9" tint="0.79998168889431442"/>
        <bgColor rgb="FFE6B8AF"/>
      </patternFill>
    </fill>
    <fill>
      <patternFill patternType="solid">
        <fgColor theme="0" tint="-4.9989318521683403E-2"/>
        <bgColor rgb="FFE6B8AF"/>
      </patternFill>
    </fill>
    <fill>
      <patternFill patternType="solid">
        <fgColor theme="9" tint="0.79998168889431442"/>
        <bgColor indexed="64"/>
      </patternFill>
    </fill>
    <fill>
      <patternFill patternType="solid">
        <fgColor theme="6" tint="0.79998168889431442"/>
        <bgColor indexed="64"/>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
    <xf numFmtId="0" fontId="0" fillId="0" borderId="0"/>
    <xf numFmtId="9" fontId="10" fillId="0" borderId="0" applyFont="0" applyFill="0" applyBorder="0" applyAlignment="0" applyProtection="0"/>
    <xf numFmtId="0" fontId="11" fillId="0" borderId="0"/>
  </cellStyleXfs>
  <cellXfs count="73">
    <xf numFmtId="0" fontId="0" fillId="0" borderId="0" xfId="0" applyFont="1" applyAlignment="1"/>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1" fillId="0" borderId="0" xfId="0" applyFont="1" applyAlignment="1">
      <alignment vertical="center" wrapText="1"/>
    </xf>
    <xf numFmtId="0" fontId="1" fillId="0" borderId="0" xfId="0" applyFont="1" applyAlignment="1">
      <alignment vertical="center" wrapText="1"/>
    </xf>
    <xf numFmtId="0" fontId="2" fillId="0" borderId="0" xfId="0" applyFont="1" applyAlignment="1">
      <alignment horizontal="center" vertical="center" wrapText="1"/>
    </xf>
    <xf numFmtId="0" fontId="5" fillId="0" borderId="4" xfId="0" applyFont="1" applyBorder="1" applyAlignment="1"/>
    <xf numFmtId="0" fontId="5" fillId="0" borderId="5" xfId="0" applyFont="1" applyBorder="1" applyAlignment="1"/>
    <xf numFmtId="0" fontId="2" fillId="0" borderId="0" xfId="0" applyFont="1" applyAlignment="1">
      <alignment vertical="center" wrapText="1"/>
    </xf>
    <xf numFmtId="10" fontId="2" fillId="0" borderId="0" xfId="0" applyNumberFormat="1" applyFont="1" applyAlignment="1">
      <alignment vertical="center" wrapText="1"/>
    </xf>
    <xf numFmtId="0" fontId="5" fillId="0" borderId="6" xfId="0" applyFont="1" applyBorder="1" applyAlignment="1">
      <alignment vertical="center" wrapText="1"/>
    </xf>
    <xf numFmtId="10" fontId="5" fillId="0" borderId="7" xfId="0" applyNumberFormat="1" applyFont="1" applyBorder="1" applyAlignment="1">
      <alignment vertical="center" wrapText="1"/>
    </xf>
    <xf numFmtId="0" fontId="5" fillId="0" borderId="7" xfId="0" applyFont="1" applyBorder="1" applyAlignment="1"/>
    <xf numFmtId="0" fontId="5" fillId="0" borderId="8" xfId="0" applyFont="1" applyBorder="1" applyAlignment="1"/>
    <xf numFmtId="0" fontId="0" fillId="0" borderId="0" xfId="0" applyFont="1" applyAlignment="1"/>
    <xf numFmtId="0" fontId="0" fillId="0" borderId="0" xfId="0" pivotButton="1" applyFont="1" applyAlignment="1"/>
    <xf numFmtId="0" fontId="0" fillId="0" borderId="0" xfId="0" applyNumberFormat="1" applyFont="1" applyAlignment="1"/>
    <xf numFmtId="0" fontId="0" fillId="0" borderId="0" xfId="0" applyFont="1" applyAlignment="1">
      <alignment wrapText="1"/>
    </xf>
    <xf numFmtId="0" fontId="1" fillId="0" borderId="0" xfId="0" applyFont="1" applyAlignment="1">
      <alignment horizontal="center" vertical="center" wrapText="1"/>
    </xf>
    <xf numFmtId="0" fontId="0" fillId="0" borderId="0" xfId="0" applyFont="1" applyAlignment="1">
      <alignment vertical="center"/>
    </xf>
    <xf numFmtId="0" fontId="7" fillId="0" borderId="0" xfId="0" applyFont="1" applyAlignment="1">
      <alignment vertical="center"/>
    </xf>
    <xf numFmtId="0" fontId="7" fillId="0" borderId="0" xfId="0" applyFont="1" applyAlignment="1">
      <alignment wrapText="1"/>
    </xf>
    <xf numFmtId="0" fontId="7" fillId="0" borderId="0" xfId="0" applyFont="1" applyAlignment="1"/>
    <xf numFmtId="0" fontId="0" fillId="0" borderId="0" xfId="0" applyNumberFormat="1" applyFont="1" applyAlignment="1">
      <alignment wrapText="1"/>
    </xf>
    <xf numFmtId="0" fontId="0" fillId="0" borderId="0" xfId="0" pivotButton="1" applyFont="1" applyAlignment="1">
      <alignment horizontal="center" vertical="center" wrapText="1"/>
    </xf>
    <xf numFmtId="0" fontId="0" fillId="0" borderId="0" xfId="0" applyFont="1" applyAlignment="1">
      <alignment horizontal="center" vertical="center" wrapText="1"/>
    </xf>
    <xf numFmtId="0" fontId="9" fillId="0" borderId="0" xfId="0" applyFont="1" applyAlignment="1"/>
    <xf numFmtId="0" fontId="5" fillId="0" borderId="4" xfId="0" applyFont="1" applyBorder="1" applyAlignment="1">
      <alignment wrapText="1"/>
    </xf>
    <xf numFmtId="0" fontId="5" fillId="0" borderId="5" xfId="0" applyFont="1" applyBorder="1" applyAlignment="1">
      <alignment wrapText="1"/>
    </xf>
    <xf numFmtId="0" fontId="5" fillId="0" borderId="6" xfId="0" applyFont="1" applyBorder="1" applyAlignment="1">
      <alignment wrapText="1"/>
    </xf>
    <xf numFmtId="0" fontId="5" fillId="0" borderId="7" xfId="0" applyFont="1" applyBorder="1" applyAlignment="1">
      <alignment wrapText="1"/>
    </xf>
    <xf numFmtId="0" fontId="5" fillId="0" borderId="8" xfId="0" applyFont="1" applyBorder="1" applyAlignment="1">
      <alignment wrapText="1"/>
    </xf>
    <xf numFmtId="0" fontId="6" fillId="0" borderId="0" xfId="0" applyFont="1" applyAlignment="1">
      <alignment wrapText="1"/>
    </xf>
    <xf numFmtId="0" fontId="1" fillId="0" borderId="0" xfId="0" applyFont="1" applyAlignment="1">
      <alignment vertical="center"/>
    </xf>
    <xf numFmtId="0" fontId="7" fillId="8" borderId="0" xfId="0" applyFont="1" applyFill="1" applyAlignment="1">
      <alignment horizontal="center" vertical="center" wrapText="1"/>
    </xf>
    <xf numFmtId="0" fontId="7" fillId="0" borderId="0" xfId="0" applyFont="1" applyAlignment="1">
      <alignment vertical="center" wrapText="1"/>
    </xf>
    <xf numFmtId="0" fontId="8" fillId="9" borderId="0" xfId="0" applyFont="1" applyFill="1" applyAlignment="1">
      <alignment horizontal="center" vertical="center" wrapText="1"/>
    </xf>
    <xf numFmtId="1" fontId="0" fillId="0" borderId="0" xfId="0" applyNumberFormat="1" applyFont="1" applyAlignment="1">
      <alignment horizontal="right"/>
    </xf>
    <xf numFmtId="1" fontId="7" fillId="0" borderId="0" xfId="0" applyNumberFormat="1" applyFont="1" applyAlignment="1">
      <alignment horizontal="right"/>
    </xf>
    <xf numFmtId="0" fontId="8" fillId="3" borderId="0" xfId="0" applyFont="1" applyFill="1" applyAlignment="1">
      <alignment horizontal="center" vertical="center" wrapText="1"/>
    </xf>
    <xf numFmtId="0" fontId="1" fillId="3" borderId="0" xfId="0" applyFont="1" applyFill="1" applyAlignment="1">
      <alignment horizontal="center" vertical="center" wrapText="1"/>
    </xf>
    <xf numFmtId="0" fontId="7" fillId="10" borderId="0" xfId="0" applyFont="1" applyFill="1" applyAlignment="1">
      <alignment horizontal="center" vertical="center" wrapText="1"/>
    </xf>
    <xf numFmtId="0" fontId="3" fillId="0" borderId="1" xfId="0" applyFont="1" applyBorder="1" applyAlignment="1">
      <alignment horizontal="left" vertical="center" wrapText="1"/>
    </xf>
    <xf numFmtId="0" fontId="4" fillId="0" borderId="2" xfId="0" applyFont="1" applyBorder="1"/>
    <xf numFmtId="0" fontId="4" fillId="0" borderId="3" xfId="0" applyFont="1" applyBorder="1"/>
    <xf numFmtId="0" fontId="2" fillId="0" borderId="0" xfId="0" applyFont="1" applyAlignment="1">
      <alignment vertical="center" wrapText="1"/>
    </xf>
    <xf numFmtId="0" fontId="0" fillId="0" borderId="0" xfId="0" applyFont="1" applyAlignment="1"/>
    <xf numFmtId="0" fontId="4" fillId="0" borderId="2" xfId="0" applyFont="1" applyBorder="1" applyAlignment="1">
      <alignment wrapText="1"/>
    </xf>
    <xf numFmtId="0" fontId="4" fillId="0" borderId="3" xfId="0" applyFont="1" applyBorder="1" applyAlignment="1">
      <alignment wrapText="1"/>
    </xf>
    <xf numFmtId="0" fontId="5" fillId="0" borderId="4" xfId="0" applyFont="1" applyBorder="1" applyAlignment="1">
      <alignment wrapText="1"/>
    </xf>
    <xf numFmtId="0" fontId="0" fillId="0" borderId="0" xfId="0" applyFont="1" applyAlignment="1">
      <alignment wrapText="1"/>
    </xf>
    <xf numFmtId="0" fontId="2" fillId="0" borderId="0" xfId="0" applyFont="1" applyAlignment="1">
      <alignment horizontal="center" vertical="center" wrapText="1"/>
    </xf>
    <xf numFmtId="0" fontId="3" fillId="0" borderId="1" xfId="0" applyFont="1" applyBorder="1" applyAlignment="1">
      <alignment horizontal="center" vertic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11" fillId="0" borderId="0" xfId="2"/>
    <xf numFmtId="0" fontId="12" fillId="0" borderId="0" xfId="2" applyFont="1"/>
    <xf numFmtId="0" fontId="13" fillId="0" borderId="0" xfId="2" applyFont="1"/>
    <xf numFmtId="0" fontId="1" fillId="11" borderId="0" xfId="0" applyFont="1" applyFill="1" applyAlignment="1">
      <alignment horizontal="center" vertical="center" wrapText="1"/>
    </xf>
    <xf numFmtId="0" fontId="1" fillId="12" borderId="0" xfId="0" applyFont="1" applyFill="1" applyAlignment="1">
      <alignment horizontal="center" vertical="center" wrapText="1"/>
    </xf>
    <xf numFmtId="1" fontId="0" fillId="0" borderId="0" xfId="0" applyNumberFormat="1" applyFont="1" applyAlignment="1"/>
    <xf numFmtId="0" fontId="1" fillId="13" borderId="0" xfId="0" applyFont="1" applyFill="1" applyAlignment="1">
      <alignment horizontal="center" vertical="center" wrapText="1"/>
    </xf>
    <xf numFmtId="9" fontId="7" fillId="8" borderId="0" xfId="1" applyFont="1" applyFill="1" applyAlignment="1">
      <alignment horizontal="center" vertical="center"/>
    </xf>
    <xf numFmtId="9" fontId="0" fillId="0" borderId="0" xfId="1" applyFont="1" applyAlignment="1"/>
    <xf numFmtId="9" fontId="11" fillId="0" borderId="0" xfId="1" applyFont="1"/>
    <xf numFmtId="2" fontId="11" fillId="0" borderId="0" xfId="2" applyNumberFormat="1"/>
    <xf numFmtId="0" fontId="11" fillId="14" borderId="0" xfId="2" applyFill="1"/>
    <xf numFmtId="9" fontId="11" fillId="15" borderId="0" xfId="1" applyFont="1" applyFill="1"/>
    <xf numFmtId="0" fontId="11" fillId="8" borderId="0" xfId="2" applyFill="1" applyAlignment="1">
      <alignment horizontal="center"/>
    </xf>
  </cellXfs>
  <cellStyles count="3">
    <cellStyle name="Normal" xfId="0" builtinId="0"/>
    <cellStyle name="Normal 2" xfId="2" xr:uid="{414764DD-D062-4576-B632-BFF784403E7E}"/>
    <cellStyle name="Percent" xfId="1" builtinId="5"/>
  </cellStyles>
  <dxfs count="18">
    <dxf>
      <alignment wrapText="1"/>
    </dxf>
    <dxf>
      <alignment wrapText="1"/>
    </dxf>
    <dxf>
      <alignment wrapText="0"/>
    </dxf>
    <dxf>
      <alignment wrapText="0"/>
    </dxf>
    <dxf>
      <alignment wrapText="0"/>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 Can you understand Ladder Logic (Complete).xlsx]PP1 - Count Plot!PivotTable24</c:name>
    <c:fmtId val="0"/>
  </c:pivotSource>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a:t>Occupancy</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none"/>
        </c:marker>
      </c:pivotFmt>
    </c:pivotFmts>
    <c:plotArea>
      <c:layout/>
      <c:barChart>
        <c:barDir val="bar"/>
        <c:grouping val="clustered"/>
        <c:varyColors val="0"/>
        <c:ser>
          <c:idx val="0"/>
          <c:order val="0"/>
          <c:tx>
            <c:strRef>
              <c:f>'PP1 - Count Plot'!$B$3</c:f>
              <c:strCache>
                <c:ptCount val="1"/>
                <c:pt idx="0">
                  <c:v>Total</c:v>
                </c:pt>
              </c:strCache>
            </c:strRef>
          </c:tx>
          <c:spPr>
            <a:solidFill>
              <a:schemeClr val="accent3">
                <a:lumMod val="60000"/>
                <a:lumOff val="40000"/>
              </a:schemeClr>
            </a:solidFill>
            <a:ln>
              <a:noFill/>
            </a:ln>
            <a:effectLst/>
          </c:spPr>
          <c:invertIfNegative val="0"/>
          <c:cat>
            <c:strRef>
              <c:f>'PP1 - Count Plot'!$A$4:$A$9</c:f>
              <c:strCache>
                <c:ptCount val="6"/>
                <c:pt idx="0">
                  <c:v>Engineer</c:v>
                </c:pt>
                <c:pt idx="1">
                  <c:v>Other</c:v>
                </c:pt>
                <c:pt idx="2">
                  <c:v>Software Developer</c:v>
                </c:pt>
                <c:pt idx="3">
                  <c:v>Researcher</c:v>
                </c:pt>
                <c:pt idx="4">
                  <c:v>Technician</c:v>
                </c:pt>
                <c:pt idx="5">
                  <c:v>Engineering Student</c:v>
                </c:pt>
              </c:strCache>
            </c:strRef>
          </c:cat>
          <c:val>
            <c:numRef>
              <c:f>'PP1 - Count Plot'!$B$4:$B$9</c:f>
              <c:numCache>
                <c:formatCode>General</c:formatCode>
                <c:ptCount val="6"/>
                <c:pt idx="0">
                  <c:v>123</c:v>
                </c:pt>
                <c:pt idx="1">
                  <c:v>25</c:v>
                </c:pt>
                <c:pt idx="2">
                  <c:v>9</c:v>
                </c:pt>
                <c:pt idx="3">
                  <c:v>9</c:v>
                </c:pt>
                <c:pt idx="4">
                  <c:v>6</c:v>
                </c:pt>
                <c:pt idx="5">
                  <c:v>1</c:v>
                </c:pt>
              </c:numCache>
            </c:numRef>
          </c:val>
          <c:extLst>
            <c:ext xmlns:c16="http://schemas.microsoft.com/office/drawing/2014/chart" uri="{C3380CC4-5D6E-409C-BE32-E72D297353CC}">
              <c16:uniqueId val="{00000000-4A18-42B8-B1AD-0F6A23A5AB1F}"/>
            </c:ext>
          </c:extLst>
        </c:ser>
        <c:dLbls>
          <c:showLegendKey val="0"/>
          <c:showVal val="0"/>
          <c:showCatName val="0"/>
          <c:showSerName val="0"/>
          <c:showPercent val="0"/>
          <c:showBubbleSize val="0"/>
        </c:dLbls>
        <c:gapWidth val="30"/>
        <c:axId val="836756687"/>
        <c:axId val="784577599"/>
      </c:barChart>
      <c:catAx>
        <c:axId val="83675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784577599"/>
        <c:crosses val="autoZero"/>
        <c:auto val="1"/>
        <c:lblAlgn val="ctr"/>
        <c:lblOffset val="100"/>
        <c:noMultiLvlLbl val="0"/>
      </c:catAx>
      <c:valAx>
        <c:axId val="784577599"/>
        <c:scaling>
          <c:orientation val="minMax"/>
          <c:max val="175"/>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36756687"/>
        <c:crosses val="autoZero"/>
        <c:crossBetween val="between"/>
      </c:valAx>
      <c:spPr>
        <a:solidFill>
          <a:schemeClr val="bg1">
            <a:lumMod val="95000"/>
          </a:schemeClr>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 Can you understand Ladder Logic (Complete).xlsx]PP2 - Count Plot!PivotTable29</c:name>
    <c:fmtId val="0"/>
  </c:pivotSource>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a:t>Programming Experience</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none"/>
        </c:marker>
      </c:pivotFmt>
      <c:pivotFmt>
        <c:idx val="1"/>
        <c:spPr>
          <a:solidFill>
            <a:schemeClr val="accent3">
              <a:lumMod val="60000"/>
              <a:lumOff val="40000"/>
            </a:schemeClr>
          </a:solidFill>
          <a:ln>
            <a:noFill/>
          </a:ln>
          <a:effectLst/>
        </c:spPr>
        <c:marker>
          <c:symbol val="none"/>
        </c:marker>
      </c:pivotFmt>
      <c:pivotFmt>
        <c:idx val="2"/>
        <c:spPr>
          <a:solidFill>
            <a:schemeClr val="accent3">
              <a:lumMod val="60000"/>
              <a:lumOff val="40000"/>
            </a:schemeClr>
          </a:solidFill>
          <a:ln>
            <a:noFill/>
          </a:ln>
          <a:effectLst/>
        </c:spPr>
        <c:marker>
          <c:symbol val="none"/>
        </c:marker>
      </c:pivotFmt>
      <c:pivotFmt>
        <c:idx val="3"/>
        <c:spPr>
          <a:solidFill>
            <a:schemeClr val="accent1">
              <a:lumMod val="60000"/>
              <a:lumOff val="40000"/>
            </a:schemeClr>
          </a:solidFill>
          <a:ln>
            <a:noFill/>
          </a:ln>
          <a:effectLst/>
        </c:spPr>
        <c:marker>
          <c:symbol val="none"/>
        </c:marker>
      </c:pivotFmt>
    </c:pivotFmts>
    <c:plotArea>
      <c:layout/>
      <c:barChart>
        <c:barDir val="bar"/>
        <c:grouping val="clustered"/>
        <c:varyColors val="0"/>
        <c:ser>
          <c:idx val="0"/>
          <c:order val="0"/>
          <c:tx>
            <c:strRef>
              <c:f>'PP2 - Count Plot'!$B$3</c:f>
              <c:strCache>
                <c:ptCount val="1"/>
                <c:pt idx="0">
                  <c:v>Total</c:v>
                </c:pt>
              </c:strCache>
            </c:strRef>
          </c:tx>
          <c:spPr>
            <a:solidFill>
              <a:schemeClr val="accent1">
                <a:lumMod val="60000"/>
                <a:lumOff val="40000"/>
              </a:schemeClr>
            </a:solidFill>
            <a:ln>
              <a:noFill/>
            </a:ln>
            <a:effectLst/>
          </c:spPr>
          <c:invertIfNegative val="0"/>
          <c:cat>
            <c:strRef>
              <c:f>'PP2 - Count Plot'!$A$4:$A$8</c:f>
              <c:strCache>
                <c:ptCount val="5"/>
                <c:pt idx="0">
                  <c:v>5+ Years</c:v>
                </c:pt>
                <c:pt idx="1">
                  <c:v>No programming experience</c:v>
                </c:pt>
                <c:pt idx="2">
                  <c:v>3-5 Years</c:v>
                </c:pt>
                <c:pt idx="3">
                  <c:v>&lt; 1 Year</c:v>
                </c:pt>
                <c:pt idx="4">
                  <c:v>1-2 Years</c:v>
                </c:pt>
              </c:strCache>
            </c:strRef>
          </c:cat>
          <c:val>
            <c:numRef>
              <c:f>'PP2 - Count Plot'!$B$4:$B$8</c:f>
              <c:numCache>
                <c:formatCode>General</c:formatCode>
                <c:ptCount val="5"/>
                <c:pt idx="0">
                  <c:v>100</c:v>
                </c:pt>
                <c:pt idx="1">
                  <c:v>22</c:v>
                </c:pt>
                <c:pt idx="2">
                  <c:v>22</c:v>
                </c:pt>
                <c:pt idx="3">
                  <c:v>15</c:v>
                </c:pt>
                <c:pt idx="4">
                  <c:v>14</c:v>
                </c:pt>
              </c:numCache>
            </c:numRef>
          </c:val>
          <c:extLst>
            <c:ext xmlns:c16="http://schemas.microsoft.com/office/drawing/2014/chart" uri="{C3380CC4-5D6E-409C-BE32-E72D297353CC}">
              <c16:uniqueId val="{00000004-A092-4170-9DD8-5DABB6345586}"/>
            </c:ext>
          </c:extLst>
        </c:ser>
        <c:dLbls>
          <c:showLegendKey val="0"/>
          <c:showVal val="0"/>
          <c:showCatName val="0"/>
          <c:showSerName val="0"/>
          <c:showPercent val="0"/>
          <c:showBubbleSize val="0"/>
        </c:dLbls>
        <c:gapWidth val="30"/>
        <c:axId val="836756687"/>
        <c:axId val="784577599"/>
      </c:barChart>
      <c:catAx>
        <c:axId val="83675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784577599"/>
        <c:crosses val="autoZero"/>
        <c:auto val="1"/>
        <c:lblAlgn val="ctr"/>
        <c:lblOffset val="100"/>
        <c:noMultiLvlLbl val="0"/>
      </c:catAx>
      <c:valAx>
        <c:axId val="784577599"/>
        <c:scaling>
          <c:orientation val="minMax"/>
          <c:max val="175"/>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36756687"/>
        <c:crosses val="autoZero"/>
        <c:crossBetween val="between"/>
      </c:valAx>
      <c:spPr>
        <a:solidFill>
          <a:schemeClr val="bg1">
            <a:lumMod val="95000"/>
          </a:schemeClr>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 Can you understand Ladder Logic (Complete).xlsx]PP3 - Count Plot!PivotTable38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PP3 - Do you have any prior experience with Programmable Logic Controllers?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'PP3 - Count Plot'!$B$3</c:f>
              <c:strCache>
                <c:ptCount val="1"/>
                <c:pt idx="0">
                  <c:v>Total</c:v>
                </c:pt>
              </c:strCache>
            </c:strRef>
          </c:tx>
          <c:spPr>
            <a:solidFill>
              <a:schemeClr val="accent1"/>
            </a:solidFill>
            <a:ln>
              <a:noFill/>
            </a:ln>
            <a:effectLst/>
          </c:spPr>
          <c:invertIfNegative val="0"/>
          <c:cat>
            <c:strRef>
              <c:f>'PP3 - Count Plot'!$A$4:$A$8</c:f>
              <c:strCache>
                <c:ptCount val="5"/>
                <c:pt idx="0">
                  <c:v>&lt; 1 Year</c:v>
                </c:pt>
                <c:pt idx="1">
                  <c:v>1-2 Years</c:v>
                </c:pt>
                <c:pt idx="2">
                  <c:v>3-5 Years</c:v>
                </c:pt>
                <c:pt idx="3">
                  <c:v>5+ Years</c:v>
                </c:pt>
                <c:pt idx="4">
                  <c:v>No experience</c:v>
                </c:pt>
              </c:strCache>
            </c:strRef>
          </c:cat>
          <c:val>
            <c:numRef>
              <c:f>'PP3 - Count Plot'!$B$4:$B$8</c:f>
              <c:numCache>
                <c:formatCode>General</c:formatCode>
                <c:ptCount val="5"/>
                <c:pt idx="0">
                  <c:v>20</c:v>
                </c:pt>
                <c:pt idx="1">
                  <c:v>22</c:v>
                </c:pt>
                <c:pt idx="2">
                  <c:v>22</c:v>
                </c:pt>
                <c:pt idx="3">
                  <c:v>67</c:v>
                </c:pt>
                <c:pt idx="4">
                  <c:v>42</c:v>
                </c:pt>
              </c:numCache>
            </c:numRef>
          </c:val>
          <c:extLst>
            <c:ext xmlns:c16="http://schemas.microsoft.com/office/drawing/2014/chart" uri="{C3380CC4-5D6E-409C-BE32-E72D297353CC}">
              <c16:uniqueId val="{00000000-7E97-4E5C-8FDF-502D6755305F}"/>
            </c:ext>
          </c:extLst>
        </c:ser>
        <c:dLbls>
          <c:showLegendKey val="0"/>
          <c:showVal val="0"/>
          <c:showCatName val="0"/>
          <c:showSerName val="0"/>
          <c:showPercent val="0"/>
          <c:showBubbleSize val="0"/>
        </c:dLbls>
        <c:gapWidth val="219"/>
        <c:axId val="838988959"/>
        <c:axId val="839320575"/>
      </c:barChart>
      <c:catAx>
        <c:axId val="838988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320575"/>
        <c:crosses val="autoZero"/>
        <c:auto val="1"/>
        <c:lblAlgn val="ctr"/>
        <c:lblOffset val="100"/>
        <c:noMultiLvlLbl val="0"/>
      </c:catAx>
      <c:valAx>
        <c:axId val="839320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88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 Can you understand Ladder Logic (Complete).xlsx]PP4 - Count Plot!PivotTable43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PP4 - Which programming languages do you use to write code for Programmable Logic Controllers?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'PP4 - Count Plot'!$B$3</c:f>
              <c:strCache>
                <c:ptCount val="1"/>
                <c:pt idx="0">
                  <c:v>Total</c:v>
                </c:pt>
              </c:strCache>
            </c:strRef>
          </c:tx>
          <c:spPr>
            <a:solidFill>
              <a:schemeClr val="accent1"/>
            </a:solidFill>
            <a:ln>
              <a:noFill/>
            </a:ln>
            <a:effectLst/>
          </c:spPr>
          <c:invertIfNegative val="0"/>
          <c:cat>
            <c:strRef>
              <c:f>'PP4 - Count Plot'!$A$4:$A$10</c:f>
              <c:strCache>
                <c:ptCount val="7"/>
                <c:pt idx="0">
                  <c:v>Function block diagram (FBD)</c:v>
                </c:pt>
                <c:pt idx="1">
                  <c:v>Instruction list (IL)</c:v>
                </c:pt>
                <c:pt idx="2">
                  <c:v>Ladder diagram (LD)</c:v>
                </c:pt>
                <c:pt idx="3">
                  <c:v>No experience</c:v>
                </c:pt>
                <c:pt idx="4">
                  <c:v>Other</c:v>
                </c:pt>
                <c:pt idx="5">
                  <c:v>Sequential function chart (SFC)</c:v>
                </c:pt>
                <c:pt idx="6">
                  <c:v>Structured text (ST)</c:v>
                </c:pt>
              </c:strCache>
            </c:strRef>
          </c:cat>
          <c:val>
            <c:numRef>
              <c:f>'PP4 - Count Plot'!$B$4:$B$10</c:f>
              <c:numCache>
                <c:formatCode>General</c:formatCode>
                <c:ptCount val="7"/>
                <c:pt idx="0">
                  <c:v>124</c:v>
                </c:pt>
                <c:pt idx="1">
                  <c:v>10</c:v>
                </c:pt>
                <c:pt idx="2">
                  <c:v>66</c:v>
                </c:pt>
                <c:pt idx="3">
                  <c:v>12</c:v>
                </c:pt>
                <c:pt idx="4">
                  <c:v>6</c:v>
                </c:pt>
                <c:pt idx="5">
                  <c:v>60</c:v>
                </c:pt>
                <c:pt idx="6">
                  <c:v>92</c:v>
                </c:pt>
              </c:numCache>
            </c:numRef>
          </c:val>
          <c:extLst>
            <c:ext xmlns:c16="http://schemas.microsoft.com/office/drawing/2014/chart" uri="{C3380CC4-5D6E-409C-BE32-E72D297353CC}">
              <c16:uniqueId val="{00000000-53BF-467A-BBB8-6999EA782D7A}"/>
            </c:ext>
          </c:extLst>
        </c:ser>
        <c:dLbls>
          <c:showLegendKey val="0"/>
          <c:showVal val="0"/>
          <c:showCatName val="0"/>
          <c:showSerName val="0"/>
          <c:showPercent val="0"/>
          <c:showBubbleSize val="0"/>
        </c:dLbls>
        <c:gapWidth val="182"/>
        <c:axId val="1534539535"/>
        <c:axId val="836740287"/>
      </c:barChart>
      <c:catAx>
        <c:axId val="1534539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740287"/>
        <c:crosses val="autoZero"/>
        <c:auto val="1"/>
        <c:lblAlgn val="ctr"/>
        <c:lblOffset val="100"/>
        <c:noMultiLvlLbl val="0"/>
      </c:catAx>
      <c:valAx>
        <c:axId val="836740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39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Number of known languages per respondent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numRef>
              <c:f>'PP4 - Data'!$H$2:$H$6</c:f>
              <c:numCache>
                <c:formatCode>0</c:formatCode>
                <c:ptCount val="5"/>
                <c:pt idx="0">
                  <c:v>1</c:v>
                </c:pt>
                <c:pt idx="1">
                  <c:v>2</c:v>
                </c:pt>
                <c:pt idx="2">
                  <c:v>3</c:v>
                </c:pt>
                <c:pt idx="3">
                  <c:v>4</c:v>
                </c:pt>
                <c:pt idx="4">
                  <c:v>5</c:v>
                </c:pt>
              </c:numCache>
            </c:numRef>
          </c:cat>
          <c:val>
            <c:numRef>
              <c:f>'PP4 - Data'!$I$2:$I$6</c:f>
              <c:numCache>
                <c:formatCode>0</c:formatCode>
                <c:ptCount val="5"/>
                <c:pt idx="0">
                  <c:v>49</c:v>
                </c:pt>
                <c:pt idx="1">
                  <c:v>44</c:v>
                </c:pt>
                <c:pt idx="2">
                  <c:v>39</c:v>
                </c:pt>
                <c:pt idx="3">
                  <c:v>19</c:v>
                </c:pt>
                <c:pt idx="4">
                  <c:v>8</c:v>
                </c:pt>
              </c:numCache>
            </c:numRef>
          </c:val>
          <c:extLst>
            <c:ext xmlns:c16="http://schemas.microsoft.com/office/drawing/2014/chart" uri="{C3380CC4-5D6E-409C-BE32-E72D297353CC}">
              <c16:uniqueId val="{00000000-89BF-4080-BE71-DAA700FBBEFD}"/>
            </c:ext>
          </c:extLst>
        </c:ser>
        <c:dLbls>
          <c:showLegendKey val="0"/>
          <c:showVal val="0"/>
          <c:showCatName val="0"/>
          <c:showSerName val="0"/>
          <c:showPercent val="0"/>
          <c:showBubbleSize val="0"/>
        </c:dLbls>
        <c:gapWidth val="182"/>
        <c:axId val="1540795231"/>
        <c:axId val="646910575"/>
      </c:barChart>
      <c:catAx>
        <c:axId val="1540795231"/>
        <c:scaling>
          <c:orientation val="minMax"/>
        </c:scaling>
        <c:delete val="0"/>
        <c:axPos val="l"/>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910575"/>
        <c:crosses val="autoZero"/>
        <c:auto val="1"/>
        <c:lblAlgn val="ctr"/>
        <c:lblOffset val="100"/>
        <c:noMultiLvlLbl val="0"/>
      </c:catAx>
      <c:valAx>
        <c:axId val="64691057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795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58681192248229"/>
          <c:y val="6.9609548199678919E-2"/>
          <c:w val="0.73887318879660591"/>
          <c:h val="0.69428534618104243"/>
        </c:manualLayout>
      </c:layout>
      <c:scatterChart>
        <c:scatterStyle val="smoothMarker"/>
        <c:varyColors val="0"/>
        <c:ser>
          <c:idx val="0"/>
          <c:order val="0"/>
          <c:tx>
            <c:v>SUS Percentile Curve</c:v>
          </c:tx>
          <c:spPr>
            <a:ln w="38100" cap="rnd">
              <a:solidFill>
                <a:schemeClr val="accent5">
                  <a:lumMod val="75000"/>
                </a:schemeClr>
              </a:solidFill>
              <a:prstDash val="solid"/>
              <a:round/>
            </a:ln>
            <a:effectLst/>
          </c:spPr>
          <c:marker>
            <c:symbol val="none"/>
          </c:marker>
          <c:xVal>
            <c:numRef>
              <c:f>'SUS - Percentile Plot'!$A$2:$A$167</c:f>
              <c:numCache>
                <c:formatCode>General</c:formatCode>
                <c:ptCount val="166"/>
                <c:pt idx="0">
                  <c:v>100</c:v>
                </c:pt>
                <c:pt idx="1">
                  <c:v>100</c:v>
                </c:pt>
                <c:pt idx="2">
                  <c:v>100</c:v>
                </c:pt>
                <c:pt idx="3">
                  <c:v>97.5</c:v>
                </c:pt>
                <c:pt idx="4">
                  <c:v>97.5</c:v>
                </c:pt>
                <c:pt idx="5">
                  <c:v>97.5</c:v>
                </c:pt>
                <c:pt idx="6">
                  <c:v>97.5</c:v>
                </c:pt>
                <c:pt idx="7">
                  <c:v>95</c:v>
                </c:pt>
                <c:pt idx="8">
                  <c:v>95</c:v>
                </c:pt>
                <c:pt idx="9">
                  <c:v>95</c:v>
                </c:pt>
                <c:pt idx="10">
                  <c:v>95</c:v>
                </c:pt>
                <c:pt idx="11">
                  <c:v>95</c:v>
                </c:pt>
                <c:pt idx="12">
                  <c:v>92.5</c:v>
                </c:pt>
                <c:pt idx="13">
                  <c:v>92.5</c:v>
                </c:pt>
                <c:pt idx="14">
                  <c:v>92.5</c:v>
                </c:pt>
                <c:pt idx="15">
                  <c:v>92.5</c:v>
                </c:pt>
                <c:pt idx="16">
                  <c:v>92.5</c:v>
                </c:pt>
                <c:pt idx="17">
                  <c:v>92.5</c:v>
                </c:pt>
                <c:pt idx="18">
                  <c:v>92.5</c:v>
                </c:pt>
                <c:pt idx="19">
                  <c:v>92.5</c:v>
                </c:pt>
                <c:pt idx="20">
                  <c:v>90</c:v>
                </c:pt>
                <c:pt idx="21">
                  <c:v>90</c:v>
                </c:pt>
                <c:pt idx="22">
                  <c:v>90</c:v>
                </c:pt>
                <c:pt idx="23">
                  <c:v>90</c:v>
                </c:pt>
                <c:pt idx="24">
                  <c:v>90</c:v>
                </c:pt>
                <c:pt idx="25">
                  <c:v>90</c:v>
                </c:pt>
                <c:pt idx="26">
                  <c:v>90</c:v>
                </c:pt>
                <c:pt idx="27">
                  <c:v>90</c:v>
                </c:pt>
                <c:pt idx="28">
                  <c:v>90</c:v>
                </c:pt>
                <c:pt idx="29">
                  <c:v>90</c:v>
                </c:pt>
                <c:pt idx="30">
                  <c:v>87.5</c:v>
                </c:pt>
                <c:pt idx="31">
                  <c:v>87.5</c:v>
                </c:pt>
                <c:pt idx="32">
                  <c:v>87.5</c:v>
                </c:pt>
                <c:pt idx="33">
                  <c:v>87.5</c:v>
                </c:pt>
                <c:pt idx="34">
                  <c:v>87.5</c:v>
                </c:pt>
                <c:pt idx="35">
                  <c:v>87.5</c:v>
                </c:pt>
                <c:pt idx="36">
                  <c:v>87.5</c:v>
                </c:pt>
                <c:pt idx="37">
                  <c:v>85</c:v>
                </c:pt>
                <c:pt idx="38">
                  <c:v>85</c:v>
                </c:pt>
                <c:pt idx="39">
                  <c:v>85</c:v>
                </c:pt>
                <c:pt idx="40">
                  <c:v>85</c:v>
                </c:pt>
                <c:pt idx="41">
                  <c:v>85</c:v>
                </c:pt>
                <c:pt idx="42">
                  <c:v>82.5</c:v>
                </c:pt>
                <c:pt idx="43">
                  <c:v>82.5</c:v>
                </c:pt>
                <c:pt idx="44">
                  <c:v>82.5</c:v>
                </c:pt>
                <c:pt idx="45">
                  <c:v>82.5</c:v>
                </c:pt>
                <c:pt idx="46">
                  <c:v>82.5</c:v>
                </c:pt>
                <c:pt idx="47">
                  <c:v>82.5</c:v>
                </c:pt>
                <c:pt idx="48">
                  <c:v>80</c:v>
                </c:pt>
                <c:pt idx="49">
                  <c:v>80</c:v>
                </c:pt>
                <c:pt idx="50">
                  <c:v>80</c:v>
                </c:pt>
                <c:pt idx="51">
                  <c:v>80</c:v>
                </c:pt>
                <c:pt idx="52">
                  <c:v>80</c:v>
                </c:pt>
                <c:pt idx="53">
                  <c:v>80</c:v>
                </c:pt>
                <c:pt idx="54">
                  <c:v>80</c:v>
                </c:pt>
                <c:pt idx="55">
                  <c:v>77.5</c:v>
                </c:pt>
                <c:pt idx="56">
                  <c:v>77.5</c:v>
                </c:pt>
                <c:pt idx="57">
                  <c:v>77.5</c:v>
                </c:pt>
                <c:pt idx="58">
                  <c:v>77.5</c:v>
                </c:pt>
                <c:pt idx="59">
                  <c:v>77.5</c:v>
                </c:pt>
                <c:pt idx="60">
                  <c:v>75</c:v>
                </c:pt>
                <c:pt idx="61">
                  <c:v>75</c:v>
                </c:pt>
                <c:pt idx="62">
                  <c:v>75</c:v>
                </c:pt>
                <c:pt idx="63">
                  <c:v>75</c:v>
                </c:pt>
                <c:pt idx="64">
                  <c:v>75</c:v>
                </c:pt>
                <c:pt idx="65">
                  <c:v>75</c:v>
                </c:pt>
                <c:pt idx="66">
                  <c:v>75</c:v>
                </c:pt>
                <c:pt idx="67">
                  <c:v>75</c:v>
                </c:pt>
                <c:pt idx="68">
                  <c:v>75</c:v>
                </c:pt>
                <c:pt idx="69">
                  <c:v>75</c:v>
                </c:pt>
                <c:pt idx="70">
                  <c:v>75</c:v>
                </c:pt>
                <c:pt idx="71">
                  <c:v>75</c:v>
                </c:pt>
                <c:pt idx="72">
                  <c:v>72.5</c:v>
                </c:pt>
                <c:pt idx="73">
                  <c:v>72.5</c:v>
                </c:pt>
                <c:pt idx="74">
                  <c:v>72.5</c:v>
                </c:pt>
                <c:pt idx="75">
                  <c:v>72.5</c:v>
                </c:pt>
                <c:pt idx="76">
                  <c:v>72.5</c:v>
                </c:pt>
                <c:pt idx="77">
                  <c:v>72.5</c:v>
                </c:pt>
                <c:pt idx="78">
                  <c:v>72.5</c:v>
                </c:pt>
                <c:pt idx="79">
                  <c:v>72.5</c:v>
                </c:pt>
                <c:pt idx="80">
                  <c:v>70</c:v>
                </c:pt>
                <c:pt idx="81">
                  <c:v>70</c:v>
                </c:pt>
                <c:pt idx="82">
                  <c:v>70</c:v>
                </c:pt>
                <c:pt idx="83">
                  <c:v>70</c:v>
                </c:pt>
                <c:pt idx="84">
                  <c:v>70</c:v>
                </c:pt>
                <c:pt idx="85">
                  <c:v>70</c:v>
                </c:pt>
                <c:pt idx="86">
                  <c:v>70</c:v>
                </c:pt>
                <c:pt idx="87">
                  <c:v>70</c:v>
                </c:pt>
                <c:pt idx="88">
                  <c:v>70</c:v>
                </c:pt>
                <c:pt idx="89">
                  <c:v>67.5</c:v>
                </c:pt>
                <c:pt idx="90">
                  <c:v>67.5</c:v>
                </c:pt>
                <c:pt idx="91">
                  <c:v>67.5</c:v>
                </c:pt>
                <c:pt idx="92">
                  <c:v>67.5</c:v>
                </c:pt>
                <c:pt idx="93">
                  <c:v>67.5</c:v>
                </c:pt>
                <c:pt idx="94">
                  <c:v>67.5</c:v>
                </c:pt>
                <c:pt idx="95">
                  <c:v>67.5</c:v>
                </c:pt>
                <c:pt idx="96">
                  <c:v>67.5</c:v>
                </c:pt>
                <c:pt idx="97">
                  <c:v>67.5</c:v>
                </c:pt>
                <c:pt idx="98">
                  <c:v>65</c:v>
                </c:pt>
                <c:pt idx="99">
                  <c:v>65</c:v>
                </c:pt>
                <c:pt idx="100">
                  <c:v>65</c:v>
                </c:pt>
                <c:pt idx="101">
                  <c:v>65</c:v>
                </c:pt>
                <c:pt idx="102">
                  <c:v>65</c:v>
                </c:pt>
                <c:pt idx="103">
                  <c:v>65</c:v>
                </c:pt>
                <c:pt idx="104">
                  <c:v>65</c:v>
                </c:pt>
                <c:pt idx="105">
                  <c:v>62.5</c:v>
                </c:pt>
                <c:pt idx="106">
                  <c:v>62.5</c:v>
                </c:pt>
                <c:pt idx="107">
                  <c:v>62.5</c:v>
                </c:pt>
                <c:pt idx="108">
                  <c:v>62.5</c:v>
                </c:pt>
                <c:pt idx="109">
                  <c:v>60</c:v>
                </c:pt>
                <c:pt idx="110">
                  <c:v>60</c:v>
                </c:pt>
                <c:pt idx="111">
                  <c:v>60</c:v>
                </c:pt>
                <c:pt idx="112">
                  <c:v>60</c:v>
                </c:pt>
                <c:pt idx="113">
                  <c:v>60</c:v>
                </c:pt>
                <c:pt idx="114">
                  <c:v>60</c:v>
                </c:pt>
                <c:pt idx="115">
                  <c:v>60</c:v>
                </c:pt>
                <c:pt idx="116">
                  <c:v>60</c:v>
                </c:pt>
                <c:pt idx="117">
                  <c:v>60</c:v>
                </c:pt>
                <c:pt idx="118">
                  <c:v>57.5</c:v>
                </c:pt>
                <c:pt idx="119">
                  <c:v>57.5</c:v>
                </c:pt>
                <c:pt idx="120">
                  <c:v>57.5</c:v>
                </c:pt>
                <c:pt idx="121">
                  <c:v>57.5</c:v>
                </c:pt>
                <c:pt idx="122">
                  <c:v>57.5</c:v>
                </c:pt>
                <c:pt idx="123">
                  <c:v>57.5</c:v>
                </c:pt>
                <c:pt idx="124">
                  <c:v>57.5</c:v>
                </c:pt>
                <c:pt idx="125">
                  <c:v>57.5</c:v>
                </c:pt>
                <c:pt idx="126">
                  <c:v>55</c:v>
                </c:pt>
                <c:pt idx="127">
                  <c:v>55</c:v>
                </c:pt>
                <c:pt idx="128">
                  <c:v>55</c:v>
                </c:pt>
                <c:pt idx="129">
                  <c:v>55</c:v>
                </c:pt>
                <c:pt idx="130">
                  <c:v>55</c:v>
                </c:pt>
                <c:pt idx="131">
                  <c:v>55</c:v>
                </c:pt>
                <c:pt idx="132">
                  <c:v>52.5</c:v>
                </c:pt>
                <c:pt idx="133">
                  <c:v>50</c:v>
                </c:pt>
                <c:pt idx="134">
                  <c:v>50</c:v>
                </c:pt>
                <c:pt idx="135">
                  <c:v>50</c:v>
                </c:pt>
                <c:pt idx="136">
                  <c:v>50</c:v>
                </c:pt>
                <c:pt idx="137">
                  <c:v>50</c:v>
                </c:pt>
                <c:pt idx="138">
                  <c:v>50</c:v>
                </c:pt>
                <c:pt idx="139">
                  <c:v>50</c:v>
                </c:pt>
                <c:pt idx="140">
                  <c:v>47.5</c:v>
                </c:pt>
                <c:pt idx="141">
                  <c:v>47.5</c:v>
                </c:pt>
                <c:pt idx="142">
                  <c:v>47.5</c:v>
                </c:pt>
                <c:pt idx="143">
                  <c:v>47.5</c:v>
                </c:pt>
                <c:pt idx="144">
                  <c:v>45</c:v>
                </c:pt>
                <c:pt idx="145">
                  <c:v>45</c:v>
                </c:pt>
                <c:pt idx="146">
                  <c:v>45</c:v>
                </c:pt>
                <c:pt idx="147">
                  <c:v>45</c:v>
                </c:pt>
                <c:pt idx="148">
                  <c:v>45</c:v>
                </c:pt>
                <c:pt idx="149">
                  <c:v>45</c:v>
                </c:pt>
                <c:pt idx="150">
                  <c:v>42.5</c:v>
                </c:pt>
                <c:pt idx="151">
                  <c:v>42.5</c:v>
                </c:pt>
                <c:pt idx="152">
                  <c:v>42.5</c:v>
                </c:pt>
                <c:pt idx="153">
                  <c:v>42.5</c:v>
                </c:pt>
                <c:pt idx="154">
                  <c:v>42.5</c:v>
                </c:pt>
                <c:pt idx="155">
                  <c:v>40</c:v>
                </c:pt>
                <c:pt idx="156">
                  <c:v>40</c:v>
                </c:pt>
                <c:pt idx="157">
                  <c:v>40</c:v>
                </c:pt>
                <c:pt idx="158">
                  <c:v>40</c:v>
                </c:pt>
                <c:pt idx="159">
                  <c:v>35</c:v>
                </c:pt>
                <c:pt idx="160">
                  <c:v>32.5</c:v>
                </c:pt>
                <c:pt idx="161">
                  <c:v>32.5</c:v>
                </c:pt>
                <c:pt idx="162">
                  <c:v>27.5</c:v>
                </c:pt>
                <c:pt idx="163">
                  <c:v>25</c:v>
                </c:pt>
                <c:pt idx="164">
                  <c:v>12.5</c:v>
                </c:pt>
              </c:numCache>
            </c:numRef>
          </c:xVal>
          <c:yVal>
            <c:numRef>
              <c:f>'SUS - Percentile Plot'!$B$2:$B$167</c:f>
              <c:numCache>
                <c:formatCode>0%</c:formatCode>
                <c:ptCount val="166"/>
                <c:pt idx="0">
                  <c:v>0.98099999999999998</c:v>
                </c:pt>
                <c:pt idx="1">
                  <c:v>0.98099999999999998</c:v>
                </c:pt>
                <c:pt idx="2">
                  <c:v>0.98099999999999998</c:v>
                </c:pt>
                <c:pt idx="3">
                  <c:v>0.95699999999999996</c:v>
                </c:pt>
                <c:pt idx="4">
                  <c:v>0.95699999999999996</c:v>
                </c:pt>
                <c:pt idx="5">
                  <c:v>0.95699999999999996</c:v>
                </c:pt>
                <c:pt idx="6">
                  <c:v>0.95699999999999996</c:v>
                </c:pt>
                <c:pt idx="7">
                  <c:v>0.92700000000000005</c:v>
                </c:pt>
                <c:pt idx="8">
                  <c:v>0.92700000000000005</c:v>
                </c:pt>
                <c:pt idx="9">
                  <c:v>0.92700000000000005</c:v>
                </c:pt>
                <c:pt idx="10">
                  <c:v>0.92700000000000005</c:v>
                </c:pt>
                <c:pt idx="11">
                  <c:v>0.92700000000000005</c:v>
                </c:pt>
                <c:pt idx="12">
                  <c:v>0.879</c:v>
                </c:pt>
                <c:pt idx="13">
                  <c:v>0.879</c:v>
                </c:pt>
                <c:pt idx="14">
                  <c:v>0.879</c:v>
                </c:pt>
                <c:pt idx="15">
                  <c:v>0.879</c:v>
                </c:pt>
                <c:pt idx="16">
                  <c:v>0.879</c:v>
                </c:pt>
                <c:pt idx="17">
                  <c:v>0.879</c:v>
                </c:pt>
                <c:pt idx="18">
                  <c:v>0.879</c:v>
                </c:pt>
                <c:pt idx="19">
                  <c:v>0.879</c:v>
                </c:pt>
                <c:pt idx="20">
                  <c:v>0.81899999999999995</c:v>
                </c:pt>
                <c:pt idx="21">
                  <c:v>0.81899999999999995</c:v>
                </c:pt>
                <c:pt idx="22">
                  <c:v>0.81899999999999995</c:v>
                </c:pt>
                <c:pt idx="23">
                  <c:v>0.81899999999999995</c:v>
                </c:pt>
                <c:pt idx="24">
                  <c:v>0.81899999999999995</c:v>
                </c:pt>
                <c:pt idx="25">
                  <c:v>0.81899999999999995</c:v>
                </c:pt>
                <c:pt idx="26">
                  <c:v>0.81899999999999995</c:v>
                </c:pt>
                <c:pt idx="27">
                  <c:v>0.81899999999999995</c:v>
                </c:pt>
                <c:pt idx="28">
                  <c:v>0.81899999999999995</c:v>
                </c:pt>
                <c:pt idx="29">
                  <c:v>0.81899999999999995</c:v>
                </c:pt>
                <c:pt idx="30">
                  <c:v>0.77700000000000002</c:v>
                </c:pt>
                <c:pt idx="31">
                  <c:v>0.77700000000000002</c:v>
                </c:pt>
                <c:pt idx="32">
                  <c:v>0.77700000000000002</c:v>
                </c:pt>
                <c:pt idx="33">
                  <c:v>0.77700000000000002</c:v>
                </c:pt>
                <c:pt idx="34">
                  <c:v>0.77700000000000002</c:v>
                </c:pt>
                <c:pt idx="35">
                  <c:v>0.77700000000000002</c:v>
                </c:pt>
                <c:pt idx="36">
                  <c:v>0.77700000000000002</c:v>
                </c:pt>
                <c:pt idx="37">
                  <c:v>0.746</c:v>
                </c:pt>
                <c:pt idx="38">
                  <c:v>0.746</c:v>
                </c:pt>
                <c:pt idx="39">
                  <c:v>0.746</c:v>
                </c:pt>
                <c:pt idx="40">
                  <c:v>0.746</c:v>
                </c:pt>
                <c:pt idx="41">
                  <c:v>0.746</c:v>
                </c:pt>
                <c:pt idx="42">
                  <c:v>0.71</c:v>
                </c:pt>
                <c:pt idx="43">
                  <c:v>0.71</c:v>
                </c:pt>
                <c:pt idx="44">
                  <c:v>0.71</c:v>
                </c:pt>
                <c:pt idx="45">
                  <c:v>0.71</c:v>
                </c:pt>
                <c:pt idx="46">
                  <c:v>0.71</c:v>
                </c:pt>
                <c:pt idx="47">
                  <c:v>0.71</c:v>
                </c:pt>
                <c:pt idx="48">
                  <c:v>0.66800000000000004</c:v>
                </c:pt>
                <c:pt idx="49">
                  <c:v>0.66800000000000004</c:v>
                </c:pt>
                <c:pt idx="50">
                  <c:v>0.66800000000000004</c:v>
                </c:pt>
                <c:pt idx="51">
                  <c:v>0.66800000000000004</c:v>
                </c:pt>
                <c:pt idx="52">
                  <c:v>0.66800000000000004</c:v>
                </c:pt>
                <c:pt idx="53">
                  <c:v>0.66800000000000004</c:v>
                </c:pt>
                <c:pt idx="54">
                  <c:v>0.66800000000000004</c:v>
                </c:pt>
                <c:pt idx="55">
                  <c:v>0.63800000000000001</c:v>
                </c:pt>
                <c:pt idx="56">
                  <c:v>0.63800000000000001</c:v>
                </c:pt>
                <c:pt idx="57">
                  <c:v>0.63800000000000001</c:v>
                </c:pt>
                <c:pt idx="58">
                  <c:v>0.63800000000000001</c:v>
                </c:pt>
                <c:pt idx="59">
                  <c:v>0.63800000000000001</c:v>
                </c:pt>
                <c:pt idx="60">
                  <c:v>0.56599999999999995</c:v>
                </c:pt>
                <c:pt idx="61">
                  <c:v>0.56599999999999995</c:v>
                </c:pt>
                <c:pt idx="62">
                  <c:v>0.56599999999999995</c:v>
                </c:pt>
                <c:pt idx="63">
                  <c:v>0.56599999999999995</c:v>
                </c:pt>
                <c:pt idx="64">
                  <c:v>0.56599999999999995</c:v>
                </c:pt>
                <c:pt idx="65">
                  <c:v>0.56599999999999995</c:v>
                </c:pt>
                <c:pt idx="66">
                  <c:v>0.56599999999999995</c:v>
                </c:pt>
                <c:pt idx="67">
                  <c:v>0.56599999999999995</c:v>
                </c:pt>
                <c:pt idx="68">
                  <c:v>0.56599999999999995</c:v>
                </c:pt>
                <c:pt idx="69">
                  <c:v>0.56599999999999995</c:v>
                </c:pt>
                <c:pt idx="70">
                  <c:v>0.56599999999999995</c:v>
                </c:pt>
                <c:pt idx="71">
                  <c:v>0.56599999999999995</c:v>
                </c:pt>
                <c:pt idx="72">
                  <c:v>0.51800000000000002</c:v>
                </c:pt>
                <c:pt idx="73">
                  <c:v>0.51800000000000002</c:v>
                </c:pt>
                <c:pt idx="74">
                  <c:v>0.51800000000000002</c:v>
                </c:pt>
                <c:pt idx="75">
                  <c:v>0.51800000000000002</c:v>
                </c:pt>
                <c:pt idx="76">
                  <c:v>0.51800000000000002</c:v>
                </c:pt>
                <c:pt idx="77">
                  <c:v>0.51800000000000002</c:v>
                </c:pt>
                <c:pt idx="78">
                  <c:v>0.51800000000000002</c:v>
                </c:pt>
                <c:pt idx="79">
                  <c:v>0.51800000000000002</c:v>
                </c:pt>
                <c:pt idx="80">
                  <c:v>0.46300000000000002</c:v>
                </c:pt>
                <c:pt idx="81">
                  <c:v>0.46300000000000002</c:v>
                </c:pt>
                <c:pt idx="82">
                  <c:v>0.46300000000000002</c:v>
                </c:pt>
                <c:pt idx="83">
                  <c:v>0.46300000000000002</c:v>
                </c:pt>
                <c:pt idx="84">
                  <c:v>0.46300000000000002</c:v>
                </c:pt>
                <c:pt idx="85">
                  <c:v>0.46300000000000002</c:v>
                </c:pt>
                <c:pt idx="86">
                  <c:v>0.46300000000000002</c:v>
                </c:pt>
                <c:pt idx="87">
                  <c:v>0.46300000000000002</c:v>
                </c:pt>
                <c:pt idx="88">
                  <c:v>0.46300000000000002</c:v>
                </c:pt>
                <c:pt idx="89">
                  <c:v>0.40899999999999997</c:v>
                </c:pt>
                <c:pt idx="90">
                  <c:v>0.40899999999999997</c:v>
                </c:pt>
                <c:pt idx="91">
                  <c:v>0.40899999999999997</c:v>
                </c:pt>
                <c:pt idx="92">
                  <c:v>0.40899999999999997</c:v>
                </c:pt>
                <c:pt idx="93">
                  <c:v>0.40899999999999997</c:v>
                </c:pt>
                <c:pt idx="94">
                  <c:v>0.40899999999999997</c:v>
                </c:pt>
                <c:pt idx="95">
                  <c:v>0.40899999999999997</c:v>
                </c:pt>
                <c:pt idx="96">
                  <c:v>0.40899999999999997</c:v>
                </c:pt>
                <c:pt idx="97">
                  <c:v>0.40899999999999997</c:v>
                </c:pt>
                <c:pt idx="98">
                  <c:v>0.36699999999999999</c:v>
                </c:pt>
                <c:pt idx="99">
                  <c:v>0.36699999999999999</c:v>
                </c:pt>
                <c:pt idx="100">
                  <c:v>0.36699999999999999</c:v>
                </c:pt>
                <c:pt idx="101">
                  <c:v>0.36699999999999999</c:v>
                </c:pt>
                <c:pt idx="102">
                  <c:v>0.36699999999999999</c:v>
                </c:pt>
                <c:pt idx="103">
                  <c:v>0.36699999999999999</c:v>
                </c:pt>
                <c:pt idx="104">
                  <c:v>0.36699999999999999</c:v>
                </c:pt>
                <c:pt idx="105">
                  <c:v>0.34300000000000003</c:v>
                </c:pt>
                <c:pt idx="106">
                  <c:v>0.34300000000000003</c:v>
                </c:pt>
                <c:pt idx="107">
                  <c:v>0.34300000000000003</c:v>
                </c:pt>
                <c:pt idx="108">
                  <c:v>0.34300000000000003</c:v>
                </c:pt>
                <c:pt idx="109">
                  <c:v>0.28899999999999998</c:v>
                </c:pt>
                <c:pt idx="110">
                  <c:v>0.28899999999999998</c:v>
                </c:pt>
                <c:pt idx="111">
                  <c:v>0.28899999999999998</c:v>
                </c:pt>
                <c:pt idx="112">
                  <c:v>0.28899999999999998</c:v>
                </c:pt>
                <c:pt idx="113">
                  <c:v>0.28899999999999998</c:v>
                </c:pt>
                <c:pt idx="114">
                  <c:v>0.28899999999999998</c:v>
                </c:pt>
                <c:pt idx="115">
                  <c:v>0.28899999999999998</c:v>
                </c:pt>
                <c:pt idx="116">
                  <c:v>0.28899999999999998</c:v>
                </c:pt>
                <c:pt idx="117">
                  <c:v>0.28899999999999998</c:v>
                </c:pt>
                <c:pt idx="118">
                  <c:v>0.24</c:v>
                </c:pt>
                <c:pt idx="119">
                  <c:v>0.24</c:v>
                </c:pt>
                <c:pt idx="120">
                  <c:v>0.24</c:v>
                </c:pt>
                <c:pt idx="121">
                  <c:v>0.24</c:v>
                </c:pt>
                <c:pt idx="122">
                  <c:v>0.24</c:v>
                </c:pt>
                <c:pt idx="123">
                  <c:v>0.24</c:v>
                </c:pt>
                <c:pt idx="124">
                  <c:v>0.24</c:v>
                </c:pt>
                <c:pt idx="125">
                  <c:v>0.24</c:v>
                </c:pt>
                <c:pt idx="126">
                  <c:v>0.20399999999999999</c:v>
                </c:pt>
                <c:pt idx="127">
                  <c:v>0.20399999999999999</c:v>
                </c:pt>
                <c:pt idx="128">
                  <c:v>0.20399999999999999</c:v>
                </c:pt>
                <c:pt idx="129">
                  <c:v>0.20399999999999999</c:v>
                </c:pt>
                <c:pt idx="130">
                  <c:v>0.20399999999999999</c:v>
                </c:pt>
                <c:pt idx="131">
                  <c:v>0.20399999999999999</c:v>
                </c:pt>
                <c:pt idx="132">
                  <c:v>0.19800000000000001</c:v>
                </c:pt>
                <c:pt idx="133">
                  <c:v>0.156</c:v>
                </c:pt>
                <c:pt idx="134">
                  <c:v>0.156</c:v>
                </c:pt>
                <c:pt idx="135">
                  <c:v>0.156</c:v>
                </c:pt>
                <c:pt idx="136">
                  <c:v>0.156</c:v>
                </c:pt>
                <c:pt idx="137">
                  <c:v>0.156</c:v>
                </c:pt>
                <c:pt idx="138">
                  <c:v>0.156</c:v>
                </c:pt>
                <c:pt idx="139">
                  <c:v>0.156</c:v>
                </c:pt>
                <c:pt idx="140">
                  <c:v>0.13200000000000001</c:v>
                </c:pt>
                <c:pt idx="141">
                  <c:v>0.13200000000000001</c:v>
                </c:pt>
                <c:pt idx="142">
                  <c:v>0.13200000000000001</c:v>
                </c:pt>
                <c:pt idx="143">
                  <c:v>0.13200000000000001</c:v>
                </c:pt>
                <c:pt idx="144">
                  <c:v>9.6000000000000002E-2</c:v>
                </c:pt>
                <c:pt idx="145">
                  <c:v>9.6000000000000002E-2</c:v>
                </c:pt>
                <c:pt idx="146">
                  <c:v>9.6000000000000002E-2</c:v>
                </c:pt>
                <c:pt idx="147">
                  <c:v>9.6000000000000002E-2</c:v>
                </c:pt>
                <c:pt idx="148">
                  <c:v>9.6000000000000002E-2</c:v>
                </c:pt>
                <c:pt idx="149">
                  <c:v>9.6000000000000002E-2</c:v>
                </c:pt>
                <c:pt idx="150">
                  <c:v>6.6000000000000003E-2</c:v>
                </c:pt>
                <c:pt idx="151">
                  <c:v>6.6000000000000003E-2</c:v>
                </c:pt>
                <c:pt idx="152">
                  <c:v>6.6000000000000003E-2</c:v>
                </c:pt>
                <c:pt idx="153">
                  <c:v>6.6000000000000003E-2</c:v>
                </c:pt>
                <c:pt idx="154">
                  <c:v>6.6000000000000003E-2</c:v>
                </c:pt>
                <c:pt idx="155">
                  <c:v>4.2000000000000003E-2</c:v>
                </c:pt>
                <c:pt idx="156">
                  <c:v>4.2000000000000003E-2</c:v>
                </c:pt>
                <c:pt idx="157">
                  <c:v>4.2000000000000003E-2</c:v>
                </c:pt>
                <c:pt idx="158">
                  <c:v>4.2000000000000003E-2</c:v>
                </c:pt>
                <c:pt idx="159">
                  <c:v>3.5999999999999997E-2</c:v>
                </c:pt>
                <c:pt idx="160">
                  <c:v>2.4E-2</c:v>
                </c:pt>
                <c:pt idx="161">
                  <c:v>2.4E-2</c:v>
                </c:pt>
                <c:pt idx="162">
                  <c:v>1.7999999999999999E-2</c:v>
                </c:pt>
                <c:pt idx="163">
                  <c:v>1.2E-2</c:v>
                </c:pt>
                <c:pt idx="164">
                  <c:v>6.0000000000000001E-3</c:v>
                </c:pt>
              </c:numCache>
            </c:numRef>
          </c:yVal>
          <c:smooth val="1"/>
          <c:extLst>
            <c:ext xmlns:c16="http://schemas.microsoft.com/office/drawing/2014/chart" uri="{C3380CC4-5D6E-409C-BE32-E72D297353CC}">
              <c16:uniqueId val="{00000000-B886-4F72-90ED-AD6DF1079637}"/>
            </c:ext>
          </c:extLst>
        </c:ser>
        <c:ser>
          <c:idx val="1"/>
          <c:order val="1"/>
          <c:tx>
            <c:v>Avg. Score: 69.32</c:v>
          </c:tx>
          <c:spPr>
            <a:ln w="38100" cap="rnd">
              <a:solidFill>
                <a:schemeClr val="accent2"/>
              </a:solidFill>
              <a:round/>
            </a:ln>
            <a:effectLst/>
          </c:spPr>
          <c:marker>
            <c:symbol val="none"/>
          </c:marker>
          <c:xVal>
            <c:numRef>
              <c:f>'SUS - Percentile Plot'!$D$2:$D$3</c:f>
              <c:numCache>
                <c:formatCode>0.00</c:formatCode>
                <c:ptCount val="2"/>
                <c:pt idx="0">
                  <c:v>69.318181818181813</c:v>
                </c:pt>
                <c:pt idx="1">
                  <c:v>69.318181818181813</c:v>
                </c:pt>
              </c:numCache>
            </c:numRef>
          </c:xVal>
          <c:yVal>
            <c:numRef>
              <c:f>'SUS - Percentile Plot'!$E$2:$E$3</c:f>
              <c:numCache>
                <c:formatCode>General</c:formatCode>
                <c:ptCount val="2"/>
                <c:pt idx="0">
                  <c:v>0</c:v>
                </c:pt>
                <c:pt idx="1">
                  <c:v>100</c:v>
                </c:pt>
              </c:numCache>
            </c:numRef>
          </c:yVal>
          <c:smooth val="1"/>
          <c:extLst>
            <c:ext xmlns:c16="http://schemas.microsoft.com/office/drawing/2014/chart" uri="{C3380CC4-5D6E-409C-BE32-E72D297353CC}">
              <c16:uniqueId val="{00000007-B886-4F72-90ED-AD6DF1079637}"/>
            </c:ext>
          </c:extLst>
        </c:ser>
        <c:dLbls>
          <c:showLegendKey val="0"/>
          <c:showVal val="0"/>
          <c:showCatName val="0"/>
          <c:showSerName val="0"/>
          <c:showPercent val="0"/>
          <c:showBubbleSize val="0"/>
        </c:dLbls>
        <c:axId val="1996585055"/>
        <c:axId val="1845495119"/>
      </c:scatterChart>
      <c:valAx>
        <c:axId val="1996585055"/>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b="1"/>
                  <a:t>SUS Score</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1845495119"/>
        <c:crosses val="autoZero"/>
        <c:crossBetween val="midCat"/>
        <c:majorUnit val="25"/>
      </c:valAx>
      <c:valAx>
        <c:axId val="184549511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b="1"/>
                  <a:t>SUS Percentile</a:t>
                </a:r>
              </a:p>
            </c:rich>
          </c:tx>
          <c:layout>
            <c:manualLayout>
              <c:xMode val="edge"/>
              <c:yMode val="edge"/>
              <c:x val="3.8090029274065962E-2"/>
              <c:y val="0.22020735992123697"/>
            </c:manualLayout>
          </c:layout>
          <c:overlay val="0"/>
          <c:spPr>
            <a:noFill/>
            <a:ln>
              <a:noFill/>
            </a:ln>
            <a:effectLst/>
          </c:spPr>
          <c:txPr>
            <a:bodyPr rot="-540000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1996585055"/>
        <c:crosses val="autoZero"/>
        <c:crossBetween val="midCat"/>
        <c:majorUnit val="0.25"/>
      </c:valAx>
      <c:spPr>
        <a:noFill/>
        <a:ln>
          <a:noFill/>
        </a:ln>
        <a:effectLst/>
      </c:spPr>
    </c:plotArea>
    <c:legend>
      <c:legendPos val="l"/>
      <c:layout>
        <c:manualLayout>
          <c:xMode val="edge"/>
          <c:yMode val="edge"/>
          <c:x val="0.22612189003080502"/>
          <c:y val="8.0075555480069394E-2"/>
          <c:w val="0.38678994299375946"/>
          <c:h val="0.15212556866385471"/>
        </c:manualLayout>
      </c:layout>
      <c:overlay val="0"/>
      <c:spPr>
        <a:solidFill>
          <a:schemeClr val="bg1">
            <a:lumMod val="95000"/>
          </a:schemeClr>
        </a:solidFill>
        <a:ln w="19050">
          <a:solidFill>
            <a:schemeClr val="tx1">
              <a:lumMod val="50000"/>
              <a:lumOff val="50000"/>
            </a:schemeClr>
          </a:solidFill>
        </a:ln>
        <a:effectLst/>
      </c:spPr>
      <c:txPr>
        <a:bodyPr rot="0" spcFirstLastPara="1" vertOverflow="ellipsis" vert="horz" wrap="square" anchor="ctr" anchorCtr="1"/>
        <a:lstStyle/>
        <a:p>
          <a:pPr>
            <a:defRPr sz="143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8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1219199</xdr:colOff>
      <xdr:row>11</xdr:row>
      <xdr:rowOff>157842</xdr:rowOff>
    </xdr:from>
    <xdr:to>
      <xdr:col>3</xdr:col>
      <xdr:colOff>81642</xdr:colOff>
      <xdr:row>29</xdr:row>
      <xdr:rowOff>59870</xdr:rowOff>
    </xdr:to>
    <xdr:graphicFrame macro="">
      <xdr:nvGraphicFramePr>
        <xdr:cNvPr id="2" name="Chart 1">
          <a:extLst>
            <a:ext uri="{FF2B5EF4-FFF2-40B4-BE49-F238E27FC236}">
              <a16:creationId xmlns:a16="http://schemas.microsoft.com/office/drawing/2014/main" id="{A3A98669-2282-4E80-ABA2-6A7A0BF9B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1224916</xdr:colOff>
      <xdr:row>9</xdr:row>
      <xdr:rowOff>53340</xdr:rowOff>
    </xdr:from>
    <xdr:to>
      <xdr:col>1</xdr:col>
      <xdr:colOff>2969896</xdr:colOff>
      <xdr:row>26</xdr:row>
      <xdr:rowOff>140970</xdr:rowOff>
    </xdr:to>
    <xdr:graphicFrame macro="">
      <xdr:nvGraphicFramePr>
        <xdr:cNvPr id="2" name="Chart 1">
          <a:extLst>
            <a:ext uri="{FF2B5EF4-FFF2-40B4-BE49-F238E27FC236}">
              <a16:creationId xmlns:a16="http://schemas.microsoft.com/office/drawing/2014/main" id="{5B796975-E67A-4A44-AE7C-6F4399457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1169670</xdr:colOff>
      <xdr:row>12</xdr:row>
      <xdr:rowOff>0</xdr:rowOff>
    </xdr:from>
    <xdr:to>
      <xdr:col>1</xdr:col>
      <xdr:colOff>2727960</xdr:colOff>
      <xdr:row>29</xdr:row>
      <xdr:rowOff>87630</xdr:rowOff>
    </xdr:to>
    <xdr:graphicFrame macro="">
      <xdr:nvGraphicFramePr>
        <xdr:cNvPr id="2" name="Chart 1">
          <a:extLst>
            <a:ext uri="{FF2B5EF4-FFF2-40B4-BE49-F238E27FC236}">
              <a16:creationId xmlns:a16="http://schemas.microsoft.com/office/drawing/2014/main" id="{6AC667EB-6EB0-4225-ABA1-DBE37453C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278129</xdr:colOff>
      <xdr:row>12</xdr:row>
      <xdr:rowOff>99060</xdr:rowOff>
    </xdr:from>
    <xdr:to>
      <xdr:col>1</xdr:col>
      <xdr:colOff>1836419</xdr:colOff>
      <xdr:row>30</xdr:row>
      <xdr:rowOff>30480</xdr:rowOff>
    </xdr:to>
    <xdr:graphicFrame macro="">
      <xdr:nvGraphicFramePr>
        <xdr:cNvPr id="2" name="Chart 1">
          <a:extLst>
            <a:ext uri="{FF2B5EF4-FFF2-40B4-BE49-F238E27FC236}">
              <a16:creationId xmlns:a16="http://schemas.microsoft.com/office/drawing/2014/main" id="{8B9B6185-7DD9-4778-9473-7AD85C825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2411730</xdr:colOff>
      <xdr:row>12</xdr:row>
      <xdr:rowOff>121920</xdr:rowOff>
    </xdr:from>
    <xdr:to>
      <xdr:col>3</xdr:col>
      <xdr:colOff>499110</xdr:colOff>
      <xdr:row>30</xdr:row>
      <xdr:rowOff>53340</xdr:rowOff>
    </xdr:to>
    <xdr:graphicFrame macro="">
      <xdr:nvGraphicFramePr>
        <xdr:cNvPr id="3" name="Chart 2">
          <a:extLst>
            <a:ext uri="{FF2B5EF4-FFF2-40B4-BE49-F238E27FC236}">
              <a16:creationId xmlns:a16="http://schemas.microsoft.com/office/drawing/2014/main" id="{E08EA1EA-ADB3-42D0-8254-9FDF9A70A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501594</xdr:colOff>
      <xdr:row>5</xdr:row>
      <xdr:rowOff>155713</xdr:rowOff>
    </xdr:from>
    <xdr:to>
      <xdr:col>10</xdr:col>
      <xdr:colOff>824752</xdr:colOff>
      <xdr:row>23</xdr:row>
      <xdr:rowOff>197223</xdr:rowOff>
    </xdr:to>
    <xdr:graphicFrame macro="">
      <xdr:nvGraphicFramePr>
        <xdr:cNvPr id="4" name="Chart 3">
          <a:extLst>
            <a:ext uri="{FF2B5EF4-FFF2-40B4-BE49-F238E27FC236}">
              <a16:creationId xmlns:a16="http://schemas.microsoft.com/office/drawing/2014/main" id="{A289A919-B479-4C2B-AC81-213C6B63C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4066.743318287037" createdVersion="6" refreshedVersion="6" minRefreshableVersion="3" recordCount="175" xr:uid="{0CA75231-03E6-48FB-AE7D-E905402D96B7}">
  <cacheSource type="worksheet">
    <worksheetSource ref="A1:D176" sheet="PP - Participants Profile"/>
  </cacheSource>
  <cacheFields count="4">
    <cacheField name="PP1 - Please select the role most applicable to you:" numFmtId="0">
      <sharedItems containsBlank="1" count="7">
        <s v="Other"/>
        <s v="Researcher"/>
        <s v="Software Developer"/>
        <s v="Engineer"/>
        <s v="Technician"/>
        <m/>
        <s v="Engineering Student"/>
      </sharedItems>
    </cacheField>
    <cacheField name="PP2 - How many years of previous programming experience do you have?" numFmtId="0">
      <sharedItems containsBlank="1"/>
    </cacheField>
    <cacheField name="PP3 - Do you have any prior experience with Programmable Logic Controllers?" numFmtId="0">
      <sharedItems containsBlank="1"/>
    </cacheField>
    <cacheField name="PP4 - Which programming languages do you use to write code for Programmable Logic Controller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4066.743650925928" createdVersion="6" refreshedVersion="6" minRefreshableVersion="3" recordCount="175" xr:uid="{EA1A81C2-8D23-4249-A20C-D60819B2E87D}">
  <cacheSource type="worksheet">
    <worksheetSource ref="A1:D176" sheet="PP - Participants Profile"/>
  </cacheSource>
  <cacheFields count="4">
    <cacheField name="PP1 - Please select the role most applicable to you:" numFmtId="0">
      <sharedItems containsBlank="1"/>
    </cacheField>
    <cacheField name="PP2 - How many years of previous programming experience do you have?" numFmtId="0">
      <sharedItems containsBlank="1" count="6">
        <s v="5+ Years"/>
        <s v="1-2 Years"/>
        <s v="3-5 Years"/>
        <s v="No programming experience"/>
        <s v="&lt; 1 Year"/>
        <m/>
      </sharedItems>
    </cacheField>
    <cacheField name="PP3 - Do you have any prior experience with Programmable Logic Controllers?" numFmtId="0">
      <sharedItems containsBlank="1"/>
    </cacheField>
    <cacheField name="PP4 - Which programming languages do you use to write code for Programmable Logic Controller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4066.744463888892" createdVersion="6" refreshedVersion="6" minRefreshableVersion="3" recordCount="175" xr:uid="{41DEF94C-9176-4075-A758-AADD165EBAD7}">
  <cacheSource type="worksheet">
    <worksheetSource ref="A1:D176" sheet="PP - Participants Profile"/>
  </cacheSource>
  <cacheFields count="4">
    <cacheField name="PP1 - Please select the role most applicable to you:" numFmtId="0">
      <sharedItems containsBlank="1"/>
    </cacheField>
    <cacheField name="PP2 - How many years of previous programming experience do you have?" numFmtId="0">
      <sharedItems containsBlank="1"/>
    </cacheField>
    <cacheField name="PP3 - Do you have any prior experience with Programmable Logic Controllers?" numFmtId="0">
      <sharedItems containsBlank="1" count="6">
        <s v="5+ Years"/>
        <s v="No experience"/>
        <s v="1-2 Years"/>
        <s v="&lt; 1 Year"/>
        <s v="3-5 Years"/>
        <m/>
      </sharedItems>
    </cacheField>
    <cacheField name="PP4 - Which programming languages do you use to write code for Programmable Logic Controllers?"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4066.799933101851" createdVersion="6" refreshedVersion="6" minRefreshableVersion="3" recordCount="370" xr:uid="{A3D7C085-92E1-41EA-98F5-04088E3A0197}">
  <cacheSource type="worksheet">
    <worksheetSource ref="A1:A371" sheet="PP4 - Count Plot"/>
  </cacheSource>
  <cacheFields count="1">
    <cacheField name="PP4 - Which programming languages do you use to write code for Programmable Logic Controllers?" numFmtId="0">
      <sharedItems count="7">
        <s v="Function block diagram (FBD)"/>
        <s v="No experience"/>
        <s v="Structured text (ST)"/>
        <s v="Ladder diagram (LD)"/>
        <s v="Sequential function chart (SFC)"/>
        <s v="Instruction list (IL)"/>
        <s v="Oth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s v="5+ Years"/>
    <s v="5+ Years"/>
    <s v="Function block diagram (FBD),Structured text (ST),Sequential function chart (SFC),Other"/>
  </r>
  <r>
    <x v="1"/>
    <s v="5+ Years"/>
    <s v="No experience"/>
    <s v="No experience"/>
  </r>
  <r>
    <x v="1"/>
    <s v="5+ Years"/>
    <s v="1-2 Years"/>
    <s v="Function block diagram (FBD),Structured text (ST)"/>
  </r>
  <r>
    <x v="1"/>
    <s v="1-2 Years"/>
    <s v="1-2 Years"/>
    <s v="Function block diagram (FBD),Structured text (ST),Sequential function chart (SFC)"/>
  </r>
  <r>
    <x v="1"/>
    <s v="3-5 Years"/>
    <s v="&lt; 1 Year"/>
    <s v="No experience"/>
  </r>
  <r>
    <x v="1"/>
    <s v="5+ Years"/>
    <s v="3-5 Years"/>
    <s v="Function block diagram (FBD)"/>
  </r>
  <r>
    <x v="1"/>
    <s v="3-5 Years"/>
    <s v="3-5 Years"/>
    <s v="Function block diagram (FBD)"/>
  </r>
  <r>
    <x v="2"/>
    <s v="3-5 Years"/>
    <s v="&lt; 1 Year"/>
    <s v="Function block diagram (FBD),Structured text (ST)"/>
  </r>
  <r>
    <x v="1"/>
    <s v="5+ Years"/>
    <s v="&lt; 1 Year"/>
    <s v="Structured text (ST)"/>
  </r>
  <r>
    <x v="1"/>
    <s v="5+ Years"/>
    <s v="3-5 Years"/>
    <s v="Function block diagram (FBD),Structured text (ST),Sequential function chart (SFC)"/>
  </r>
  <r>
    <x v="1"/>
    <s v="3-5 Years"/>
    <s v="No experience"/>
    <s v="Ladder diagram (LD),Function block diagram (FBD),Structured text (ST)"/>
  </r>
  <r>
    <x v="2"/>
    <s v="5+ Years"/>
    <s v="5+ Years"/>
    <s v="Function block diagram (FBD),Structured text (ST),Sequential function chart (SFC)"/>
  </r>
  <r>
    <x v="3"/>
    <s v="3-5 Years"/>
    <s v="&lt; 1 Year"/>
    <s v="Function block diagram (FBD),Structured text (ST)"/>
  </r>
  <r>
    <x v="3"/>
    <s v="5+ Years"/>
    <s v="No experience"/>
    <s v="Function block diagram (FBD),Structured text (ST)"/>
  </r>
  <r>
    <x v="3"/>
    <s v="3-5 Years"/>
    <s v="3-5 Years"/>
    <s v="Ladder diagram (LD),Function block diagram (FBD),Structured text (ST)"/>
  </r>
  <r>
    <x v="0"/>
    <s v="5+ Years"/>
    <s v="3-5 Years"/>
    <s v="Ladder diagram (LD),Function block diagram (FBD),Structured text (ST),Instruction list (IL),Sequential function chart (SFC)"/>
  </r>
  <r>
    <x v="3"/>
    <s v="No programming experience"/>
    <s v="No experience"/>
    <s v="Function block diagram (FBD),Structured text (ST),Sequential function chart (SFC)"/>
  </r>
  <r>
    <x v="3"/>
    <s v="3-5 Years"/>
    <s v="1-2 Years"/>
    <s v="Ladder diagram (LD),Function block diagram (FBD)"/>
  </r>
  <r>
    <x v="3"/>
    <s v="5+ Years"/>
    <s v="5+ Years"/>
    <s v="Ladder diagram (LD),Function block diagram (FBD),Structured text (ST),Sequential function chart (SFC)"/>
  </r>
  <r>
    <x v="3"/>
    <s v="5+ Years"/>
    <s v="No experience"/>
    <s v="Function block diagram (FBD),Structured text (ST),Sequential function chart (SFC)"/>
  </r>
  <r>
    <x v="3"/>
    <s v="5+ Years"/>
    <s v="&lt; 1 Year"/>
    <s v="Ladder diagram (LD),Function block diagram (FBD)"/>
  </r>
  <r>
    <x v="3"/>
    <s v="5+ Years"/>
    <s v="5+ Years"/>
    <s v="Function block diagram (FBD),Structured text (ST),Sequential function chart (SFC)"/>
  </r>
  <r>
    <x v="3"/>
    <s v="5+ Years"/>
    <s v="5+ Years"/>
    <s v="Function block diagram (FBD),Structured text (ST),Sequential function chart (SFC)"/>
  </r>
  <r>
    <x v="3"/>
    <s v="5+ Years"/>
    <s v="3-5 Years"/>
    <s v="Function block diagram (FBD),Structured text (ST),Sequential function chart (SFC)"/>
  </r>
  <r>
    <x v="2"/>
    <s v="5+ Years"/>
    <s v="5+ Years"/>
    <s v="Ladder diagram (LD),Function block diagram (FBD),Structured text (ST),Sequential function chart (SFC)"/>
  </r>
  <r>
    <x v="3"/>
    <s v="3-5 Years"/>
    <s v="3-5 Years"/>
    <s v="Ladder diagram (LD),Function block diagram (FBD),Structured text (ST)"/>
  </r>
  <r>
    <x v="3"/>
    <s v="5+ Years"/>
    <s v="5+ Years"/>
    <s v="Function block diagram (FBD),Structured text (ST),Sequential function chart (SFC),Other"/>
  </r>
  <r>
    <x v="3"/>
    <s v="5+ Years"/>
    <s v="No experience"/>
    <s v="Function block diagram (FBD),Structured text (ST),Sequential function chart (SFC)"/>
  </r>
  <r>
    <x v="3"/>
    <s v="5+ Years"/>
    <s v="5+ Years"/>
    <s v="Ladder diagram (LD),Function block diagram (FBD)"/>
  </r>
  <r>
    <x v="3"/>
    <s v="5+ Years"/>
    <s v="5+ Years"/>
    <s v="Function block diagram (FBD),Structured text (ST),Sequential function chart (SFC)"/>
  </r>
  <r>
    <x v="3"/>
    <s v="3-5 Years"/>
    <s v="3-5 Years"/>
    <s v="Sequential function chart (SFC)"/>
  </r>
  <r>
    <x v="3"/>
    <s v="5+ Years"/>
    <s v="No experience"/>
    <s v="Ladder diagram (LD),Function block diagram (FBD),Structured text (ST)"/>
  </r>
  <r>
    <x v="2"/>
    <s v="5+ Years"/>
    <s v="5+ Years"/>
    <s v="Function block diagram (FBD),Structured text (ST),Sequential function chart (SFC)"/>
  </r>
  <r>
    <x v="3"/>
    <s v="&lt; 1 Year"/>
    <s v="&lt; 1 Year"/>
    <s v="Ladder diagram (LD)"/>
  </r>
  <r>
    <x v="3"/>
    <s v="5+ Years"/>
    <s v="5+ Years"/>
    <s v="Ladder diagram (LD),Function block diagram (FBD),Structured text (ST),Sequential function chart (SFC)"/>
  </r>
  <r>
    <x v="3"/>
    <s v="3-5 Years"/>
    <s v="3-5 Years"/>
    <s v="Ladder diagram (LD),Function block diagram (FBD)"/>
  </r>
  <r>
    <x v="3"/>
    <s v="5+ Years"/>
    <s v="3-5 Years"/>
    <s v="Ladder diagram (LD),Function block diagram (FBD),Structured text (ST),Sequential function chart (SFC)"/>
  </r>
  <r>
    <x v="3"/>
    <s v="5+ Years"/>
    <s v="5+ Years"/>
    <s v="Ladder diagram (LD),Function block diagram (FBD),Structured text (ST),Instruction list (IL),Sequential function chart (SFC)"/>
  </r>
  <r>
    <x v="3"/>
    <s v="&lt; 1 Year"/>
    <s v="&lt; 1 Year"/>
    <s v="Ladder diagram (LD)"/>
  </r>
  <r>
    <x v="3"/>
    <s v="5+ Years"/>
    <s v="&lt; 1 Year"/>
    <s v="Function block diagram (FBD),Sequential function chart (SFC)"/>
  </r>
  <r>
    <x v="4"/>
    <s v="5+ Years"/>
    <s v="1-2 Years"/>
    <s v="Ladder diagram (LD)"/>
  </r>
  <r>
    <x v="3"/>
    <s v="5+ Years"/>
    <s v="5+ Years"/>
    <s v="Ladder diagram (LD),Function block diagram (FBD),Instruction list (IL)"/>
  </r>
  <r>
    <x v="3"/>
    <s v="1-2 Years"/>
    <s v="1-2 Years"/>
    <s v="Function block diagram (FBD),Structured text (ST)"/>
  </r>
  <r>
    <x v="3"/>
    <s v="5+ Years"/>
    <s v="5+ Years"/>
    <s v="Ladder diagram (LD),Function block diagram (FBD),Structured text (ST),Sequential function chart (SFC)"/>
  </r>
  <r>
    <x v="3"/>
    <s v="5+ Years"/>
    <s v="5+ Years"/>
    <s v="Ladder diagram (LD),Function block diagram (FBD),Structured text (ST),Instruction list (IL),Sequential function chart (SFC)"/>
  </r>
  <r>
    <x v="3"/>
    <s v="5+ Years"/>
    <s v="No experience"/>
    <s v="Function block diagram (FBD),Structured text (ST),Sequential function chart (SFC)"/>
  </r>
  <r>
    <x v="2"/>
    <s v="5+ Years"/>
    <s v="5+ Years"/>
    <s v="Ladder diagram (LD),Function block diagram (FBD),Structured text (ST)"/>
  </r>
  <r>
    <x v="3"/>
    <s v="5+ Years"/>
    <s v="5+ Years"/>
    <s v="Function block diagram (FBD),Structured text (ST),Sequential function chart (SFC)"/>
  </r>
  <r>
    <x v="3"/>
    <s v="3-5 Years"/>
    <s v="1-2 Years"/>
    <s v="Ladder diagram (LD)"/>
  </r>
  <r>
    <x v="3"/>
    <s v="5+ Years"/>
    <s v="No experience"/>
    <s v="Function block diagram (FBD),Structured text (ST),Sequential function chart (SFC)"/>
  </r>
  <r>
    <x v="3"/>
    <s v="5+ Years"/>
    <s v="5+ Years"/>
    <s v="Ladder diagram (LD),Function block diagram (FBD),Structured text (ST),Instruction list (IL),Sequential function chart (SFC)"/>
  </r>
  <r>
    <x v="3"/>
    <s v="5+ Years"/>
    <s v="5+ Years"/>
    <s v="Ladder diagram (LD),Function block diagram (FBD),Structured text (ST),Sequential function chart (SFC),Other"/>
  </r>
  <r>
    <x v="3"/>
    <s v="3-5 Years"/>
    <s v="3-5 Years"/>
    <s v="Ladder diagram (LD),Function block diagram (FBD)"/>
  </r>
  <r>
    <x v="3"/>
    <s v="5+ Years"/>
    <s v="5+ Years"/>
    <s v="Ladder diagram (LD),Function block diagram (FBD),Structured text (ST),Sequential function chart (SFC)"/>
  </r>
  <r>
    <x v="3"/>
    <s v="5+ Years"/>
    <s v="&lt; 1 Year"/>
    <s v="Function block diagram (FBD)"/>
  </r>
  <r>
    <x v="3"/>
    <s v="5+ Years"/>
    <s v="5+ Years"/>
    <s v="Ladder diagram (LD)"/>
  </r>
  <r>
    <x v="3"/>
    <s v="No programming experience"/>
    <s v="1-2 Years"/>
    <s v="Function block diagram (FBD)"/>
  </r>
  <r>
    <x v="3"/>
    <s v="5+ Years"/>
    <s v="No experience"/>
    <s v="Ladder diagram (LD)"/>
  </r>
  <r>
    <x v="5"/>
    <s v="&lt; 1 Year"/>
    <s v="&lt; 1 Year"/>
    <s v="Ladder diagram (LD),Function block diagram (FBD)"/>
  </r>
  <r>
    <x v="3"/>
    <s v="5+ Years"/>
    <s v="3-5 Years"/>
    <s v="Ladder diagram (LD),Function block diagram (FBD),Structured text (ST),Sequential function chart (SFC)"/>
  </r>
  <r>
    <x v="3"/>
    <s v="5+ Years"/>
    <s v="5+ Years"/>
    <s v="Ladder diagram (LD),Function block diagram (FBD),Structured text (ST),Sequential function chart (SFC)"/>
  </r>
  <r>
    <x v="0"/>
    <s v="5+ Years"/>
    <s v="3-5 Years"/>
    <s v="Function block diagram (FBD)"/>
  </r>
  <r>
    <x v="3"/>
    <s v="5+ Years"/>
    <s v="3-5 Years"/>
    <s v="Ladder diagram (LD),Function block diagram (FBD),Structured text (ST),Sequential function chart (SFC)"/>
  </r>
  <r>
    <x v="2"/>
    <s v="5+ Years"/>
    <s v="No experience"/>
    <s v="No experience"/>
  </r>
  <r>
    <x v="3"/>
    <s v="No programming experience"/>
    <s v="No experience"/>
    <s v="No experience"/>
  </r>
  <r>
    <x v="3"/>
    <s v="&lt; 1 Year"/>
    <s v="No experience"/>
    <m/>
  </r>
  <r>
    <x v="0"/>
    <s v="5+ Years"/>
    <s v="5+ Years"/>
    <s v="Ladder diagram (LD),Function block diagram (FBD)"/>
  </r>
  <r>
    <x v="3"/>
    <s v="5+ Years"/>
    <s v="5+ Years"/>
    <s v="Function block diagram (FBD),Structured text (ST)"/>
  </r>
  <r>
    <x v="5"/>
    <s v="1-2 Years"/>
    <s v="1-2 Years"/>
    <s v="Ladder diagram (LD),Structured text (ST)"/>
  </r>
  <r>
    <x v="2"/>
    <s v="3-5 Years"/>
    <s v="3-5 Years"/>
    <s v="Structured text (ST)"/>
  </r>
  <r>
    <x v="4"/>
    <s v="5+ Years"/>
    <s v="5+ Years"/>
    <s v="Function block diagram (FBD),Structured text (ST)"/>
  </r>
  <r>
    <x v="3"/>
    <s v="No programming experience"/>
    <s v="No experience"/>
    <s v="No experience"/>
  </r>
  <r>
    <x v="3"/>
    <s v="5+ Years"/>
    <s v="5+ Years"/>
    <s v="Function block diagram (FBD)"/>
  </r>
  <r>
    <x v="0"/>
    <s v="5+ Years"/>
    <s v="5+ Years"/>
    <s v="Instruction list (IL)"/>
  </r>
  <r>
    <x v="3"/>
    <s v="5+ Years"/>
    <s v="1-2 Years"/>
    <s v="Function block diagram (FBD),Structured text (ST)"/>
  </r>
  <r>
    <x v="3"/>
    <s v="1-2 Years"/>
    <s v="&lt; 1 Year"/>
    <s v="Ladder diagram (LD),Function block diagram (FBD),Structured text (ST)"/>
  </r>
  <r>
    <x v="3"/>
    <m/>
    <m/>
    <m/>
  </r>
  <r>
    <x v="2"/>
    <s v="5+ Years"/>
    <s v="5+ Years"/>
    <s v="Structured text (ST)"/>
  </r>
  <r>
    <x v="3"/>
    <s v="5+ Years"/>
    <s v="5+ Years"/>
    <s v="Function block diagram (FBD),Structured text (ST),Sequential function chart (SFC)"/>
  </r>
  <r>
    <x v="3"/>
    <s v="No programming experience"/>
    <s v="No experience"/>
    <s v="No experience"/>
  </r>
  <r>
    <x v="3"/>
    <s v="1-2 Years"/>
    <s v="&lt; 1 Year"/>
    <s v="Ladder diagram (LD),Function block diagram (FBD),Structured text (ST)"/>
  </r>
  <r>
    <x v="3"/>
    <s v="5+ Years"/>
    <s v="5+ Years"/>
    <s v="Ladder diagram (LD),Function block diagram (FBD),Structured text (ST),Sequential function chart (SFC)"/>
  </r>
  <r>
    <x v="3"/>
    <s v="No programming experience"/>
    <s v="No experience"/>
    <m/>
  </r>
  <r>
    <x v="2"/>
    <s v="5+ Years"/>
    <s v="5+ Years"/>
    <s v="Function block diagram (FBD),Structured text (ST)"/>
  </r>
  <r>
    <x v="3"/>
    <s v="3-5 Years"/>
    <s v="No experience"/>
    <s v="No experience"/>
  </r>
  <r>
    <x v="3"/>
    <s v="5+ Years"/>
    <s v="5+ Years"/>
    <s v="Function block diagram (FBD),Structured text (ST)"/>
  </r>
  <r>
    <x v="0"/>
    <s v="No programming experience"/>
    <s v="No experience"/>
    <s v="No experience"/>
  </r>
  <r>
    <x v="3"/>
    <s v="3-5 Years"/>
    <s v="5+ Years"/>
    <s v="Function block diagram (FBD),Structured text (ST)"/>
  </r>
  <r>
    <x v="0"/>
    <s v="5+ Years"/>
    <s v="5+ Years"/>
    <s v="Ladder diagram (LD),Function block diagram (FBD),Structured text (ST),Sequential function chart (SFC)"/>
  </r>
  <r>
    <x v="3"/>
    <s v="3-5 Years"/>
    <s v="3-5 Years"/>
    <s v="Ladder diagram (LD),Function block diagram (FBD)"/>
  </r>
  <r>
    <x v="3"/>
    <s v="5+ Years"/>
    <s v="5+ Years"/>
    <s v="Function block diagram (FBD),Structured text (ST)"/>
  </r>
  <r>
    <x v="3"/>
    <s v="5+ Years"/>
    <s v="5+ Years"/>
    <s v="Function block diagram (FBD),Sequential function chart (SFC)"/>
  </r>
  <r>
    <x v="3"/>
    <s v="5+ Years"/>
    <s v="5+ Years"/>
    <s v="Ladder diagram (LD),Sequential function chart (SFC)"/>
  </r>
  <r>
    <x v="0"/>
    <s v="1-2 Years"/>
    <s v="1-2 Years"/>
    <s v="Ladder diagram (LD),Function block diagram (FBD),Structured text (ST),Instruction list (IL)"/>
  </r>
  <r>
    <x v="3"/>
    <s v="1-2 Years"/>
    <s v="1-2 Years"/>
    <s v="Ladder diagram (LD),Function block diagram (FBD),Structured text (ST)"/>
  </r>
  <r>
    <x v="3"/>
    <s v="No programming experience"/>
    <s v="&lt; 1 Year"/>
    <s v="Ladder diagram (LD),Other"/>
  </r>
  <r>
    <x v="3"/>
    <s v="5+ Years"/>
    <s v="5+ Years"/>
    <s v="Ladder diagram (LD),Function block diagram (FBD),Structured text (ST),Sequential function chart (SFC)"/>
  </r>
  <r>
    <x v="0"/>
    <s v="5+ Years"/>
    <s v="5+ Years"/>
    <s v="Function block diagram (FBD),Structured text (ST)"/>
  </r>
  <r>
    <x v="3"/>
    <s v="5+ Years"/>
    <s v="1-2 Years"/>
    <s v="Function block diagram (FBD),Sequential function chart (SFC)"/>
  </r>
  <r>
    <x v="3"/>
    <s v="1-2 Years"/>
    <s v="1-2 Years"/>
    <s v="Function block diagram (FBD),Structured text (ST)"/>
  </r>
  <r>
    <x v="3"/>
    <s v="5+ Years"/>
    <m/>
    <s v="Function block diagram (FBD)"/>
  </r>
  <r>
    <x v="3"/>
    <s v="3-5 Years"/>
    <s v="No experience"/>
    <s v="Function block diagram (FBD)"/>
  </r>
  <r>
    <x v="4"/>
    <s v="1-2 Years"/>
    <s v="3-5 Years"/>
    <s v="Function block diagram (FBD),Structured text (ST)"/>
  </r>
  <r>
    <x v="3"/>
    <s v="No programming experience"/>
    <s v="No experience"/>
    <m/>
  </r>
  <r>
    <x v="3"/>
    <s v="3-5 Years"/>
    <s v="1-2 Years"/>
    <s v="Ladder diagram (LD),Function block diagram (FBD),Structured text (ST),Instruction list (IL),Sequential function chart (SFC)"/>
  </r>
  <r>
    <x v="3"/>
    <s v="5+ Years"/>
    <s v="5+ Years"/>
    <s v="Structured text (ST),Sequential function chart (SFC)"/>
  </r>
  <r>
    <x v="3"/>
    <s v="No programming experience"/>
    <s v="No experience"/>
    <s v="Function block diagram (FBD)"/>
  </r>
  <r>
    <x v="3"/>
    <s v="&lt; 1 Year"/>
    <s v="1-2 Years"/>
    <s v="Function block diagram (FBD)"/>
  </r>
  <r>
    <x v="0"/>
    <s v="5+ Years"/>
    <s v="&lt; 1 Year"/>
    <s v="Ladder diagram (LD),Function block diagram (FBD)"/>
  </r>
  <r>
    <x v="3"/>
    <s v="5+ Years"/>
    <s v="3-5 Years"/>
    <s v="Function block diagram (FBD),Structured text (ST)"/>
  </r>
  <r>
    <x v="0"/>
    <s v="5+ Years"/>
    <s v="5+ Years"/>
    <s v="Ladder diagram (LD),Function block diagram (FBD),Structured text (ST)"/>
  </r>
  <r>
    <x v="3"/>
    <s v="&lt; 1 Year"/>
    <s v="No experience"/>
    <m/>
  </r>
  <r>
    <x v="3"/>
    <s v="5+ Years"/>
    <s v="5+ Years"/>
    <s v="Function block diagram (FBD),Sequential function chart (SFC)"/>
  </r>
  <r>
    <x v="3"/>
    <s v="&lt; 1 Year"/>
    <s v="&lt; 1 Year"/>
    <m/>
  </r>
  <r>
    <x v="0"/>
    <s v="5+ Years"/>
    <s v="No experience"/>
    <s v="Function block diagram (FBD),Structured text (ST)"/>
  </r>
  <r>
    <x v="3"/>
    <s v="5+ Years"/>
    <s v="5+ Years"/>
    <s v="Function block diagram (FBD),Structured text (ST)"/>
  </r>
  <r>
    <x v="3"/>
    <s v="5+ Years"/>
    <s v="5+ Years"/>
    <s v="Function block diagram (FBD)"/>
  </r>
  <r>
    <x v="3"/>
    <s v="1-2 Years"/>
    <s v="1-2 Years"/>
    <s v="Function block diagram (FBD),Structured text (ST),Sequential function chart (SFC)"/>
  </r>
  <r>
    <x v="3"/>
    <s v="5+ Years"/>
    <s v="5+ Years"/>
    <s v="Function block diagram (FBD),Structured text (ST),Sequential function chart (SFC)"/>
  </r>
  <r>
    <x v="3"/>
    <s v="No programming experience"/>
    <s v="No experience"/>
    <m/>
  </r>
  <r>
    <x v="0"/>
    <s v="5+ Years"/>
    <s v="3-5 Years"/>
    <s v="Function block diagram (FBD)"/>
  </r>
  <r>
    <x v="3"/>
    <s v="3-5 Years"/>
    <s v="No experience"/>
    <s v="Function block diagram (FBD)"/>
  </r>
  <r>
    <x v="3"/>
    <s v="5+ Years"/>
    <s v="5+ Years"/>
    <s v="Ladder diagram (LD),Function block diagram (FBD),Sequential function chart (SFC)"/>
  </r>
  <r>
    <x v="3"/>
    <s v="5+ Years"/>
    <s v="5+ Years"/>
    <s v="Function block diagram (FBD),Structured text (ST),Sequential function chart (SFC)"/>
  </r>
  <r>
    <x v="3"/>
    <s v="No programming experience"/>
    <s v="&lt; 1 Year"/>
    <s v="Function block diagram (FBD)"/>
  </r>
  <r>
    <x v="3"/>
    <s v="5+ Years"/>
    <s v="5+ Years"/>
    <s v="Ladder diagram (LD),Function block diagram (FBD),Structured text (ST)"/>
  </r>
  <r>
    <x v="3"/>
    <s v="No programming experience"/>
    <s v="No experience"/>
    <m/>
  </r>
  <r>
    <x v="0"/>
    <s v="5+ Years"/>
    <s v="1-2 Years"/>
    <s v="Ladder diagram (LD),Function block diagram (FBD),Structured text (ST)"/>
  </r>
  <r>
    <x v="3"/>
    <s v="1-2 Years"/>
    <s v="&lt; 1 Year"/>
    <s v="Other"/>
  </r>
  <r>
    <x v="0"/>
    <s v="5+ Years"/>
    <s v="No experience"/>
    <s v="No experience"/>
  </r>
  <r>
    <x v="3"/>
    <s v="5+ Years"/>
    <s v="5+ Years"/>
    <s v="Function block diagram (FBD),Structured text (ST),Sequential function chart (SFC)"/>
  </r>
  <r>
    <x v="3"/>
    <s v="5+ Years"/>
    <s v="5+ Years"/>
    <s v="Ladder diagram (LD),Function block diagram (FBD),Structured text (ST),Sequential function chart (SFC)"/>
  </r>
  <r>
    <x v="3"/>
    <s v="5+ Years"/>
    <s v="No experience"/>
    <s v="Ladder diagram (LD),Function block diagram (FBD)"/>
  </r>
  <r>
    <x v="3"/>
    <s v="5+ Years"/>
    <s v="5+ Years"/>
    <s v="Ladder diagram (LD),Function block diagram (FBD),Structured text (ST),Sequential function chart (SFC)"/>
  </r>
  <r>
    <x v="3"/>
    <s v="&lt; 1 Year"/>
    <s v="&lt; 1 Year"/>
    <s v="Ladder diagram (LD)"/>
  </r>
  <r>
    <x v="3"/>
    <s v="5+ Years"/>
    <s v="3-5 Years"/>
    <s v="Ladder diagram (LD),Function block diagram (FBD),Structured text (ST),Sequential function chart (SFC)"/>
  </r>
  <r>
    <x v="3"/>
    <s v="5+ Years"/>
    <s v="5+ Years"/>
    <s v="Ladder diagram (LD),Function block diagram (FBD),Structured text (ST),Instruction list (IL),Sequential function chart (SFC)"/>
  </r>
  <r>
    <x v="0"/>
    <s v="No programming experience"/>
    <s v="No experience"/>
    <m/>
  </r>
  <r>
    <x v="3"/>
    <s v="5+ Years"/>
    <s v="5+ Years"/>
    <s v="Function block diagram (FBD),Structured text (ST),Sequential function chart (SFC)"/>
  </r>
  <r>
    <x v="0"/>
    <s v="No programming experience"/>
    <s v="No experience"/>
    <s v="No experience"/>
  </r>
  <r>
    <x v="3"/>
    <s v="5+ Years"/>
    <s v="5+ Years"/>
    <s v="Ladder diagram (LD)"/>
  </r>
  <r>
    <x v="6"/>
    <s v="1-2 Years"/>
    <s v="1-2 Years"/>
    <s v="Function block diagram (FBD)"/>
  </r>
  <r>
    <x v="3"/>
    <s v="No programming experience"/>
    <s v="No experience"/>
    <s v="Structured text (ST)"/>
  </r>
  <r>
    <x v="3"/>
    <s v="&lt; 1 Year"/>
    <s v="&lt; 1 Year"/>
    <s v="Ladder diagram (LD)"/>
  </r>
  <r>
    <x v="0"/>
    <s v="5+ Years"/>
    <s v="5+ Years"/>
    <s v="Function block diagram (FBD)"/>
  </r>
  <r>
    <x v="3"/>
    <s v="5+ Years"/>
    <s v="5+ Years"/>
    <s v="Function block diagram (FBD),Structured text (ST),Sequential function chart (SFC)"/>
  </r>
  <r>
    <x v="3"/>
    <s v="No programming experience"/>
    <s v="No experience"/>
    <s v="No experience"/>
  </r>
  <r>
    <x v="4"/>
    <s v="1-2 Years"/>
    <s v="1-2 Years"/>
    <s v="Function block diagram (FBD),Structured text (ST),Sequential function chart (SFC)"/>
  </r>
  <r>
    <x v="3"/>
    <s v="No programming experience"/>
    <s v="No experience"/>
    <m/>
  </r>
  <r>
    <x v="3"/>
    <s v="3-5 Years"/>
    <s v="3-5 Years"/>
    <s v="Ladder diagram (LD),Function block diagram (FBD),Structured text (ST),Sequential function chart (SFC)"/>
  </r>
  <r>
    <x v="0"/>
    <s v="No programming experience"/>
    <s v="No experience"/>
    <m/>
  </r>
  <r>
    <x v="3"/>
    <s v="5+ Years"/>
    <s v="5+ Years"/>
    <s v="Structured text (ST)"/>
  </r>
  <r>
    <x v="3"/>
    <s v="&lt; 1 Year"/>
    <s v="No experience"/>
    <s v="Function block diagram (FBD)"/>
  </r>
  <r>
    <x v="3"/>
    <s v="5+ Years"/>
    <s v="5+ Years"/>
    <s v="Function block diagram (FBD),Structured text (ST)"/>
  </r>
  <r>
    <x v="3"/>
    <s v="No programming experience"/>
    <s v="No experience"/>
    <m/>
  </r>
  <r>
    <x v="3"/>
    <s v="&lt; 1 Year"/>
    <s v="&lt; 1 Year"/>
    <s v="Ladder diagram (LD),Function block diagram (FBD)"/>
  </r>
  <r>
    <x v="0"/>
    <s v="5+ Years"/>
    <s v="5+ Years"/>
    <s v="Function block diagram (FBD),Structured text (ST)"/>
  </r>
  <r>
    <x v="3"/>
    <m/>
    <s v="5+ Years"/>
    <s v="Structured text (ST),Other"/>
  </r>
  <r>
    <x v="0"/>
    <s v="5+ Years"/>
    <s v="5+ Years"/>
    <s v="Ladder diagram (LD),Function block diagram (FBD)"/>
  </r>
  <r>
    <x v="3"/>
    <s v="&lt; 1 Year"/>
    <s v="No experience"/>
    <m/>
  </r>
  <r>
    <x v="3"/>
    <s v="1-2 Years"/>
    <s v="1-2 Years"/>
    <s v="Ladder diagram (LD),Function block diagram (FBD)"/>
  </r>
  <r>
    <x v="0"/>
    <s v="5+ Years"/>
    <s v="1-2 Years"/>
    <s v="Ladder diagram (LD),Function block diagram (FBD),Structured text (ST)"/>
  </r>
  <r>
    <x v="3"/>
    <s v="&lt; 1 Year"/>
    <s v="No experience"/>
    <s v="Function block diagram (FBD)"/>
  </r>
  <r>
    <x v="3"/>
    <s v="5+ Years"/>
    <s v="5+ Years"/>
    <s v="Sequential function chart (SFC)"/>
  </r>
  <r>
    <x v="4"/>
    <s v="5+ Years"/>
    <s v="5+ Years"/>
    <s v="Ladder diagram (LD),Function block diagram (FBD)"/>
  </r>
  <r>
    <x v="3"/>
    <s v="No programming experience"/>
    <s v="No experience"/>
    <s v="No experience"/>
  </r>
  <r>
    <x v="3"/>
    <s v="&lt; 1 Year"/>
    <s v="No experience"/>
    <m/>
  </r>
  <r>
    <x v="0"/>
    <s v="&lt; 1 Year"/>
    <s v="No experience"/>
    <m/>
  </r>
  <r>
    <x v="4"/>
    <s v="3-5 Years"/>
    <s v="1-2 Years"/>
    <s v="Function block diagram (FBD)"/>
  </r>
  <r>
    <x v="3"/>
    <s v="3-5 Years"/>
    <s v="3-5 Years"/>
    <s v="Function block diagram (FBD),Structured text (ST)"/>
  </r>
  <r>
    <x v="0"/>
    <s v="5+ Years"/>
    <s v="5+ Years"/>
    <s v="Ladder diagram (LD),Function block diagram (FBD),Structured text (ST),Instruction list (IL),Sequential function chart (SFC)"/>
  </r>
  <r>
    <x v="3"/>
    <s v="5+ Years"/>
    <s v="5+ Years"/>
    <s v="Ladder diagram (LD),Function block diagram (FBD),Sequential function chart (SFC)"/>
  </r>
  <r>
    <x v="3"/>
    <s v="5+ Years"/>
    <s v="5+ Years"/>
    <s v="Function block diagram (FBD),Structured text (ST),Sequential function chart (SFC)"/>
  </r>
  <r>
    <x v="0"/>
    <s v="No programming experience"/>
    <s v="No experience"/>
    <m/>
  </r>
  <r>
    <x v="3"/>
    <s v="5+ Years"/>
    <s v="5+ Years"/>
    <s v="Function block diagram (FBD),Structured text (ST),Sequential function chart (SFC)"/>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s v="Other"/>
    <x v="0"/>
    <s v="5+ Years"/>
    <s v="Function block diagram (FBD),Structured text (ST),Sequential function chart (SFC),Other"/>
  </r>
  <r>
    <s v="Researcher"/>
    <x v="0"/>
    <s v="No experience"/>
    <s v="No experience"/>
  </r>
  <r>
    <s v="Researcher"/>
    <x v="0"/>
    <s v="1-2 Years"/>
    <s v="Function block diagram (FBD),Structured text (ST)"/>
  </r>
  <r>
    <s v="Researcher"/>
    <x v="1"/>
    <s v="1-2 Years"/>
    <s v="Function block diagram (FBD),Structured text (ST),Sequential function chart (SFC)"/>
  </r>
  <r>
    <s v="Researcher"/>
    <x v="2"/>
    <s v="&lt; 1 Year"/>
    <s v="No experience"/>
  </r>
  <r>
    <s v="Researcher"/>
    <x v="0"/>
    <s v="3-5 Years"/>
    <s v="Function block diagram (FBD)"/>
  </r>
  <r>
    <s v="Researcher"/>
    <x v="2"/>
    <s v="3-5 Years"/>
    <s v="Function block diagram (FBD)"/>
  </r>
  <r>
    <s v="Software Developer"/>
    <x v="2"/>
    <s v="&lt; 1 Year"/>
    <s v="Function block diagram (FBD),Structured text (ST)"/>
  </r>
  <r>
    <s v="Researcher"/>
    <x v="0"/>
    <s v="&lt; 1 Year"/>
    <s v="Structured text (ST)"/>
  </r>
  <r>
    <s v="Researcher"/>
    <x v="0"/>
    <s v="3-5 Years"/>
    <s v="Function block diagram (FBD),Structured text (ST),Sequential function chart (SFC)"/>
  </r>
  <r>
    <s v="Researcher"/>
    <x v="2"/>
    <s v="No experience"/>
    <s v="Ladder diagram (LD),Function block diagram (FBD),Structured text (ST)"/>
  </r>
  <r>
    <s v="Software Developer"/>
    <x v="0"/>
    <s v="5+ Years"/>
    <s v="Function block diagram (FBD),Structured text (ST),Sequential function chart (SFC)"/>
  </r>
  <r>
    <s v="Engineer"/>
    <x v="2"/>
    <s v="&lt; 1 Year"/>
    <s v="Function block diagram (FBD),Structured text (ST)"/>
  </r>
  <r>
    <s v="Engineer"/>
    <x v="0"/>
    <s v="No experience"/>
    <s v="Function block diagram (FBD),Structured text (ST)"/>
  </r>
  <r>
    <s v="Engineer"/>
    <x v="2"/>
    <s v="3-5 Years"/>
    <s v="Ladder diagram (LD),Function block diagram (FBD),Structured text (ST)"/>
  </r>
  <r>
    <s v="Other"/>
    <x v="0"/>
    <s v="3-5 Years"/>
    <s v="Ladder diagram (LD),Function block diagram (FBD),Structured text (ST),Instruction list (IL),Sequential function chart (SFC)"/>
  </r>
  <r>
    <s v="Engineer"/>
    <x v="3"/>
    <s v="No experience"/>
    <s v="Function block diagram (FBD),Structured text (ST),Sequential function chart (SFC)"/>
  </r>
  <r>
    <s v="Engineer"/>
    <x v="2"/>
    <s v="1-2 Years"/>
    <s v="Ladder diagram (LD),Function block diagram (FBD)"/>
  </r>
  <r>
    <s v="Engineer"/>
    <x v="0"/>
    <s v="5+ Years"/>
    <s v="Ladder diagram (LD),Function block diagram (FBD),Structured text (ST),Sequential function chart (SFC)"/>
  </r>
  <r>
    <s v="Engineer"/>
    <x v="0"/>
    <s v="No experience"/>
    <s v="Function block diagram (FBD),Structured text (ST),Sequential function chart (SFC)"/>
  </r>
  <r>
    <s v="Engineer"/>
    <x v="0"/>
    <s v="&lt; 1 Year"/>
    <s v="Ladder diagram (LD),Function block diagram (FBD)"/>
  </r>
  <r>
    <s v="Engineer"/>
    <x v="0"/>
    <s v="5+ Years"/>
    <s v="Function block diagram (FBD),Structured text (ST),Sequential function chart (SFC)"/>
  </r>
  <r>
    <s v="Engineer"/>
    <x v="0"/>
    <s v="5+ Years"/>
    <s v="Function block diagram (FBD),Structured text (ST),Sequential function chart (SFC)"/>
  </r>
  <r>
    <s v="Engineer"/>
    <x v="0"/>
    <s v="3-5 Years"/>
    <s v="Function block diagram (FBD),Structured text (ST),Sequential function chart (SFC)"/>
  </r>
  <r>
    <s v="Software Developer"/>
    <x v="0"/>
    <s v="5+ Years"/>
    <s v="Ladder diagram (LD),Function block diagram (FBD),Structured text (ST),Sequential function chart (SFC)"/>
  </r>
  <r>
    <s v="Engineer"/>
    <x v="2"/>
    <s v="3-5 Years"/>
    <s v="Ladder diagram (LD),Function block diagram (FBD),Structured text (ST)"/>
  </r>
  <r>
    <s v="Engineer"/>
    <x v="0"/>
    <s v="5+ Years"/>
    <s v="Function block diagram (FBD),Structured text (ST),Sequential function chart (SFC),Other"/>
  </r>
  <r>
    <s v="Engineer"/>
    <x v="0"/>
    <s v="No experience"/>
    <s v="Function block diagram (FBD),Structured text (ST),Sequential function chart (SFC)"/>
  </r>
  <r>
    <s v="Engineer"/>
    <x v="0"/>
    <s v="5+ Years"/>
    <s v="Ladder diagram (LD),Function block diagram (FBD)"/>
  </r>
  <r>
    <s v="Engineer"/>
    <x v="0"/>
    <s v="5+ Years"/>
    <s v="Function block diagram (FBD),Structured text (ST),Sequential function chart (SFC)"/>
  </r>
  <r>
    <s v="Engineer"/>
    <x v="2"/>
    <s v="3-5 Years"/>
    <s v="Sequential function chart (SFC)"/>
  </r>
  <r>
    <s v="Engineer"/>
    <x v="0"/>
    <s v="No experience"/>
    <s v="Ladder diagram (LD),Function block diagram (FBD),Structured text (ST)"/>
  </r>
  <r>
    <s v="Software Developer"/>
    <x v="0"/>
    <s v="5+ Years"/>
    <s v="Function block diagram (FBD),Structured text (ST),Sequential function chart (SFC)"/>
  </r>
  <r>
    <s v="Engineer"/>
    <x v="4"/>
    <s v="&lt; 1 Year"/>
    <s v="Ladder diagram (LD)"/>
  </r>
  <r>
    <s v="Engineer"/>
    <x v="0"/>
    <s v="5+ Years"/>
    <s v="Ladder diagram (LD),Function block diagram (FBD),Structured text (ST),Sequential function chart (SFC)"/>
  </r>
  <r>
    <s v="Engineer"/>
    <x v="2"/>
    <s v="3-5 Years"/>
    <s v="Ladder diagram (LD),Function block diagram (FBD)"/>
  </r>
  <r>
    <s v="Engineer"/>
    <x v="0"/>
    <s v="3-5 Years"/>
    <s v="Ladder diagram (LD),Function block diagram (FBD),Structured text (ST),Sequential function chart (SFC)"/>
  </r>
  <r>
    <s v="Engineer"/>
    <x v="0"/>
    <s v="5+ Years"/>
    <s v="Ladder diagram (LD),Function block diagram (FBD),Structured text (ST),Instruction list (IL),Sequential function chart (SFC)"/>
  </r>
  <r>
    <s v="Engineer"/>
    <x v="4"/>
    <s v="&lt; 1 Year"/>
    <s v="Ladder diagram (LD)"/>
  </r>
  <r>
    <s v="Engineer"/>
    <x v="0"/>
    <s v="&lt; 1 Year"/>
    <s v="Function block diagram (FBD),Sequential function chart (SFC)"/>
  </r>
  <r>
    <s v="Technician"/>
    <x v="0"/>
    <s v="1-2 Years"/>
    <s v="Ladder diagram (LD)"/>
  </r>
  <r>
    <s v="Engineer"/>
    <x v="0"/>
    <s v="5+ Years"/>
    <s v="Ladder diagram (LD),Function block diagram (FBD),Instruction list (IL)"/>
  </r>
  <r>
    <s v="Engineer"/>
    <x v="1"/>
    <s v="1-2 Years"/>
    <s v="Function block diagram (FBD),Structured text (ST)"/>
  </r>
  <r>
    <s v="Engineer"/>
    <x v="0"/>
    <s v="5+ Years"/>
    <s v="Ladder diagram (LD),Function block diagram (FBD),Structured text (ST),Sequential function chart (SFC)"/>
  </r>
  <r>
    <s v="Engineer"/>
    <x v="0"/>
    <s v="5+ Years"/>
    <s v="Ladder diagram (LD),Function block diagram (FBD),Structured text (ST),Instruction list (IL),Sequential function chart (SFC)"/>
  </r>
  <r>
    <s v="Engineer"/>
    <x v="0"/>
    <s v="No experience"/>
    <s v="Function block diagram (FBD),Structured text (ST),Sequential function chart (SFC)"/>
  </r>
  <r>
    <s v="Software Developer"/>
    <x v="0"/>
    <s v="5+ Years"/>
    <s v="Ladder diagram (LD),Function block diagram (FBD),Structured text (ST)"/>
  </r>
  <r>
    <s v="Engineer"/>
    <x v="0"/>
    <s v="5+ Years"/>
    <s v="Function block diagram (FBD),Structured text (ST),Sequential function chart (SFC)"/>
  </r>
  <r>
    <s v="Engineer"/>
    <x v="2"/>
    <s v="1-2 Years"/>
    <s v="Ladder diagram (LD)"/>
  </r>
  <r>
    <s v="Engineer"/>
    <x v="0"/>
    <s v="No experience"/>
    <s v="Function block diagram (FBD),Structured text (ST),Sequential function chart (SFC)"/>
  </r>
  <r>
    <s v="Engineer"/>
    <x v="0"/>
    <s v="5+ Years"/>
    <s v="Ladder diagram (LD),Function block diagram (FBD),Structured text (ST),Instruction list (IL),Sequential function chart (SFC)"/>
  </r>
  <r>
    <s v="Engineer"/>
    <x v="0"/>
    <s v="5+ Years"/>
    <s v="Ladder diagram (LD),Function block diagram (FBD),Structured text (ST),Sequential function chart (SFC),Other"/>
  </r>
  <r>
    <s v="Engineer"/>
    <x v="2"/>
    <s v="3-5 Years"/>
    <s v="Ladder diagram (LD),Function block diagram (FBD)"/>
  </r>
  <r>
    <s v="Engineer"/>
    <x v="0"/>
    <s v="5+ Years"/>
    <s v="Ladder diagram (LD),Function block diagram (FBD),Structured text (ST),Sequential function chart (SFC)"/>
  </r>
  <r>
    <s v="Engineer"/>
    <x v="0"/>
    <s v="&lt; 1 Year"/>
    <s v="Function block diagram (FBD)"/>
  </r>
  <r>
    <s v="Engineer"/>
    <x v="0"/>
    <s v="5+ Years"/>
    <s v="Ladder diagram (LD)"/>
  </r>
  <r>
    <s v="Engineer"/>
    <x v="3"/>
    <s v="1-2 Years"/>
    <s v="Function block diagram (FBD)"/>
  </r>
  <r>
    <s v="Engineer"/>
    <x v="0"/>
    <s v="No experience"/>
    <s v="Ladder diagram (LD)"/>
  </r>
  <r>
    <m/>
    <x v="4"/>
    <s v="&lt; 1 Year"/>
    <s v="Ladder diagram (LD),Function block diagram (FBD)"/>
  </r>
  <r>
    <s v="Engineer"/>
    <x v="0"/>
    <s v="3-5 Years"/>
    <s v="Ladder diagram (LD),Function block diagram (FBD),Structured text (ST),Sequential function chart (SFC)"/>
  </r>
  <r>
    <s v="Engineer"/>
    <x v="0"/>
    <s v="5+ Years"/>
    <s v="Ladder diagram (LD),Function block diagram (FBD),Structured text (ST),Sequential function chart (SFC)"/>
  </r>
  <r>
    <s v="Other"/>
    <x v="0"/>
    <s v="3-5 Years"/>
    <s v="Function block diagram (FBD)"/>
  </r>
  <r>
    <s v="Engineer"/>
    <x v="0"/>
    <s v="3-5 Years"/>
    <s v="Ladder diagram (LD),Function block diagram (FBD),Structured text (ST),Sequential function chart (SFC)"/>
  </r>
  <r>
    <s v="Software Developer"/>
    <x v="0"/>
    <s v="No experience"/>
    <s v="No experience"/>
  </r>
  <r>
    <s v="Engineer"/>
    <x v="3"/>
    <s v="No experience"/>
    <s v="No experience"/>
  </r>
  <r>
    <s v="Engineer"/>
    <x v="4"/>
    <s v="No experience"/>
    <m/>
  </r>
  <r>
    <s v="Other"/>
    <x v="0"/>
    <s v="5+ Years"/>
    <s v="Ladder diagram (LD),Function block diagram (FBD)"/>
  </r>
  <r>
    <s v="Engineer"/>
    <x v="0"/>
    <s v="5+ Years"/>
    <s v="Function block diagram (FBD),Structured text (ST)"/>
  </r>
  <r>
    <m/>
    <x v="1"/>
    <s v="1-2 Years"/>
    <s v="Ladder diagram (LD),Structured text (ST)"/>
  </r>
  <r>
    <s v="Software Developer"/>
    <x v="2"/>
    <s v="3-5 Years"/>
    <s v="Structured text (ST)"/>
  </r>
  <r>
    <s v="Technician"/>
    <x v="0"/>
    <s v="5+ Years"/>
    <s v="Function block diagram (FBD),Structured text (ST)"/>
  </r>
  <r>
    <s v="Engineer"/>
    <x v="3"/>
    <s v="No experience"/>
    <s v="No experience"/>
  </r>
  <r>
    <s v="Engineer"/>
    <x v="0"/>
    <s v="5+ Years"/>
    <s v="Function block diagram (FBD)"/>
  </r>
  <r>
    <s v="Other"/>
    <x v="0"/>
    <s v="5+ Years"/>
    <s v="Instruction list (IL)"/>
  </r>
  <r>
    <s v="Engineer"/>
    <x v="0"/>
    <s v="1-2 Years"/>
    <s v="Function block diagram (FBD),Structured text (ST)"/>
  </r>
  <r>
    <s v="Engineer"/>
    <x v="1"/>
    <s v="&lt; 1 Year"/>
    <s v="Ladder diagram (LD),Function block diagram (FBD),Structured text (ST)"/>
  </r>
  <r>
    <s v="Engineer"/>
    <x v="5"/>
    <m/>
    <m/>
  </r>
  <r>
    <s v="Software Developer"/>
    <x v="0"/>
    <s v="5+ Years"/>
    <s v="Structured text (ST)"/>
  </r>
  <r>
    <s v="Engineer"/>
    <x v="0"/>
    <s v="5+ Years"/>
    <s v="Function block diagram (FBD),Structured text (ST),Sequential function chart (SFC)"/>
  </r>
  <r>
    <s v="Engineer"/>
    <x v="3"/>
    <s v="No experience"/>
    <s v="No experience"/>
  </r>
  <r>
    <s v="Engineer"/>
    <x v="1"/>
    <s v="&lt; 1 Year"/>
    <s v="Ladder diagram (LD),Function block diagram (FBD),Structured text (ST)"/>
  </r>
  <r>
    <s v="Engineer"/>
    <x v="0"/>
    <s v="5+ Years"/>
    <s v="Ladder diagram (LD),Function block diagram (FBD),Structured text (ST),Sequential function chart (SFC)"/>
  </r>
  <r>
    <s v="Engineer"/>
    <x v="3"/>
    <s v="No experience"/>
    <m/>
  </r>
  <r>
    <s v="Software Developer"/>
    <x v="0"/>
    <s v="5+ Years"/>
    <s v="Function block diagram (FBD),Structured text (ST)"/>
  </r>
  <r>
    <s v="Engineer"/>
    <x v="2"/>
    <s v="No experience"/>
    <s v="No experience"/>
  </r>
  <r>
    <s v="Engineer"/>
    <x v="0"/>
    <s v="5+ Years"/>
    <s v="Function block diagram (FBD),Structured text (ST)"/>
  </r>
  <r>
    <s v="Other"/>
    <x v="3"/>
    <s v="No experience"/>
    <s v="No experience"/>
  </r>
  <r>
    <s v="Engineer"/>
    <x v="2"/>
    <s v="5+ Years"/>
    <s v="Function block diagram (FBD),Structured text (ST)"/>
  </r>
  <r>
    <s v="Other"/>
    <x v="0"/>
    <s v="5+ Years"/>
    <s v="Ladder diagram (LD),Function block diagram (FBD),Structured text (ST),Sequential function chart (SFC)"/>
  </r>
  <r>
    <s v="Engineer"/>
    <x v="2"/>
    <s v="3-5 Years"/>
    <s v="Ladder diagram (LD),Function block diagram (FBD)"/>
  </r>
  <r>
    <s v="Engineer"/>
    <x v="0"/>
    <s v="5+ Years"/>
    <s v="Function block diagram (FBD),Structured text (ST)"/>
  </r>
  <r>
    <s v="Engineer"/>
    <x v="0"/>
    <s v="5+ Years"/>
    <s v="Function block diagram (FBD),Sequential function chart (SFC)"/>
  </r>
  <r>
    <s v="Engineer"/>
    <x v="0"/>
    <s v="5+ Years"/>
    <s v="Ladder diagram (LD),Sequential function chart (SFC)"/>
  </r>
  <r>
    <s v="Other"/>
    <x v="1"/>
    <s v="1-2 Years"/>
    <s v="Ladder diagram (LD),Function block diagram (FBD),Structured text (ST),Instruction list (IL)"/>
  </r>
  <r>
    <s v="Engineer"/>
    <x v="1"/>
    <s v="1-2 Years"/>
    <s v="Ladder diagram (LD),Function block diagram (FBD),Structured text (ST)"/>
  </r>
  <r>
    <s v="Engineer"/>
    <x v="3"/>
    <s v="&lt; 1 Year"/>
    <s v="Ladder diagram (LD),Other"/>
  </r>
  <r>
    <s v="Engineer"/>
    <x v="0"/>
    <s v="5+ Years"/>
    <s v="Ladder diagram (LD),Function block diagram (FBD),Structured text (ST),Sequential function chart (SFC)"/>
  </r>
  <r>
    <s v="Other"/>
    <x v="0"/>
    <s v="5+ Years"/>
    <s v="Function block diagram (FBD),Structured text (ST)"/>
  </r>
  <r>
    <s v="Engineer"/>
    <x v="0"/>
    <s v="1-2 Years"/>
    <s v="Function block diagram (FBD),Sequential function chart (SFC)"/>
  </r>
  <r>
    <s v="Engineer"/>
    <x v="1"/>
    <s v="1-2 Years"/>
    <s v="Function block diagram (FBD),Structured text (ST)"/>
  </r>
  <r>
    <s v="Engineer"/>
    <x v="0"/>
    <m/>
    <s v="Function block diagram (FBD)"/>
  </r>
  <r>
    <s v="Engineer"/>
    <x v="2"/>
    <s v="No experience"/>
    <s v="Function block diagram (FBD)"/>
  </r>
  <r>
    <s v="Technician"/>
    <x v="1"/>
    <s v="3-5 Years"/>
    <s v="Function block diagram (FBD),Structured text (ST)"/>
  </r>
  <r>
    <s v="Engineer"/>
    <x v="3"/>
    <s v="No experience"/>
    <m/>
  </r>
  <r>
    <s v="Engineer"/>
    <x v="2"/>
    <s v="1-2 Years"/>
    <s v="Ladder diagram (LD),Function block diagram (FBD),Structured text (ST),Instruction list (IL),Sequential function chart (SFC)"/>
  </r>
  <r>
    <s v="Engineer"/>
    <x v="0"/>
    <s v="5+ Years"/>
    <s v="Structured text (ST),Sequential function chart (SFC)"/>
  </r>
  <r>
    <s v="Engineer"/>
    <x v="3"/>
    <s v="No experience"/>
    <s v="Function block diagram (FBD)"/>
  </r>
  <r>
    <s v="Engineer"/>
    <x v="4"/>
    <s v="1-2 Years"/>
    <s v="Function block diagram (FBD)"/>
  </r>
  <r>
    <s v="Other"/>
    <x v="0"/>
    <s v="&lt; 1 Year"/>
    <s v="Ladder diagram (LD),Function block diagram (FBD)"/>
  </r>
  <r>
    <s v="Engineer"/>
    <x v="0"/>
    <s v="3-5 Years"/>
    <s v="Function block diagram (FBD),Structured text (ST)"/>
  </r>
  <r>
    <s v="Other"/>
    <x v="0"/>
    <s v="5+ Years"/>
    <s v="Ladder diagram (LD),Function block diagram (FBD),Structured text (ST)"/>
  </r>
  <r>
    <s v="Engineer"/>
    <x v="4"/>
    <s v="No experience"/>
    <m/>
  </r>
  <r>
    <s v="Engineer"/>
    <x v="0"/>
    <s v="5+ Years"/>
    <s v="Function block diagram (FBD),Sequential function chart (SFC)"/>
  </r>
  <r>
    <s v="Engineer"/>
    <x v="4"/>
    <s v="&lt; 1 Year"/>
    <m/>
  </r>
  <r>
    <s v="Other"/>
    <x v="0"/>
    <s v="No experience"/>
    <s v="Function block diagram (FBD),Structured text (ST)"/>
  </r>
  <r>
    <s v="Engineer"/>
    <x v="0"/>
    <s v="5+ Years"/>
    <s v="Function block diagram (FBD),Structured text (ST)"/>
  </r>
  <r>
    <s v="Engineer"/>
    <x v="0"/>
    <s v="5+ Years"/>
    <s v="Function block diagram (FBD)"/>
  </r>
  <r>
    <s v="Engineer"/>
    <x v="1"/>
    <s v="1-2 Years"/>
    <s v="Function block diagram (FBD),Structured text (ST),Sequential function chart (SFC)"/>
  </r>
  <r>
    <s v="Engineer"/>
    <x v="0"/>
    <s v="5+ Years"/>
    <s v="Function block diagram (FBD),Structured text (ST),Sequential function chart (SFC)"/>
  </r>
  <r>
    <s v="Engineer"/>
    <x v="3"/>
    <s v="No experience"/>
    <m/>
  </r>
  <r>
    <s v="Other"/>
    <x v="0"/>
    <s v="3-5 Years"/>
    <s v="Function block diagram (FBD)"/>
  </r>
  <r>
    <s v="Engineer"/>
    <x v="2"/>
    <s v="No experience"/>
    <s v="Function block diagram (FBD)"/>
  </r>
  <r>
    <s v="Engineer"/>
    <x v="0"/>
    <s v="5+ Years"/>
    <s v="Ladder diagram (LD),Function block diagram (FBD),Sequential function chart (SFC)"/>
  </r>
  <r>
    <s v="Engineer"/>
    <x v="0"/>
    <s v="5+ Years"/>
    <s v="Function block diagram (FBD),Structured text (ST),Sequential function chart (SFC)"/>
  </r>
  <r>
    <s v="Engineer"/>
    <x v="3"/>
    <s v="&lt; 1 Year"/>
    <s v="Function block diagram (FBD)"/>
  </r>
  <r>
    <s v="Engineer"/>
    <x v="0"/>
    <s v="5+ Years"/>
    <s v="Ladder diagram (LD),Function block diagram (FBD),Structured text (ST)"/>
  </r>
  <r>
    <s v="Engineer"/>
    <x v="3"/>
    <s v="No experience"/>
    <m/>
  </r>
  <r>
    <s v="Other"/>
    <x v="0"/>
    <s v="1-2 Years"/>
    <s v="Ladder diagram (LD),Function block diagram (FBD),Structured text (ST)"/>
  </r>
  <r>
    <s v="Engineer"/>
    <x v="1"/>
    <s v="&lt; 1 Year"/>
    <s v="Other"/>
  </r>
  <r>
    <s v="Other"/>
    <x v="0"/>
    <s v="No experience"/>
    <s v="No experience"/>
  </r>
  <r>
    <s v="Engineer"/>
    <x v="0"/>
    <s v="5+ Years"/>
    <s v="Function block diagram (FBD),Structured text (ST),Sequential function chart (SFC)"/>
  </r>
  <r>
    <s v="Engineer"/>
    <x v="0"/>
    <s v="5+ Years"/>
    <s v="Ladder diagram (LD),Function block diagram (FBD),Structured text (ST),Sequential function chart (SFC)"/>
  </r>
  <r>
    <s v="Engineer"/>
    <x v="0"/>
    <s v="No experience"/>
    <s v="Ladder diagram (LD),Function block diagram (FBD)"/>
  </r>
  <r>
    <s v="Engineer"/>
    <x v="0"/>
    <s v="5+ Years"/>
    <s v="Ladder diagram (LD),Function block diagram (FBD),Structured text (ST),Sequential function chart (SFC)"/>
  </r>
  <r>
    <s v="Engineer"/>
    <x v="4"/>
    <s v="&lt; 1 Year"/>
    <s v="Ladder diagram (LD)"/>
  </r>
  <r>
    <s v="Engineer"/>
    <x v="0"/>
    <s v="3-5 Years"/>
    <s v="Ladder diagram (LD),Function block diagram (FBD),Structured text (ST),Sequential function chart (SFC)"/>
  </r>
  <r>
    <s v="Engineer"/>
    <x v="0"/>
    <s v="5+ Years"/>
    <s v="Ladder diagram (LD),Function block diagram (FBD),Structured text (ST),Instruction list (IL),Sequential function chart (SFC)"/>
  </r>
  <r>
    <s v="Other"/>
    <x v="3"/>
    <s v="No experience"/>
    <m/>
  </r>
  <r>
    <s v="Engineer"/>
    <x v="0"/>
    <s v="5+ Years"/>
    <s v="Function block diagram (FBD),Structured text (ST),Sequential function chart (SFC)"/>
  </r>
  <r>
    <s v="Other"/>
    <x v="3"/>
    <s v="No experience"/>
    <s v="No experience"/>
  </r>
  <r>
    <s v="Engineer"/>
    <x v="0"/>
    <s v="5+ Years"/>
    <s v="Ladder diagram (LD)"/>
  </r>
  <r>
    <s v="Engineering Student"/>
    <x v="1"/>
    <s v="1-2 Years"/>
    <s v="Function block diagram (FBD)"/>
  </r>
  <r>
    <s v="Engineer"/>
    <x v="3"/>
    <s v="No experience"/>
    <s v="Structured text (ST)"/>
  </r>
  <r>
    <s v="Engineer"/>
    <x v="4"/>
    <s v="&lt; 1 Year"/>
    <s v="Ladder diagram (LD)"/>
  </r>
  <r>
    <s v="Other"/>
    <x v="0"/>
    <s v="5+ Years"/>
    <s v="Function block diagram (FBD)"/>
  </r>
  <r>
    <s v="Engineer"/>
    <x v="0"/>
    <s v="5+ Years"/>
    <s v="Function block diagram (FBD),Structured text (ST),Sequential function chart (SFC)"/>
  </r>
  <r>
    <s v="Engineer"/>
    <x v="3"/>
    <s v="No experience"/>
    <s v="No experience"/>
  </r>
  <r>
    <s v="Technician"/>
    <x v="1"/>
    <s v="1-2 Years"/>
    <s v="Function block diagram (FBD),Structured text (ST),Sequential function chart (SFC)"/>
  </r>
  <r>
    <s v="Engineer"/>
    <x v="3"/>
    <s v="No experience"/>
    <m/>
  </r>
  <r>
    <s v="Engineer"/>
    <x v="2"/>
    <s v="3-5 Years"/>
    <s v="Ladder diagram (LD),Function block diagram (FBD),Structured text (ST),Sequential function chart (SFC)"/>
  </r>
  <r>
    <s v="Other"/>
    <x v="3"/>
    <s v="No experience"/>
    <m/>
  </r>
  <r>
    <s v="Engineer"/>
    <x v="0"/>
    <s v="5+ Years"/>
    <s v="Structured text (ST)"/>
  </r>
  <r>
    <s v="Engineer"/>
    <x v="4"/>
    <s v="No experience"/>
    <s v="Function block diagram (FBD)"/>
  </r>
  <r>
    <s v="Engineer"/>
    <x v="0"/>
    <s v="5+ Years"/>
    <s v="Function block diagram (FBD),Structured text (ST)"/>
  </r>
  <r>
    <s v="Engineer"/>
    <x v="3"/>
    <s v="No experience"/>
    <m/>
  </r>
  <r>
    <s v="Engineer"/>
    <x v="4"/>
    <s v="&lt; 1 Year"/>
    <s v="Ladder diagram (LD),Function block diagram (FBD)"/>
  </r>
  <r>
    <s v="Other"/>
    <x v="0"/>
    <s v="5+ Years"/>
    <s v="Function block diagram (FBD),Structured text (ST)"/>
  </r>
  <r>
    <s v="Engineer"/>
    <x v="5"/>
    <s v="5+ Years"/>
    <s v="Structured text (ST),Other"/>
  </r>
  <r>
    <s v="Other"/>
    <x v="0"/>
    <s v="5+ Years"/>
    <s v="Ladder diagram (LD),Function block diagram (FBD)"/>
  </r>
  <r>
    <s v="Engineer"/>
    <x v="4"/>
    <s v="No experience"/>
    <m/>
  </r>
  <r>
    <s v="Engineer"/>
    <x v="1"/>
    <s v="1-2 Years"/>
    <s v="Ladder diagram (LD),Function block diagram (FBD)"/>
  </r>
  <r>
    <s v="Other"/>
    <x v="0"/>
    <s v="1-2 Years"/>
    <s v="Ladder diagram (LD),Function block diagram (FBD),Structured text (ST)"/>
  </r>
  <r>
    <s v="Engineer"/>
    <x v="4"/>
    <s v="No experience"/>
    <s v="Function block diagram (FBD)"/>
  </r>
  <r>
    <s v="Engineer"/>
    <x v="0"/>
    <s v="5+ Years"/>
    <s v="Sequential function chart (SFC)"/>
  </r>
  <r>
    <s v="Technician"/>
    <x v="0"/>
    <s v="5+ Years"/>
    <s v="Ladder diagram (LD),Function block diagram (FBD)"/>
  </r>
  <r>
    <s v="Engineer"/>
    <x v="3"/>
    <s v="No experience"/>
    <s v="No experience"/>
  </r>
  <r>
    <s v="Engineer"/>
    <x v="4"/>
    <s v="No experience"/>
    <m/>
  </r>
  <r>
    <s v="Other"/>
    <x v="4"/>
    <s v="No experience"/>
    <m/>
  </r>
  <r>
    <s v="Technician"/>
    <x v="2"/>
    <s v="1-2 Years"/>
    <s v="Function block diagram (FBD)"/>
  </r>
  <r>
    <s v="Engineer"/>
    <x v="2"/>
    <s v="3-5 Years"/>
    <s v="Function block diagram (FBD),Structured text (ST)"/>
  </r>
  <r>
    <s v="Other"/>
    <x v="0"/>
    <s v="5+ Years"/>
    <s v="Ladder diagram (LD),Function block diagram (FBD),Structured text (ST),Instruction list (IL),Sequential function chart (SFC)"/>
  </r>
  <r>
    <s v="Engineer"/>
    <x v="0"/>
    <s v="5+ Years"/>
    <s v="Ladder diagram (LD),Function block diagram (FBD),Sequential function chart (SFC)"/>
  </r>
  <r>
    <s v="Engineer"/>
    <x v="0"/>
    <s v="5+ Years"/>
    <s v="Function block diagram (FBD),Structured text (ST),Sequential function chart (SFC)"/>
  </r>
  <r>
    <s v="Other"/>
    <x v="3"/>
    <s v="No experience"/>
    <m/>
  </r>
  <r>
    <s v="Engineer"/>
    <x v="0"/>
    <s v="5+ Years"/>
    <s v="Function block diagram (FBD),Structured text (ST),Sequential function chart (SFC)"/>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s v="Other"/>
    <s v="5+ Years"/>
    <x v="0"/>
    <s v="Function block diagram (FBD),Structured text (ST),Sequential function chart (SFC),Other"/>
  </r>
  <r>
    <s v="Researcher"/>
    <s v="5+ Years"/>
    <x v="1"/>
    <s v="No experience"/>
  </r>
  <r>
    <s v="Researcher"/>
    <s v="5+ Years"/>
    <x v="2"/>
    <s v="Function block diagram (FBD),Structured text (ST)"/>
  </r>
  <r>
    <s v="Researcher"/>
    <s v="1-2 Years"/>
    <x v="2"/>
    <s v="Function block diagram (FBD),Structured text (ST),Sequential function chart (SFC)"/>
  </r>
  <r>
    <s v="Researcher"/>
    <s v="3-5 Years"/>
    <x v="3"/>
    <s v="No experience"/>
  </r>
  <r>
    <s v="Researcher"/>
    <s v="5+ Years"/>
    <x v="4"/>
    <s v="Function block diagram (FBD)"/>
  </r>
  <r>
    <s v="Researcher"/>
    <s v="3-5 Years"/>
    <x v="4"/>
    <s v="Function block diagram (FBD)"/>
  </r>
  <r>
    <s v="Software Developer"/>
    <s v="3-5 Years"/>
    <x v="3"/>
    <s v="Function block diagram (FBD),Structured text (ST)"/>
  </r>
  <r>
    <s v="Researcher"/>
    <s v="5+ Years"/>
    <x v="3"/>
    <s v="Structured text (ST)"/>
  </r>
  <r>
    <s v="Researcher"/>
    <s v="5+ Years"/>
    <x v="4"/>
    <s v="Function block diagram (FBD),Structured text (ST),Sequential function chart (SFC)"/>
  </r>
  <r>
    <s v="Researcher"/>
    <s v="3-5 Years"/>
    <x v="1"/>
    <s v="Ladder diagram (LD),Function block diagram (FBD),Structured text (ST)"/>
  </r>
  <r>
    <s v="Software Developer"/>
    <s v="5+ Years"/>
    <x v="0"/>
    <s v="Function block diagram (FBD),Structured text (ST),Sequential function chart (SFC)"/>
  </r>
  <r>
    <s v="Engineer"/>
    <s v="3-5 Years"/>
    <x v="3"/>
    <s v="Function block diagram (FBD),Structured text (ST)"/>
  </r>
  <r>
    <s v="Engineer"/>
    <s v="5+ Years"/>
    <x v="1"/>
    <s v="Function block diagram (FBD),Structured text (ST)"/>
  </r>
  <r>
    <s v="Engineer"/>
    <s v="3-5 Years"/>
    <x v="4"/>
    <s v="Ladder diagram (LD),Function block diagram (FBD),Structured text (ST)"/>
  </r>
  <r>
    <s v="Other"/>
    <s v="5+ Years"/>
    <x v="4"/>
    <s v="Ladder diagram (LD),Function block diagram (FBD),Structured text (ST),Instruction list (IL),Sequential function chart (SFC)"/>
  </r>
  <r>
    <s v="Engineer"/>
    <s v="No programming experience"/>
    <x v="1"/>
    <s v="Function block diagram (FBD),Structured text (ST),Sequential function chart (SFC)"/>
  </r>
  <r>
    <s v="Engineer"/>
    <s v="3-5 Years"/>
    <x v="2"/>
    <s v="Ladder diagram (LD),Function block diagram (FBD)"/>
  </r>
  <r>
    <s v="Engineer"/>
    <s v="5+ Years"/>
    <x v="0"/>
    <s v="Ladder diagram (LD),Function block diagram (FBD),Structured text (ST),Sequential function chart (SFC)"/>
  </r>
  <r>
    <s v="Engineer"/>
    <s v="5+ Years"/>
    <x v="1"/>
    <s v="Function block diagram (FBD),Structured text (ST),Sequential function chart (SFC)"/>
  </r>
  <r>
    <s v="Engineer"/>
    <s v="5+ Years"/>
    <x v="3"/>
    <s v="Ladder diagram (LD),Function block diagram (FBD)"/>
  </r>
  <r>
    <s v="Engineer"/>
    <s v="5+ Years"/>
    <x v="0"/>
    <s v="Function block diagram (FBD),Structured text (ST),Sequential function chart (SFC)"/>
  </r>
  <r>
    <s v="Engineer"/>
    <s v="5+ Years"/>
    <x v="0"/>
    <s v="Function block diagram (FBD),Structured text (ST),Sequential function chart (SFC)"/>
  </r>
  <r>
    <s v="Engineer"/>
    <s v="5+ Years"/>
    <x v="4"/>
    <s v="Function block diagram (FBD),Structured text (ST),Sequential function chart (SFC)"/>
  </r>
  <r>
    <s v="Software Developer"/>
    <s v="5+ Years"/>
    <x v="0"/>
    <s v="Ladder diagram (LD),Function block diagram (FBD),Structured text (ST),Sequential function chart (SFC)"/>
  </r>
  <r>
    <s v="Engineer"/>
    <s v="3-5 Years"/>
    <x v="4"/>
    <s v="Ladder diagram (LD),Function block diagram (FBD),Structured text (ST)"/>
  </r>
  <r>
    <s v="Engineer"/>
    <s v="5+ Years"/>
    <x v="0"/>
    <s v="Function block diagram (FBD),Structured text (ST),Sequential function chart (SFC),Other"/>
  </r>
  <r>
    <s v="Engineer"/>
    <s v="5+ Years"/>
    <x v="1"/>
    <s v="Function block diagram (FBD),Structured text (ST),Sequential function chart (SFC)"/>
  </r>
  <r>
    <s v="Engineer"/>
    <s v="5+ Years"/>
    <x v="0"/>
    <s v="Ladder diagram (LD),Function block diagram (FBD)"/>
  </r>
  <r>
    <s v="Engineer"/>
    <s v="5+ Years"/>
    <x v="0"/>
    <s v="Function block diagram (FBD),Structured text (ST),Sequential function chart (SFC)"/>
  </r>
  <r>
    <s v="Engineer"/>
    <s v="3-5 Years"/>
    <x v="4"/>
    <s v="Sequential function chart (SFC)"/>
  </r>
  <r>
    <s v="Engineer"/>
    <s v="5+ Years"/>
    <x v="1"/>
    <s v="Ladder diagram (LD),Function block diagram (FBD),Structured text (ST)"/>
  </r>
  <r>
    <s v="Software Developer"/>
    <s v="5+ Years"/>
    <x v="0"/>
    <s v="Function block diagram (FBD),Structured text (ST),Sequential function chart (SFC)"/>
  </r>
  <r>
    <s v="Engineer"/>
    <s v="&lt; 1 Year"/>
    <x v="3"/>
    <s v="Ladder diagram (LD)"/>
  </r>
  <r>
    <s v="Engineer"/>
    <s v="5+ Years"/>
    <x v="0"/>
    <s v="Ladder diagram (LD),Function block diagram (FBD),Structured text (ST),Sequential function chart (SFC)"/>
  </r>
  <r>
    <s v="Engineer"/>
    <s v="3-5 Years"/>
    <x v="4"/>
    <s v="Ladder diagram (LD),Function block diagram (FBD)"/>
  </r>
  <r>
    <s v="Engineer"/>
    <s v="5+ Years"/>
    <x v="4"/>
    <s v="Ladder diagram (LD),Function block diagram (FBD),Structured text (ST),Sequential function chart (SFC)"/>
  </r>
  <r>
    <s v="Engineer"/>
    <s v="5+ Years"/>
    <x v="0"/>
    <s v="Ladder diagram (LD),Function block diagram (FBD),Structured text (ST),Instruction list (IL),Sequential function chart (SFC)"/>
  </r>
  <r>
    <s v="Engineer"/>
    <s v="&lt; 1 Year"/>
    <x v="3"/>
    <s v="Ladder diagram (LD)"/>
  </r>
  <r>
    <s v="Engineer"/>
    <s v="5+ Years"/>
    <x v="3"/>
    <s v="Function block diagram (FBD),Sequential function chart (SFC)"/>
  </r>
  <r>
    <s v="Technician"/>
    <s v="5+ Years"/>
    <x v="2"/>
    <s v="Ladder diagram (LD)"/>
  </r>
  <r>
    <s v="Engineer"/>
    <s v="5+ Years"/>
    <x v="0"/>
    <s v="Ladder diagram (LD),Function block diagram (FBD),Instruction list (IL)"/>
  </r>
  <r>
    <s v="Engineer"/>
    <s v="1-2 Years"/>
    <x v="2"/>
    <s v="Function block diagram (FBD),Structured text (ST)"/>
  </r>
  <r>
    <s v="Engineer"/>
    <s v="5+ Years"/>
    <x v="0"/>
    <s v="Ladder diagram (LD),Function block diagram (FBD),Structured text (ST),Sequential function chart (SFC)"/>
  </r>
  <r>
    <s v="Engineer"/>
    <s v="5+ Years"/>
    <x v="0"/>
    <s v="Ladder diagram (LD),Function block diagram (FBD),Structured text (ST),Instruction list (IL),Sequential function chart (SFC)"/>
  </r>
  <r>
    <s v="Engineer"/>
    <s v="5+ Years"/>
    <x v="1"/>
    <s v="Function block diagram (FBD),Structured text (ST),Sequential function chart (SFC)"/>
  </r>
  <r>
    <s v="Software Developer"/>
    <s v="5+ Years"/>
    <x v="0"/>
    <s v="Ladder diagram (LD),Function block diagram (FBD),Structured text (ST)"/>
  </r>
  <r>
    <s v="Engineer"/>
    <s v="5+ Years"/>
    <x v="0"/>
    <s v="Function block diagram (FBD),Structured text (ST),Sequential function chart (SFC)"/>
  </r>
  <r>
    <s v="Engineer"/>
    <s v="3-5 Years"/>
    <x v="2"/>
    <s v="Ladder diagram (LD)"/>
  </r>
  <r>
    <s v="Engineer"/>
    <s v="5+ Years"/>
    <x v="1"/>
    <s v="Function block diagram (FBD),Structured text (ST),Sequential function chart (SFC)"/>
  </r>
  <r>
    <s v="Engineer"/>
    <s v="5+ Years"/>
    <x v="0"/>
    <s v="Ladder diagram (LD),Function block diagram (FBD),Structured text (ST),Instruction list (IL),Sequential function chart (SFC)"/>
  </r>
  <r>
    <s v="Engineer"/>
    <s v="5+ Years"/>
    <x v="0"/>
    <s v="Ladder diagram (LD),Function block diagram (FBD),Structured text (ST),Sequential function chart (SFC),Other"/>
  </r>
  <r>
    <s v="Engineer"/>
    <s v="3-5 Years"/>
    <x v="4"/>
    <s v="Ladder diagram (LD),Function block diagram (FBD)"/>
  </r>
  <r>
    <s v="Engineer"/>
    <s v="5+ Years"/>
    <x v="0"/>
    <s v="Ladder diagram (LD),Function block diagram (FBD),Structured text (ST),Sequential function chart (SFC)"/>
  </r>
  <r>
    <s v="Engineer"/>
    <s v="5+ Years"/>
    <x v="3"/>
    <s v="Function block diagram (FBD)"/>
  </r>
  <r>
    <s v="Engineer"/>
    <s v="5+ Years"/>
    <x v="0"/>
    <s v="Ladder diagram (LD)"/>
  </r>
  <r>
    <s v="Engineer"/>
    <s v="No programming experience"/>
    <x v="2"/>
    <s v="Function block diagram (FBD)"/>
  </r>
  <r>
    <s v="Engineer"/>
    <s v="5+ Years"/>
    <x v="1"/>
    <s v="Ladder diagram (LD)"/>
  </r>
  <r>
    <m/>
    <s v="&lt; 1 Year"/>
    <x v="3"/>
    <s v="Ladder diagram (LD),Function block diagram (FBD)"/>
  </r>
  <r>
    <s v="Engineer"/>
    <s v="5+ Years"/>
    <x v="4"/>
    <s v="Ladder diagram (LD),Function block diagram (FBD),Structured text (ST),Sequential function chart (SFC)"/>
  </r>
  <r>
    <s v="Engineer"/>
    <s v="5+ Years"/>
    <x v="0"/>
    <s v="Ladder diagram (LD),Function block diagram (FBD),Structured text (ST),Sequential function chart (SFC)"/>
  </r>
  <r>
    <s v="Other"/>
    <s v="5+ Years"/>
    <x v="4"/>
    <s v="Function block diagram (FBD)"/>
  </r>
  <r>
    <s v="Engineer"/>
    <s v="5+ Years"/>
    <x v="4"/>
    <s v="Ladder diagram (LD),Function block diagram (FBD),Structured text (ST),Sequential function chart (SFC)"/>
  </r>
  <r>
    <s v="Software Developer"/>
    <s v="5+ Years"/>
    <x v="1"/>
    <s v="No experience"/>
  </r>
  <r>
    <s v="Engineer"/>
    <s v="No programming experience"/>
    <x v="1"/>
    <s v="No experience"/>
  </r>
  <r>
    <s v="Engineer"/>
    <s v="&lt; 1 Year"/>
    <x v="1"/>
    <m/>
  </r>
  <r>
    <s v="Other"/>
    <s v="5+ Years"/>
    <x v="0"/>
    <s v="Ladder diagram (LD),Function block diagram (FBD)"/>
  </r>
  <r>
    <s v="Engineer"/>
    <s v="5+ Years"/>
    <x v="0"/>
    <s v="Function block diagram (FBD),Structured text (ST)"/>
  </r>
  <r>
    <m/>
    <s v="1-2 Years"/>
    <x v="2"/>
    <s v="Ladder diagram (LD),Structured text (ST)"/>
  </r>
  <r>
    <s v="Software Developer"/>
    <s v="3-5 Years"/>
    <x v="4"/>
    <s v="Structured text (ST)"/>
  </r>
  <r>
    <s v="Technician"/>
    <s v="5+ Years"/>
    <x v="0"/>
    <s v="Function block diagram (FBD),Structured text (ST)"/>
  </r>
  <r>
    <s v="Engineer"/>
    <s v="No programming experience"/>
    <x v="1"/>
    <s v="No experience"/>
  </r>
  <r>
    <s v="Engineer"/>
    <s v="5+ Years"/>
    <x v="0"/>
    <s v="Function block diagram (FBD)"/>
  </r>
  <r>
    <s v="Other"/>
    <s v="5+ Years"/>
    <x v="0"/>
    <s v="Instruction list (IL)"/>
  </r>
  <r>
    <s v="Engineer"/>
    <s v="5+ Years"/>
    <x v="2"/>
    <s v="Function block diagram (FBD),Structured text (ST)"/>
  </r>
  <r>
    <s v="Engineer"/>
    <s v="1-2 Years"/>
    <x v="3"/>
    <s v="Ladder diagram (LD),Function block diagram (FBD),Structured text (ST)"/>
  </r>
  <r>
    <s v="Engineer"/>
    <m/>
    <x v="5"/>
    <m/>
  </r>
  <r>
    <s v="Software Developer"/>
    <s v="5+ Years"/>
    <x v="0"/>
    <s v="Structured text (ST)"/>
  </r>
  <r>
    <s v="Engineer"/>
    <s v="5+ Years"/>
    <x v="0"/>
    <s v="Function block diagram (FBD),Structured text (ST),Sequential function chart (SFC)"/>
  </r>
  <r>
    <s v="Engineer"/>
    <s v="No programming experience"/>
    <x v="1"/>
    <s v="No experience"/>
  </r>
  <r>
    <s v="Engineer"/>
    <s v="1-2 Years"/>
    <x v="3"/>
    <s v="Ladder diagram (LD),Function block diagram (FBD),Structured text (ST)"/>
  </r>
  <r>
    <s v="Engineer"/>
    <s v="5+ Years"/>
    <x v="0"/>
    <s v="Ladder diagram (LD),Function block diagram (FBD),Structured text (ST),Sequential function chart (SFC)"/>
  </r>
  <r>
    <s v="Engineer"/>
    <s v="No programming experience"/>
    <x v="1"/>
    <m/>
  </r>
  <r>
    <s v="Software Developer"/>
    <s v="5+ Years"/>
    <x v="0"/>
    <s v="Function block diagram (FBD),Structured text (ST)"/>
  </r>
  <r>
    <s v="Engineer"/>
    <s v="3-5 Years"/>
    <x v="1"/>
    <s v="No experience"/>
  </r>
  <r>
    <s v="Engineer"/>
    <s v="5+ Years"/>
    <x v="0"/>
    <s v="Function block diagram (FBD),Structured text (ST)"/>
  </r>
  <r>
    <s v="Other"/>
    <s v="No programming experience"/>
    <x v="1"/>
    <s v="No experience"/>
  </r>
  <r>
    <s v="Engineer"/>
    <s v="3-5 Years"/>
    <x v="0"/>
    <s v="Function block diagram (FBD),Structured text (ST)"/>
  </r>
  <r>
    <s v="Other"/>
    <s v="5+ Years"/>
    <x v="0"/>
    <s v="Ladder diagram (LD),Function block diagram (FBD),Structured text (ST),Sequential function chart (SFC)"/>
  </r>
  <r>
    <s v="Engineer"/>
    <s v="3-5 Years"/>
    <x v="4"/>
    <s v="Ladder diagram (LD),Function block diagram (FBD)"/>
  </r>
  <r>
    <s v="Engineer"/>
    <s v="5+ Years"/>
    <x v="0"/>
    <s v="Function block diagram (FBD),Structured text (ST)"/>
  </r>
  <r>
    <s v="Engineer"/>
    <s v="5+ Years"/>
    <x v="0"/>
    <s v="Function block diagram (FBD),Sequential function chart (SFC)"/>
  </r>
  <r>
    <s v="Engineer"/>
    <s v="5+ Years"/>
    <x v="0"/>
    <s v="Ladder diagram (LD),Sequential function chart (SFC)"/>
  </r>
  <r>
    <s v="Other"/>
    <s v="1-2 Years"/>
    <x v="2"/>
    <s v="Ladder diagram (LD),Function block diagram (FBD),Structured text (ST),Instruction list (IL)"/>
  </r>
  <r>
    <s v="Engineer"/>
    <s v="1-2 Years"/>
    <x v="2"/>
    <s v="Ladder diagram (LD),Function block diagram (FBD),Structured text (ST)"/>
  </r>
  <r>
    <s v="Engineer"/>
    <s v="No programming experience"/>
    <x v="3"/>
    <s v="Ladder diagram (LD),Other"/>
  </r>
  <r>
    <s v="Engineer"/>
    <s v="5+ Years"/>
    <x v="0"/>
    <s v="Ladder diagram (LD),Function block diagram (FBD),Structured text (ST),Sequential function chart (SFC)"/>
  </r>
  <r>
    <s v="Other"/>
    <s v="5+ Years"/>
    <x v="0"/>
    <s v="Function block diagram (FBD),Structured text (ST)"/>
  </r>
  <r>
    <s v="Engineer"/>
    <s v="5+ Years"/>
    <x v="2"/>
    <s v="Function block diagram (FBD),Sequential function chart (SFC)"/>
  </r>
  <r>
    <s v="Engineer"/>
    <s v="1-2 Years"/>
    <x v="2"/>
    <s v="Function block diagram (FBD),Structured text (ST)"/>
  </r>
  <r>
    <s v="Engineer"/>
    <s v="5+ Years"/>
    <x v="5"/>
    <s v="Function block diagram (FBD)"/>
  </r>
  <r>
    <s v="Engineer"/>
    <s v="3-5 Years"/>
    <x v="1"/>
    <s v="Function block diagram (FBD)"/>
  </r>
  <r>
    <s v="Technician"/>
    <s v="1-2 Years"/>
    <x v="4"/>
    <s v="Function block diagram (FBD),Structured text (ST)"/>
  </r>
  <r>
    <s v="Engineer"/>
    <s v="No programming experience"/>
    <x v="1"/>
    <m/>
  </r>
  <r>
    <s v="Engineer"/>
    <s v="3-5 Years"/>
    <x v="2"/>
    <s v="Ladder diagram (LD),Function block diagram (FBD),Structured text (ST),Instruction list (IL),Sequential function chart (SFC)"/>
  </r>
  <r>
    <s v="Engineer"/>
    <s v="5+ Years"/>
    <x v="0"/>
    <s v="Structured text (ST),Sequential function chart (SFC)"/>
  </r>
  <r>
    <s v="Engineer"/>
    <s v="No programming experience"/>
    <x v="1"/>
    <s v="Function block diagram (FBD)"/>
  </r>
  <r>
    <s v="Engineer"/>
    <s v="&lt; 1 Year"/>
    <x v="2"/>
    <s v="Function block diagram (FBD)"/>
  </r>
  <r>
    <s v="Other"/>
    <s v="5+ Years"/>
    <x v="3"/>
    <s v="Ladder diagram (LD),Function block diagram (FBD)"/>
  </r>
  <r>
    <s v="Engineer"/>
    <s v="5+ Years"/>
    <x v="4"/>
    <s v="Function block diagram (FBD),Structured text (ST)"/>
  </r>
  <r>
    <s v="Other"/>
    <s v="5+ Years"/>
    <x v="0"/>
    <s v="Ladder diagram (LD),Function block diagram (FBD),Structured text (ST)"/>
  </r>
  <r>
    <s v="Engineer"/>
    <s v="&lt; 1 Year"/>
    <x v="1"/>
    <m/>
  </r>
  <r>
    <s v="Engineer"/>
    <s v="5+ Years"/>
    <x v="0"/>
    <s v="Function block diagram (FBD),Sequential function chart (SFC)"/>
  </r>
  <r>
    <s v="Engineer"/>
    <s v="&lt; 1 Year"/>
    <x v="3"/>
    <m/>
  </r>
  <r>
    <s v="Other"/>
    <s v="5+ Years"/>
    <x v="1"/>
    <s v="Function block diagram (FBD),Structured text (ST)"/>
  </r>
  <r>
    <s v="Engineer"/>
    <s v="5+ Years"/>
    <x v="0"/>
    <s v="Function block diagram (FBD),Structured text (ST)"/>
  </r>
  <r>
    <s v="Engineer"/>
    <s v="5+ Years"/>
    <x v="0"/>
    <s v="Function block diagram (FBD)"/>
  </r>
  <r>
    <s v="Engineer"/>
    <s v="1-2 Years"/>
    <x v="2"/>
    <s v="Function block diagram (FBD),Structured text (ST),Sequential function chart (SFC)"/>
  </r>
  <r>
    <s v="Engineer"/>
    <s v="5+ Years"/>
    <x v="0"/>
    <s v="Function block diagram (FBD),Structured text (ST),Sequential function chart (SFC)"/>
  </r>
  <r>
    <s v="Engineer"/>
    <s v="No programming experience"/>
    <x v="1"/>
    <m/>
  </r>
  <r>
    <s v="Other"/>
    <s v="5+ Years"/>
    <x v="4"/>
    <s v="Function block diagram (FBD)"/>
  </r>
  <r>
    <s v="Engineer"/>
    <s v="3-5 Years"/>
    <x v="1"/>
    <s v="Function block diagram (FBD)"/>
  </r>
  <r>
    <s v="Engineer"/>
    <s v="5+ Years"/>
    <x v="0"/>
    <s v="Ladder diagram (LD),Function block diagram (FBD),Sequential function chart (SFC)"/>
  </r>
  <r>
    <s v="Engineer"/>
    <s v="5+ Years"/>
    <x v="0"/>
    <s v="Function block diagram (FBD),Structured text (ST),Sequential function chart (SFC)"/>
  </r>
  <r>
    <s v="Engineer"/>
    <s v="No programming experience"/>
    <x v="3"/>
    <s v="Function block diagram (FBD)"/>
  </r>
  <r>
    <s v="Engineer"/>
    <s v="5+ Years"/>
    <x v="0"/>
    <s v="Ladder diagram (LD),Function block diagram (FBD),Structured text (ST)"/>
  </r>
  <r>
    <s v="Engineer"/>
    <s v="No programming experience"/>
    <x v="1"/>
    <m/>
  </r>
  <r>
    <s v="Other"/>
    <s v="5+ Years"/>
    <x v="2"/>
    <s v="Ladder diagram (LD),Function block diagram (FBD),Structured text (ST)"/>
  </r>
  <r>
    <s v="Engineer"/>
    <s v="1-2 Years"/>
    <x v="3"/>
    <s v="Other"/>
  </r>
  <r>
    <s v="Other"/>
    <s v="5+ Years"/>
    <x v="1"/>
    <s v="No experience"/>
  </r>
  <r>
    <s v="Engineer"/>
    <s v="5+ Years"/>
    <x v="0"/>
    <s v="Function block diagram (FBD),Structured text (ST),Sequential function chart (SFC)"/>
  </r>
  <r>
    <s v="Engineer"/>
    <s v="5+ Years"/>
    <x v="0"/>
    <s v="Ladder diagram (LD),Function block diagram (FBD),Structured text (ST),Sequential function chart (SFC)"/>
  </r>
  <r>
    <s v="Engineer"/>
    <s v="5+ Years"/>
    <x v="1"/>
    <s v="Ladder diagram (LD),Function block diagram (FBD)"/>
  </r>
  <r>
    <s v="Engineer"/>
    <s v="5+ Years"/>
    <x v="0"/>
    <s v="Ladder diagram (LD),Function block diagram (FBD),Structured text (ST),Sequential function chart (SFC)"/>
  </r>
  <r>
    <s v="Engineer"/>
    <s v="&lt; 1 Year"/>
    <x v="3"/>
    <s v="Ladder diagram (LD)"/>
  </r>
  <r>
    <s v="Engineer"/>
    <s v="5+ Years"/>
    <x v="4"/>
    <s v="Ladder diagram (LD),Function block diagram (FBD),Structured text (ST),Sequential function chart (SFC)"/>
  </r>
  <r>
    <s v="Engineer"/>
    <s v="5+ Years"/>
    <x v="0"/>
    <s v="Ladder diagram (LD),Function block diagram (FBD),Structured text (ST),Instruction list (IL),Sequential function chart (SFC)"/>
  </r>
  <r>
    <s v="Other"/>
    <s v="No programming experience"/>
    <x v="1"/>
    <m/>
  </r>
  <r>
    <s v="Engineer"/>
    <s v="5+ Years"/>
    <x v="0"/>
    <s v="Function block diagram (FBD),Structured text (ST),Sequential function chart (SFC)"/>
  </r>
  <r>
    <s v="Other"/>
    <s v="No programming experience"/>
    <x v="1"/>
    <s v="No experience"/>
  </r>
  <r>
    <s v="Engineer"/>
    <s v="5+ Years"/>
    <x v="0"/>
    <s v="Ladder diagram (LD)"/>
  </r>
  <r>
    <s v="Engineering Student"/>
    <s v="1-2 Years"/>
    <x v="2"/>
    <s v="Function block diagram (FBD)"/>
  </r>
  <r>
    <s v="Engineer"/>
    <s v="No programming experience"/>
    <x v="1"/>
    <s v="Structured text (ST)"/>
  </r>
  <r>
    <s v="Engineer"/>
    <s v="&lt; 1 Year"/>
    <x v="3"/>
    <s v="Ladder diagram (LD)"/>
  </r>
  <r>
    <s v="Other"/>
    <s v="5+ Years"/>
    <x v="0"/>
    <s v="Function block diagram (FBD)"/>
  </r>
  <r>
    <s v="Engineer"/>
    <s v="5+ Years"/>
    <x v="0"/>
    <s v="Function block diagram (FBD),Structured text (ST),Sequential function chart (SFC)"/>
  </r>
  <r>
    <s v="Engineer"/>
    <s v="No programming experience"/>
    <x v="1"/>
    <s v="No experience"/>
  </r>
  <r>
    <s v="Technician"/>
    <s v="1-2 Years"/>
    <x v="2"/>
    <s v="Function block diagram (FBD),Structured text (ST),Sequential function chart (SFC)"/>
  </r>
  <r>
    <s v="Engineer"/>
    <s v="No programming experience"/>
    <x v="1"/>
    <m/>
  </r>
  <r>
    <s v="Engineer"/>
    <s v="3-5 Years"/>
    <x v="4"/>
    <s v="Ladder diagram (LD),Function block diagram (FBD),Structured text (ST),Sequential function chart (SFC)"/>
  </r>
  <r>
    <s v="Other"/>
    <s v="No programming experience"/>
    <x v="1"/>
    <m/>
  </r>
  <r>
    <s v="Engineer"/>
    <s v="5+ Years"/>
    <x v="0"/>
    <s v="Structured text (ST)"/>
  </r>
  <r>
    <s v="Engineer"/>
    <s v="&lt; 1 Year"/>
    <x v="1"/>
    <s v="Function block diagram (FBD)"/>
  </r>
  <r>
    <s v="Engineer"/>
    <s v="5+ Years"/>
    <x v="0"/>
    <s v="Function block diagram (FBD),Structured text (ST)"/>
  </r>
  <r>
    <s v="Engineer"/>
    <s v="No programming experience"/>
    <x v="1"/>
    <m/>
  </r>
  <r>
    <s v="Engineer"/>
    <s v="&lt; 1 Year"/>
    <x v="3"/>
    <s v="Ladder diagram (LD),Function block diagram (FBD)"/>
  </r>
  <r>
    <s v="Other"/>
    <s v="5+ Years"/>
    <x v="0"/>
    <s v="Function block diagram (FBD),Structured text (ST)"/>
  </r>
  <r>
    <s v="Engineer"/>
    <m/>
    <x v="0"/>
    <s v="Structured text (ST),Other"/>
  </r>
  <r>
    <s v="Other"/>
    <s v="5+ Years"/>
    <x v="0"/>
    <s v="Ladder diagram (LD),Function block diagram (FBD)"/>
  </r>
  <r>
    <s v="Engineer"/>
    <s v="&lt; 1 Year"/>
    <x v="1"/>
    <m/>
  </r>
  <r>
    <s v="Engineer"/>
    <s v="1-2 Years"/>
    <x v="2"/>
    <s v="Ladder diagram (LD),Function block diagram (FBD)"/>
  </r>
  <r>
    <s v="Other"/>
    <s v="5+ Years"/>
    <x v="2"/>
    <s v="Ladder diagram (LD),Function block diagram (FBD),Structured text (ST)"/>
  </r>
  <r>
    <s v="Engineer"/>
    <s v="&lt; 1 Year"/>
    <x v="1"/>
    <s v="Function block diagram (FBD)"/>
  </r>
  <r>
    <s v="Engineer"/>
    <s v="5+ Years"/>
    <x v="0"/>
    <s v="Sequential function chart (SFC)"/>
  </r>
  <r>
    <s v="Technician"/>
    <s v="5+ Years"/>
    <x v="0"/>
    <s v="Ladder diagram (LD),Function block diagram (FBD)"/>
  </r>
  <r>
    <s v="Engineer"/>
    <s v="No programming experience"/>
    <x v="1"/>
    <s v="No experience"/>
  </r>
  <r>
    <s v="Engineer"/>
    <s v="&lt; 1 Year"/>
    <x v="1"/>
    <m/>
  </r>
  <r>
    <s v="Other"/>
    <s v="&lt; 1 Year"/>
    <x v="1"/>
    <m/>
  </r>
  <r>
    <s v="Technician"/>
    <s v="3-5 Years"/>
    <x v="2"/>
    <s v="Function block diagram (FBD)"/>
  </r>
  <r>
    <s v="Engineer"/>
    <s v="3-5 Years"/>
    <x v="4"/>
    <s v="Function block diagram (FBD),Structured text (ST)"/>
  </r>
  <r>
    <s v="Other"/>
    <s v="5+ Years"/>
    <x v="0"/>
    <s v="Ladder diagram (LD),Function block diagram (FBD),Structured text (ST),Instruction list (IL),Sequential function chart (SFC)"/>
  </r>
  <r>
    <s v="Engineer"/>
    <s v="5+ Years"/>
    <x v="0"/>
    <s v="Ladder diagram (LD),Function block diagram (FBD),Sequential function chart (SFC)"/>
  </r>
  <r>
    <s v="Engineer"/>
    <s v="5+ Years"/>
    <x v="0"/>
    <s v="Function block diagram (FBD),Structured text (ST),Sequential function chart (SFC)"/>
  </r>
  <r>
    <s v="Other"/>
    <s v="No programming experience"/>
    <x v="1"/>
    <m/>
  </r>
  <r>
    <s v="Engineer"/>
    <s v="5+ Years"/>
    <x v="0"/>
    <s v="Function block diagram (FBD),Structured text (ST),Sequential function chart (SFC)"/>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r>
  <r>
    <x v="1"/>
  </r>
  <r>
    <x v="0"/>
  </r>
  <r>
    <x v="0"/>
  </r>
  <r>
    <x v="1"/>
  </r>
  <r>
    <x v="0"/>
  </r>
  <r>
    <x v="0"/>
  </r>
  <r>
    <x v="0"/>
  </r>
  <r>
    <x v="2"/>
  </r>
  <r>
    <x v="0"/>
  </r>
  <r>
    <x v="3"/>
  </r>
  <r>
    <x v="0"/>
  </r>
  <r>
    <x v="0"/>
  </r>
  <r>
    <x v="0"/>
  </r>
  <r>
    <x v="3"/>
  </r>
  <r>
    <x v="3"/>
  </r>
  <r>
    <x v="0"/>
  </r>
  <r>
    <x v="3"/>
  </r>
  <r>
    <x v="3"/>
  </r>
  <r>
    <x v="0"/>
  </r>
  <r>
    <x v="3"/>
  </r>
  <r>
    <x v="0"/>
  </r>
  <r>
    <x v="0"/>
  </r>
  <r>
    <x v="0"/>
  </r>
  <r>
    <x v="3"/>
  </r>
  <r>
    <x v="3"/>
  </r>
  <r>
    <x v="0"/>
  </r>
  <r>
    <x v="0"/>
  </r>
  <r>
    <x v="3"/>
  </r>
  <r>
    <x v="0"/>
  </r>
  <r>
    <x v="4"/>
  </r>
  <r>
    <x v="3"/>
  </r>
  <r>
    <x v="0"/>
  </r>
  <r>
    <x v="3"/>
  </r>
  <r>
    <x v="3"/>
  </r>
  <r>
    <x v="3"/>
  </r>
  <r>
    <x v="3"/>
  </r>
  <r>
    <x v="3"/>
  </r>
  <r>
    <x v="3"/>
  </r>
  <r>
    <x v="0"/>
  </r>
  <r>
    <x v="3"/>
  </r>
  <r>
    <x v="3"/>
  </r>
  <r>
    <x v="0"/>
  </r>
  <r>
    <x v="3"/>
  </r>
  <r>
    <x v="3"/>
  </r>
  <r>
    <x v="0"/>
  </r>
  <r>
    <x v="3"/>
  </r>
  <r>
    <x v="0"/>
  </r>
  <r>
    <x v="3"/>
  </r>
  <r>
    <x v="0"/>
  </r>
  <r>
    <x v="3"/>
  </r>
  <r>
    <x v="3"/>
  </r>
  <r>
    <x v="3"/>
  </r>
  <r>
    <x v="3"/>
  </r>
  <r>
    <x v="0"/>
  </r>
  <r>
    <x v="3"/>
  </r>
  <r>
    <x v="0"/>
  </r>
  <r>
    <x v="3"/>
  </r>
  <r>
    <x v="3"/>
  </r>
  <r>
    <x v="3"/>
  </r>
  <r>
    <x v="3"/>
  </r>
  <r>
    <x v="0"/>
  </r>
  <r>
    <x v="3"/>
  </r>
  <r>
    <x v="1"/>
  </r>
  <r>
    <x v="1"/>
  </r>
  <r>
    <x v="3"/>
  </r>
  <r>
    <x v="0"/>
  </r>
  <r>
    <x v="3"/>
  </r>
  <r>
    <x v="2"/>
  </r>
  <r>
    <x v="0"/>
  </r>
  <r>
    <x v="1"/>
  </r>
  <r>
    <x v="0"/>
  </r>
  <r>
    <x v="5"/>
  </r>
  <r>
    <x v="0"/>
  </r>
  <r>
    <x v="3"/>
  </r>
  <r>
    <x v="2"/>
  </r>
  <r>
    <x v="0"/>
  </r>
  <r>
    <x v="1"/>
  </r>
  <r>
    <x v="3"/>
  </r>
  <r>
    <x v="3"/>
  </r>
  <r>
    <x v="0"/>
  </r>
  <r>
    <x v="1"/>
  </r>
  <r>
    <x v="0"/>
  </r>
  <r>
    <x v="1"/>
  </r>
  <r>
    <x v="0"/>
  </r>
  <r>
    <x v="3"/>
  </r>
  <r>
    <x v="3"/>
  </r>
  <r>
    <x v="0"/>
  </r>
  <r>
    <x v="0"/>
  </r>
  <r>
    <x v="3"/>
  </r>
  <r>
    <x v="3"/>
  </r>
  <r>
    <x v="3"/>
  </r>
  <r>
    <x v="3"/>
  </r>
  <r>
    <x v="3"/>
  </r>
  <r>
    <x v="0"/>
  </r>
  <r>
    <x v="0"/>
  </r>
  <r>
    <x v="0"/>
  </r>
  <r>
    <x v="0"/>
  </r>
  <r>
    <x v="0"/>
  </r>
  <r>
    <x v="0"/>
  </r>
  <r>
    <x v="3"/>
  </r>
  <r>
    <x v="2"/>
  </r>
  <r>
    <x v="0"/>
  </r>
  <r>
    <x v="0"/>
  </r>
  <r>
    <x v="3"/>
  </r>
  <r>
    <x v="0"/>
  </r>
  <r>
    <x v="3"/>
  </r>
  <r>
    <x v="0"/>
  </r>
  <r>
    <x v="0"/>
  </r>
  <r>
    <x v="0"/>
  </r>
  <r>
    <x v="0"/>
  </r>
  <r>
    <x v="0"/>
  </r>
  <r>
    <x v="0"/>
  </r>
  <r>
    <x v="0"/>
  </r>
  <r>
    <x v="0"/>
  </r>
  <r>
    <x v="3"/>
  </r>
  <r>
    <x v="0"/>
  </r>
  <r>
    <x v="0"/>
  </r>
  <r>
    <x v="3"/>
  </r>
  <r>
    <x v="3"/>
  </r>
  <r>
    <x v="6"/>
  </r>
  <r>
    <x v="1"/>
  </r>
  <r>
    <x v="0"/>
  </r>
  <r>
    <x v="3"/>
  </r>
  <r>
    <x v="3"/>
  </r>
  <r>
    <x v="3"/>
  </r>
  <r>
    <x v="3"/>
  </r>
  <r>
    <x v="3"/>
  </r>
  <r>
    <x v="3"/>
  </r>
  <r>
    <x v="0"/>
  </r>
  <r>
    <x v="1"/>
  </r>
  <r>
    <x v="3"/>
  </r>
  <r>
    <x v="0"/>
  </r>
  <r>
    <x v="2"/>
  </r>
  <r>
    <x v="3"/>
  </r>
  <r>
    <x v="0"/>
  </r>
  <r>
    <x v="0"/>
  </r>
  <r>
    <x v="1"/>
  </r>
  <r>
    <x v="0"/>
  </r>
  <r>
    <x v="3"/>
  </r>
  <r>
    <x v="2"/>
  </r>
  <r>
    <x v="0"/>
  </r>
  <r>
    <x v="0"/>
  </r>
  <r>
    <x v="3"/>
  </r>
  <r>
    <x v="0"/>
  </r>
  <r>
    <x v="2"/>
  </r>
  <r>
    <x v="3"/>
  </r>
  <r>
    <x v="3"/>
  </r>
  <r>
    <x v="3"/>
  </r>
  <r>
    <x v="0"/>
  </r>
  <r>
    <x v="4"/>
  </r>
  <r>
    <x v="3"/>
  </r>
  <r>
    <x v="1"/>
  </r>
  <r>
    <x v="0"/>
  </r>
  <r>
    <x v="0"/>
  </r>
  <r>
    <x v="3"/>
  </r>
  <r>
    <x v="3"/>
  </r>
  <r>
    <x v="0"/>
  </r>
  <r>
    <x v="0"/>
  </r>
  <r>
    <x v="2"/>
  </r>
  <r>
    <x v="2"/>
  </r>
  <r>
    <x v="2"/>
  </r>
  <r>
    <x v="2"/>
  </r>
  <r>
    <x v="2"/>
  </r>
  <r>
    <x v="0"/>
  </r>
  <r>
    <x v="2"/>
  </r>
  <r>
    <x v="2"/>
  </r>
  <r>
    <x v="2"/>
  </r>
  <r>
    <x v="0"/>
  </r>
  <r>
    <x v="0"/>
  </r>
  <r>
    <x v="2"/>
  </r>
  <r>
    <x v="0"/>
  </r>
  <r>
    <x v="0"/>
  </r>
  <r>
    <x v="2"/>
  </r>
  <r>
    <x v="0"/>
  </r>
  <r>
    <x v="2"/>
  </r>
  <r>
    <x v="2"/>
  </r>
  <r>
    <x v="2"/>
  </r>
  <r>
    <x v="0"/>
  </r>
  <r>
    <x v="0"/>
  </r>
  <r>
    <x v="2"/>
  </r>
  <r>
    <x v="2"/>
  </r>
  <r>
    <x v="0"/>
  </r>
  <r>
    <x v="2"/>
  </r>
  <r>
    <x v="0"/>
  </r>
  <r>
    <x v="2"/>
  </r>
  <r>
    <x v="0"/>
  </r>
  <r>
    <x v="0"/>
  </r>
  <r>
    <x v="0"/>
  </r>
  <r>
    <x v="0"/>
  </r>
  <r>
    <x v="4"/>
  </r>
  <r>
    <x v="0"/>
  </r>
  <r>
    <x v="2"/>
  </r>
  <r>
    <x v="0"/>
  </r>
  <r>
    <x v="0"/>
  </r>
  <r>
    <x v="2"/>
  </r>
  <r>
    <x v="0"/>
  </r>
  <r>
    <x v="2"/>
  </r>
  <r>
    <x v="2"/>
  </r>
  <r>
    <x v="0"/>
  </r>
  <r>
    <x v="0"/>
  </r>
  <r>
    <x v="0"/>
  </r>
  <r>
    <x v="0"/>
  </r>
  <r>
    <x v="0"/>
  </r>
  <r>
    <x v="0"/>
  </r>
  <r>
    <x v="0"/>
  </r>
  <r>
    <x v="0"/>
  </r>
  <r>
    <x v="0"/>
  </r>
  <r>
    <x v="2"/>
  </r>
  <r>
    <x v="2"/>
  </r>
  <r>
    <x v="2"/>
  </r>
  <r>
    <x v="2"/>
  </r>
  <r>
    <x v="0"/>
  </r>
  <r>
    <x v="2"/>
  </r>
  <r>
    <x v="0"/>
  </r>
  <r>
    <x v="0"/>
  </r>
  <r>
    <x v="2"/>
  </r>
  <r>
    <x v="2"/>
  </r>
  <r>
    <x v="2"/>
  </r>
  <r>
    <x v="0"/>
  </r>
  <r>
    <x v="0"/>
  </r>
  <r>
    <x v="2"/>
  </r>
  <r>
    <x v="4"/>
  </r>
  <r>
    <x v="4"/>
  </r>
  <r>
    <x v="0"/>
  </r>
  <r>
    <x v="0"/>
  </r>
  <r>
    <x v="6"/>
  </r>
  <r>
    <x v="0"/>
  </r>
  <r>
    <x v="2"/>
  </r>
  <r>
    <x v="4"/>
  </r>
  <r>
    <x v="2"/>
  </r>
  <r>
    <x v="2"/>
  </r>
  <r>
    <x v="0"/>
  </r>
  <r>
    <x v="4"/>
  </r>
  <r>
    <x v="0"/>
  </r>
  <r>
    <x v="2"/>
  </r>
  <r>
    <x v="0"/>
  </r>
  <r>
    <x v="4"/>
  </r>
  <r>
    <x v="2"/>
  </r>
  <r>
    <x v="2"/>
  </r>
  <r>
    <x v="2"/>
  </r>
  <r>
    <x v="2"/>
  </r>
  <r>
    <x v="0"/>
  </r>
  <r>
    <x v="2"/>
  </r>
  <r>
    <x v="0"/>
  </r>
  <r>
    <x v="0"/>
  </r>
  <r>
    <x v="2"/>
  </r>
  <r>
    <x v="0"/>
  </r>
  <r>
    <x v="0"/>
  </r>
  <r>
    <x v="0"/>
  </r>
  <r>
    <x v="0"/>
  </r>
  <r>
    <x v="0"/>
  </r>
  <r>
    <x v="2"/>
  </r>
  <r>
    <x v="2"/>
  </r>
  <r>
    <x v="2"/>
  </r>
  <r>
    <x v="0"/>
  </r>
  <r>
    <x v="2"/>
  </r>
  <r>
    <x v="0"/>
  </r>
  <r>
    <x v="2"/>
  </r>
  <r>
    <x v="6"/>
  </r>
  <r>
    <x v="0"/>
  </r>
  <r>
    <x v="0"/>
  </r>
  <r>
    <x v="0"/>
  </r>
  <r>
    <x v="0"/>
  </r>
  <r>
    <x v="2"/>
  </r>
  <r>
    <x v="0"/>
  </r>
  <r>
    <x v="0"/>
  </r>
  <r>
    <x v="2"/>
  </r>
  <r>
    <x v="2"/>
  </r>
  <r>
    <x v="4"/>
  </r>
  <r>
    <x v="4"/>
  </r>
  <r>
    <x v="4"/>
  </r>
  <r>
    <x v="2"/>
  </r>
  <r>
    <x v="4"/>
  </r>
  <r>
    <x v="2"/>
  </r>
  <r>
    <x v="2"/>
  </r>
  <r>
    <x v="4"/>
  </r>
  <r>
    <x v="2"/>
  </r>
  <r>
    <x v="4"/>
  </r>
  <r>
    <x v="4"/>
  </r>
  <r>
    <x v="4"/>
  </r>
  <r>
    <x v="4"/>
  </r>
  <r>
    <x v="2"/>
  </r>
  <r>
    <x v="2"/>
  </r>
  <r>
    <x v="4"/>
  </r>
  <r>
    <x v="4"/>
  </r>
  <r>
    <x v="4"/>
  </r>
  <r>
    <x v="2"/>
  </r>
  <r>
    <x v="4"/>
  </r>
  <r>
    <x v="2"/>
  </r>
  <r>
    <x v="2"/>
  </r>
  <r>
    <x v="2"/>
  </r>
  <r>
    <x v="5"/>
  </r>
  <r>
    <x v="2"/>
  </r>
  <r>
    <x v="2"/>
  </r>
  <r>
    <x v="4"/>
  </r>
  <r>
    <x v="2"/>
  </r>
  <r>
    <x v="4"/>
  </r>
  <r>
    <x v="4"/>
  </r>
  <r>
    <x v="2"/>
  </r>
  <r>
    <x v="2"/>
  </r>
  <r>
    <x v="2"/>
  </r>
  <r>
    <x v="2"/>
  </r>
  <r>
    <x v="2"/>
  </r>
  <r>
    <x v="2"/>
  </r>
  <r>
    <x v="2"/>
  </r>
  <r>
    <x v="4"/>
  </r>
  <r>
    <x v="2"/>
  </r>
  <r>
    <x v="2"/>
  </r>
  <r>
    <x v="2"/>
  </r>
  <r>
    <x v="2"/>
  </r>
  <r>
    <x v="2"/>
  </r>
  <r>
    <x v="2"/>
  </r>
  <r>
    <x v="2"/>
  </r>
  <r>
    <x v="2"/>
  </r>
  <r>
    <x v="4"/>
  </r>
  <r>
    <x v="4"/>
  </r>
  <r>
    <x v="4"/>
  </r>
  <r>
    <x v="4"/>
  </r>
  <r>
    <x v="2"/>
  </r>
  <r>
    <x v="2"/>
  </r>
  <r>
    <x v="4"/>
  </r>
  <r>
    <x v="2"/>
  </r>
  <r>
    <x v="2"/>
  </r>
  <r>
    <x v="2"/>
  </r>
  <r>
    <x v="2"/>
  </r>
  <r>
    <x v="4"/>
  </r>
  <r>
    <x v="4"/>
  </r>
  <r>
    <x v="4"/>
  </r>
  <r>
    <x v="2"/>
  </r>
  <r>
    <x v="2"/>
  </r>
  <r>
    <x v="2"/>
  </r>
  <r>
    <x v="4"/>
  </r>
  <r>
    <x v="4"/>
  </r>
  <r>
    <x v="4"/>
  </r>
  <r>
    <x v="6"/>
  </r>
  <r>
    <x v="5"/>
  </r>
  <r>
    <x v="4"/>
  </r>
  <r>
    <x v="4"/>
  </r>
  <r>
    <x v="6"/>
  </r>
  <r>
    <x v="4"/>
  </r>
  <r>
    <x v="4"/>
  </r>
  <r>
    <x v="5"/>
  </r>
  <r>
    <x v="4"/>
  </r>
  <r>
    <x v="5"/>
  </r>
  <r>
    <x v="5"/>
  </r>
  <r>
    <x v="4"/>
  </r>
  <r>
    <x v="4"/>
  </r>
  <r>
    <x v="4"/>
  </r>
  <r>
    <x v="4"/>
  </r>
  <r>
    <x v="4"/>
  </r>
  <r>
    <x v="4"/>
  </r>
  <r>
    <x v="4"/>
  </r>
  <r>
    <x v="5"/>
  </r>
  <r>
    <x v="4"/>
  </r>
  <r>
    <x v="5"/>
  </r>
  <r>
    <x v="4"/>
  </r>
  <r>
    <x v="4"/>
  </r>
  <r>
    <x v="4"/>
  </r>
  <r>
    <x v="5"/>
  </r>
  <r>
    <x v="4"/>
  </r>
  <r>
    <x v="5"/>
  </r>
  <r>
    <x v="4"/>
  </r>
  <r>
    <x v="4"/>
  </r>
  <r>
    <x v="4"/>
  </r>
  <r>
    <x v="4"/>
  </r>
  <r>
    <x v="6"/>
  </r>
  <r>
    <x v="4"/>
  </r>
  <r>
    <x v="4"/>
  </r>
  <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F20C58-0102-46E9-BAD8-C6108F78A459}" name="PivotTable24" cacheId="9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8">
  <location ref="A3:B9" firstHeaderRow="1" firstDataRow="1" firstDataCol="1"/>
  <pivotFields count="4">
    <pivotField axis="axisRow" dataField="1" compact="0" outline="0" showAll="0" sortType="descending" defaultSubtotal="0">
      <items count="7">
        <item x="3"/>
        <item x="6"/>
        <item x="0"/>
        <item x="1"/>
        <item x="2"/>
        <item x="4"/>
        <item h="1" x="5"/>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6">
    <i>
      <x/>
    </i>
    <i>
      <x v="2"/>
    </i>
    <i>
      <x v="4"/>
    </i>
    <i>
      <x v="3"/>
    </i>
    <i>
      <x v="5"/>
    </i>
    <i>
      <x v="1"/>
    </i>
  </rowItems>
  <colItems count="1">
    <i/>
  </colItems>
  <dataFields count="1">
    <dataField name="Count of PP1 - Please select the role most applicable to you:" fld="0" subtotal="count" baseField="0" baseItem="0"/>
  </dataFields>
  <chartFormats count="2">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63FEE-B48F-4ED4-B61B-7526D9064E90}" name="PivotTable29" cacheId="9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3:B8"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4"/>
        <item x="1"/>
        <item x="2"/>
        <item x="0"/>
        <item x="3"/>
        <item h="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5">
    <i>
      <x v="3"/>
    </i>
    <i>
      <x v="4"/>
    </i>
    <i>
      <x v="2"/>
    </i>
    <i>
      <x/>
    </i>
    <i>
      <x v="1"/>
    </i>
  </rowItems>
  <colItems count="1">
    <i/>
  </colItems>
  <dataFields count="1">
    <dataField name="Count of PP2 - How many years of previous programming experience do you have?" fld="1"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AF9A57-AC8C-4A50-8446-317A11B9DC25}" name="PivotTable38" cacheId="94"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3:B8"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3"/>
        <item x="2"/>
        <item x="4"/>
        <item x="0"/>
        <item x="1"/>
        <item h="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5">
    <i>
      <x/>
    </i>
    <i>
      <x v="1"/>
    </i>
    <i>
      <x v="2"/>
    </i>
    <i>
      <x v="3"/>
    </i>
    <i>
      <x v="4"/>
    </i>
  </rowItems>
  <colItems count="1">
    <i/>
  </colItems>
  <dataFields count="1">
    <dataField name="Count of PP3 - Do you have any prior experience with Programmable Logic Controllers?" fld="2" subtotal="count" baseField="0" baseItem="0"/>
  </dataFields>
  <formats count="9">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outline="0" fieldPosition="0">
        <references count="1">
          <reference field="2" count="0"/>
        </references>
      </pivotArea>
    </format>
    <format dxfId="13">
      <pivotArea dataOnly="0" labelOnly="1" outline="0" axis="axisValues" fieldPosition="0"/>
    </format>
    <format dxfId="12">
      <pivotArea field="2" type="button" dataOnly="0" labelOnly="1" outline="0" axis="axisRow" fieldPosition="0"/>
    </format>
    <format dxfId="11">
      <pivotArea dataOnly="0" labelOnly="1" outline="0" axis="axisValues" fieldPosition="0"/>
    </format>
    <format dxfId="10">
      <pivotArea field="2" type="button" dataOnly="0" labelOnly="1" outline="0" axis="axisRow" fieldPosition="0"/>
    </format>
    <format dxfId="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EA3DC1-CF2E-4F75-90AD-C71C14D55AC0}" name="PivotTable43" cacheId="95"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3:B10" firstHeaderRow="1" firstDataRow="1" firstDataCol="1"/>
  <pivotFields count="1">
    <pivotField axis="axisRow" dataField="1" compact="0" outline="0" showAll="0" defaultSubtotal="0">
      <items count="7">
        <item x="0"/>
        <item x="5"/>
        <item x="3"/>
        <item x="1"/>
        <item x="6"/>
        <item x="4"/>
        <item x="2"/>
      </items>
      <extLst>
        <ext xmlns:x14="http://schemas.microsoft.com/office/spreadsheetml/2009/9/main" uri="{2946ED86-A175-432a-8AC1-64E0C546D7DE}">
          <x14:pivotField fillDownLabels="1"/>
        </ext>
      </extLst>
    </pivotField>
  </pivotFields>
  <rowFields count="1">
    <field x="0"/>
  </rowFields>
  <rowItems count="7">
    <i>
      <x/>
    </i>
    <i>
      <x v="1"/>
    </i>
    <i>
      <x v="2"/>
    </i>
    <i>
      <x v="3"/>
    </i>
    <i>
      <x v="4"/>
    </i>
    <i>
      <x v="5"/>
    </i>
    <i>
      <x v="6"/>
    </i>
  </rowItems>
  <colItems count="1">
    <i/>
  </colItems>
  <dataFields count="1">
    <dataField name="Count of PP4 - Which programming languages do you use to write code for Programmable Logic Controllers?" fld="0" subtotal="count" baseField="0" baseItem="0"/>
  </dataFields>
  <formats count="9">
    <format dxfId="8">
      <pivotArea field="0" type="button" dataOnly="0" labelOnly="1" outline="0" axis="axisRow" fieldPosition="0"/>
    </format>
    <format dxfId="7">
      <pivotArea dataOnly="0" labelOnly="1" outline="0" axis="axisValues" fieldPosition="0"/>
    </format>
    <format dxfId="6">
      <pivotArea field="0" type="button" dataOnly="0" labelOnly="1" outline="0" axis="axisRow" fieldPosition="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dataOnly="0" labelOnly="1" outline="0" fieldPosition="0">
        <references count="1">
          <reference field="0" count="0"/>
        </references>
      </pivotArea>
    </format>
    <format dxfId="1">
      <pivotArea field="0" type="button" dataOnly="0" labelOnly="1" outline="0" axis="axisRow"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B218D-C254-4FAC-A16D-A8FDDD2A1218}">
  <dimension ref="A1:C4"/>
  <sheetViews>
    <sheetView workbookViewId="0"/>
  </sheetViews>
  <sheetFormatPr defaultRowHeight="12.3" x14ac:dyDescent="0.4"/>
  <sheetData>
    <row r="1" spans="1:3" x14ac:dyDescent="0.4">
      <c r="A1" t="s">
        <v>764</v>
      </c>
    </row>
    <row r="2" spans="1:3" ht="409.5" x14ac:dyDescent="0.4">
      <c r="B2" t="s">
        <v>765</v>
      </c>
      <c r="C2" s="21" t="s">
        <v>766</v>
      </c>
    </row>
    <row r="3" spans="1:3" x14ac:dyDescent="0.4">
      <c r="B3" t="s">
        <v>767</v>
      </c>
      <c r="C3" t="s">
        <v>768</v>
      </c>
    </row>
    <row r="4" spans="1:3" ht="409.5" x14ac:dyDescent="0.4">
      <c r="B4" t="s">
        <v>769</v>
      </c>
      <c r="C4" s="21" t="s">
        <v>770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9"/>
  <sheetViews>
    <sheetView topLeftCell="Y1" workbookViewId="0">
      <pane ySplit="1" topLeftCell="A2" activePane="bottomLeft" state="frozen"/>
      <selection pane="bottomLeft" activeCell="R1" sqref="R1:AA1048576"/>
    </sheetView>
  </sheetViews>
  <sheetFormatPr defaultColWidth="14.44140625" defaultRowHeight="15" customHeight="1" x14ac:dyDescent="0.4"/>
  <cols>
    <col min="1" max="1" width="15.109375" customWidth="1"/>
    <col min="2" max="3" width="29.44140625" customWidth="1"/>
    <col min="4" max="4" width="49.5546875" customWidth="1"/>
    <col min="5" max="28" width="50.44140625" customWidth="1"/>
  </cols>
  <sheetData>
    <row r="1" spans="1:28" ht="12.75" customHeight="1" x14ac:dyDescent="0.4">
      <c r="A1" s="1" t="s">
        <v>0</v>
      </c>
      <c r="B1" s="1" t="s">
        <v>1</v>
      </c>
      <c r="C1" s="1" t="s">
        <v>2</v>
      </c>
      <c r="D1" s="2" t="s">
        <v>3</v>
      </c>
      <c r="E1" s="2" t="s">
        <v>4</v>
      </c>
      <c r="F1" s="2" t="s">
        <v>5</v>
      </c>
      <c r="G1" s="2" t="s">
        <v>6</v>
      </c>
      <c r="H1" s="3" t="s">
        <v>7</v>
      </c>
      <c r="I1" s="4" t="s">
        <v>8</v>
      </c>
      <c r="J1" s="3" t="s">
        <v>9</v>
      </c>
      <c r="K1" s="4" t="s">
        <v>10</v>
      </c>
      <c r="L1" s="3" t="s">
        <v>11</v>
      </c>
      <c r="M1" s="4" t="s">
        <v>12</v>
      </c>
      <c r="N1" s="3" t="s">
        <v>13</v>
      </c>
      <c r="O1" s="4" t="s">
        <v>14</v>
      </c>
      <c r="P1" s="3" t="s">
        <v>15</v>
      </c>
      <c r="Q1" s="4" t="s">
        <v>16</v>
      </c>
      <c r="R1" s="5" t="s">
        <v>17</v>
      </c>
      <c r="S1" s="5" t="s">
        <v>18</v>
      </c>
      <c r="T1" s="5" t="s">
        <v>19</v>
      </c>
      <c r="U1" s="5" t="s">
        <v>20</v>
      </c>
      <c r="V1" s="5" t="s">
        <v>21</v>
      </c>
      <c r="W1" s="5" t="s">
        <v>22</v>
      </c>
      <c r="X1" s="5" t="s">
        <v>23</v>
      </c>
      <c r="Y1" s="5" t="s">
        <v>24</v>
      </c>
      <c r="Z1" s="5" t="s">
        <v>25</v>
      </c>
      <c r="AA1" s="5" t="s">
        <v>26</v>
      </c>
      <c r="AB1" s="6" t="s">
        <v>27</v>
      </c>
    </row>
    <row r="2" spans="1:28" ht="12.75" customHeight="1" x14ac:dyDescent="0.4">
      <c r="A2" s="7" t="s">
        <v>28</v>
      </c>
      <c r="B2" s="7" t="s">
        <v>29</v>
      </c>
      <c r="C2" s="7" t="s">
        <v>30</v>
      </c>
      <c r="D2" s="8" t="s">
        <v>31</v>
      </c>
      <c r="E2" s="7" t="s">
        <v>32</v>
      </c>
      <c r="F2" s="7" t="s">
        <v>32</v>
      </c>
      <c r="G2" s="8" t="s">
        <v>33</v>
      </c>
      <c r="H2" s="7" t="s">
        <v>34</v>
      </c>
      <c r="I2" s="7" t="s">
        <v>35</v>
      </c>
      <c r="J2" s="7" t="s">
        <v>34</v>
      </c>
      <c r="K2" s="7" t="s">
        <v>36</v>
      </c>
      <c r="L2" s="7" t="s">
        <v>34</v>
      </c>
      <c r="M2" s="7" t="s">
        <v>37</v>
      </c>
      <c r="N2" s="7" t="s">
        <v>38</v>
      </c>
      <c r="O2" s="7" t="s">
        <v>39</v>
      </c>
      <c r="P2" s="7" t="s">
        <v>34</v>
      </c>
      <c r="Q2" s="7" t="s">
        <v>40</v>
      </c>
      <c r="R2" s="7">
        <v>3</v>
      </c>
      <c r="S2" s="7">
        <v>3</v>
      </c>
      <c r="T2" s="7">
        <v>3</v>
      </c>
      <c r="U2" s="7">
        <v>2</v>
      </c>
      <c r="V2" s="7">
        <v>5</v>
      </c>
      <c r="W2" s="7">
        <v>1</v>
      </c>
      <c r="X2" s="7">
        <v>4</v>
      </c>
      <c r="Y2" s="7">
        <v>2</v>
      </c>
      <c r="Z2" s="7">
        <v>3</v>
      </c>
      <c r="AA2" s="7">
        <v>2</v>
      </c>
      <c r="AB2" s="7" t="s">
        <v>41</v>
      </c>
    </row>
    <row r="3" spans="1:28" ht="12.75" customHeight="1" x14ac:dyDescent="0.4">
      <c r="A3" s="7" t="s">
        <v>42</v>
      </c>
      <c r="B3" s="7" t="s">
        <v>43</v>
      </c>
      <c r="C3" s="7" t="s">
        <v>44</v>
      </c>
      <c r="D3" s="7" t="s">
        <v>45</v>
      </c>
      <c r="E3" s="7" t="s">
        <v>32</v>
      </c>
      <c r="F3" s="7" t="s">
        <v>46</v>
      </c>
      <c r="G3" s="8" t="s">
        <v>46</v>
      </c>
      <c r="H3" s="7" t="s">
        <v>34</v>
      </c>
      <c r="I3" s="7" t="s">
        <v>35</v>
      </c>
      <c r="J3" s="7" t="s">
        <v>34</v>
      </c>
      <c r="K3" s="7" t="s">
        <v>36</v>
      </c>
      <c r="L3" s="7" t="s">
        <v>34</v>
      </c>
      <c r="M3" s="7" t="s">
        <v>37</v>
      </c>
      <c r="N3" s="7" t="s">
        <v>34</v>
      </c>
      <c r="O3" s="7" t="s">
        <v>39</v>
      </c>
      <c r="P3" s="7" t="s">
        <v>34</v>
      </c>
      <c r="Q3" s="7" t="s">
        <v>40</v>
      </c>
      <c r="R3" s="7">
        <v>4</v>
      </c>
      <c r="S3" s="7">
        <v>1</v>
      </c>
      <c r="T3" s="7">
        <v>5</v>
      </c>
      <c r="U3" s="7">
        <v>2</v>
      </c>
      <c r="V3" s="7">
        <v>5</v>
      </c>
      <c r="W3" s="7">
        <v>1</v>
      </c>
      <c r="X3" s="7">
        <v>5</v>
      </c>
      <c r="Y3" s="7">
        <v>1</v>
      </c>
      <c r="Z3" s="7">
        <v>5</v>
      </c>
      <c r="AA3" s="7">
        <v>2</v>
      </c>
      <c r="AB3" s="7" t="s">
        <v>47</v>
      </c>
    </row>
    <row r="4" spans="1:28" ht="12.75" customHeight="1" x14ac:dyDescent="0.4">
      <c r="A4" s="7" t="s">
        <v>48</v>
      </c>
      <c r="B4" s="7" t="s">
        <v>49</v>
      </c>
      <c r="C4" s="7" t="s">
        <v>50</v>
      </c>
      <c r="D4" s="7" t="s">
        <v>45</v>
      </c>
      <c r="E4" s="7" t="s">
        <v>32</v>
      </c>
      <c r="F4" s="7" t="s">
        <v>51</v>
      </c>
      <c r="G4" s="7" t="s">
        <v>52</v>
      </c>
      <c r="H4" s="7" t="s">
        <v>34</v>
      </c>
      <c r="I4" s="7" t="s">
        <v>35</v>
      </c>
      <c r="J4" s="7" t="s">
        <v>34</v>
      </c>
      <c r="K4" s="7" t="s">
        <v>36</v>
      </c>
      <c r="L4" s="7" t="s">
        <v>34</v>
      </c>
      <c r="M4" s="7" t="s">
        <v>37</v>
      </c>
      <c r="N4" s="7" t="s">
        <v>34</v>
      </c>
      <c r="O4" s="7" t="s">
        <v>39</v>
      </c>
      <c r="P4" s="7" t="s">
        <v>34</v>
      </c>
      <c r="Q4" s="7" t="s">
        <v>40</v>
      </c>
      <c r="R4" s="7">
        <v>3</v>
      </c>
      <c r="S4" s="7">
        <v>1</v>
      </c>
      <c r="T4" s="7">
        <v>4</v>
      </c>
      <c r="U4" s="7">
        <v>5</v>
      </c>
      <c r="V4" s="7">
        <v>5</v>
      </c>
      <c r="W4" s="7">
        <v>1</v>
      </c>
      <c r="X4" s="7">
        <v>4</v>
      </c>
      <c r="Y4" s="7">
        <v>2</v>
      </c>
      <c r="Z4" s="7">
        <v>4</v>
      </c>
      <c r="AA4" s="7">
        <v>4</v>
      </c>
      <c r="AB4" s="7"/>
    </row>
    <row r="5" spans="1:28" ht="12.75" customHeight="1" x14ac:dyDescent="0.4">
      <c r="A5" s="7" t="s">
        <v>53</v>
      </c>
      <c r="B5" s="7" t="s">
        <v>54</v>
      </c>
      <c r="C5" s="7" t="s">
        <v>55</v>
      </c>
      <c r="D5" s="7" t="s">
        <v>45</v>
      </c>
      <c r="E5" s="7" t="s">
        <v>51</v>
      </c>
      <c r="F5" s="7" t="s">
        <v>51</v>
      </c>
      <c r="G5" s="7" t="s">
        <v>56</v>
      </c>
      <c r="H5" s="7" t="s">
        <v>34</v>
      </c>
      <c r="I5" s="7" t="s">
        <v>35</v>
      </c>
      <c r="J5" s="7" t="s">
        <v>34</v>
      </c>
      <c r="K5" s="7" t="s">
        <v>36</v>
      </c>
      <c r="L5" s="7" t="s">
        <v>34</v>
      </c>
      <c r="M5" s="7" t="s">
        <v>37</v>
      </c>
      <c r="N5" s="7" t="s">
        <v>34</v>
      </c>
      <c r="O5" s="7" t="s">
        <v>39</v>
      </c>
      <c r="P5" s="7" t="s">
        <v>38</v>
      </c>
      <c r="Q5" s="7" t="s">
        <v>40</v>
      </c>
      <c r="R5" s="7">
        <v>3</v>
      </c>
      <c r="S5" s="7">
        <v>4</v>
      </c>
      <c r="T5" s="7">
        <v>2</v>
      </c>
      <c r="U5" s="7">
        <v>4</v>
      </c>
      <c r="V5" s="7">
        <v>2</v>
      </c>
      <c r="W5" s="7">
        <v>3</v>
      </c>
      <c r="X5" s="7">
        <v>2</v>
      </c>
      <c r="Y5" s="7">
        <v>4</v>
      </c>
      <c r="Z5" s="7">
        <v>3</v>
      </c>
      <c r="AA5" s="7">
        <v>4</v>
      </c>
      <c r="AB5" s="7"/>
    </row>
    <row r="6" spans="1:28" ht="12.75" customHeight="1" x14ac:dyDescent="0.4">
      <c r="A6" s="7" t="s">
        <v>57</v>
      </c>
      <c r="B6" s="7" t="s">
        <v>58</v>
      </c>
      <c r="C6" s="7" t="s">
        <v>59</v>
      </c>
      <c r="D6" s="7" t="s">
        <v>45</v>
      </c>
      <c r="E6" s="7" t="s">
        <v>60</v>
      </c>
      <c r="F6" s="7" t="s">
        <v>61</v>
      </c>
      <c r="G6" s="8" t="s">
        <v>46</v>
      </c>
      <c r="H6" s="7" t="s">
        <v>34</v>
      </c>
      <c r="I6" s="7" t="s">
        <v>35</v>
      </c>
      <c r="J6" s="7" t="s">
        <v>34</v>
      </c>
      <c r="K6" s="7" t="s">
        <v>62</v>
      </c>
      <c r="L6" s="7" t="s">
        <v>34</v>
      </c>
      <c r="M6" s="7" t="s">
        <v>37</v>
      </c>
      <c r="N6" s="7" t="s">
        <v>34</v>
      </c>
      <c r="O6" s="7" t="s">
        <v>63</v>
      </c>
      <c r="P6" s="7" t="s">
        <v>38</v>
      </c>
      <c r="Q6" s="7" t="s">
        <v>40</v>
      </c>
      <c r="R6" s="7">
        <v>2</v>
      </c>
      <c r="S6" s="7">
        <v>4</v>
      </c>
      <c r="T6" s="7">
        <v>2</v>
      </c>
      <c r="U6" s="7">
        <v>4</v>
      </c>
      <c r="V6" s="7">
        <v>2</v>
      </c>
      <c r="W6" s="7">
        <v>4</v>
      </c>
      <c r="X6" s="7">
        <v>2</v>
      </c>
      <c r="Y6" s="7">
        <v>4</v>
      </c>
      <c r="Z6" s="7">
        <v>2</v>
      </c>
      <c r="AA6" s="7">
        <v>3</v>
      </c>
      <c r="AB6" s="7" t="s">
        <v>64</v>
      </c>
    </row>
    <row r="7" spans="1:28" ht="12.75" customHeight="1" x14ac:dyDescent="0.4">
      <c r="A7" s="7" t="s">
        <v>65</v>
      </c>
      <c r="B7" s="7" t="s">
        <v>66</v>
      </c>
      <c r="C7" s="7" t="s">
        <v>67</v>
      </c>
      <c r="D7" s="7" t="s">
        <v>45</v>
      </c>
      <c r="E7" s="7" t="s">
        <v>32</v>
      </c>
      <c r="F7" s="7" t="s">
        <v>60</v>
      </c>
      <c r="G7" s="7" t="s">
        <v>68</v>
      </c>
      <c r="H7" s="7" t="s">
        <v>34</v>
      </c>
      <c r="I7" s="7" t="s">
        <v>35</v>
      </c>
      <c r="J7" s="7" t="s">
        <v>34</v>
      </c>
      <c r="K7" s="7" t="s">
        <v>69</v>
      </c>
      <c r="L7" s="7" t="s">
        <v>34</v>
      </c>
      <c r="M7" s="7" t="s">
        <v>37</v>
      </c>
      <c r="N7" s="7" t="s">
        <v>34</v>
      </c>
      <c r="O7" s="7" t="s">
        <v>39</v>
      </c>
      <c r="P7" s="7" t="s">
        <v>34</v>
      </c>
      <c r="Q7" s="7" t="s">
        <v>40</v>
      </c>
      <c r="R7" s="7">
        <v>2</v>
      </c>
      <c r="S7" s="7">
        <v>2</v>
      </c>
      <c r="T7" s="7">
        <v>2</v>
      </c>
      <c r="U7" s="7">
        <v>4</v>
      </c>
      <c r="V7" s="7">
        <v>2</v>
      </c>
      <c r="W7" s="7">
        <v>3</v>
      </c>
      <c r="X7" s="7">
        <v>3</v>
      </c>
      <c r="Y7" s="7">
        <v>3</v>
      </c>
      <c r="Z7" s="7">
        <v>4</v>
      </c>
      <c r="AA7" s="7">
        <v>3</v>
      </c>
      <c r="AB7" s="7" t="s">
        <v>70</v>
      </c>
    </row>
    <row r="8" spans="1:28" ht="12.75" customHeight="1" x14ac:dyDescent="0.4">
      <c r="A8" s="7" t="s">
        <v>71</v>
      </c>
      <c r="B8" s="7" t="s">
        <v>72</v>
      </c>
      <c r="C8" s="7" t="s">
        <v>73</v>
      </c>
      <c r="D8" s="7" t="s">
        <v>45</v>
      </c>
      <c r="E8" s="7" t="s">
        <v>60</v>
      </c>
      <c r="F8" s="7" t="s">
        <v>60</v>
      </c>
      <c r="G8" s="7" t="s">
        <v>68</v>
      </c>
      <c r="H8" s="7" t="s">
        <v>34</v>
      </c>
      <c r="I8" s="7" t="s">
        <v>35</v>
      </c>
      <c r="J8" s="7" t="s">
        <v>34</v>
      </c>
      <c r="K8" s="7" t="s">
        <v>62</v>
      </c>
      <c r="L8" s="7" t="s">
        <v>34</v>
      </c>
      <c r="M8" s="7" t="s">
        <v>37</v>
      </c>
      <c r="N8" s="7" t="s">
        <v>34</v>
      </c>
      <c r="O8" s="7" t="s">
        <v>39</v>
      </c>
      <c r="P8" s="7" t="s">
        <v>34</v>
      </c>
      <c r="Q8" s="7" t="s">
        <v>40</v>
      </c>
      <c r="R8" s="7">
        <v>2</v>
      </c>
      <c r="S8" s="7">
        <v>5</v>
      </c>
      <c r="T8" s="7">
        <v>1</v>
      </c>
      <c r="U8" s="7">
        <v>2</v>
      </c>
      <c r="V8" s="7">
        <v>2</v>
      </c>
      <c r="W8" s="7">
        <v>2</v>
      </c>
      <c r="X8" s="7">
        <v>2</v>
      </c>
      <c r="Y8" s="7">
        <v>2</v>
      </c>
      <c r="Z8" s="7">
        <v>2</v>
      </c>
      <c r="AA8" s="7">
        <v>2</v>
      </c>
      <c r="AB8" s="7" t="s">
        <v>74</v>
      </c>
    </row>
    <row r="9" spans="1:28" ht="12.75" customHeight="1" x14ac:dyDescent="0.4">
      <c r="A9" s="7" t="s">
        <v>75</v>
      </c>
      <c r="B9" s="7" t="s">
        <v>76</v>
      </c>
      <c r="C9" s="7" t="s">
        <v>77</v>
      </c>
      <c r="D9" s="7" t="s">
        <v>78</v>
      </c>
      <c r="E9" s="7" t="s">
        <v>60</v>
      </c>
      <c r="F9" s="7" t="s">
        <v>61</v>
      </c>
      <c r="G9" s="7" t="s">
        <v>52</v>
      </c>
      <c r="H9" s="7" t="s">
        <v>34</v>
      </c>
      <c r="I9" s="7" t="s">
        <v>35</v>
      </c>
      <c r="J9" s="7" t="s">
        <v>34</v>
      </c>
      <c r="K9" s="7" t="s">
        <v>36</v>
      </c>
      <c r="L9" s="7" t="s">
        <v>79</v>
      </c>
      <c r="M9" s="7" t="s">
        <v>80</v>
      </c>
      <c r="N9" s="7" t="s">
        <v>34</v>
      </c>
      <c r="O9" s="7" t="s">
        <v>81</v>
      </c>
      <c r="P9" s="7" t="s">
        <v>38</v>
      </c>
      <c r="Q9" s="7" t="s">
        <v>40</v>
      </c>
      <c r="R9" s="7">
        <v>3</v>
      </c>
      <c r="S9" s="7">
        <v>2</v>
      </c>
      <c r="T9" s="7">
        <v>4</v>
      </c>
      <c r="U9" s="7">
        <v>2</v>
      </c>
      <c r="V9" s="7">
        <v>4</v>
      </c>
      <c r="W9" s="7">
        <v>1</v>
      </c>
      <c r="X9" s="7">
        <v>3</v>
      </c>
      <c r="Y9" s="7">
        <v>2</v>
      </c>
      <c r="Z9" s="7">
        <v>5</v>
      </c>
      <c r="AA9" s="7">
        <v>4</v>
      </c>
      <c r="AB9" s="7"/>
    </row>
    <row r="10" spans="1:28" ht="12.75" customHeight="1" x14ac:dyDescent="0.4">
      <c r="A10" s="7" t="s">
        <v>82</v>
      </c>
      <c r="B10" s="7" t="s">
        <v>83</v>
      </c>
      <c r="C10" s="7" t="s">
        <v>84</v>
      </c>
      <c r="D10" s="7" t="s">
        <v>45</v>
      </c>
      <c r="E10" s="7" t="s">
        <v>32</v>
      </c>
      <c r="F10" s="7" t="s">
        <v>61</v>
      </c>
      <c r="G10" s="7" t="s">
        <v>85</v>
      </c>
      <c r="H10" s="7" t="s">
        <v>34</v>
      </c>
      <c r="I10" s="7" t="s">
        <v>35</v>
      </c>
      <c r="J10" s="7" t="s">
        <v>34</v>
      </c>
      <c r="K10" s="7" t="s">
        <v>36</v>
      </c>
      <c r="L10" s="7" t="s">
        <v>86</v>
      </c>
      <c r="M10" s="7" t="s">
        <v>37</v>
      </c>
      <c r="N10" s="7" t="s">
        <v>34</v>
      </c>
      <c r="O10" s="7" t="s">
        <v>39</v>
      </c>
      <c r="P10" s="7" t="s">
        <v>34</v>
      </c>
      <c r="Q10" s="7" t="s">
        <v>40</v>
      </c>
      <c r="R10" s="7">
        <v>2</v>
      </c>
      <c r="S10" s="7">
        <v>3</v>
      </c>
      <c r="T10" s="7">
        <v>3</v>
      </c>
      <c r="U10" s="7">
        <v>3</v>
      </c>
      <c r="V10" s="7">
        <v>3</v>
      </c>
      <c r="W10" s="7">
        <v>2</v>
      </c>
      <c r="X10" s="7">
        <v>3</v>
      </c>
      <c r="Y10" s="7">
        <v>3</v>
      </c>
      <c r="Z10" s="7">
        <v>3</v>
      </c>
      <c r="AA10" s="7">
        <v>3</v>
      </c>
      <c r="AB10" s="7"/>
    </row>
    <row r="11" spans="1:28" ht="12.75" customHeight="1" x14ac:dyDescent="0.4">
      <c r="A11" s="7" t="s">
        <v>87</v>
      </c>
      <c r="B11" s="7" t="s">
        <v>88</v>
      </c>
      <c r="C11" s="7" t="s">
        <v>89</v>
      </c>
      <c r="D11" s="7" t="s">
        <v>45</v>
      </c>
      <c r="E11" s="7" t="s">
        <v>32</v>
      </c>
      <c r="F11" s="7" t="s">
        <v>60</v>
      </c>
      <c r="G11" s="7" t="s">
        <v>56</v>
      </c>
      <c r="H11" s="7" t="s">
        <v>34</v>
      </c>
      <c r="I11" s="7" t="s">
        <v>35</v>
      </c>
      <c r="J11" s="7" t="s">
        <v>34</v>
      </c>
      <c r="K11" s="7" t="s">
        <v>36</v>
      </c>
      <c r="L11" s="7" t="s">
        <v>34</v>
      </c>
      <c r="M11" s="7" t="s">
        <v>37</v>
      </c>
      <c r="N11" s="7" t="s">
        <v>86</v>
      </c>
      <c r="O11" s="7" t="s">
        <v>39</v>
      </c>
      <c r="P11" s="7" t="s">
        <v>34</v>
      </c>
      <c r="Q11" s="7" t="s">
        <v>40</v>
      </c>
      <c r="R11" s="7">
        <v>2</v>
      </c>
      <c r="S11" s="7">
        <v>2</v>
      </c>
      <c r="T11" s="7">
        <v>3</v>
      </c>
      <c r="U11" s="7">
        <v>1</v>
      </c>
      <c r="V11" s="7">
        <v>3</v>
      </c>
      <c r="W11" s="7">
        <v>1</v>
      </c>
      <c r="X11" s="7">
        <v>4</v>
      </c>
      <c r="Y11" s="7">
        <v>4</v>
      </c>
      <c r="Z11" s="7">
        <v>4</v>
      </c>
      <c r="AA11" s="7">
        <v>1</v>
      </c>
      <c r="AB11" s="7" t="s">
        <v>90</v>
      </c>
    </row>
    <row r="12" spans="1:28" ht="12.75" customHeight="1" x14ac:dyDescent="0.4">
      <c r="A12" s="7" t="s">
        <v>91</v>
      </c>
      <c r="B12" s="7" t="s">
        <v>92</v>
      </c>
      <c r="C12" s="7" t="s">
        <v>93</v>
      </c>
      <c r="D12" s="7" t="s">
        <v>45</v>
      </c>
      <c r="E12" s="7" t="s">
        <v>60</v>
      </c>
      <c r="F12" s="7" t="s">
        <v>46</v>
      </c>
      <c r="G12" s="7" t="s">
        <v>94</v>
      </c>
      <c r="H12" s="7" t="s">
        <v>34</v>
      </c>
      <c r="I12" s="7" t="s">
        <v>95</v>
      </c>
      <c r="J12" s="7" t="s">
        <v>96</v>
      </c>
      <c r="K12" s="7" t="s">
        <v>36</v>
      </c>
      <c r="L12" s="7" t="s">
        <v>34</v>
      </c>
      <c r="M12" s="7" t="s">
        <v>37</v>
      </c>
      <c r="N12" s="7" t="s">
        <v>34</v>
      </c>
      <c r="O12" s="7" t="s">
        <v>39</v>
      </c>
      <c r="P12" s="7" t="s">
        <v>34</v>
      </c>
      <c r="Q12" s="7" t="s">
        <v>40</v>
      </c>
      <c r="R12" s="7">
        <v>4</v>
      </c>
      <c r="S12" s="7">
        <v>2</v>
      </c>
      <c r="T12" s="7">
        <v>4</v>
      </c>
      <c r="U12" s="7">
        <v>4</v>
      </c>
      <c r="V12" s="7">
        <v>4</v>
      </c>
      <c r="W12" s="7">
        <v>2</v>
      </c>
      <c r="X12" s="7">
        <v>5</v>
      </c>
      <c r="Y12" s="7">
        <v>2</v>
      </c>
      <c r="Z12" s="7">
        <v>5</v>
      </c>
      <c r="AA12" s="7">
        <v>2</v>
      </c>
      <c r="AB12" s="7"/>
    </row>
    <row r="13" spans="1:28" ht="12.75" customHeight="1" x14ac:dyDescent="0.4">
      <c r="A13" s="7" t="s">
        <v>97</v>
      </c>
      <c r="B13" s="7" t="s">
        <v>98</v>
      </c>
      <c r="C13" s="7" t="s">
        <v>99</v>
      </c>
      <c r="D13" s="7" t="s">
        <v>78</v>
      </c>
      <c r="E13" s="7" t="s">
        <v>32</v>
      </c>
      <c r="F13" s="7" t="s">
        <v>32</v>
      </c>
      <c r="G13" s="7" t="s">
        <v>56</v>
      </c>
      <c r="H13" s="7" t="s">
        <v>34</v>
      </c>
      <c r="I13" s="7" t="s">
        <v>35</v>
      </c>
      <c r="J13" s="7" t="s">
        <v>34</v>
      </c>
      <c r="K13" s="7" t="s">
        <v>36</v>
      </c>
      <c r="L13" s="7" t="s">
        <v>34</v>
      </c>
      <c r="M13" s="7" t="s">
        <v>100</v>
      </c>
      <c r="N13" s="7" t="s">
        <v>34</v>
      </c>
      <c r="O13" s="7" t="s">
        <v>39</v>
      </c>
      <c r="P13" s="7" t="s">
        <v>38</v>
      </c>
      <c r="Q13" s="7" t="s">
        <v>40</v>
      </c>
      <c r="R13" s="7">
        <v>4</v>
      </c>
      <c r="S13" s="7">
        <v>1</v>
      </c>
      <c r="T13" s="7">
        <v>1</v>
      </c>
      <c r="U13" s="7">
        <v>1</v>
      </c>
      <c r="V13" s="7">
        <v>1</v>
      </c>
      <c r="W13" s="7">
        <v>2</v>
      </c>
      <c r="X13" s="7">
        <v>3</v>
      </c>
      <c r="Y13" s="7">
        <v>1</v>
      </c>
      <c r="Z13" s="7">
        <v>4</v>
      </c>
      <c r="AA13" s="7">
        <v>1</v>
      </c>
      <c r="AB13" s="7" t="s">
        <v>101</v>
      </c>
    </row>
    <row r="14" spans="1:28" ht="12.75" customHeight="1" x14ac:dyDescent="0.4">
      <c r="A14" s="7" t="s">
        <v>102</v>
      </c>
      <c r="B14" s="7" t="s">
        <v>103</v>
      </c>
      <c r="C14" s="7" t="s">
        <v>104</v>
      </c>
      <c r="D14" s="7" t="s">
        <v>105</v>
      </c>
      <c r="E14" s="7" t="s">
        <v>60</v>
      </c>
      <c r="F14" s="7" t="s">
        <v>61</v>
      </c>
      <c r="G14" s="7" t="s">
        <v>52</v>
      </c>
      <c r="H14" s="7" t="s">
        <v>34</v>
      </c>
      <c r="I14" s="7" t="s">
        <v>35</v>
      </c>
      <c r="J14" s="7" t="s">
        <v>34</v>
      </c>
      <c r="K14" s="7" t="s">
        <v>62</v>
      </c>
      <c r="L14" s="7" t="s">
        <v>86</v>
      </c>
      <c r="M14" s="7" t="s">
        <v>37</v>
      </c>
      <c r="N14" s="7" t="s">
        <v>34</v>
      </c>
      <c r="O14" s="7" t="s">
        <v>39</v>
      </c>
      <c r="P14" s="7" t="s">
        <v>34</v>
      </c>
      <c r="Q14" s="7" t="s">
        <v>40</v>
      </c>
      <c r="R14" s="7">
        <v>2</v>
      </c>
      <c r="S14" s="7">
        <v>1</v>
      </c>
      <c r="T14" s="7">
        <v>4</v>
      </c>
      <c r="U14" s="7">
        <v>1</v>
      </c>
      <c r="V14" s="7">
        <v>3</v>
      </c>
      <c r="W14" s="7">
        <v>1</v>
      </c>
      <c r="X14" s="7">
        <v>4</v>
      </c>
      <c r="Y14" s="7">
        <v>1</v>
      </c>
      <c r="Z14" s="7">
        <v>3</v>
      </c>
      <c r="AA14" s="7">
        <v>1</v>
      </c>
      <c r="AB14" s="7" t="s">
        <v>106</v>
      </c>
    </row>
    <row r="15" spans="1:28" ht="12.75" customHeight="1" x14ac:dyDescent="0.4">
      <c r="A15" s="7" t="s">
        <v>107</v>
      </c>
      <c r="B15" s="7" t="s">
        <v>108</v>
      </c>
      <c r="C15" s="7" t="s">
        <v>109</v>
      </c>
      <c r="D15" s="7" t="s">
        <v>105</v>
      </c>
      <c r="E15" s="7" t="s">
        <v>32</v>
      </c>
      <c r="F15" s="7" t="s">
        <v>46</v>
      </c>
      <c r="G15" s="7" t="s">
        <v>52</v>
      </c>
      <c r="H15" s="7" t="s">
        <v>34</v>
      </c>
      <c r="I15" s="7" t="s">
        <v>35</v>
      </c>
      <c r="J15" s="7" t="s">
        <v>34</v>
      </c>
      <c r="K15" s="7" t="s">
        <v>36</v>
      </c>
      <c r="L15" s="7" t="s">
        <v>34</v>
      </c>
      <c r="M15" s="7" t="s">
        <v>37</v>
      </c>
      <c r="N15" s="7" t="s">
        <v>34</v>
      </c>
      <c r="O15" s="7" t="s">
        <v>63</v>
      </c>
      <c r="P15" s="7" t="s">
        <v>86</v>
      </c>
      <c r="Q15" s="7" t="s">
        <v>40</v>
      </c>
      <c r="R15" s="7">
        <v>5</v>
      </c>
      <c r="S15" s="7">
        <v>3</v>
      </c>
      <c r="T15" s="7">
        <v>4</v>
      </c>
      <c r="U15" s="7">
        <v>4</v>
      </c>
      <c r="V15" s="7">
        <v>4</v>
      </c>
      <c r="W15" s="7">
        <v>3</v>
      </c>
      <c r="X15" s="7">
        <v>5</v>
      </c>
      <c r="Y15" s="7">
        <v>1</v>
      </c>
      <c r="Z15" s="7">
        <v>4</v>
      </c>
      <c r="AA15" s="7">
        <v>5</v>
      </c>
      <c r="AB15" s="7"/>
    </row>
    <row r="16" spans="1:28" ht="12.75" customHeight="1" x14ac:dyDescent="0.4">
      <c r="A16" s="7" t="s">
        <v>110</v>
      </c>
      <c r="B16" s="7" t="s">
        <v>111</v>
      </c>
      <c r="C16" s="7" t="s">
        <v>112</v>
      </c>
      <c r="D16" s="7" t="s">
        <v>105</v>
      </c>
      <c r="E16" s="7" t="s">
        <v>60</v>
      </c>
      <c r="F16" s="7" t="s">
        <v>60</v>
      </c>
      <c r="G16" s="7" t="s">
        <v>94</v>
      </c>
      <c r="H16" s="7" t="s">
        <v>34</v>
      </c>
      <c r="I16" s="7" t="s">
        <v>95</v>
      </c>
      <c r="J16" s="7" t="s">
        <v>34</v>
      </c>
      <c r="K16" s="7" t="s">
        <v>36</v>
      </c>
      <c r="L16" s="7" t="s">
        <v>34</v>
      </c>
      <c r="M16" s="7" t="s">
        <v>37</v>
      </c>
      <c r="N16" s="7" t="s">
        <v>34</v>
      </c>
      <c r="O16" s="7" t="s">
        <v>39</v>
      </c>
      <c r="P16" s="7" t="s">
        <v>34</v>
      </c>
      <c r="Q16" s="7" t="s">
        <v>40</v>
      </c>
      <c r="R16" s="7">
        <v>4</v>
      </c>
      <c r="S16" s="7">
        <v>2</v>
      </c>
      <c r="T16" s="7">
        <v>4</v>
      </c>
      <c r="U16" s="7">
        <v>1</v>
      </c>
      <c r="V16" s="7">
        <v>4</v>
      </c>
      <c r="W16" s="7">
        <v>2</v>
      </c>
      <c r="X16" s="7">
        <v>5</v>
      </c>
      <c r="Y16" s="7">
        <v>1</v>
      </c>
      <c r="Z16" s="7">
        <v>4</v>
      </c>
      <c r="AA16" s="7">
        <v>1</v>
      </c>
      <c r="AB16" s="7"/>
    </row>
    <row r="17" spans="1:28" ht="12.75" customHeight="1" x14ac:dyDescent="0.4">
      <c r="A17" s="7" t="s">
        <v>113</v>
      </c>
      <c r="B17" s="7" t="s">
        <v>114</v>
      </c>
      <c r="C17" s="7" t="s">
        <v>115</v>
      </c>
      <c r="D17" s="8" t="s">
        <v>31</v>
      </c>
      <c r="E17" s="7" t="s">
        <v>32</v>
      </c>
      <c r="F17" s="7" t="s">
        <v>60</v>
      </c>
      <c r="G17" s="7" t="s">
        <v>116</v>
      </c>
      <c r="H17" s="7" t="s">
        <v>34</v>
      </c>
      <c r="I17" s="7" t="s">
        <v>35</v>
      </c>
      <c r="J17" s="7" t="s">
        <v>34</v>
      </c>
      <c r="K17" s="7" t="s">
        <v>36</v>
      </c>
      <c r="L17" s="7" t="s">
        <v>34</v>
      </c>
      <c r="M17" s="7" t="s">
        <v>37</v>
      </c>
      <c r="N17" s="7" t="s">
        <v>34</v>
      </c>
      <c r="O17" s="7" t="s">
        <v>39</v>
      </c>
      <c r="P17" s="7" t="s">
        <v>34</v>
      </c>
      <c r="Q17" s="7" t="s">
        <v>40</v>
      </c>
      <c r="R17" s="7">
        <v>4</v>
      </c>
      <c r="S17" s="7">
        <v>2</v>
      </c>
      <c r="T17" s="7">
        <v>3</v>
      </c>
      <c r="U17" s="7">
        <v>2</v>
      </c>
      <c r="V17" s="7">
        <v>4</v>
      </c>
      <c r="W17" s="7">
        <v>4</v>
      </c>
      <c r="X17" s="7">
        <v>3</v>
      </c>
      <c r="Y17" s="7">
        <v>2</v>
      </c>
      <c r="Z17" s="7">
        <v>5</v>
      </c>
      <c r="AA17" s="7">
        <v>2</v>
      </c>
      <c r="AB17" s="7" t="s">
        <v>117</v>
      </c>
    </row>
    <row r="18" spans="1:28" ht="12.75" customHeight="1" x14ac:dyDescent="0.4">
      <c r="A18" s="7" t="s">
        <v>118</v>
      </c>
      <c r="B18" s="7" t="s">
        <v>119</v>
      </c>
      <c r="C18" s="7" t="s">
        <v>120</v>
      </c>
      <c r="D18" s="7" t="s">
        <v>105</v>
      </c>
      <c r="E18" s="7" t="s">
        <v>121</v>
      </c>
      <c r="F18" s="7" t="s">
        <v>46</v>
      </c>
      <c r="G18" s="7" t="s">
        <v>56</v>
      </c>
      <c r="H18" s="7" t="s">
        <v>96</v>
      </c>
      <c r="I18" s="7" t="s">
        <v>35</v>
      </c>
      <c r="J18" s="7" t="s">
        <v>34</v>
      </c>
      <c r="K18" s="7" t="s">
        <v>36</v>
      </c>
      <c r="L18" s="7" t="s">
        <v>34</v>
      </c>
      <c r="M18" s="7" t="s">
        <v>100</v>
      </c>
      <c r="N18" s="7" t="s">
        <v>86</v>
      </c>
      <c r="O18" s="7" t="s">
        <v>39</v>
      </c>
      <c r="P18" s="7" t="s">
        <v>34</v>
      </c>
      <c r="Q18" s="7" t="s">
        <v>40</v>
      </c>
      <c r="R18" s="7">
        <v>4</v>
      </c>
      <c r="S18" s="7">
        <v>1</v>
      </c>
      <c r="T18" s="7">
        <v>5</v>
      </c>
      <c r="U18" s="7">
        <v>3</v>
      </c>
      <c r="V18" s="7">
        <v>3</v>
      </c>
      <c r="W18" s="7">
        <v>2</v>
      </c>
      <c r="X18" s="7">
        <v>4</v>
      </c>
      <c r="Y18" s="7">
        <v>1</v>
      </c>
      <c r="Z18" s="7">
        <v>5</v>
      </c>
      <c r="AA18" s="7">
        <v>2</v>
      </c>
      <c r="AB18" s="7"/>
    </row>
    <row r="19" spans="1:28" ht="12.75" customHeight="1" x14ac:dyDescent="0.4">
      <c r="A19" s="7" t="s">
        <v>122</v>
      </c>
      <c r="B19" s="7" t="s">
        <v>123</v>
      </c>
      <c r="C19" s="7" t="s">
        <v>124</v>
      </c>
      <c r="D19" s="7" t="s">
        <v>105</v>
      </c>
      <c r="E19" s="7" t="s">
        <v>60</v>
      </c>
      <c r="F19" s="7" t="s">
        <v>51</v>
      </c>
      <c r="G19" s="7" t="s">
        <v>125</v>
      </c>
      <c r="H19" s="7" t="s">
        <v>34</v>
      </c>
      <c r="I19" s="7" t="s">
        <v>35</v>
      </c>
      <c r="J19" s="7" t="s">
        <v>34</v>
      </c>
      <c r="K19" s="7" t="s">
        <v>36</v>
      </c>
      <c r="L19" s="7" t="s">
        <v>34</v>
      </c>
      <c r="M19" s="7" t="s">
        <v>37</v>
      </c>
      <c r="N19" s="7" t="s">
        <v>34</v>
      </c>
      <c r="O19" s="7" t="s">
        <v>39</v>
      </c>
      <c r="P19" s="7" t="s">
        <v>34</v>
      </c>
      <c r="Q19" s="7" t="s">
        <v>40</v>
      </c>
      <c r="R19" s="7">
        <v>3</v>
      </c>
      <c r="S19" s="7">
        <v>4</v>
      </c>
      <c r="T19" s="7">
        <v>3</v>
      </c>
      <c r="U19" s="7">
        <v>3</v>
      </c>
      <c r="V19" s="7">
        <v>3</v>
      </c>
      <c r="W19" s="7">
        <v>4</v>
      </c>
      <c r="X19" s="7">
        <v>3</v>
      </c>
      <c r="Y19" s="7">
        <v>2</v>
      </c>
      <c r="Z19" s="7">
        <v>2</v>
      </c>
      <c r="AA19" s="7">
        <v>3</v>
      </c>
      <c r="AB19" s="7" t="s">
        <v>126</v>
      </c>
    </row>
    <row r="20" spans="1:28" ht="12.75" customHeight="1" x14ac:dyDescent="0.4">
      <c r="A20" s="7" t="s">
        <v>127</v>
      </c>
      <c r="B20" s="7" t="s">
        <v>128</v>
      </c>
      <c r="C20" s="7" t="s">
        <v>129</v>
      </c>
      <c r="D20" s="7" t="s">
        <v>105</v>
      </c>
      <c r="E20" s="7" t="s">
        <v>32</v>
      </c>
      <c r="F20" s="7" t="s">
        <v>32</v>
      </c>
      <c r="G20" s="7" t="s">
        <v>130</v>
      </c>
      <c r="H20" s="7" t="s">
        <v>34</v>
      </c>
      <c r="I20" s="7" t="s">
        <v>95</v>
      </c>
      <c r="J20" s="7" t="s">
        <v>86</v>
      </c>
      <c r="K20" s="7" t="s">
        <v>36</v>
      </c>
      <c r="L20" s="7" t="s">
        <v>86</v>
      </c>
      <c r="M20" s="7" t="s">
        <v>37</v>
      </c>
      <c r="N20" s="7" t="s">
        <v>34</v>
      </c>
      <c r="O20" s="7" t="s">
        <v>39</v>
      </c>
      <c r="P20" s="7" t="s">
        <v>34</v>
      </c>
      <c r="Q20" s="7" t="s">
        <v>40</v>
      </c>
      <c r="R20" s="7">
        <v>1</v>
      </c>
      <c r="S20" s="7">
        <v>2</v>
      </c>
      <c r="T20" s="7">
        <v>4</v>
      </c>
      <c r="U20" s="7">
        <v>1</v>
      </c>
      <c r="V20" s="7">
        <v>1</v>
      </c>
      <c r="W20" s="7">
        <v>1</v>
      </c>
      <c r="X20" s="7">
        <v>5</v>
      </c>
      <c r="Y20" s="7">
        <v>4</v>
      </c>
      <c r="Z20" s="7">
        <v>2</v>
      </c>
      <c r="AA20" s="7">
        <v>1</v>
      </c>
      <c r="AB20" s="7" t="s">
        <v>131</v>
      </c>
    </row>
    <row r="21" spans="1:28" ht="12.75" customHeight="1" x14ac:dyDescent="0.4">
      <c r="A21" s="7" t="s">
        <v>132</v>
      </c>
      <c r="B21" s="7" t="s">
        <v>133</v>
      </c>
      <c r="C21" s="7" t="s">
        <v>134</v>
      </c>
      <c r="D21" s="7" t="s">
        <v>105</v>
      </c>
      <c r="E21" s="7" t="s">
        <v>32</v>
      </c>
      <c r="F21" s="7" t="s">
        <v>46</v>
      </c>
      <c r="G21" s="7" t="s">
        <v>56</v>
      </c>
      <c r="H21" s="7" t="s">
        <v>34</v>
      </c>
      <c r="I21" s="7" t="s">
        <v>35</v>
      </c>
      <c r="J21" s="7" t="s">
        <v>34</v>
      </c>
      <c r="K21" s="7" t="s">
        <v>36</v>
      </c>
      <c r="L21" s="7" t="s">
        <v>34</v>
      </c>
      <c r="M21" s="7" t="s">
        <v>37</v>
      </c>
      <c r="N21" s="7" t="s">
        <v>34</v>
      </c>
      <c r="O21" s="7" t="s">
        <v>39</v>
      </c>
      <c r="P21" s="7" t="s">
        <v>34</v>
      </c>
      <c r="Q21" s="7" t="s">
        <v>40</v>
      </c>
      <c r="R21" s="7">
        <v>2</v>
      </c>
      <c r="S21" s="7">
        <v>2</v>
      </c>
      <c r="T21" s="7">
        <v>3</v>
      </c>
      <c r="U21" s="7">
        <v>3</v>
      </c>
      <c r="V21" s="7">
        <v>3</v>
      </c>
      <c r="W21" s="7">
        <v>2</v>
      </c>
      <c r="X21" s="7">
        <v>3</v>
      </c>
      <c r="Y21" s="7">
        <v>3</v>
      </c>
      <c r="Z21" s="7">
        <v>2</v>
      </c>
      <c r="AA21" s="7">
        <v>4</v>
      </c>
      <c r="AB21" s="7" t="s">
        <v>135</v>
      </c>
    </row>
    <row r="22" spans="1:28" ht="12.75" customHeight="1" x14ac:dyDescent="0.4">
      <c r="A22" s="7" t="s">
        <v>136</v>
      </c>
      <c r="B22" s="7" t="s">
        <v>137</v>
      </c>
      <c r="C22" s="7" t="s">
        <v>138</v>
      </c>
      <c r="D22" s="7" t="s">
        <v>105</v>
      </c>
      <c r="E22" s="7" t="s">
        <v>32</v>
      </c>
      <c r="F22" s="7" t="s">
        <v>61</v>
      </c>
      <c r="G22" s="7" t="s">
        <v>125</v>
      </c>
      <c r="H22" s="7" t="s">
        <v>34</v>
      </c>
      <c r="I22" s="7" t="s">
        <v>35</v>
      </c>
      <c r="J22" s="7" t="s">
        <v>38</v>
      </c>
      <c r="K22" s="7" t="s">
        <v>36</v>
      </c>
      <c r="L22" s="7" t="s">
        <v>34</v>
      </c>
      <c r="M22" s="7" t="s">
        <v>37</v>
      </c>
      <c r="N22" s="7" t="s">
        <v>34</v>
      </c>
      <c r="O22" s="7" t="s">
        <v>39</v>
      </c>
      <c r="P22" s="7" t="s">
        <v>34</v>
      </c>
      <c r="Q22" s="7" t="s">
        <v>40</v>
      </c>
      <c r="R22" s="7">
        <v>2</v>
      </c>
      <c r="S22" s="7">
        <v>2</v>
      </c>
      <c r="T22" s="7">
        <v>5</v>
      </c>
      <c r="U22" s="7">
        <v>1</v>
      </c>
      <c r="V22" s="7">
        <v>3</v>
      </c>
      <c r="W22" s="7">
        <v>3</v>
      </c>
      <c r="X22" s="7">
        <v>4</v>
      </c>
      <c r="Y22" s="7">
        <v>1</v>
      </c>
      <c r="Z22" s="7">
        <v>5</v>
      </c>
      <c r="AA22" s="7">
        <v>1</v>
      </c>
      <c r="AB22" s="7" t="s">
        <v>139</v>
      </c>
    </row>
    <row r="23" spans="1:28" ht="12.75" customHeight="1" x14ac:dyDescent="0.4">
      <c r="A23" s="7" t="s">
        <v>140</v>
      </c>
      <c r="B23" s="7" t="s">
        <v>141</v>
      </c>
      <c r="C23" s="7" t="s">
        <v>142</v>
      </c>
      <c r="D23" s="7" t="s">
        <v>105</v>
      </c>
      <c r="E23" s="7" t="s">
        <v>32</v>
      </c>
      <c r="F23" s="7" t="s">
        <v>32</v>
      </c>
      <c r="G23" s="7" t="s">
        <v>56</v>
      </c>
      <c r="H23" s="7" t="s">
        <v>34</v>
      </c>
      <c r="I23" s="7" t="s">
        <v>35</v>
      </c>
      <c r="J23" s="7" t="s">
        <v>34</v>
      </c>
      <c r="K23" s="7" t="s">
        <v>36</v>
      </c>
      <c r="L23" s="7" t="s">
        <v>34</v>
      </c>
      <c r="M23" s="7" t="s">
        <v>37</v>
      </c>
      <c r="N23" s="7" t="s">
        <v>34</v>
      </c>
      <c r="O23" s="7" t="s">
        <v>39</v>
      </c>
      <c r="P23" s="7" t="s">
        <v>34</v>
      </c>
      <c r="Q23" s="7" t="s">
        <v>40</v>
      </c>
      <c r="R23" s="7">
        <v>1</v>
      </c>
      <c r="S23" s="7">
        <v>3</v>
      </c>
      <c r="T23" s="7">
        <v>3</v>
      </c>
      <c r="U23" s="7">
        <v>1</v>
      </c>
      <c r="V23" s="7">
        <v>4</v>
      </c>
      <c r="W23" s="7">
        <v>3</v>
      </c>
      <c r="X23" s="7">
        <v>4</v>
      </c>
      <c r="Y23" s="7">
        <v>4</v>
      </c>
      <c r="Z23" s="7">
        <v>4</v>
      </c>
      <c r="AA23" s="7">
        <v>1</v>
      </c>
      <c r="AB23" s="7" t="s">
        <v>143</v>
      </c>
    </row>
    <row r="24" spans="1:28" ht="12.75" customHeight="1" x14ac:dyDescent="0.4">
      <c r="A24" s="7" t="s">
        <v>144</v>
      </c>
      <c r="B24" s="7" t="s">
        <v>145</v>
      </c>
      <c r="C24" s="7" t="s">
        <v>146</v>
      </c>
      <c r="D24" s="7" t="s">
        <v>105</v>
      </c>
      <c r="E24" s="7" t="s">
        <v>32</v>
      </c>
      <c r="F24" s="7" t="s">
        <v>32</v>
      </c>
      <c r="G24" s="7" t="s">
        <v>56</v>
      </c>
      <c r="H24" s="7" t="s">
        <v>34</v>
      </c>
      <c r="I24" s="7" t="s">
        <v>35</v>
      </c>
      <c r="J24" s="7" t="s">
        <v>86</v>
      </c>
      <c r="K24" s="7" t="s">
        <v>36</v>
      </c>
      <c r="L24" s="7" t="s">
        <v>34</v>
      </c>
      <c r="M24" s="7" t="s">
        <v>80</v>
      </c>
      <c r="N24" s="7" t="s">
        <v>34</v>
      </c>
      <c r="O24" s="7" t="s">
        <v>39</v>
      </c>
      <c r="P24" s="7" t="s">
        <v>34</v>
      </c>
      <c r="Q24" s="7" t="s">
        <v>40</v>
      </c>
      <c r="R24" s="7">
        <v>1</v>
      </c>
      <c r="S24" s="7">
        <v>4</v>
      </c>
      <c r="T24" s="7">
        <v>2</v>
      </c>
      <c r="U24" s="7">
        <v>2</v>
      </c>
      <c r="V24" s="7">
        <v>1</v>
      </c>
      <c r="W24" s="7">
        <v>2</v>
      </c>
      <c r="X24" s="7">
        <v>2</v>
      </c>
      <c r="Y24" s="7">
        <v>2</v>
      </c>
      <c r="Z24" s="7">
        <v>2</v>
      </c>
      <c r="AA24" s="7">
        <v>2</v>
      </c>
      <c r="AB24" s="7" t="s">
        <v>147</v>
      </c>
    </row>
    <row r="25" spans="1:28" ht="12.75" customHeight="1" x14ac:dyDescent="0.4">
      <c r="A25" s="7" t="s">
        <v>148</v>
      </c>
      <c r="B25" s="7" t="s">
        <v>149</v>
      </c>
      <c r="C25" s="7" t="s">
        <v>150</v>
      </c>
      <c r="D25" s="7" t="s">
        <v>105</v>
      </c>
      <c r="E25" s="7" t="s">
        <v>32</v>
      </c>
      <c r="F25" s="7" t="s">
        <v>60</v>
      </c>
      <c r="G25" s="7" t="s">
        <v>56</v>
      </c>
      <c r="H25" s="7" t="s">
        <v>34</v>
      </c>
      <c r="I25" s="7" t="s">
        <v>35</v>
      </c>
      <c r="J25" s="7" t="s">
        <v>34</v>
      </c>
      <c r="K25" s="7" t="s">
        <v>36</v>
      </c>
      <c r="L25" s="7" t="s">
        <v>86</v>
      </c>
      <c r="M25" s="7" t="s">
        <v>37</v>
      </c>
      <c r="N25" s="7" t="s">
        <v>34</v>
      </c>
      <c r="O25" s="7" t="s">
        <v>39</v>
      </c>
      <c r="P25" s="7" t="s">
        <v>34</v>
      </c>
      <c r="Q25" s="7" t="s">
        <v>40</v>
      </c>
      <c r="R25" s="7"/>
      <c r="S25" s="7"/>
      <c r="T25" s="7"/>
      <c r="U25" s="7"/>
      <c r="V25" s="7"/>
      <c r="W25" s="7"/>
      <c r="X25" s="7"/>
      <c r="Y25" s="7"/>
      <c r="Z25" s="7"/>
      <c r="AA25" s="7"/>
      <c r="AB25" s="7" t="s">
        <v>151</v>
      </c>
    </row>
    <row r="26" spans="1:28" ht="12.75" customHeight="1" x14ac:dyDescent="0.4">
      <c r="A26" s="7" t="s">
        <v>152</v>
      </c>
      <c r="B26" s="7" t="s">
        <v>153</v>
      </c>
      <c r="C26" s="7" t="s">
        <v>154</v>
      </c>
      <c r="D26" s="7" t="s">
        <v>78</v>
      </c>
      <c r="E26" s="7" t="s">
        <v>32</v>
      </c>
      <c r="F26" s="7" t="s">
        <v>32</v>
      </c>
      <c r="G26" s="7" t="s">
        <v>130</v>
      </c>
      <c r="H26" s="7" t="s">
        <v>34</v>
      </c>
      <c r="I26" s="7" t="s">
        <v>35</v>
      </c>
      <c r="J26" s="7" t="s">
        <v>34</v>
      </c>
      <c r="K26" s="7" t="s">
        <v>62</v>
      </c>
      <c r="L26" s="7" t="s">
        <v>34</v>
      </c>
      <c r="M26" s="7" t="s">
        <v>37</v>
      </c>
      <c r="N26" s="7" t="s">
        <v>34</v>
      </c>
      <c r="O26" s="7" t="s">
        <v>39</v>
      </c>
      <c r="P26" s="7" t="s">
        <v>34</v>
      </c>
      <c r="Q26" s="7" t="s">
        <v>40</v>
      </c>
      <c r="R26" s="7">
        <v>4</v>
      </c>
      <c r="S26" s="7">
        <v>2</v>
      </c>
      <c r="T26" s="7">
        <v>4</v>
      </c>
      <c r="U26" s="7">
        <v>2</v>
      </c>
      <c r="V26" s="7">
        <v>2</v>
      </c>
      <c r="W26" s="7">
        <v>2</v>
      </c>
      <c r="X26" s="7">
        <v>2</v>
      </c>
      <c r="Y26" s="7">
        <v>2</v>
      </c>
      <c r="Z26" s="7">
        <v>5</v>
      </c>
      <c r="AA26" s="7">
        <v>2</v>
      </c>
      <c r="AB26" s="7"/>
    </row>
    <row r="27" spans="1:28" ht="12.75" customHeight="1" x14ac:dyDescent="0.4">
      <c r="A27" s="7" t="s">
        <v>155</v>
      </c>
      <c r="B27" s="7" t="s">
        <v>156</v>
      </c>
      <c r="C27" s="7" t="s">
        <v>157</v>
      </c>
      <c r="D27" s="7" t="s">
        <v>105</v>
      </c>
      <c r="E27" s="7" t="s">
        <v>60</v>
      </c>
      <c r="F27" s="7" t="s">
        <v>60</v>
      </c>
      <c r="G27" s="7" t="s">
        <v>94</v>
      </c>
      <c r="H27" s="7" t="s">
        <v>34</v>
      </c>
      <c r="I27" s="7" t="s">
        <v>35</v>
      </c>
      <c r="J27" s="7" t="s">
        <v>34</v>
      </c>
      <c r="K27" s="7" t="s">
        <v>36</v>
      </c>
      <c r="L27" s="7" t="s">
        <v>34</v>
      </c>
      <c r="M27" s="7" t="s">
        <v>37</v>
      </c>
      <c r="N27" s="7" t="s">
        <v>34</v>
      </c>
      <c r="O27" s="7" t="s">
        <v>39</v>
      </c>
      <c r="P27" s="7" t="s">
        <v>34</v>
      </c>
      <c r="Q27" s="7" t="s">
        <v>40</v>
      </c>
      <c r="R27" s="7">
        <v>5</v>
      </c>
      <c r="S27" s="7">
        <v>1</v>
      </c>
      <c r="T27" s="7">
        <v>5</v>
      </c>
      <c r="U27" s="7">
        <v>3</v>
      </c>
      <c r="V27" s="7">
        <v>4</v>
      </c>
      <c r="W27" s="7">
        <v>1</v>
      </c>
      <c r="X27" s="7">
        <v>3</v>
      </c>
      <c r="Y27" s="7">
        <v>2</v>
      </c>
      <c r="Z27" s="7">
        <v>5</v>
      </c>
      <c r="AA27" s="7">
        <v>3</v>
      </c>
      <c r="AB27" s="7" t="s">
        <v>158</v>
      </c>
    </row>
    <row r="28" spans="1:28" ht="12.75" customHeight="1" x14ac:dyDescent="0.4">
      <c r="A28" s="7" t="s">
        <v>159</v>
      </c>
      <c r="B28" s="7" t="s">
        <v>160</v>
      </c>
      <c r="C28" s="7" t="s">
        <v>161</v>
      </c>
      <c r="D28" s="7" t="s">
        <v>105</v>
      </c>
      <c r="E28" s="7" t="s">
        <v>32</v>
      </c>
      <c r="F28" s="7" t="s">
        <v>32</v>
      </c>
      <c r="G28" s="8" t="s">
        <v>33</v>
      </c>
      <c r="H28" s="7" t="s">
        <v>86</v>
      </c>
      <c r="I28" s="7" t="s">
        <v>35</v>
      </c>
      <c r="J28" s="7" t="s">
        <v>34</v>
      </c>
      <c r="K28" s="7" t="s">
        <v>36</v>
      </c>
      <c r="L28" s="7" t="s">
        <v>34</v>
      </c>
      <c r="M28" s="7" t="s">
        <v>37</v>
      </c>
      <c r="N28" s="7" t="s">
        <v>34</v>
      </c>
      <c r="O28" s="7" t="s">
        <v>39</v>
      </c>
      <c r="P28" s="7" t="s">
        <v>34</v>
      </c>
      <c r="Q28" s="7" t="s">
        <v>40</v>
      </c>
      <c r="R28" s="7">
        <v>5</v>
      </c>
      <c r="S28" s="7">
        <v>5</v>
      </c>
      <c r="T28" s="7">
        <v>5</v>
      </c>
      <c r="U28" s="7">
        <v>2</v>
      </c>
      <c r="V28" s="7">
        <v>4</v>
      </c>
      <c r="W28" s="7">
        <v>2</v>
      </c>
      <c r="X28" s="7">
        <v>5</v>
      </c>
      <c r="Y28" s="7">
        <v>2</v>
      </c>
      <c r="Z28" s="7">
        <v>5</v>
      </c>
      <c r="AA28" s="7">
        <v>3</v>
      </c>
      <c r="AB28" s="7" t="s">
        <v>162</v>
      </c>
    </row>
    <row r="29" spans="1:28" ht="12.75" customHeight="1" x14ac:dyDescent="0.4">
      <c r="A29" s="7" t="s">
        <v>163</v>
      </c>
      <c r="B29" s="7" t="s">
        <v>164</v>
      </c>
      <c r="C29" s="7" t="s">
        <v>165</v>
      </c>
      <c r="D29" s="7" t="s">
        <v>105</v>
      </c>
      <c r="E29" s="7" t="s">
        <v>32</v>
      </c>
      <c r="F29" s="7" t="s">
        <v>46</v>
      </c>
      <c r="G29" s="7" t="s">
        <v>56</v>
      </c>
      <c r="H29" s="7" t="s">
        <v>34</v>
      </c>
      <c r="I29" s="7" t="s">
        <v>35</v>
      </c>
      <c r="J29" s="7" t="s">
        <v>34</v>
      </c>
      <c r="K29" s="7" t="s">
        <v>36</v>
      </c>
      <c r="L29" s="7" t="s">
        <v>86</v>
      </c>
      <c r="M29" s="7" t="s">
        <v>37</v>
      </c>
      <c r="N29" s="7" t="s">
        <v>34</v>
      </c>
      <c r="O29" s="7" t="s">
        <v>39</v>
      </c>
      <c r="P29" s="7" t="s">
        <v>34</v>
      </c>
      <c r="Q29" s="7" t="s">
        <v>40</v>
      </c>
      <c r="R29" s="7">
        <v>5</v>
      </c>
      <c r="S29" s="7">
        <v>1</v>
      </c>
      <c r="T29" s="7">
        <v>5</v>
      </c>
      <c r="U29" s="7">
        <v>2</v>
      </c>
      <c r="V29" s="7">
        <v>3</v>
      </c>
      <c r="W29" s="7">
        <v>3</v>
      </c>
      <c r="X29" s="7">
        <v>4</v>
      </c>
      <c r="Y29" s="7">
        <v>2</v>
      </c>
      <c r="Z29" s="7">
        <v>4</v>
      </c>
      <c r="AA29" s="7">
        <v>3</v>
      </c>
      <c r="AB29" s="7" t="s">
        <v>166</v>
      </c>
    </row>
    <row r="30" spans="1:28" ht="12.75" customHeight="1" x14ac:dyDescent="0.4">
      <c r="A30" s="7" t="s">
        <v>167</v>
      </c>
      <c r="B30" s="7" t="s">
        <v>168</v>
      </c>
      <c r="C30" s="7" t="s">
        <v>169</v>
      </c>
      <c r="D30" s="7" t="s">
        <v>105</v>
      </c>
      <c r="E30" s="7" t="s">
        <v>32</v>
      </c>
      <c r="F30" s="7" t="s">
        <v>32</v>
      </c>
      <c r="G30" s="7" t="s">
        <v>125</v>
      </c>
      <c r="H30" s="7" t="s">
        <v>34</v>
      </c>
      <c r="I30" s="7" t="s">
        <v>35</v>
      </c>
      <c r="J30" s="7" t="s">
        <v>34</v>
      </c>
      <c r="K30" s="7" t="s">
        <v>36</v>
      </c>
      <c r="L30" s="7" t="s">
        <v>34</v>
      </c>
      <c r="M30" s="7" t="s">
        <v>37</v>
      </c>
      <c r="N30" s="7" t="s">
        <v>34</v>
      </c>
      <c r="O30" s="7" t="s">
        <v>39</v>
      </c>
      <c r="P30" s="7" t="s">
        <v>34</v>
      </c>
      <c r="Q30" s="7" t="s">
        <v>40</v>
      </c>
      <c r="R30" s="7">
        <v>4</v>
      </c>
      <c r="S30" s="7">
        <v>1</v>
      </c>
      <c r="T30" s="7">
        <v>5</v>
      </c>
      <c r="U30" s="7">
        <v>1</v>
      </c>
      <c r="V30" s="7">
        <v>3</v>
      </c>
      <c r="W30" s="7">
        <v>2</v>
      </c>
      <c r="X30" s="7">
        <v>4</v>
      </c>
      <c r="Y30" s="7">
        <v>3</v>
      </c>
      <c r="Z30" s="7">
        <v>4</v>
      </c>
      <c r="AA30" s="7">
        <v>2</v>
      </c>
      <c r="AB30" s="7" t="s">
        <v>170</v>
      </c>
    </row>
    <row r="31" spans="1:28" ht="12.75" customHeight="1" x14ac:dyDescent="0.4">
      <c r="A31" s="7" t="s">
        <v>171</v>
      </c>
      <c r="B31" s="7" t="s">
        <v>172</v>
      </c>
      <c r="C31" s="7" t="s">
        <v>173</v>
      </c>
      <c r="D31" s="7" t="s">
        <v>105</v>
      </c>
      <c r="E31" s="7" t="s">
        <v>32</v>
      </c>
      <c r="F31" s="7" t="s">
        <v>32</v>
      </c>
      <c r="G31" s="7" t="s">
        <v>56</v>
      </c>
      <c r="H31" s="7" t="s">
        <v>34</v>
      </c>
      <c r="I31" s="7" t="s">
        <v>35</v>
      </c>
      <c r="J31" s="7" t="s">
        <v>34</v>
      </c>
      <c r="K31" s="7" t="s">
        <v>36</v>
      </c>
      <c r="L31" s="7" t="s">
        <v>34</v>
      </c>
      <c r="M31" s="7" t="s">
        <v>37</v>
      </c>
      <c r="N31" s="7" t="s">
        <v>34</v>
      </c>
      <c r="O31" s="7" t="s">
        <v>39</v>
      </c>
      <c r="P31" s="7" t="s">
        <v>34</v>
      </c>
      <c r="Q31" s="7" t="s">
        <v>40</v>
      </c>
      <c r="R31" s="7">
        <v>1</v>
      </c>
      <c r="S31" s="7">
        <v>4</v>
      </c>
      <c r="T31" s="7">
        <v>3</v>
      </c>
      <c r="U31" s="7">
        <v>1</v>
      </c>
      <c r="V31" s="7">
        <v>4</v>
      </c>
      <c r="W31" s="7">
        <v>3</v>
      </c>
      <c r="X31" s="7">
        <v>2</v>
      </c>
      <c r="Y31" s="7">
        <v>4</v>
      </c>
      <c r="Z31" s="7">
        <v>3</v>
      </c>
      <c r="AA31" s="7">
        <v>1</v>
      </c>
      <c r="AB31" s="7" t="s">
        <v>174</v>
      </c>
    </row>
    <row r="32" spans="1:28" ht="12.75" customHeight="1" x14ac:dyDescent="0.4">
      <c r="A32" s="7" t="s">
        <v>175</v>
      </c>
      <c r="B32" s="7" t="s">
        <v>176</v>
      </c>
      <c r="C32" s="7" t="s">
        <v>177</v>
      </c>
      <c r="D32" s="7" t="s">
        <v>105</v>
      </c>
      <c r="E32" s="7" t="s">
        <v>60</v>
      </c>
      <c r="F32" s="7" t="s">
        <v>60</v>
      </c>
      <c r="G32" s="7" t="s">
        <v>178</v>
      </c>
      <c r="H32" s="7" t="s">
        <v>34</v>
      </c>
      <c r="I32" s="7" t="s">
        <v>35</v>
      </c>
      <c r="J32" s="7" t="s">
        <v>79</v>
      </c>
      <c r="K32" s="7" t="s">
        <v>62</v>
      </c>
      <c r="L32" s="7" t="s">
        <v>34</v>
      </c>
      <c r="M32" s="7" t="s">
        <v>37</v>
      </c>
      <c r="N32" s="7" t="s">
        <v>34</v>
      </c>
      <c r="O32" s="7" t="s">
        <v>39</v>
      </c>
      <c r="P32" s="7" t="s">
        <v>34</v>
      </c>
      <c r="Q32" s="7" t="s">
        <v>40</v>
      </c>
      <c r="R32" s="7">
        <v>1</v>
      </c>
      <c r="S32" s="7">
        <v>2</v>
      </c>
      <c r="T32" s="7">
        <v>1</v>
      </c>
      <c r="U32" s="7">
        <v>3</v>
      </c>
      <c r="V32" s="7">
        <v>3</v>
      </c>
      <c r="W32" s="7">
        <v>2</v>
      </c>
      <c r="X32" s="7">
        <v>3</v>
      </c>
      <c r="Y32" s="7">
        <v>2</v>
      </c>
      <c r="Z32" s="7">
        <v>2</v>
      </c>
      <c r="AA32" s="7">
        <v>4</v>
      </c>
      <c r="AB32" s="7"/>
    </row>
    <row r="33" spans="1:28" ht="12.75" customHeight="1" x14ac:dyDescent="0.4">
      <c r="A33" s="7" t="s">
        <v>179</v>
      </c>
      <c r="B33" s="7" t="s">
        <v>180</v>
      </c>
      <c r="C33" s="7" t="s">
        <v>181</v>
      </c>
      <c r="D33" s="7" t="s">
        <v>105</v>
      </c>
      <c r="E33" s="7" t="s">
        <v>32</v>
      </c>
      <c r="F33" s="7" t="s">
        <v>46</v>
      </c>
      <c r="G33" s="7" t="s">
        <v>94</v>
      </c>
      <c r="H33" s="7" t="s">
        <v>34</v>
      </c>
      <c r="I33" s="7" t="s">
        <v>35</v>
      </c>
      <c r="J33" s="7" t="s">
        <v>34</v>
      </c>
      <c r="K33" s="7" t="s">
        <v>62</v>
      </c>
      <c r="L33" s="7" t="s">
        <v>34</v>
      </c>
      <c r="M33" s="7" t="s">
        <v>37</v>
      </c>
      <c r="N33" s="7" t="s">
        <v>34</v>
      </c>
      <c r="O33" s="7" t="s">
        <v>39</v>
      </c>
      <c r="P33" s="7" t="s">
        <v>34</v>
      </c>
      <c r="Q33" s="7" t="s">
        <v>40</v>
      </c>
      <c r="R33" s="7">
        <v>5</v>
      </c>
      <c r="S33" s="7">
        <v>1</v>
      </c>
      <c r="T33" s="7">
        <v>1</v>
      </c>
      <c r="U33" s="7">
        <v>1</v>
      </c>
      <c r="V33" s="7">
        <v>5</v>
      </c>
      <c r="W33" s="7">
        <v>1</v>
      </c>
      <c r="X33" s="7">
        <v>5</v>
      </c>
      <c r="Y33" s="7">
        <v>1</v>
      </c>
      <c r="Z33" s="7">
        <v>5</v>
      </c>
      <c r="AA33" s="7">
        <v>2</v>
      </c>
      <c r="AB33" s="7"/>
    </row>
    <row r="34" spans="1:28" ht="12.75" customHeight="1" x14ac:dyDescent="0.4">
      <c r="A34" s="7" t="s">
        <v>182</v>
      </c>
      <c r="B34" s="7" t="s">
        <v>183</v>
      </c>
      <c r="C34" s="7" t="s">
        <v>184</v>
      </c>
      <c r="D34" s="7" t="s">
        <v>78</v>
      </c>
      <c r="E34" s="7" t="s">
        <v>32</v>
      </c>
      <c r="F34" s="7" t="s">
        <v>32</v>
      </c>
      <c r="G34" s="7" t="s">
        <v>56</v>
      </c>
      <c r="H34" s="7" t="s">
        <v>34</v>
      </c>
      <c r="I34" s="7" t="s">
        <v>35</v>
      </c>
      <c r="J34" s="7" t="s">
        <v>34</v>
      </c>
      <c r="K34" s="7" t="s">
        <v>36</v>
      </c>
      <c r="L34" s="7" t="s">
        <v>34</v>
      </c>
      <c r="M34" s="7" t="s">
        <v>37</v>
      </c>
      <c r="N34" s="7" t="s">
        <v>34</v>
      </c>
      <c r="O34" s="7" t="s">
        <v>39</v>
      </c>
      <c r="P34" s="7" t="s">
        <v>34</v>
      </c>
      <c r="Q34" s="7" t="s">
        <v>40</v>
      </c>
      <c r="R34" s="7">
        <v>4</v>
      </c>
      <c r="S34" s="7">
        <v>3</v>
      </c>
      <c r="T34" s="7">
        <v>4</v>
      </c>
      <c r="U34" s="7">
        <v>2</v>
      </c>
      <c r="V34" s="7">
        <v>3</v>
      </c>
      <c r="W34" s="7">
        <v>3</v>
      </c>
      <c r="X34" s="7">
        <v>5</v>
      </c>
      <c r="Y34" s="7">
        <v>1</v>
      </c>
      <c r="Z34" s="7">
        <v>4</v>
      </c>
      <c r="AA34" s="7">
        <v>3</v>
      </c>
      <c r="AB34" s="7" t="s">
        <v>185</v>
      </c>
    </row>
    <row r="35" spans="1:28" ht="12.75" customHeight="1" x14ac:dyDescent="0.4">
      <c r="A35" s="7" t="s">
        <v>186</v>
      </c>
      <c r="B35" s="7" t="s">
        <v>187</v>
      </c>
      <c r="C35" s="7" t="s">
        <v>188</v>
      </c>
      <c r="D35" s="7" t="s">
        <v>105</v>
      </c>
      <c r="E35" s="7" t="s">
        <v>61</v>
      </c>
      <c r="F35" s="7" t="s">
        <v>61</v>
      </c>
      <c r="G35" s="7" t="s">
        <v>189</v>
      </c>
      <c r="H35" s="7" t="s">
        <v>34</v>
      </c>
      <c r="I35" s="7" t="s">
        <v>35</v>
      </c>
      <c r="J35" s="7" t="s">
        <v>34</v>
      </c>
      <c r="K35" s="7" t="s">
        <v>190</v>
      </c>
      <c r="L35" s="7" t="s">
        <v>96</v>
      </c>
      <c r="M35" s="7" t="s">
        <v>80</v>
      </c>
      <c r="N35" s="7" t="s">
        <v>86</v>
      </c>
      <c r="O35" s="7" t="s">
        <v>63</v>
      </c>
      <c r="P35" s="7" t="s">
        <v>79</v>
      </c>
      <c r="Q35" s="7" t="s">
        <v>191</v>
      </c>
      <c r="R35" s="7">
        <v>3</v>
      </c>
      <c r="S35" s="7">
        <v>4</v>
      </c>
      <c r="T35" s="7">
        <v>4</v>
      </c>
      <c r="U35" s="7">
        <v>3</v>
      </c>
      <c r="V35" s="7">
        <v>3</v>
      </c>
      <c r="W35" s="7">
        <v>4</v>
      </c>
      <c r="X35" s="7">
        <v>3</v>
      </c>
      <c r="Y35" s="7">
        <v>3</v>
      </c>
      <c r="Z35" s="7">
        <v>3</v>
      </c>
      <c r="AA35" s="7">
        <v>5</v>
      </c>
      <c r="AB35" s="7"/>
    </row>
    <row r="36" spans="1:28" ht="12.75" customHeight="1" x14ac:dyDescent="0.4">
      <c r="A36" s="7" t="s">
        <v>192</v>
      </c>
      <c r="B36" s="7" t="s">
        <v>193</v>
      </c>
      <c r="C36" s="7" t="s">
        <v>194</v>
      </c>
      <c r="D36" s="7" t="s">
        <v>105</v>
      </c>
      <c r="E36" s="7" t="s">
        <v>32</v>
      </c>
      <c r="F36" s="7" t="s">
        <v>32</v>
      </c>
      <c r="G36" s="7" t="s">
        <v>130</v>
      </c>
      <c r="H36" s="7" t="s">
        <v>34</v>
      </c>
      <c r="I36" s="7" t="s">
        <v>35</v>
      </c>
      <c r="J36" s="7" t="s">
        <v>34</v>
      </c>
      <c r="K36" s="7" t="s">
        <v>36</v>
      </c>
      <c r="L36" s="7" t="s">
        <v>34</v>
      </c>
      <c r="M36" s="7" t="s">
        <v>37</v>
      </c>
      <c r="N36" s="7" t="s">
        <v>86</v>
      </c>
      <c r="O36" s="7" t="s">
        <v>39</v>
      </c>
      <c r="P36" s="7" t="s">
        <v>34</v>
      </c>
      <c r="Q36" s="7" t="s">
        <v>40</v>
      </c>
      <c r="R36" s="7">
        <v>2</v>
      </c>
      <c r="S36" s="7">
        <v>2</v>
      </c>
      <c r="T36" s="7">
        <v>5</v>
      </c>
      <c r="U36" s="7">
        <v>1</v>
      </c>
      <c r="V36" s="7">
        <v>3</v>
      </c>
      <c r="W36" s="7">
        <v>2</v>
      </c>
      <c r="X36" s="7">
        <v>5</v>
      </c>
      <c r="Y36" s="7">
        <v>3</v>
      </c>
      <c r="Z36" s="7">
        <v>5</v>
      </c>
      <c r="AA36" s="7">
        <v>2</v>
      </c>
      <c r="AB36" s="7"/>
    </row>
    <row r="37" spans="1:28" ht="12.75" customHeight="1" x14ac:dyDescent="0.4">
      <c r="A37" s="7" t="s">
        <v>195</v>
      </c>
      <c r="B37" s="7" t="s">
        <v>196</v>
      </c>
      <c r="C37" s="7" t="s">
        <v>197</v>
      </c>
      <c r="D37" s="7" t="s">
        <v>105</v>
      </c>
      <c r="E37" s="7" t="s">
        <v>60</v>
      </c>
      <c r="F37" s="7" t="s">
        <v>60</v>
      </c>
      <c r="G37" s="7" t="s">
        <v>125</v>
      </c>
      <c r="H37" s="7" t="s">
        <v>34</v>
      </c>
      <c r="I37" s="7" t="s">
        <v>35</v>
      </c>
      <c r="J37" s="7" t="s">
        <v>34</v>
      </c>
      <c r="K37" s="7" t="s">
        <v>36</v>
      </c>
      <c r="L37" s="7" t="s">
        <v>34</v>
      </c>
      <c r="M37" s="7" t="s">
        <v>37</v>
      </c>
      <c r="N37" s="7" t="s">
        <v>34</v>
      </c>
      <c r="O37" s="7" t="s">
        <v>39</v>
      </c>
      <c r="P37" s="7" t="s">
        <v>34</v>
      </c>
      <c r="Q37" s="7" t="s">
        <v>40</v>
      </c>
      <c r="R37" s="7">
        <v>4</v>
      </c>
      <c r="S37" s="7">
        <v>2</v>
      </c>
      <c r="T37" s="7">
        <v>4</v>
      </c>
      <c r="U37" s="7">
        <v>1</v>
      </c>
      <c r="V37" s="7">
        <v>4</v>
      </c>
      <c r="W37" s="7">
        <v>2</v>
      </c>
      <c r="X37" s="7">
        <v>5</v>
      </c>
      <c r="Y37" s="7">
        <v>1</v>
      </c>
      <c r="Z37" s="7">
        <v>4</v>
      </c>
      <c r="AA37" s="7">
        <v>3</v>
      </c>
      <c r="AB37" s="7"/>
    </row>
    <row r="38" spans="1:28" ht="12.75" customHeight="1" x14ac:dyDescent="0.4">
      <c r="A38" s="7" t="s">
        <v>198</v>
      </c>
      <c r="B38" s="7" t="s">
        <v>199</v>
      </c>
      <c r="C38" s="7" t="s">
        <v>200</v>
      </c>
      <c r="D38" s="7" t="s">
        <v>105</v>
      </c>
      <c r="E38" s="7" t="s">
        <v>32</v>
      </c>
      <c r="F38" s="7" t="s">
        <v>60</v>
      </c>
      <c r="G38" s="7" t="s">
        <v>130</v>
      </c>
      <c r="H38" s="7" t="s">
        <v>34</v>
      </c>
      <c r="I38" s="7" t="s">
        <v>35</v>
      </c>
      <c r="J38" s="7" t="s">
        <v>86</v>
      </c>
      <c r="K38" s="7" t="s">
        <v>190</v>
      </c>
      <c r="L38" s="7" t="s">
        <v>201</v>
      </c>
      <c r="M38" s="7" t="s">
        <v>202</v>
      </c>
      <c r="N38" s="7" t="s">
        <v>38</v>
      </c>
      <c r="O38" s="7" t="s">
        <v>81</v>
      </c>
      <c r="P38" s="7" t="s">
        <v>86</v>
      </c>
      <c r="Q38" s="7" t="s">
        <v>40</v>
      </c>
      <c r="R38" s="7">
        <v>4</v>
      </c>
      <c r="S38" s="7">
        <v>4</v>
      </c>
      <c r="T38" s="7">
        <v>2</v>
      </c>
      <c r="U38" s="7">
        <v>4</v>
      </c>
      <c r="V38" s="7">
        <v>3</v>
      </c>
      <c r="W38" s="7">
        <v>3</v>
      </c>
      <c r="X38" s="7">
        <v>3</v>
      </c>
      <c r="Y38" s="7">
        <v>3</v>
      </c>
      <c r="Z38" s="7">
        <v>3</v>
      </c>
      <c r="AA38" s="7">
        <v>3</v>
      </c>
      <c r="AB38" s="7"/>
    </row>
    <row r="39" spans="1:28" ht="12.75" customHeight="1" x14ac:dyDescent="0.4">
      <c r="A39" s="7" t="s">
        <v>203</v>
      </c>
      <c r="B39" s="7" t="s">
        <v>204</v>
      </c>
      <c r="C39" s="7" t="s">
        <v>205</v>
      </c>
      <c r="D39" s="7" t="s">
        <v>105</v>
      </c>
      <c r="E39" s="7" t="s">
        <v>32</v>
      </c>
      <c r="F39" s="7" t="s">
        <v>32</v>
      </c>
      <c r="G39" s="7" t="s">
        <v>116</v>
      </c>
      <c r="H39" s="7" t="s">
        <v>34</v>
      </c>
      <c r="I39" s="7" t="s">
        <v>35</v>
      </c>
      <c r="J39" s="7" t="s">
        <v>34</v>
      </c>
      <c r="K39" s="7" t="s">
        <v>62</v>
      </c>
      <c r="L39" s="7" t="s">
        <v>34</v>
      </c>
      <c r="M39" s="7" t="s">
        <v>37</v>
      </c>
      <c r="N39" s="7" t="s">
        <v>34</v>
      </c>
      <c r="O39" s="7" t="s">
        <v>39</v>
      </c>
      <c r="P39" s="7" t="s">
        <v>34</v>
      </c>
      <c r="Q39" s="7" t="s">
        <v>40</v>
      </c>
      <c r="R39" s="7">
        <v>3</v>
      </c>
      <c r="S39" s="7">
        <v>3</v>
      </c>
      <c r="T39" s="7">
        <v>3</v>
      </c>
      <c r="U39" s="7">
        <v>1</v>
      </c>
      <c r="V39" s="7">
        <v>4</v>
      </c>
      <c r="W39" s="7">
        <v>3</v>
      </c>
      <c r="X39" s="7">
        <v>4</v>
      </c>
      <c r="Y39" s="7">
        <v>2</v>
      </c>
      <c r="Z39" s="7">
        <v>4</v>
      </c>
      <c r="AA39" s="7">
        <v>2</v>
      </c>
      <c r="AB39" s="7" t="s">
        <v>206</v>
      </c>
    </row>
    <row r="40" spans="1:28" ht="12.75" customHeight="1" x14ac:dyDescent="0.4">
      <c r="A40" s="7" t="s">
        <v>207</v>
      </c>
      <c r="B40" s="7" t="s">
        <v>208</v>
      </c>
      <c r="C40" s="7" t="s">
        <v>209</v>
      </c>
      <c r="D40" s="7" t="s">
        <v>105</v>
      </c>
      <c r="E40" s="7" t="s">
        <v>61</v>
      </c>
      <c r="F40" s="7" t="s">
        <v>61</v>
      </c>
      <c r="G40" s="7" t="s">
        <v>189</v>
      </c>
      <c r="H40" s="7" t="s">
        <v>34</v>
      </c>
      <c r="I40" s="7" t="s">
        <v>35</v>
      </c>
      <c r="J40" s="7" t="s">
        <v>79</v>
      </c>
      <c r="K40" s="7" t="s">
        <v>36</v>
      </c>
      <c r="L40" s="7" t="s">
        <v>34</v>
      </c>
      <c r="M40" s="7" t="s">
        <v>37</v>
      </c>
      <c r="N40" s="7" t="s">
        <v>34</v>
      </c>
      <c r="O40" s="7" t="s">
        <v>39</v>
      </c>
      <c r="P40" s="7" t="s">
        <v>34</v>
      </c>
      <c r="Q40" s="7" t="s">
        <v>40</v>
      </c>
      <c r="R40" s="7">
        <v>3</v>
      </c>
      <c r="S40" s="7">
        <v>3</v>
      </c>
      <c r="T40" s="7">
        <v>4</v>
      </c>
      <c r="U40" s="7">
        <v>4</v>
      </c>
      <c r="V40" s="7">
        <v>5</v>
      </c>
      <c r="W40" s="7">
        <v>3</v>
      </c>
      <c r="X40" s="7">
        <v>4</v>
      </c>
      <c r="Y40" s="7">
        <v>3</v>
      </c>
      <c r="Z40" s="7">
        <v>4</v>
      </c>
      <c r="AA40" s="7">
        <v>4</v>
      </c>
      <c r="AB40" s="7"/>
    </row>
    <row r="41" spans="1:28" ht="12.75" customHeight="1" x14ac:dyDescent="0.4">
      <c r="A41" s="7" t="s">
        <v>210</v>
      </c>
      <c r="B41" s="7" t="s">
        <v>211</v>
      </c>
      <c r="C41" s="7" t="s">
        <v>212</v>
      </c>
      <c r="D41" s="7" t="s">
        <v>105</v>
      </c>
      <c r="E41" s="7" t="s">
        <v>32</v>
      </c>
      <c r="F41" s="7" t="s">
        <v>61</v>
      </c>
      <c r="G41" s="7" t="s">
        <v>213</v>
      </c>
      <c r="H41" s="7" t="s">
        <v>34</v>
      </c>
      <c r="I41" s="7" t="s">
        <v>35</v>
      </c>
      <c r="J41" s="7" t="s">
        <v>34</v>
      </c>
      <c r="K41" s="7" t="s">
        <v>62</v>
      </c>
      <c r="L41" s="7" t="s">
        <v>34</v>
      </c>
      <c r="M41" s="7" t="s">
        <v>37</v>
      </c>
      <c r="N41" s="7" t="s">
        <v>86</v>
      </c>
      <c r="O41" s="7" t="s">
        <v>39</v>
      </c>
      <c r="P41" s="7" t="s">
        <v>34</v>
      </c>
      <c r="Q41" s="7" t="s">
        <v>40</v>
      </c>
      <c r="R41" s="7">
        <v>3</v>
      </c>
      <c r="S41" s="7">
        <v>4</v>
      </c>
      <c r="T41" s="7">
        <v>2</v>
      </c>
      <c r="U41" s="7">
        <v>3</v>
      </c>
      <c r="V41" s="7">
        <v>4</v>
      </c>
      <c r="W41" s="7">
        <v>2</v>
      </c>
      <c r="X41" s="7">
        <v>2</v>
      </c>
      <c r="Y41" s="7">
        <v>4</v>
      </c>
      <c r="Z41" s="7">
        <v>3</v>
      </c>
      <c r="AA41" s="7">
        <v>2</v>
      </c>
      <c r="AB41" s="7"/>
    </row>
    <row r="42" spans="1:28" ht="12.75" customHeight="1" x14ac:dyDescent="0.4">
      <c r="A42" s="7" t="s">
        <v>214</v>
      </c>
      <c r="B42" s="7" t="s">
        <v>215</v>
      </c>
      <c r="C42" s="7" t="s">
        <v>216</v>
      </c>
      <c r="D42" s="7" t="s">
        <v>217</v>
      </c>
      <c r="E42" s="7" t="s">
        <v>32</v>
      </c>
      <c r="F42" s="7" t="s">
        <v>51</v>
      </c>
      <c r="G42" s="7" t="s">
        <v>189</v>
      </c>
      <c r="H42" s="7" t="s">
        <v>34</v>
      </c>
      <c r="I42" s="7" t="s">
        <v>35</v>
      </c>
      <c r="J42" s="7" t="s">
        <v>34</v>
      </c>
      <c r="K42" s="7" t="s">
        <v>36</v>
      </c>
      <c r="L42" s="7" t="s">
        <v>34</v>
      </c>
      <c r="M42" s="7" t="s">
        <v>37</v>
      </c>
      <c r="N42" s="7" t="s">
        <v>34</v>
      </c>
      <c r="O42" s="7" t="s">
        <v>39</v>
      </c>
      <c r="P42" s="7" t="s">
        <v>34</v>
      </c>
      <c r="Q42" s="7" t="s">
        <v>40</v>
      </c>
      <c r="R42" s="7">
        <v>5</v>
      </c>
      <c r="S42" s="7">
        <v>1</v>
      </c>
      <c r="T42" s="7">
        <v>1</v>
      </c>
      <c r="U42" s="7">
        <v>3</v>
      </c>
      <c r="V42" s="7">
        <v>3</v>
      </c>
      <c r="W42" s="7">
        <v>4</v>
      </c>
      <c r="X42" s="7">
        <v>5</v>
      </c>
      <c r="Y42" s="7">
        <v>1</v>
      </c>
      <c r="Z42" s="7">
        <v>5</v>
      </c>
      <c r="AA42" s="7">
        <v>5</v>
      </c>
      <c r="AB42" s="7" t="s">
        <v>218</v>
      </c>
    </row>
    <row r="43" spans="1:28" ht="12.75" customHeight="1" x14ac:dyDescent="0.4">
      <c r="A43" s="7" t="s">
        <v>219</v>
      </c>
      <c r="B43" s="7" t="s">
        <v>220</v>
      </c>
      <c r="C43" s="7" t="s">
        <v>221</v>
      </c>
      <c r="D43" s="7" t="s">
        <v>105</v>
      </c>
      <c r="E43" s="7" t="s">
        <v>32</v>
      </c>
      <c r="F43" s="7" t="s">
        <v>32</v>
      </c>
      <c r="G43" s="7" t="s">
        <v>222</v>
      </c>
      <c r="H43" s="7" t="s">
        <v>34</v>
      </c>
      <c r="I43" s="7" t="s">
        <v>35</v>
      </c>
      <c r="J43" s="7" t="s">
        <v>34</v>
      </c>
      <c r="K43" s="7" t="s">
        <v>36</v>
      </c>
      <c r="L43" s="7" t="s">
        <v>34</v>
      </c>
      <c r="M43" s="7" t="s">
        <v>37</v>
      </c>
      <c r="N43" s="7" t="s">
        <v>34</v>
      </c>
      <c r="O43" s="7" t="s">
        <v>39</v>
      </c>
      <c r="P43" s="7" t="s">
        <v>86</v>
      </c>
      <c r="Q43" s="7" t="s">
        <v>40</v>
      </c>
      <c r="R43" s="7">
        <v>4</v>
      </c>
      <c r="S43" s="7">
        <v>2</v>
      </c>
      <c r="T43" s="7">
        <v>3</v>
      </c>
      <c r="U43" s="7">
        <v>2</v>
      </c>
      <c r="V43" s="7">
        <v>4</v>
      </c>
      <c r="W43" s="7">
        <v>2</v>
      </c>
      <c r="X43" s="7">
        <v>4</v>
      </c>
      <c r="Y43" s="7">
        <v>2</v>
      </c>
      <c r="Z43" s="7">
        <v>4</v>
      </c>
      <c r="AA43" s="7">
        <v>1</v>
      </c>
      <c r="AB43" s="7"/>
    </row>
    <row r="44" spans="1:28" ht="12.75" customHeight="1" x14ac:dyDescent="0.4">
      <c r="A44" s="7" t="s">
        <v>223</v>
      </c>
      <c r="B44" s="7" t="s">
        <v>224</v>
      </c>
      <c r="C44" s="7" t="s">
        <v>225</v>
      </c>
      <c r="D44" s="7" t="s">
        <v>105</v>
      </c>
      <c r="E44" s="7" t="s">
        <v>51</v>
      </c>
      <c r="F44" s="7" t="s">
        <v>51</v>
      </c>
      <c r="G44" s="7" t="s">
        <v>52</v>
      </c>
      <c r="H44" s="7" t="s">
        <v>34</v>
      </c>
      <c r="I44" s="7" t="s">
        <v>35</v>
      </c>
      <c r="J44" s="7" t="s">
        <v>34</v>
      </c>
      <c r="K44" s="7" t="s">
        <v>36</v>
      </c>
      <c r="L44" s="7" t="s">
        <v>34</v>
      </c>
      <c r="M44" s="7" t="s">
        <v>37</v>
      </c>
      <c r="N44" s="7" t="s">
        <v>34</v>
      </c>
      <c r="O44" s="7" t="s">
        <v>39</v>
      </c>
      <c r="P44" s="7" t="s">
        <v>34</v>
      </c>
      <c r="Q44" s="7" t="s">
        <v>40</v>
      </c>
      <c r="R44" s="7">
        <v>2</v>
      </c>
      <c r="S44" s="7">
        <v>4</v>
      </c>
      <c r="T44" s="7">
        <v>2</v>
      </c>
      <c r="U44" s="7">
        <v>2</v>
      </c>
      <c r="V44" s="7">
        <v>2</v>
      </c>
      <c r="W44" s="7">
        <v>1</v>
      </c>
      <c r="X44" s="7">
        <v>3</v>
      </c>
      <c r="Y44" s="7">
        <v>3</v>
      </c>
      <c r="Z44" s="7">
        <v>3</v>
      </c>
      <c r="AA44" s="7">
        <v>3</v>
      </c>
      <c r="AB44" s="7" t="s">
        <v>226</v>
      </c>
    </row>
    <row r="45" spans="1:28" ht="12.75" customHeight="1" x14ac:dyDescent="0.4">
      <c r="A45" s="7" t="s">
        <v>227</v>
      </c>
      <c r="B45" s="7" t="s">
        <v>228</v>
      </c>
      <c r="C45" s="7" t="s">
        <v>229</v>
      </c>
      <c r="D45" s="7" t="s">
        <v>105</v>
      </c>
      <c r="E45" s="7" t="s">
        <v>32</v>
      </c>
      <c r="F45" s="7" t="s">
        <v>32</v>
      </c>
      <c r="G45" s="7" t="s">
        <v>130</v>
      </c>
      <c r="H45" s="7" t="s">
        <v>34</v>
      </c>
      <c r="I45" s="7" t="s">
        <v>35</v>
      </c>
      <c r="J45" s="7" t="s">
        <v>79</v>
      </c>
      <c r="K45" s="7" t="s">
        <v>36</v>
      </c>
      <c r="L45" s="7" t="s">
        <v>34</v>
      </c>
      <c r="M45" s="7" t="s">
        <v>37</v>
      </c>
      <c r="N45" s="7" t="s">
        <v>34</v>
      </c>
      <c r="O45" s="7" t="s">
        <v>39</v>
      </c>
      <c r="P45" s="7" t="s">
        <v>34</v>
      </c>
      <c r="Q45" s="7" t="s">
        <v>40</v>
      </c>
      <c r="R45" s="7">
        <v>5</v>
      </c>
      <c r="S45" s="7">
        <v>1</v>
      </c>
      <c r="T45" s="7">
        <v>5</v>
      </c>
      <c r="U45" s="7">
        <v>1</v>
      </c>
      <c r="V45" s="7">
        <v>5</v>
      </c>
      <c r="W45" s="7">
        <v>1</v>
      </c>
      <c r="X45" s="7">
        <v>5</v>
      </c>
      <c r="Y45" s="7">
        <v>1</v>
      </c>
      <c r="Z45" s="7">
        <v>5</v>
      </c>
      <c r="AA45" s="7">
        <v>5</v>
      </c>
      <c r="AB45" s="7"/>
    </row>
    <row r="46" spans="1:28" ht="12.75" customHeight="1" x14ac:dyDescent="0.4">
      <c r="A46" s="7" t="s">
        <v>230</v>
      </c>
      <c r="B46" s="7" t="s">
        <v>231</v>
      </c>
      <c r="C46" s="7" t="s">
        <v>232</v>
      </c>
      <c r="D46" s="7" t="s">
        <v>105</v>
      </c>
      <c r="E46" s="7" t="s">
        <v>32</v>
      </c>
      <c r="F46" s="7" t="s">
        <v>32</v>
      </c>
      <c r="G46" s="7" t="s">
        <v>116</v>
      </c>
      <c r="H46" s="7" t="s">
        <v>34</v>
      </c>
      <c r="I46" s="7" t="s">
        <v>35</v>
      </c>
      <c r="J46" s="7" t="s">
        <v>34</v>
      </c>
      <c r="K46" s="7" t="s">
        <v>62</v>
      </c>
      <c r="L46" s="7" t="s">
        <v>34</v>
      </c>
      <c r="M46" s="7" t="s">
        <v>37</v>
      </c>
      <c r="N46" s="7" t="s">
        <v>34</v>
      </c>
      <c r="O46" s="7" t="s">
        <v>39</v>
      </c>
      <c r="P46" s="7" t="s">
        <v>34</v>
      </c>
      <c r="Q46" s="7" t="s">
        <v>40</v>
      </c>
      <c r="R46" s="7">
        <v>5</v>
      </c>
      <c r="S46" s="7">
        <v>1</v>
      </c>
      <c r="T46" s="7">
        <v>5</v>
      </c>
      <c r="U46" s="7">
        <v>1</v>
      </c>
      <c r="V46" s="7">
        <v>2</v>
      </c>
      <c r="W46" s="7">
        <v>1</v>
      </c>
      <c r="X46" s="7">
        <v>5</v>
      </c>
      <c r="Y46" s="7">
        <v>1</v>
      </c>
      <c r="Z46" s="7">
        <v>5</v>
      </c>
      <c r="AA46" s="7">
        <v>1</v>
      </c>
      <c r="AB46" s="7" t="s">
        <v>233</v>
      </c>
    </row>
    <row r="47" spans="1:28" ht="12.75" customHeight="1" x14ac:dyDescent="0.4">
      <c r="A47" s="7" t="s">
        <v>234</v>
      </c>
      <c r="B47" s="7" t="s">
        <v>235</v>
      </c>
      <c r="C47" s="7" t="s">
        <v>236</v>
      </c>
      <c r="D47" s="7" t="s">
        <v>105</v>
      </c>
      <c r="E47" s="7" t="s">
        <v>32</v>
      </c>
      <c r="F47" s="7" t="s">
        <v>46</v>
      </c>
      <c r="G47" s="7" t="s">
        <v>56</v>
      </c>
      <c r="H47" s="7" t="s">
        <v>86</v>
      </c>
      <c r="I47" s="7" t="s">
        <v>35</v>
      </c>
      <c r="J47" s="7" t="s">
        <v>34</v>
      </c>
      <c r="K47" s="7" t="s">
        <v>36</v>
      </c>
      <c r="L47" s="7" t="s">
        <v>86</v>
      </c>
      <c r="M47" s="7" t="s">
        <v>37</v>
      </c>
      <c r="N47" s="7" t="s">
        <v>34</v>
      </c>
      <c r="O47" s="7" t="s">
        <v>39</v>
      </c>
      <c r="P47" s="7" t="s">
        <v>237</v>
      </c>
      <c r="Q47" s="7" t="s">
        <v>40</v>
      </c>
      <c r="R47" s="7">
        <v>3</v>
      </c>
      <c r="S47" s="7">
        <v>2</v>
      </c>
      <c r="T47" s="7">
        <v>3</v>
      </c>
      <c r="U47" s="7">
        <v>2</v>
      </c>
      <c r="V47" s="7">
        <v>3</v>
      </c>
      <c r="W47" s="7">
        <v>2</v>
      </c>
      <c r="X47" s="7">
        <v>4</v>
      </c>
      <c r="Y47" s="7">
        <v>2</v>
      </c>
      <c r="Z47" s="7">
        <v>3</v>
      </c>
      <c r="AA47" s="7">
        <v>4</v>
      </c>
      <c r="AB47" s="7" t="s">
        <v>238</v>
      </c>
    </row>
    <row r="48" spans="1:28" ht="12.75" customHeight="1" x14ac:dyDescent="0.4">
      <c r="A48" s="7" t="s">
        <v>239</v>
      </c>
      <c r="B48" s="7" t="s">
        <v>240</v>
      </c>
      <c r="C48" s="7" t="s">
        <v>241</v>
      </c>
      <c r="D48" s="7" t="s">
        <v>78</v>
      </c>
      <c r="E48" s="7" t="s">
        <v>32</v>
      </c>
      <c r="F48" s="7" t="s">
        <v>32</v>
      </c>
      <c r="G48" s="7" t="s">
        <v>94</v>
      </c>
      <c r="H48" s="7" t="s">
        <v>34</v>
      </c>
      <c r="I48" s="7" t="s">
        <v>35</v>
      </c>
      <c r="J48" s="7" t="s">
        <v>34</v>
      </c>
      <c r="K48" s="7" t="s">
        <v>36</v>
      </c>
      <c r="L48" s="7" t="s">
        <v>34</v>
      </c>
      <c r="M48" s="7" t="s">
        <v>37</v>
      </c>
      <c r="N48" s="7" t="s">
        <v>34</v>
      </c>
      <c r="O48" s="7" t="s">
        <v>39</v>
      </c>
      <c r="P48" s="7" t="s">
        <v>34</v>
      </c>
      <c r="Q48" s="7" t="s">
        <v>40</v>
      </c>
      <c r="R48" s="7">
        <v>5</v>
      </c>
      <c r="S48" s="7">
        <v>1</v>
      </c>
      <c r="T48" s="7">
        <v>3</v>
      </c>
      <c r="U48" s="7">
        <v>1</v>
      </c>
      <c r="V48" s="7">
        <v>5</v>
      </c>
      <c r="W48" s="7">
        <v>1</v>
      </c>
      <c r="X48" s="7">
        <v>5</v>
      </c>
      <c r="Y48" s="7">
        <v>1</v>
      </c>
      <c r="Z48" s="7">
        <v>5</v>
      </c>
      <c r="AA48" s="7">
        <v>2</v>
      </c>
      <c r="AB48" s="7"/>
    </row>
    <row r="49" spans="1:28" ht="12.75" customHeight="1" x14ac:dyDescent="0.4">
      <c r="A49" s="7" t="s">
        <v>242</v>
      </c>
      <c r="B49" s="7" t="s">
        <v>243</v>
      </c>
      <c r="C49" s="7" t="s">
        <v>244</v>
      </c>
      <c r="D49" s="7" t="s">
        <v>105</v>
      </c>
      <c r="E49" s="7" t="s">
        <v>32</v>
      </c>
      <c r="F49" s="7" t="s">
        <v>32</v>
      </c>
      <c r="G49" s="7" t="s">
        <v>56</v>
      </c>
      <c r="H49" s="7" t="s">
        <v>34</v>
      </c>
      <c r="I49" s="7" t="s">
        <v>35</v>
      </c>
      <c r="J49" s="7" t="s">
        <v>34</v>
      </c>
      <c r="K49" s="7" t="s">
        <v>62</v>
      </c>
      <c r="L49" s="7" t="s">
        <v>34</v>
      </c>
      <c r="M49" s="7" t="s">
        <v>245</v>
      </c>
      <c r="N49" s="7" t="s">
        <v>86</v>
      </c>
      <c r="O49" s="7" t="s">
        <v>39</v>
      </c>
      <c r="P49" s="7" t="s">
        <v>96</v>
      </c>
      <c r="Q49" s="7" t="s">
        <v>40</v>
      </c>
      <c r="R49" s="7">
        <v>5</v>
      </c>
      <c r="S49" s="7">
        <v>1</v>
      </c>
      <c r="T49" s="7">
        <v>3</v>
      </c>
      <c r="U49" s="7">
        <v>3</v>
      </c>
      <c r="V49" s="7">
        <v>3</v>
      </c>
      <c r="W49" s="7">
        <v>3</v>
      </c>
      <c r="X49" s="7">
        <v>2</v>
      </c>
      <c r="Y49" s="7">
        <v>3</v>
      </c>
      <c r="Z49" s="7">
        <v>3</v>
      </c>
      <c r="AA49" s="7">
        <v>3</v>
      </c>
      <c r="AB49" s="7"/>
    </row>
    <row r="50" spans="1:28" ht="12.75" customHeight="1" x14ac:dyDescent="0.4">
      <c r="A50" s="7" t="s">
        <v>246</v>
      </c>
      <c r="B50" s="7" t="s">
        <v>247</v>
      </c>
      <c r="C50" s="7" t="s">
        <v>248</v>
      </c>
      <c r="D50" s="7" t="s">
        <v>105</v>
      </c>
      <c r="E50" s="7" t="s">
        <v>60</v>
      </c>
      <c r="F50" s="7" t="s">
        <v>51</v>
      </c>
      <c r="G50" s="7" t="s">
        <v>189</v>
      </c>
      <c r="H50" s="7" t="s">
        <v>34</v>
      </c>
      <c r="I50" s="7" t="s">
        <v>35</v>
      </c>
      <c r="J50" s="7" t="s">
        <v>34</v>
      </c>
      <c r="K50" s="7" t="s">
        <v>36</v>
      </c>
      <c r="L50" s="7" t="s">
        <v>34</v>
      </c>
      <c r="M50" s="7" t="s">
        <v>37</v>
      </c>
      <c r="N50" s="7" t="s">
        <v>34</v>
      </c>
      <c r="O50" s="7" t="s">
        <v>39</v>
      </c>
      <c r="P50" s="7" t="s">
        <v>34</v>
      </c>
      <c r="Q50" s="7" t="s">
        <v>40</v>
      </c>
      <c r="R50" s="7">
        <v>5</v>
      </c>
      <c r="S50" s="7">
        <v>2</v>
      </c>
      <c r="T50" s="7">
        <v>4</v>
      </c>
      <c r="U50" s="7">
        <v>4</v>
      </c>
      <c r="V50" s="7">
        <v>4</v>
      </c>
      <c r="W50" s="7">
        <v>3</v>
      </c>
      <c r="X50" s="7">
        <v>4</v>
      </c>
      <c r="Y50" s="7">
        <v>2</v>
      </c>
      <c r="Z50" s="7">
        <v>4</v>
      </c>
      <c r="AA50" s="7">
        <v>4</v>
      </c>
      <c r="AB50" s="7"/>
    </row>
    <row r="51" spans="1:28" ht="12.75" customHeight="1" x14ac:dyDescent="0.4">
      <c r="A51" s="7" t="s">
        <v>249</v>
      </c>
      <c r="B51" s="7" t="s">
        <v>250</v>
      </c>
      <c r="C51" s="7" t="s">
        <v>251</v>
      </c>
      <c r="D51" s="7" t="s">
        <v>105</v>
      </c>
      <c r="E51" s="7" t="s">
        <v>32</v>
      </c>
      <c r="F51" s="7" t="s">
        <v>46</v>
      </c>
      <c r="G51" s="7" t="s">
        <v>56</v>
      </c>
      <c r="H51" s="7" t="s">
        <v>34</v>
      </c>
      <c r="I51" s="7" t="s">
        <v>35</v>
      </c>
      <c r="J51" s="7" t="s">
        <v>34</v>
      </c>
      <c r="K51" s="7" t="s">
        <v>36</v>
      </c>
      <c r="L51" s="7" t="s">
        <v>34</v>
      </c>
      <c r="M51" s="7" t="s">
        <v>37</v>
      </c>
      <c r="N51" s="7" t="s">
        <v>34</v>
      </c>
      <c r="O51" s="7" t="s">
        <v>39</v>
      </c>
      <c r="P51" s="7" t="s">
        <v>34</v>
      </c>
      <c r="Q51" s="7" t="s">
        <v>40</v>
      </c>
      <c r="R51" s="7">
        <v>1</v>
      </c>
      <c r="S51" s="7">
        <v>3</v>
      </c>
      <c r="T51" s="7">
        <v>3</v>
      </c>
      <c r="U51" s="7">
        <v>1</v>
      </c>
      <c r="V51" s="7">
        <v>2</v>
      </c>
      <c r="W51" s="7">
        <v>3</v>
      </c>
      <c r="X51" s="7">
        <v>4</v>
      </c>
      <c r="Y51" s="7">
        <v>2</v>
      </c>
      <c r="Z51" s="7">
        <v>3</v>
      </c>
      <c r="AA51" s="7">
        <v>1</v>
      </c>
      <c r="AB51" s="7" t="s">
        <v>252</v>
      </c>
    </row>
    <row r="52" spans="1:28" ht="12.75" customHeight="1" x14ac:dyDescent="0.4">
      <c r="A52" s="7" t="s">
        <v>253</v>
      </c>
      <c r="B52" s="7" t="s">
        <v>254</v>
      </c>
      <c r="C52" s="7" t="s">
        <v>255</v>
      </c>
      <c r="D52" s="7" t="s">
        <v>105</v>
      </c>
      <c r="E52" s="7" t="s">
        <v>32</v>
      </c>
      <c r="F52" s="7" t="s">
        <v>32</v>
      </c>
      <c r="G52" s="7" t="s">
        <v>116</v>
      </c>
      <c r="H52" s="7" t="s">
        <v>34</v>
      </c>
      <c r="I52" s="7" t="s">
        <v>35</v>
      </c>
      <c r="J52" s="7" t="s">
        <v>34</v>
      </c>
      <c r="K52" s="7" t="s">
        <v>62</v>
      </c>
      <c r="L52" s="7" t="s">
        <v>34</v>
      </c>
      <c r="M52" s="7" t="s">
        <v>37</v>
      </c>
      <c r="N52" s="7" t="s">
        <v>34</v>
      </c>
      <c r="O52" s="7" t="s">
        <v>39</v>
      </c>
      <c r="P52" s="7" t="s">
        <v>34</v>
      </c>
      <c r="Q52" s="7" t="s">
        <v>40</v>
      </c>
      <c r="R52" s="7">
        <v>1</v>
      </c>
      <c r="S52" s="7">
        <v>2</v>
      </c>
      <c r="T52" s="7"/>
      <c r="U52" s="7">
        <v>1</v>
      </c>
      <c r="V52" s="7">
        <v>5</v>
      </c>
      <c r="W52" s="7">
        <v>1</v>
      </c>
      <c r="X52" s="7">
        <v>4</v>
      </c>
      <c r="Y52" s="7">
        <v>5</v>
      </c>
      <c r="Z52" s="7">
        <v>2</v>
      </c>
      <c r="AA52" s="7">
        <v>1</v>
      </c>
      <c r="AB52" s="7" t="s">
        <v>256</v>
      </c>
    </row>
    <row r="53" spans="1:28" ht="12.75" customHeight="1" x14ac:dyDescent="0.4">
      <c r="A53" s="7" t="s">
        <v>257</v>
      </c>
      <c r="B53" s="7" t="s">
        <v>258</v>
      </c>
      <c r="C53" s="7" t="s">
        <v>259</v>
      </c>
      <c r="D53" s="7" t="s">
        <v>105</v>
      </c>
      <c r="E53" s="7" t="s">
        <v>32</v>
      </c>
      <c r="F53" s="7" t="s">
        <v>32</v>
      </c>
      <c r="G53" s="8" t="s">
        <v>260</v>
      </c>
      <c r="H53" s="7" t="s">
        <v>34</v>
      </c>
      <c r="I53" s="7" t="s">
        <v>35</v>
      </c>
      <c r="J53" s="7" t="s">
        <v>34</v>
      </c>
      <c r="K53" s="7" t="s">
        <v>62</v>
      </c>
      <c r="L53" s="7" t="s">
        <v>34</v>
      </c>
      <c r="M53" s="7" t="s">
        <v>37</v>
      </c>
      <c r="N53" s="7" t="s">
        <v>237</v>
      </c>
      <c r="O53" s="7" t="s">
        <v>39</v>
      </c>
      <c r="P53" s="7" t="s">
        <v>34</v>
      </c>
      <c r="Q53" s="7" t="s">
        <v>40</v>
      </c>
      <c r="R53" s="7">
        <v>3</v>
      </c>
      <c r="S53" s="7">
        <v>4</v>
      </c>
      <c r="T53" s="7">
        <v>3</v>
      </c>
      <c r="U53" s="7">
        <v>1</v>
      </c>
      <c r="V53" s="7">
        <v>3</v>
      </c>
      <c r="W53" s="7">
        <v>1</v>
      </c>
      <c r="X53" s="7">
        <v>5</v>
      </c>
      <c r="Y53" s="7">
        <v>2</v>
      </c>
      <c r="Z53" s="7">
        <v>4</v>
      </c>
      <c r="AA53" s="7">
        <v>3</v>
      </c>
      <c r="AB53" s="7"/>
    </row>
    <row r="54" spans="1:28" ht="12.75" customHeight="1" x14ac:dyDescent="0.4">
      <c r="A54" s="7" t="s">
        <v>261</v>
      </c>
      <c r="B54" s="7" t="s">
        <v>262</v>
      </c>
      <c r="C54" s="7" t="s">
        <v>263</v>
      </c>
      <c r="D54" s="7" t="s">
        <v>105</v>
      </c>
      <c r="E54" s="7" t="s">
        <v>60</v>
      </c>
      <c r="F54" s="7" t="s">
        <v>60</v>
      </c>
      <c r="G54" s="7" t="s">
        <v>125</v>
      </c>
      <c r="H54" s="7" t="s">
        <v>96</v>
      </c>
      <c r="I54" s="7" t="s">
        <v>35</v>
      </c>
      <c r="J54" s="7" t="s">
        <v>34</v>
      </c>
      <c r="K54" s="7" t="s">
        <v>190</v>
      </c>
      <c r="L54" s="7" t="s">
        <v>38</v>
      </c>
      <c r="M54" s="7" t="s">
        <v>37</v>
      </c>
      <c r="N54" s="7" t="s">
        <v>237</v>
      </c>
      <c r="O54" s="7" t="s">
        <v>63</v>
      </c>
      <c r="P54" s="7" t="s">
        <v>264</v>
      </c>
      <c r="Q54" s="7" t="s">
        <v>265</v>
      </c>
      <c r="R54" s="7">
        <v>5</v>
      </c>
      <c r="S54" s="7">
        <v>4</v>
      </c>
      <c r="T54" s="7">
        <v>3</v>
      </c>
      <c r="U54" s="7">
        <v>4</v>
      </c>
      <c r="V54" s="7">
        <v>4</v>
      </c>
      <c r="W54" s="7">
        <v>3</v>
      </c>
      <c r="X54" s="7">
        <v>3</v>
      </c>
      <c r="Y54" s="7">
        <v>2</v>
      </c>
      <c r="Z54" s="7">
        <v>3</v>
      </c>
      <c r="AA54" s="7">
        <v>3</v>
      </c>
      <c r="AB54" s="7"/>
    </row>
    <row r="55" spans="1:28" ht="12.75" customHeight="1" x14ac:dyDescent="0.4">
      <c r="A55" s="7" t="s">
        <v>266</v>
      </c>
      <c r="B55" s="7" t="s">
        <v>267</v>
      </c>
      <c r="C55" s="7" t="s">
        <v>268</v>
      </c>
      <c r="D55" s="7" t="s">
        <v>105</v>
      </c>
      <c r="E55" s="7" t="s">
        <v>32</v>
      </c>
      <c r="F55" s="7" t="s">
        <v>32</v>
      </c>
      <c r="G55" s="7" t="s">
        <v>130</v>
      </c>
      <c r="H55" s="7" t="s">
        <v>34</v>
      </c>
      <c r="I55" s="7" t="s">
        <v>35</v>
      </c>
      <c r="J55" s="7" t="s">
        <v>34</v>
      </c>
      <c r="K55" s="7" t="s">
        <v>36</v>
      </c>
      <c r="L55" s="7" t="s">
        <v>34</v>
      </c>
      <c r="M55" s="7" t="s">
        <v>37</v>
      </c>
      <c r="N55" s="7" t="s">
        <v>38</v>
      </c>
      <c r="O55" s="7" t="s">
        <v>39</v>
      </c>
      <c r="P55" s="7" t="s">
        <v>34</v>
      </c>
      <c r="Q55" s="7" t="s">
        <v>40</v>
      </c>
      <c r="R55" s="7">
        <v>4</v>
      </c>
      <c r="S55" s="7">
        <v>4</v>
      </c>
      <c r="T55" s="7">
        <v>5</v>
      </c>
      <c r="U55" s="7">
        <v>1</v>
      </c>
      <c r="V55" s="7">
        <v>4</v>
      </c>
      <c r="W55" s="7">
        <v>1</v>
      </c>
      <c r="X55" s="7">
        <v>5</v>
      </c>
      <c r="Y55" s="7">
        <v>5</v>
      </c>
      <c r="Z55" s="7">
        <v>4</v>
      </c>
      <c r="AA55" s="7">
        <v>1</v>
      </c>
      <c r="AB55" s="7" t="s">
        <v>269</v>
      </c>
    </row>
    <row r="56" spans="1:28" ht="12.75" customHeight="1" x14ac:dyDescent="0.4">
      <c r="A56" s="7" t="s">
        <v>270</v>
      </c>
      <c r="B56" s="7" t="s">
        <v>271</v>
      </c>
      <c r="C56" s="7" t="s">
        <v>272</v>
      </c>
      <c r="D56" s="7" t="s">
        <v>105</v>
      </c>
      <c r="E56" s="7" t="s">
        <v>32</v>
      </c>
      <c r="F56" s="7" t="s">
        <v>61</v>
      </c>
      <c r="G56" s="7" t="s">
        <v>68</v>
      </c>
      <c r="H56" s="7" t="s">
        <v>34</v>
      </c>
      <c r="I56" s="7" t="s">
        <v>35</v>
      </c>
      <c r="J56" s="7" t="s">
        <v>79</v>
      </c>
      <c r="K56" s="7" t="s">
        <v>36</v>
      </c>
      <c r="L56" s="7" t="s">
        <v>34</v>
      </c>
      <c r="M56" s="7" t="s">
        <v>37</v>
      </c>
      <c r="N56" s="7" t="s">
        <v>34</v>
      </c>
      <c r="O56" s="7" t="s">
        <v>39</v>
      </c>
      <c r="P56" s="7" t="s">
        <v>34</v>
      </c>
      <c r="Q56" s="7" t="s">
        <v>40</v>
      </c>
      <c r="R56" s="7">
        <v>1</v>
      </c>
      <c r="S56" s="7">
        <v>4</v>
      </c>
      <c r="T56" s="7">
        <v>4</v>
      </c>
      <c r="U56" s="7">
        <v>1</v>
      </c>
      <c r="V56" s="7">
        <v>4</v>
      </c>
      <c r="W56" s="7">
        <v>1</v>
      </c>
      <c r="X56" s="7">
        <v>3</v>
      </c>
      <c r="Y56" s="7">
        <v>4</v>
      </c>
      <c r="Z56" s="7">
        <v>4</v>
      </c>
      <c r="AA56" s="7">
        <v>1</v>
      </c>
      <c r="AB56" s="7" t="s">
        <v>273</v>
      </c>
    </row>
    <row r="57" spans="1:28" ht="12.75" customHeight="1" x14ac:dyDescent="0.4">
      <c r="A57" s="7" t="s">
        <v>274</v>
      </c>
      <c r="B57" s="7" t="s">
        <v>275</v>
      </c>
      <c r="C57" s="7" t="s">
        <v>276</v>
      </c>
      <c r="D57" s="7" t="s">
        <v>105</v>
      </c>
      <c r="E57" s="7" t="s">
        <v>32</v>
      </c>
      <c r="F57" s="7" t="s">
        <v>32</v>
      </c>
      <c r="G57" s="7" t="s">
        <v>189</v>
      </c>
      <c r="H57" s="7" t="s">
        <v>34</v>
      </c>
      <c r="I57" s="7" t="s">
        <v>35</v>
      </c>
      <c r="J57" s="7" t="s">
        <v>34</v>
      </c>
      <c r="K57" s="7" t="s">
        <v>62</v>
      </c>
      <c r="L57" s="7" t="s">
        <v>34</v>
      </c>
      <c r="M57" s="7" t="s">
        <v>37</v>
      </c>
      <c r="N57" s="7" t="s">
        <v>34</v>
      </c>
      <c r="O57" s="7" t="s">
        <v>39</v>
      </c>
      <c r="P57" s="7" t="s">
        <v>34</v>
      </c>
      <c r="Q57" s="7" t="s">
        <v>40</v>
      </c>
      <c r="R57" s="7">
        <v>5</v>
      </c>
      <c r="S57" s="7">
        <v>2</v>
      </c>
      <c r="T57" s="7">
        <v>5</v>
      </c>
      <c r="U57" s="7">
        <v>1</v>
      </c>
      <c r="V57" s="7">
        <v>1</v>
      </c>
      <c r="W57" s="7">
        <v>1</v>
      </c>
      <c r="X57" s="7">
        <v>5</v>
      </c>
      <c r="Y57" s="7">
        <v>1</v>
      </c>
      <c r="Z57" s="7">
        <v>5</v>
      </c>
      <c r="AA57" s="7">
        <v>1</v>
      </c>
      <c r="AB57" s="7"/>
    </row>
    <row r="58" spans="1:28" ht="12.75" customHeight="1" x14ac:dyDescent="0.4">
      <c r="A58" s="7" t="s">
        <v>277</v>
      </c>
      <c r="B58" s="7" t="s">
        <v>278</v>
      </c>
      <c r="C58" s="7" t="s">
        <v>279</v>
      </c>
      <c r="D58" s="7" t="s">
        <v>105</v>
      </c>
      <c r="E58" s="7" t="s">
        <v>121</v>
      </c>
      <c r="F58" s="7" t="s">
        <v>51</v>
      </c>
      <c r="G58" s="7" t="s">
        <v>68</v>
      </c>
      <c r="H58" s="7" t="s">
        <v>34</v>
      </c>
      <c r="I58" s="7" t="s">
        <v>35</v>
      </c>
      <c r="J58" s="7" t="s">
        <v>34</v>
      </c>
      <c r="K58" s="7" t="s">
        <v>280</v>
      </c>
      <c r="L58" s="7" t="s">
        <v>34</v>
      </c>
      <c r="M58" s="7" t="s">
        <v>37</v>
      </c>
      <c r="N58" s="7" t="s">
        <v>34</v>
      </c>
      <c r="O58" s="7" t="s">
        <v>39</v>
      </c>
      <c r="P58" s="7" t="s">
        <v>201</v>
      </c>
      <c r="Q58" s="7" t="s">
        <v>40</v>
      </c>
      <c r="R58" s="7">
        <v>4</v>
      </c>
      <c r="S58" s="7">
        <v>2</v>
      </c>
      <c r="T58" s="7">
        <v>4</v>
      </c>
      <c r="U58" s="7">
        <v>3</v>
      </c>
      <c r="V58" s="7">
        <v>4</v>
      </c>
      <c r="W58" s="7">
        <v>2</v>
      </c>
      <c r="X58" s="7">
        <v>4</v>
      </c>
      <c r="Y58" s="7">
        <v>2</v>
      </c>
      <c r="Z58" s="7">
        <v>4</v>
      </c>
      <c r="AA58" s="7">
        <v>4</v>
      </c>
      <c r="AB58" s="7"/>
    </row>
    <row r="59" spans="1:28" ht="12.75" customHeight="1" x14ac:dyDescent="0.4">
      <c r="A59" s="7" t="s">
        <v>281</v>
      </c>
      <c r="B59" s="7" t="s">
        <v>282</v>
      </c>
      <c r="C59" s="7" t="s">
        <v>283</v>
      </c>
      <c r="D59" s="7" t="s">
        <v>105</v>
      </c>
      <c r="E59" s="7" t="s">
        <v>32</v>
      </c>
      <c r="F59" s="7" t="s">
        <v>46</v>
      </c>
      <c r="G59" s="7" t="s">
        <v>189</v>
      </c>
      <c r="H59" s="7" t="s">
        <v>34</v>
      </c>
      <c r="I59" s="7" t="s">
        <v>35</v>
      </c>
      <c r="J59" s="7" t="s">
        <v>34</v>
      </c>
      <c r="K59" s="7" t="s">
        <v>36</v>
      </c>
      <c r="L59" s="7" t="s">
        <v>34</v>
      </c>
      <c r="M59" s="7" t="s">
        <v>37</v>
      </c>
      <c r="N59" s="7" t="s">
        <v>34</v>
      </c>
      <c r="O59" s="7" t="s">
        <v>39</v>
      </c>
      <c r="P59" s="7" t="s">
        <v>34</v>
      </c>
      <c r="Q59" s="7" t="s">
        <v>40</v>
      </c>
      <c r="R59" s="7">
        <v>5</v>
      </c>
      <c r="S59" s="7">
        <v>1</v>
      </c>
      <c r="T59" s="7">
        <v>3</v>
      </c>
      <c r="U59" s="7">
        <v>4</v>
      </c>
      <c r="V59" s="7">
        <v>4</v>
      </c>
      <c r="W59" s="7">
        <v>1</v>
      </c>
      <c r="X59" s="7">
        <v>5</v>
      </c>
      <c r="Y59" s="7">
        <v>1</v>
      </c>
      <c r="Z59" s="7">
        <v>5</v>
      </c>
      <c r="AA59" s="7">
        <v>1</v>
      </c>
      <c r="AB59" s="7"/>
    </row>
    <row r="60" spans="1:28" ht="12.75" customHeight="1" x14ac:dyDescent="0.4">
      <c r="A60" s="7" t="s">
        <v>284</v>
      </c>
      <c r="B60" s="7" t="s">
        <v>285</v>
      </c>
      <c r="C60" s="7" t="s">
        <v>286</v>
      </c>
      <c r="D60" s="7"/>
      <c r="E60" s="7" t="s">
        <v>61</v>
      </c>
      <c r="F60" s="7" t="s">
        <v>61</v>
      </c>
      <c r="G60" s="7" t="s">
        <v>125</v>
      </c>
      <c r="H60" s="7" t="s">
        <v>34</v>
      </c>
      <c r="I60" s="7" t="s">
        <v>35</v>
      </c>
      <c r="J60" s="7" t="s">
        <v>34</v>
      </c>
      <c r="K60" s="7" t="s">
        <v>36</v>
      </c>
      <c r="L60" s="7" t="s">
        <v>34</v>
      </c>
      <c r="M60" s="7" t="s">
        <v>37</v>
      </c>
      <c r="N60" s="7" t="s">
        <v>86</v>
      </c>
      <c r="O60" s="7" t="s">
        <v>39</v>
      </c>
      <c r="P60" s="7" t="s">
        <v>34</v>
      </c>
      <c r="Q60" s="7" t="s">
        <v>40</v>
      </c>
      <c r="R60" s="7">
        <v>5</v>
      </c>
      <c r="S60" s="7">
        <v>1</v>
      </c>
      <c r="T60" s="7">
        <v>5</v>
      </c>
      <c r="U60" s="7">
        <v>2</v>
      </c>
      <c r="V60" s="7">
        <v>4</v>
      </c>
      <c r="W60" s="7">
        <v>1</v>
      </c>
      <c r="X60" s="7">
        <v>5</v>
      </c>
      <c r="Y60" s="7">
        <v>1</v>
      </c>
      <c r="Z60" s="7">
        <v>5</v>
      </c>
      <c r="AA60" s="7">
        <v>1</v>
      </c>
      <c r="AB60" s="7" t="s">
        <v>287</v>
      </c>
    </row>
    <row r="61" spans="1:28" ht="12.75" customHeight="1" x14ac:dyDescent="0.4">
      <c r="A61" s="7" t="s">
        <v>288</v>
      </c>
      <c r="B61" s="7" t="s">
        <v>289</v>
      </c>
      <c r="C61" s="7" t="s">
        <v>290</v>
      </c>
      <c r="D61" s="7" t="s">
        <v>105</v>
      </c>
      <c r="E61" s="7" t="s">
        <v>32</v>
      </c>
      <c r="F61" s="7" t="s">
        <v>60</v>
      </c>
      <c r="G61" s="7" t="s">
        <v>130</v>
      </c>
      <c r="H61" s="7" t="s">
        <v>34</v>
      </c>
      <c r="I61" s="7" t="s">
        <v>35</v>
      </c>
      <c r="J61" s="7" t="s">
        <v>34</v>
      </c>
      <c r="K61" s="7" t="s">
        <v>62</v>
      </c>
      <c r="L61" s="7" t="s">
        <v>34</v>
      </c>
      <c r="M61" s="7" t="s">
        <v>37</v>
      </c>
      <c r="N61" s="7" t="s">
        <v>86</v>
      </c>
      <c r="O61" s="7" t="s">
        <v>39</v>
      </c>
      <c r="P61" s="7" t="s">
        <v>34</v>
      </c>
      <c r="Q61" s="7" t="s">
        <v>40</v>
      </c>
      <c r="R61" s="7">
        <v>5</v>
      </c>
      <c r="S61" s="7">
        <v>1</v>
      </c>
      <c r="T61" s="7">
        <v>5</v>
      </c>
      <c r="U61" s="7">
        <v>1</v>
      </c>
      <c r="V61" s="7">
        <v>3</v>
      </c>
      <c r="W61" s="7">
        <v>2</v>
      </c>
      <c r="X61" s="7">
        <v>5</v>
      </c>
      <c r="Y61" s="7">
        <v>1</v>
      </c>
      <c r="Z61" s="7">
        <v>5</v>
      </c>
      <c r="AA61" s="7">
        <v>1</v>
      </c>
      <c r="AB61" s="7"/>
    </row>
    <row r="62" spans="1:28" ht="12.75" customHeight="1" x14ac:dyDescent="0.4">
      <c r="A62" s="7" t="s">
        <v>291</v>
      </c>
      <c r="B62" s="7" t="s">
        <v>292</v>
      </c>
      <c r="C62" s="7" t="s">
        <v>293</v>
      </c>
      <c r="D62" s="7" t="s">
        <v>105</v>
      </c>
      <c r="E62" s="7" t="s">
        <v>32</v>
      </c>
      <c r="F62" s="7" t="s">
        <v>32</v>
      </c>
      <c r="G62" s="7" t="s">
        <v>130</v>
      </c>
      <c r="H62" s="7" t="s">
        <v>34</v>
      </c>
      <c r="I62" s="7" t="s">
        <v>35</v>
      </c>
      <c r="J62" s="7" t="s">
        <v>34</v>
      </c>
      <c r="K62" s="7" t="s">
        <v>36</v>
      </c>
      <c r="L62" s="7" t="s">
        <v>34</v>
      </c>
      <c r="M62" s="7" t="s">
        <v>37</v>
      </c>
      <c r="N62" s="7" t="s">
        <v>34</v>
      </c>
      <c r="O62" s="7" t="s">
        <v>39</v>
      </c>
      <c r="P62" s="7" t="s">
        <v>34</v>
      </c>
      <c r="Q62" s="7" t="s">
        <v>40</v>
      </c>
      <c r="R62" s="7">
        <v>3</v>
      </c>
      <c r="S62" s="7">
        <v>5</v>
      </c>
      <c r="T62" s="7">
        <v>5</v>
      </c>
      <c r="U62" s="7">
        <v>1</v>
      </c>
      <c r="V62" s="7">
        <v>4</v>
      </c>
      <c r="W62" s="7">
        <v>4</v>
      </c>
      <c r="X62" s="7">
        <v>5</v>
      </c>
      <c r="Y62" s="7">
        <v>5</v>
      </c>
      <c r="Z62" s="7">
        <v>5</v>
      </c>
      <c r="AA62" s="7">
        <v>1</v>
      </c>
      <c r="AB62" s="7" t="s">
        <v>294</v>
      </c>
    </row>
    <row r="63" spans="1:28" ht="12.75" customHeight="1" x14ac:dyDescent="0.4">
      <c r="A63" s="7" t="s">
        <v>295</v>
      </c>
      <c r="B63" s="7" t="s">
        <v>296</v>
      </c>
      <c r="C63" s="7" t="s">
        <v>297</v>
      </c>
      <c r="D63" s="8" t="s">
        <v>31</v>
      </c>
      <c r="E63" s="7" t="s">
        <v>32</v>
      </c>
      <c r="F63" s="7" t="s">
        <v>60</v>
      </c>
      <c r="G63" s="7" t="s">
        <v>68</v>
      </c>
      <c r="H63" s="7" t="s">
        <v>34</v>
      </c>
      <c r="I63" s="7" t="s">
        <v>35</v>
      </c>
      <c r="J63" s="7" t="s">
        <v>34</v>
      </c>
      <c r="K63" s="7" t="s">
        <v>36</v>
      </c>
      <c r="L63" s="7" t="s">
        <v>34</v>
      </c>
      <c r="M63" s="7" t="s">
        <v>37</v>
      </c>
      <c r="N63" s="7" t="s">
        <v>34</v>
      </c>
      <c r="O63" s="7" t="s">
        <v>39</v>
      </c>
      <c r="P63" s="7" t="s">
        <v>38</v>
      </c>
      <c r="Q63" s="7" t="s">
        <v>40</v>
      </c>
      <c r="R63" s="7">
        <v>3</v>
      </c>
      <c r="S63" s="7">
        <v>3</v>
      </c>
      <c r="T63" s="7">
        <v>4</v>
      </c>
      <c r="U63" s="7">
        <v>1</v>
      </c>
      <c r="V63" s="7">
        <v>4</v>
      </c>
      <c r="W63" s="7">
        <v>1</v>
      </c>
      <c r="X63" s="7">
        <v>4</v>
      </c>
      <c r="Y63" s="7">
        <v>2</v>
      </c>
      <c r="Z63" s="7">
        <v>4</v>
      </c>
      <c r="AA63" s="7">
        <v>3</v>
      </c>
      <c r="AB63" s="7" t="s">
        <v>298</v>
      </c>
    </row>
    <row r="64" spans="1:28" ht="12.75" customHeight="1" x14ac:dyDescent="0.4">
      <c r="A64" s="7" t="s">
        <v>299</v>
      </c>
      <c r="B64" s="7" t="s">
        <v>300</v>
      </c>
      <c r="C64" s="7" t="s">
        <v>301</v>
      </c>
      <c r="D64" s="7" t="s">
        <v>105</v>
      </c>
      <c r="E64" s="7" t="s">
        <v>32</v>
      </c>
      <c r="F64" s="7" t="s">
        <v>60</v>
      </c>
      <c r="G64" s="7" t="s">
        <v>130</v>
      </c>
      <c r="H64" s="7" t="s">
        <v>34</v>
      </c>
      <c r="I64" s="7" t="s">
        <v>35</v>
      </c>
      <c r="J64" s="7" t="s">
        <v>34</v>
      </c>
      <c r="K64" s="7" t="s">
        <v>36</v>
      </c>
      <c r="L64" s="7" t="s">
        <v>34</v>
      </c>
      <c r="M64" s="7" t="s">
        <v>37</v>
      </c>
      <c r="N64" s="7" t="s">
        <v>34</v>
      </c>
      <c r="O64" s="7" t="s">
        <v>39</v>
      </c>
      <c r="P64" s="7" t="s">
        <v>86</v>
      </c>
      <c r="Q64" s="7" t="s">
        <v>40</v>
      </c>
      <c r="R64" s="7">
        <v>2</v>
      </c>
      <c r="S64" s="7">
        <v>2</v>
      </c>
      <c r="T64" s="7">
        <v>4</v>
      </c>
      <c r="U64" s="7">
        <v>1</v>
      </c>
      <c r="V64" s="7">
        <v>3</v>
      </c>
      <c r="W64" s="7">
        <v>1</v>
      </c>
      <c r="X64" s="7">
        <v>4</v>
      </c>
      <c r="Y64" s="7">
        <v>1</v>
      </c>
      <c r="Z64" s="7">
        <v>5</v>
      </c>
      <c r="AA64" s="7">
        <v>3</v>
      </c>
      <c r="AB64" s="7"/>
    </row>
    <row r="65" spans="1:28" ht="12.75" customHeight="1" x14ac:dyDescent="0.4">
      <c r="A65" s="7" t="s">
        <v>302</v>
      </c>
      <c r="B65" s="7" t="s">
        <v>303</v>
      </c>
      <c r="C65" s="7" t="s">
        <v>304</v>
      </c>
      <c r="D65" s="7" t="s">
        <v>78</v>
      </c>
      <c r="E65" s="7" t="s">
        <v>32</v>
      </c>
      <c r="F65" s="7" t="s">
        <v>46</v>
      </c>
      <c r="G65" s="8" t="s">
        <v>46</v>
      </c>
      <c r="H65" s="7" t="s">
        <v>34</v>
      </c>
      <c r="I65" s="7" t="s">
        <v>35</v>
      </c>
      <c r="J65" s="7" t="s">
        <v>34</v>
      </c>
      <c r="K65" s="7" t="s">
        <v>36</v>
      </c>
      <c r="L65" s="7" t="s">
        <v>34</v>
      </c>
      <c r="M65" s="7" t="s">
        <v>37</v>
      </c>
      <c r="N65" s="7" t="s">
        <v>34</v>
      </c>
      <c r="O65" s="7" t="s">
        <v>39</v>
      </c>
      <c r="P65" s="7" t="s">
        <v>34</v>
      </c>
      <c r="Q65" s="7" t="s">
        <v>40</v>
      </c>
      <c r="R65" s="7">
        <v>5</v>
      </c>
      <c r="S65" s="7">
        <v>1</v>
      </c>
      <c r="T65" s="7">
        <v>5</v>
      </c>
      <c r="U65" s="7">
        <v>1</v>
      </c>
      <c r="V65" s="7">
        <v>5</v>
      </c>
      <c r="W65" s="7">
        <v>1</v>
      </c>
      <c r="X65" s="7">
        <v>3</v>
      </c>
      <c r="Y65" s="7">
        <v>1</v>
      </c>
      <c r="Z65" s="7">
        <v>5</v>
      </c>
      <c r="AA65" s="7">
        <v>1</v>
      </c>
      <c r="AB65" s="7" t="s">
        <v>305</v>
      </c>
    </row>
    <row r="66" spans="1:28" ht="12.75" customHeight="1" x14ac:dyDescent="0.4">
      <c r="A66" s="7" t="s">
        <v>306</v>
      </c>
      <c r="B66" s="7" t="s">
        <v>307</v>
      </c>
      <c r="C66" s="7" t="s">
        <v>308</v>
      </c>
      <c r="D66" s="7" t="s">
        <v>105</v>
      </c>
      <c r="E66" s="7" t="s">
        <v>121</v>
      </c>
      <c r="F66" s="7" t="s">
        <v>46</v>
      </c>
      <c r="G66" s="8" t="s">
        <v>46</v>
      </c>
      <c r="H66" s="7" t="s">
        <v>34</v>
      </c>
      <c r="I66" s="7" t="s">
        <v>35</v>
      </c>
      <c r="J66" s="7" t="s">
        <v>38</v>
      </c>
      <c r="K66" s="7" t="s">
        <v>69</v>
      </c>
      <c r="L66" s="7" t="s">
        <v>34</v>
      </c>
      <c r="M66" s="7" t="s">
        <v>37</v>
      </c>
      <c r="N66" s="7" t="s">
        <v>38</v>
      </c>
      <c r="O66" s="7" t="s">
        <v>309</v>
      </c>
      <c r="P66" s="7" t="s">
        <v>34</v>
      </c>
      <c r="Q66" s="7" t="s">
        <v>40</v>
      </c>
      <c r="R66" s="7">
        <v>4</v>
      </c>
      <c r="S66" s="7">
        <v>2</v>
      </c>
      <c r="T66" s="7">
        <v>4</v>
      </c>
      <c r="U66" s="7">
        <v>4</v>
      </c>
      <c r="V66" s="7">
        <v>4</v>
      </c>
      <c r="W66" s="7">
        <v>3</v>
      </c>
      <c r="X66" s="7">
        <v>5</v>
      </c>
      <c r="Y66" s="7">
        <v>2</v>
      </c>
      <c r="Z66" s="7">
        <v>3</v>
      </c>
      <c r="AA66" s="7">
        <v>3</v>
      </c>
      <c r="AB66" s="7" t="s">
        <v>310</v>
      </c>
    </row>
    <row r="67" spans="1:28" ht="12.75" customHeight="1" x14ac:dyDescent="0.4">
      <c r="A67" s="7" t="s">
        <v>311</v>
      </c>
      <c r="B67" s="7" t="s">
        <v>312</v>
      </c>
      <c r="C67" s="7" t="s">
        <v>313</v>
      </c>
      <c r="D67" s="7" t="s">
        <v>105</v>
      </c>
      <c r="E67" s="7" t="s">
        <v>61</v>
      </c>
      <c r="F67" s="7" t="s">
        <v>46</v>
      </c>
      <c r="G67" s="7"/>
      <c r="H67" s="7" t="s">
        <v>34</v>
      </c>
      <c r="I67" s="7" t="s">
        <v>35</v>
      </c>
      <c r="J67" s="7" t="s">
        <v>96</v>
      </c>
      <c r="K67" s="7" t="s">
        <v>36</v>
      </c>
      <c r="L67" s="7" t="s">
        <v>34</v>
      </c>
      <c r="M67" s="7" t="s">
        <v>37</v>
      </c>
      <c r="N67" s="7" t="s">
        <v>34</v>
      </c>
      <c r="O67" s="7" t="s">
        <v>39</v>
      </c>
      <c r="P67" s="7" t="s">
        <v>34</v>
      </c>
      <c r="Q67" s="7" t="s">
        <v>40</v>
      </c>
      <c r="R67" s="7">
        <v>3</v>
      </c>
      <c r="S67" s="7">
        <v>1</v>
      </c>
      <c r="T67" s="7">
        <v>5</v>
      </c>
      <c r="U67" s="7">
        <v>1</v>
      </c>
      <c r="V67" s="7">
        <v>4</v>
      </c>
      <c r="W67" s="7">
        <v>1</v>
      </c>
      <c r="X67" s="7">
        <v>4</v>
      </c>
      <c r="Y67" s="7">
        <v>1</v>
      </c>
      <c r="Z67" s="7">
        <v>5</v>
      </c>
      <c r="AA67" s="7">
        <v>1</v>
      </c>
      <c r="AB67" s="7"/>
    </row>
    <row r="68" spans="1:28" ht="12.75" customHeight="1" x14ac:dyDescent="0.4">
      <c r="A68" s="7" t="s">
        <v>314</v>
      </c>
      <c r="B68" s="7" t="s">
        <v>315</v>
      </c>
      <c r="C68" s="7" t="s">
        <v>316</v>
      </c>
      <c r="D68" s="8" t="s">
        <v>31</v>
      </c>
      <c r="E68" s="7" t="s">
        <v>32</v>
      </c>
      <c r="F68" s="7" t="s">
        <v>32</v>
      </c>
      <c r="G68" s="7" t="s">
        <v>125</v>
      </c>
      <c r="H68" s="7" t="s">
        <v>34</v>
      </c>
      <c r="I68" s="7" t="s">
        <v>35</v>
      </c>
      <c r="J68" s="7" t="s">
        <v>79</v>
      </c>
      <c r="K68" s="7" t="s">
        <v>36</v>
      </c>
      <c r="L68" s="7" t="s">
        <v>34</v>
      </c>
      <c r="M68" s="7" t="s">
        <v>37</v>
      </c>
      <c r="N68" s="7" t="s">
        <v>264</v>
      </c>
      <c r="O68" s="7" t="s">
        <v>39</v>
      </c>
      <c r="P68" s="7" t="s">
        <v>34</v>
      </c>
      <c r="Q68" s="7" t="s">
        <v>40</v>
      </c>
      <c r="R68" s="7">
        <v>4</v>
      </c>
      <c r="S68" s="7">
        <v>1</v>
      </c>
      <c r="T68" s="7">
        <v>5</v>
      </c>
      <c r="U68" s="7">
        <v>2</v>
      </c>
      <c r="V68" s="7"/>
      <c r="W68" s="7">
        <v>1</v>
      </c>
      <c r="X68" s="7">
        <v>4</v>
      </c>
      <c r="Y68" s="7">
        <v>1</v>
      </c>
      <c r="Z68" s="7">
        <v>5</v>
      </c>
      <c r="AA68" s="7">
        <v>2</v>
      </c>
      <c r="AB68" s="7" t="s">
        <v>317</v>
      </c>
    </row>
    <row r="69" spans="1:28" ht="12.75" customHeight="1" x14ac:dyDescent="0.4">
      <c r="A69" s="7" t="s">
        <v>318</v>
      </c>
      <c r="B69" s="7" t="s">
        <v>319</v>
      </c>
      <c r="C69" s="7" t="s">
        <v>320</v>
      </c>
      <c r="D69" s="7" t="s">
        <v>105</v>
      </c>
      <c r="E69" s="7" t="s">
        <v>32</v>
      </c>
      <c r="F69" s="7" t="s">
        <v>32</v>
      </c>
      <c r="G69" s="7" t="s">
        <v>52</v>
      </c>
      <c r="H69" s="7" t="s">
        <v>34</v>
      </c>
      <c r="I69" s="7" t="s">
        <v>35</v>
      </c>
      <c r="J69" s="7" t="s">
        <v>34</v>
      </c>
      <c r="K69" s="7" t="s">
        <v>36</v>
      </c>
      <c r="L69" s="7" t="s">
        <v>34</v>
      </c>
      <c r="M69" s="7" t="s">
        <v>37</v>
      </c>
      <c r="N69" s="7" t="s">
        <v>34</v>
      </c>
      <c r="O69" s="7" t="s">
        <v>39</v>
      </c>
      <c r="P69" s="7" t="s">
        <v>34</v>
      </c>
      <c r="Q69" s="7" t="s">
        <v>40</v>
      </c>
      <c r="R69" s="7">
        <v>1</v>
      </c>
      <c r="S69" s="7">
        <v>4</v>
      </c>
      <c r="T69" s="7">
        <v>2</v>
      </c>
      <c r="U69" s="7">
        <v>2</v>
      </c>
      <c r="V69" s="7">
        <v>2</v>
      </c>
      <c r="W69" s="7">
        <v>3</v>
      </c>
      <c r="X69" s="7">
        <v>3</v>
      </c>
      <c r="Y69" s="7">
        <v>4</v>
      </c>
      <c r="Z69" s="7">
        <v>4</v>
      </c>
      <c r="AA69" s="7">
        <v>2</v>
      </c>
      <c r="AB69" s="7" t="s">
        <v>321</v>
      </c>
    </row>
    <row r="70" spans="1:28" ht="12.75" customHeight="1" x14ac:dyDescent="0.4">
      <c r="A70" s="7" t="s">
        <v>322</v>
      </c>
      <c r="B70" s="7" t="s">
        <v>323</v>
      </c>
      <c r="C70" s="7" t="s">
        <v>324</v>
      </c>
      <c r="D70" s="7"/>
      <c r="E70" s="7" t="s">
        <v>51</v>
      </c>
      <c r="F70" s="7" t="s">
        <v>51</v>
      </c>
      <c r="G70" s="7" t="s">
        <v>325</v>
      </c>
      <c r="H70" s="7" t="s">
        <v>34</v>
      </c>
      <c r="I70" s="7" t="s">
        <v>35</v>
      </c>
      <c r="J70" s="7" t="s">
        <v>34</v>
      </c>
      <c r="K70" s="7" t="s">
        <v>62</v>
      </c>
      <c r="L70" s="7" t="s">
        <v>34</v>
      </c>
      <c r="M70" s="7" t="s">
        <v>37</v>
      </c>
      <c r="N70" s="7" t="s">
        <v>34</v>
      </c>
      <c r="O70" s="7" t="s">
        <v>39</v>
      </c>
      <c r="P70" s="7" t="s">
        <v>34</v>
      </c>
      <c r="Q70" s="7" t="s">
        <v>40</v>
      </c>
      <c r="R70" s="7">
        <v>5</v>
      </c>
      <c r="S70" s="7">
        <v>1</v>
      </c>
      <c r="T70" s="7">
        <v>5</v>
      </c>
      <c r="U70" s="7">
        <v>2</v>
      </c>
      <c r="V70" s="7">
        <v>5</v>
      </c>
      <c r="W70" s="7">
        <v>1</v>
      </c>
      <c r="X70" s="7">
        <v>5</v>
      </c>
      <c r="Y70" s="7">
        <v>3</v>
      </c>
      <c r="Z70" s="7">
        <v>5</v>
      </c>
      <c r="AA70" s="7">
        <v>4</v>
      </c>
      <c r="AB70" s="7" t="s">
        <v>326</v>
      </c>
    </row>
    <row r="71" spans="1:28" ht="12.75" customHeight="1" x14ac:dyDescent="0.4">
      <c r="A71" s="7" t="s">
        <v>327</v>
      </c>
      <c r="B71" s="7" t="s">
        <v>328</v>
      </c>
      <c r="C71" s="7" t="s">
        <v>329</v>
      </c>
      <c r="D71" s="7" t="s">
        <v>78</v>
      </c>
      <c r="E71" s="7" t="s">
        <v>60</v>
      </c>
      <c r="F71" s="7" t="s">
        <v>60</v>
      </c>
      <c r="G71" s="7" t="s">
        <v>85</v>
      </c>
      <c r="H71" s="7" t="s">
        <v>34</v>
      </c>
      <c r="I71" s="7" t="s">
        <v>35</v>
      </c>
      <c r="J71" s="7" t="s">
        <v>34</v>
      </c>
      <c r="K71" s="7" t="s">
        <v>36</v>
      </c>
      <c r="L71" s="7" t="s">
        <v>34</v>
      </c>
      <c r="M71" s="7" t="s">
        <v>37</v>
      </c>
      <c r="N71" s="7" t="s">
        <v>34</v>
      </c>
      <c r="O71" s="7" t="s">
        <v>39</v>
      </c>
      <c r="P71" s="7" t="s">
        <v>34</v>
      </c>
      <c r="Q71" s="7" t="s">
        <v>40</v>
      </c>
      <c r="R71" s="7">
        <v>1</v>
      </c>
      <c r="S71" s="7">
        <v>2</v>
      </c>
      <c r="T71" s="7">
        <v>4</v>
      </c>
      <c r="U71" s="7">
        <v>1</v>
      </c>
      <c r="V71" s="7">
        <v>1</v>
      </c>
      <c r="W71" s="7">
        <v>3</v>
      </c>
      <c r="X71" s="7">
        <v>4</v>
      </c>
      <c r="Y71" s="7">
        <v>5</v>
      </c>
      <c r="Z71" s="7">
        <v>4</v>
      </c>
      <c r="AA71" s="7">
        <v>1</v>
      </c>
      <c r="AB71" s="7" t="s">
        <v>330</v>
      </c>
    </row>
    <row r="72" spans="1:28" ht="12.75" customHeight="1" x14ac:dyDescent="0.4">
      <c r="A72" s="7" t="s">
        <v>331</v>
      </c>
      <c r="B72" s="7" t="s">
        <v>332</v>
      </c>
      <c r="C72" s="7" t="s">
        <v>333</v>
      </c>
      <c r="D72" s="7" t="s">
        <v>217</v>
      </c>
      <c r="E72" s="7" t="s">
        <v>32</v>
      </c>
      <c r="F72" s="7" t="s">
        <v>32</v>
      </c>
      <c r="G72" s="7" t="s">
        <v>52</v>
      </c>
      <c r="H72" s="7" t="s">
        <v>34</v>
      </c>
      <c r="I72" s="7" t="s">
        <v>35</v>
      </c>
      <c r="J72" s="7" t="s">
        <v>34</v>
      </c>
      <c r="K72" s="7" t="s">
        <v>36</v>
      </c>
      <c r="L72" s="7" t="s">
        <v>34</v>
      </c>
      <c r="M72" s="7" t="s">
        <v>37</v>
      </c>
      <c r="N72" s="7" t="s">
        <v>34</v>
      </c>
      <c r="O72" s="7" t="s">
        <v>39</v>
      </c>
      <c r="P72" s="7" t="s">
        <v>34</v>
      </c>
      <c r="Q72" s="7" t="s">
        <v>40</v>
      </c>
      <c r="R72" s="7">
        <v>2</v>
      </c>
      <c r="S72" s="7">
        <v>1</v>
      </c>
      <c r="T72" s="7">
        <v>5</v>
      </c>
      <c r="U72" s="7">
        <v>1</v>
      </c>
      <c r="V72" s="7">
        <v>4</v>
      </c>
      <c r="W72" s="7">
        <v>1</v>
      </c>
      <c r="X72" s="7">
        <v>5</v>
      </c>
      <c r="Y72" s="7">
        <v>1</v>
      </c>
      <c r="Z72" s="7">
        <v>5</v>
      </c>
      <c r="AA72" s="7">
        <v>1</v>
      </c>
      <c r="AB72" s="7" t="s">
        <v>334</v>
      </c>
    </row>
    <row r="73" spans="1:28" ht="12.75" customHeight="1" x14ac:dyDescent="0.4">
      <c r="A73" s="7" t="s">
        <v>335</v>
      </c>
      <c r="B73" s="7" t="s">
        <v>336</v>
      </c>
      <c r="C73" s="7" t="s">
        <v>337</v>
      </c>
      <c r="D73" s="7" t="s">
        <v>105</v>
      </c>
      <c r="E73" s="7" t="s">
        <v>121</v>
      </c>
      <c r="F73" s="7" t="s">
        <v>46</v>
      </c>
      <c r="G73" s="8" t="s">
        <v>46</v>
      </c>
      <c r="H73" s="7" t="s">
        <v>264</v>
      </c>
      <c r="I73" s="7" t="s">
        <v>338</v>
      </c>
      <c r="J73" s="7" t="s">
        <v>38</v>
      </c>
      <c r="K73" s="7" t="s">
        <v>62</v>
      </c>
      <c r="L73" s="7" t="s">
        <v>38</v>
      </c>
      <c r="M73" s="7" t="s">
        <v>245</v>
      </c>
      <c r="N73" s="7" t="s">
        <v>38</v>
      </c>
      <c r="O73" s="7" t="s">
        <v>309</v>
      </c>
      <c r="P73" s="7" t="s">
        <v>86</v>
      </c>
      <c r="Q73" s="7" t="s">
        <v>191</v>
      </c>
      <c r="R73" s="7">
        <v>1</v>
      </c>
      <c r="S73" s="7">
        <v>3</v>
      </c>
      <c r="T73" s="7">
        <v>3</v>
      </c>
      <c r="U73" s="7">
        <v>5</v>
      </c>
      <c r="V73" s="7">
        <v>4</v>
      </c>
      <c r="W73" s="7">
        <v>3</v>
      </c>
      <c r="X73" s="7">
        <v>2</v>
      </c>
      <c r="Y73" s="7">
        <v>2</v>
      </c>
      <c r="Z73" s="7">
        <v>1</v>
      </c>
      <c r="AA73" s="7">
        <v>5</v>
      </c>
      <c r="AB73" s="7"/>
    </row>
    <row r="74" spans="1:28" ht="12.75" customHeight="1" x14ac:dyDescent="0.4">
      <c r="A74" s="7" t="s">
        <v>339</v>
      </c>
      <c r="B74" s="7" t="s">
        <v>340</v>
      </c>
      <c r="C74" s="7" t="s">
        <v>341</v>
      </c>
      <c r="D74" s="7" t="s">
        <v>105</v>
      </c>
      <c r="E74" s="7" t="s">
        <v>32</v>
      </c>
      <c r="F74" s="7" t="s">
        <v>32</v>
      </c>
      <c r="G74" s="7" t="s">
        <v>68</v>
      </c>
      <c r="H74" s="7" t="s">
        <v>34</v>
      </c>
      <c r="I74" s="7" t="s">
        <v>35</v>
      </c>
      <c r="J74" s="7" t="s">
        <v>34</v>
      </c>
      <c r="K74" s="7" t="s">
        <v>62</v>
      </c>
      <c r="L74" s="7" t="s">
        <v>34</v>
      </c>
      <c r="M74" s="7" t="s">
        <v>37</v>
      </c>
      <c r="N74" s="7" t="s">
        <v>34</v>
      </c>
      <c r="O74" s="7" t="s">
        <v>39</v>
      </c>
      <c r="P74" s="7" t="s">
        <v>34</v>
      </c>
      <c r="Q74" s="7" t="s">
        <v>40</v>
      </c>
      <c r="R74" s="7">
        <v>2</v>
      </c>
      <c r="S74" s="7">
        <v>1</v>
      </c>
      <c r="T74" s="7">
        <v>1</v>
      </c>
      <c r="U74" s="7">
        <v>1</v>
      </c>
      <c r="V74" s="7">
        <v>4</v>
      </c>
      <c r="W74" s="7">
        <v>1</v>
      </c>
      <c r="X74" s="7">
        <v>5</v>
      </c>
      <c r="Y74" s="7">
        <v>1</v>
      </c>
      <c r="Z74" s="7">
        <v>3</v>
      </c>
      <c r="AA74" s="7">
        <v>1</v>
      </c>
      <c r="AB74" s="7" t="s">
        <v>342</v>
      </c>
    </row>
    <row r="75" spans="1:28" ht="12.75" customHeight="1" x14ac:dyDescent="0.4">
      <c r="A75" s="7" t="s">
        <v>343</v>
      </c>
      <c r="B75" s="7" t="s">
        <v>344</v>
      </c>
      <c r="C75" s="7" t="s">
        <v>345</v>
      </c>
      <c r="D75" s="8" t="s">
        <v>31</v>
      </c>
      <c r="E75" s="7" t="s">
        <v>32</v>
      </c>
      <c r="F75" s="7" t="s">
        <v>32</v>
      </c>
      <c r="G75" s="7" t="s">
        <v>346</v>
      </c>
      <c r="H75" s="7" t="s">
        <v>34</v>
      </c>
      <c r="I75" s="7" t="s">
        <v>35</v>
      </c>
      <c r="J75" s="7" t="s">
        <v>86</v>
      </c>
      <c r="K75" s="7" t="s">
        <v>36</v>
      </c>
      <c r="L75" s="7" t="s">
        <v>86</v>
      </c>
      <c r="M75" s="7" t="s">
        <v>37</v>
      </c>
      <c r="N75" s="7" t="s">
        <v>34</v>
      </c>
      <c r="O75" s="7" t="s">
        <v>39</v>
      </c>
      <c r="P75" s="7" t="s">
        <v>34</v>
      </c>
      <c r="Q75" s="7" t="s">
        <v>40</v>
      </c>
      <c r="R75" s="7">
        <v>4</v>
      </c>
      <c r="S75" s="7">
        <v>2</v>
      </c>
      <c r="T75" s="7">
        <v>5</v>
      </c>
      <c r="U75" s="7">
        <v>1</v>
      </c>
      <c r="V75" s="7">
        <v>3</v>
      </c>
      <c r="W75" s="7">
        <v>1</v>
      </c>
      <c r="X75" s="7">
        <v>4</v>
      </c>
      <c r="Y75" s="7">
        <v>3</v>
      </c>
      <c r="Z75" s="7">
        <v>5</v>
      </c>
      <c r="AA75" s="7">
        <v>2</v>
      </c>
      <c r="AB75" s="7" t="s">
        <v>347</v>
      </c>
    </row>
    <row r="76" spans="1:28" ht="12.75" customHeight="1" x14ac:dyDescent="0.4">
      <c r="A76" s="7" t="s">
        <v>348</v>
      </c>
      <c r="B76" s="7" t="s">
        <v>349</v>
      </c>
      <c r="C76" s="7" t="s">
        <v>350</v>
      </c>
      <c r="D76" s="7" t="s">
        <v>105</v>
      </c>
      <c r="E76" s="7" t="s">
        <v>32</v>
      </c>
      <c r="F76" s="7" t="s">
        <v>51</v>
      </c>
      <c r="G76" s="7" t="s">
        <v>52</v>
      </c>
      <c r="H76" s="7" t="s">
        <v>34</v>
      </c>
      <c r="I76" s="7" t="s">
        <v>35</v>
      </c>
      <c r="J76" s="7" t="s">
        <v>96</v>
      </c>
      <c r="K76" s="7" t="s">
        <v>36</v>
      </c>
      <c r="L76" s="7" t="s">
        <v>34</v>
      </c>
      <c r="M76" s="7" t="s">
        <v>37</v>
      </c>
      <c r="N76" s="7" t="s">
        <v>34</v>
      </c>
      <c r="O76" s="7" t="s">
        <v>39</v>
      </c>
      <c r="P76" s="7" t="s">
        <v>34</v>
      </c>
      <c r="Q76" s="7" t="s">
        <v>40</v>
      </c>
      <c r="R76" s="7">
        <v>2</v>
      </c>
      <c r="S76" s="7">
        <v>2</v>
      </c>
      <c r="T76" s="7">
        <v>4</v>
      </c>
      <c r="U76" s="7">
        <v>1</v>
      </c>
      <c r="V76" s="7">
        <v>4</v>
      </c>
      <c r="W76" s="7">
        <v>2</v>
      </c>
      <c r="X76" s="7">
        <v>4</v>
      </c>
      <c r="Y76" s="7">
        <v>2</v>
      </c>
      <c r="Z76" s="7">
        <v>4</v>
      </c>
      <c r="AA76" s="7">
        <v>2</v>
      </c>
      <c r="AB76" s="7" t="s">
        <v>351</v>
      </c>
    </row>
    <row r="77" spans="1:28" ht="12.75" customHeight="1" x14ac:dyDescent="0.4">
      <c r="A77" s="7" t="s">
        <v>352</v>
      </c>
      <c r="B77" s="7" t="s">
        <v>353</v>
      </c>
      <c r="C77" s="7" t="s">
        <v>354</v>
      </c>
      <c r="D77" s="7" t="s">
        <v>105</v>
      </c>
      <c r="E77" s="7" t="s">
        <v>51</v>
      </c>
      <c r="F77" s="7" t="s">
        <v>61</v>
      </c>
      <c r="G77" s="7" t="s">
        <v>94</v>
      </c>
      <c r="H77" s="7" t="s">
        <v>34</v>
      </c>
      <c r="I77" s="7" t="s">
        <v>35</v>
      </c>
      <c r="J77" s="7" t="s">
        <v>34</v>
      </c>
      <c r="K77" s="7" t="s">
        <v>36</v>
      </c>
      <c r="L77" s="7" t="s">
        <v>34</v>
      </c>
      <c r="M77" s="7" t="s">
        <v>37</v>
      </c>
      <c r="N77" s="7" t="s">
        <v>34</v>
      </c>
      <c r="O77" s="7" t="s">
        <v>39</v>
      </c>
      <c r="P77" s="7" t="s">
        <v>34</v>
      </c>
      <c r="Q77" s="7" t="s">
        <v>40</v>
      </c>
      <c r="R77" s="7">
        <v>4</v>
      </c>
      <c r="S77" s="7">
        <v>3</v>
      </c>
      <c r="T77" s="7">
        <v>4</v>
      </c>
      <c r="U77" s="7">
        <v>3</v>
      </c>
      <c r="V77" s="7">
        <v>4</v>
      </c>
      <c r="W77" s="7">
        <v>1</v>
      </c>
      <c r="X77" s="7">
        <v>4</v>
      </c>
      <c r="Y77" s="7">
        <v>2</v>
      </c>
      <c r="Z77" s="7">
        <v>4</v>
      </c>
      <c r="AA77" s="7">
        <v>2</v>
      </c>
      <c r="AB77" s="7" t="s">
        <v>355</v>
      </c>
    </row>
    <row r="78" spans="1:28" ht="12.75" customHeight="1" x14ac:dyDescent="0.4">
      <c r="A78" s="7" t="s">
        <v>356</v>
      </c>
      <c r="B78" s="7" t="s">
        <v>357</v>
      </c>
      <c r="C78" s="7" t="s">
        <v>358</v>
      </c>
      <c r="D78" s="7" t="s">
        <v>105</v>
      </c>
      <c r="E78" s="7"/>
      <c r="F78" s="7"/>
      <c r="G78" s="7"/>
      <c r="H78" s="7" t="s">
        <v>34</v>
      </c>
      <c r="I78" s="7" t="s">
        <v>35</v>
      </c>
      <c r="J78" s="7" t="s">
        <v>38</v>
      </c>
      <c r="K78" s="7" t="s">
        <v>36</v>
      </c>
      <c r="L78" s="7" t="s">
        <v>34</v>
      </c>
      <c r="M78" s="7" t="s">
        <v>80</v>
      </c>
      <c r="N78" s="7" t="s">
        <v>34</v>
      </c>
      <c r="O78" s="7" t="s">
        <v>39</v>
      </c>
      <c r="P78" s="7" t="s">
        <v>34</v>
      </c>
      <c r="Q78" s="7" t="s">
        <v>40</v>
      </c>
      <c r="R78" s="7">
        <v>2</v>
      </c>
      <c r="S78" s="7">
        <v>2</v>
      </c>
      <c r="T78" s="7">
        <v>2</v>
      </c>
      <c r="U78" s="7">
        <v>3</v>
      </c>
      <c r="V78" s="7">
        <v>2</v>
      </c>
      <c r="W78" s="7">
        <v>2</v>
      </c>
      <c r="X78" s="7">
        <v>4</v>
      </c>
      <c r="Y78" s="7">
        <v>2</v>
      </c>
      <c r="Z78" s="7"/>
      <c r="AA78" s="7">
        <v>3</v>
      </c>
      <c r="AB78" s="7"/>
    </row>
    <row r="79" spans="1:28" ht="12.75" customHeight="1" x14ac:dyDescent="0.4">
      <c r="A79" s="7" t="s">
        <v>359</v>
      </c>
      <c r="B79" s="7" t="s">
        <v>360</v>
      </c>
      <c r="C79" s="7" t="s">
        <v>361</v>
      </c>
      <c r="D79" s="7" t="s">
        <v>78</v>
      </c>
      <c r="E79" s="7" t="s">
        <v>32</v>
      </c>
      <c r="F79" s="7" t="s">
        <v>32</v>
      </c>
      <c r="G79" s="7" t="s">
        <v>85</v>
      </c>
      <c r="H79" s="7" t="s">
        <v>34</v>
      </c>
      <c r="I79" s="7" t="s">
        <v>35</v>
      </c>
      <c r="J79" s="7" t="s">
        <v>34</v>
      </c>
      <c r="K79" s="7" t="s">
        <v>62</v>
      </c>
      <c r="L79" s="7" t="s">
        <v>34</v>
      </c>
      <c r="M79" s="7" t="s">
        <v>37</v>
      </c>
      <c r="N79" s="7" t="s">
        <v>38</v>
      </c>
      <c r="O79" s="7" t="s">
        <v>39</v>
      </c>
      <c r="P79" s="7" t="s">
        <v>38</v>
      </c>
      <c r="Q79" s="7" t="s">
        <v>40</v>
      </c>
      <c r="R79" s="7">
        <v>2</v>
      </c>
      <c r="S79" s="7">
        <v>1</v>
      </c>
      <c r="T79" s="7">
        <v>5</v>
      </c>
      <c r="U79" s="7">
        <v>1</v>
      </c>
      <c r="V79" s="7">
        <v>2</v>
      </c>
      <c r="W79" s="7">
        <v>1</v>
      </c>
      <c r="X79" s="7">
        <v>5</v>
      </c>
      <c r="Y79" s="7">
        <v>2</v>
      </c>
      <c r="Z79" s="7">
        <v>5</v>
      </c>
      <c r="AA79" s="7">
        <v>1</v>
      </c>
      <c r="AB79" s="7" t="s">
        <v>362</v>
      </c>
    </row>
    <row r="80" spans="1:28" ht="12.75" customHeight="1" x14ac:dyDescent="0.4">
      <c r="A80" s="7" t="s">
        <v>363</v>
      </c>
      <c r="B80" s="7" t="s">
        <v>364</v>
      </c>
      <c r="C80" s="7" t="s">
        <v>365</v>
      </c>
      <c r="D80" s="7" t="s">
        <v>105</v>
      </c>
      <c r="E80" s="7" t="s">
        <v>32</v>
      </c>
      <c r="F80" s="7" t="s">
        <v>32</v>
      </c>
      <c r="G80" s="7" t="s">
        <v>56</v>
      </c>
      <c r="H80" s="7" t="s">
        <v>34</v>
      </c>
      <c r="I80" s="7" t="s">
        <v>35</v>
      </c>
      <c r="J80" s="7" t="s">
        <v>34</v>
      </c>
      <c r="K80" s="7" t="s">
        <v>36</v>
      </c>
      <c r="L80" s="7" t="s">
        <v>34</v>
      </c>
      <c r="M80" s="7" t="s">
        <v>37</v>
      </c>
      <c r="N80" s="7" t="s">
        <v>34</v>
      </c>
      <c r="O80" s="7" t="s">
        <v>39</v>
      </c>
      <c r="P80" s="7" t="s">
        <v>34</v>
      </c>
      <c r="Q80" s="7" t="s">
        <v>40</v>
      </c>
      <c r="R80" s="7">
        <v>1</v>
      </c>
      <c r="S80" s="7">
        <v>2</v>
      </c>
      <c r="T80" s="7">
        <v>4</v>
      </c>
      <c r="U80" s="7">
        <v>1</v>
      </c>
      <c r="V80" s="7">
        <v>2</v>
      </c>
      <c r="W80" s="7">
        <v>2</v>
      </c>
      <c r="X80" s="7">
        <v>2</v>
      </c>
      <c r="Y80" s="7">
        <v>4</v>
      </c>
      <c r="Z80" s="7">
        <v>5</v>
      </c>
      <c r="AA80" s="7">
        <v>1</v>
      </c>
      <c r="AB80" s="7" t="s">
        <v>366</v>
      </c>
    </row>
    <row r="81" spans="1:28" ht="12.75" customHeight="1" x14ac:dyDescent="0.4">
      <c r="A81" s="7" t="s">
        <v>367</v>
      </c>
      <c r="B81" s="7" t="s">
        <v>368</v>
      </c>
      <c r="C81" s="7" t="s">
        <v>369</v>
      </c>
      <c r="D81" s="7" t="s">
        <v>105</v>
      </c>
      <c r="E81" s="7" t="s">
        <v>121</v>
      </c>
      <c r="F81" s="7" t="s">
        <v>46</v>
      </c>
      <c r="G81" s="8" t="s">
        <v>46</v>
      </c>
      <c r="H81" s="7" t="s">
        <v>34</v>
      </c>
      <c r="I81" s="7" t="s">
        <v>35</v>
      </c>
      <c r="J81" s="7" t="s">
        <v>34</v>
      </c>
      <c r="K81" s="7" t="s">
        <v>36</v>
      </c>
      <c r="L81" s="7" t="s">
        <v>34</v>
      </c>
      <c r="M81" s="7" t="s">
        <v>37</v>
      </c>
      <c r="N81" s="7" t="s">
        <v>34</v>
      </c>
      <c r="O81" s="7" t="s">
        <v>39</v>
      </c>
      <c r="P81" s="7" t="s">
        <v>34</v>
      </c>
      <c r="Q81" s="7" t="s">
        <v>40</v>
      </c>
      <c r="R81" s="7">
        <v>5</v>
      </c>
      <c r="S81" s="7">
        <v>1</v>
      </c>
      <c r="T81" s="7">
        <v>5</v>
      </c>
      <c r="U81" s="7">
        <v>1</v>
      </c>
      <c r="V81" s="7">
        <v>5</v>
      </c>
      <c r="W81" s="7">
        <v>1</v>
      </c>
      <c r="X81" s="7">
        <v>5</v>
      </c>
      <c r="Y81" s="7">
        <v>1</v>
      </c>
      <c r="Z81" s="7">
        <v>5</v>
      </c>
      <c r="AA81" s="7">
        <v>2</v>
      </c>
      <c r="AB81" s="7" t="s">
        <v>370</v>
      </c>
    </row>
    <row r="82" spans="1:28" ht="12.75" customHeight="1" x14ac:dyDescent="0.4">
      <c r="A82" s="7" t="s">
        <v>371</v>
      </c>
      <c r="B82" s="7" t="s">
        <v>372</v>
      </c>
      <c r="C82" s="7" t="s">
        <v>373</v>
      </c>
      <c r="D82" s="7" t="s">
        <v>105</v>
      </c>
      <c r="E82" s="7" t="s">
        <v>51</v>
      </c>
      <c r="F82" s="7" t="s">
        <v>61</v>
      </c>
      <c r="G82" s="7" t="s">
        <v>94</v>
      </c>
      <c r="H82" s="7" t="s">
        <v>34</v>
      </c>
      <c r="I82" s="7" t="s">
        <v>35</v>
      </c>
      <c r="J82" s="7" t="s">
        <v>34</v>
      </c>
      <c r="K82" s="7" t="s">
        <v>36</v>
      </c>
      <c r="L82" s="7" t="s">
        <v>34</v>
      </c>
      <c r="M82" s="7" t="s">
        <v>37</v>
      </c>
      <c r="N82" s="7" t="s">
        <v>34</v>
      </c>
      <c r="O82" s="7" t="s">
        <v>39</v>
      </c>
      <c r="P82" s="7" t="s">
        <v>34</v>
      </c>
      <c r="Q82" s="7" t="s">
        <v>40</v>
      </c>
      <c r="R82" s="7">
        <v>3</v>
      </c>
      <c r="S82" s="7">
        <v>3</v>
      </c>
      <c r="T82" s="7">
        <v>4</v>
      </c>
      <c r="U82" s="7">
        <v>3</v>
      </c>
      <c r="V82" s="7">
        <v>3</v>
      </c>
      <c r="W82" s="7">
        <v>3</v>
      </c>
      <c r="X82" s="7">
        <v>4</v>
      </c>
      <c r="Y82" s="7">
        <v>3</v>
      </c>
      <c r="Z82" s="7">
        <v>3</v>
      </c>
      <c r="AA82" s="7">
        <v>2</v>
      </c>
      <c r="AB82" s="7"/>
    </row>
    <row r="83" spans="1:28" ht="12.75" customHeight="1" x14ac:dyDescent="0.4">
      <c r="A83" s="7" t="s">
        <v>374</v>
      </c>
      <c r="B83" s="7" t="s">
        <v>375</v>
      </c>
      <c r="C83" s="7" t="s">
        <v>376</v>
      </c>
      <c r="D83" s="7" t="s">
        <v>105</v>
      </c>
      <c r="E83" s="7" t="s">
        <v>32</v>
      </c>
      <c r="F83" s="7" t="s">
        <v>32</v>
      </c>
      <c r="G83" s="7" t="s">
        <v>130</v>
      </c>
      <c r="H83" s="7" t="s">
        <v>34</v>
      </c>
      <c r="I83" s="7" t="s">
        <v>35</v>
      </c>
      <c r="J83" s="7" t="s">
        <v>34</v>
      </c>
      <c r="K83" s="7" t="s">
        <v>36</v>
      </c>
      <c r="L83" s="7" t="s">
        <v>34</v>
      </c>
      <c r="M83" s="7" t="s">
        <v>37</v>
      </c>
      <c r="N83" s="7" t="s">
        <v>38</v>
      </c>
      <c r="O83" s="7" t="s">
        <v>39</v>
      </c>
      <c r="P83" s="7" t="s">
        <v>34</v>
      </c>
      <c r="Q83" s="7" t="s">
        <v>40</v>
      </c>
      <c r="R83" s="7">
        <v>5</v>
      </c>
      <c r="S83" s="7">
        <v>1</v>
      </c>
      <c r="T83" s="7">
        <v>5</v>
      </c>
      <c r="U83" s="7">
        <v>1</v>
      </c>
      <c r="V83" s="7">
        <v>5</v>
      </c>
      <c r="W83" s="7">
        <v>1</v>
      </c>
      <c r="X83" s="7">
        <v>5</v>
      </c>
      <c r="Y83" s="7">
        <v>1</v>
      </c>
      <c r="Z83" s="7">
        <v>1</v>
      </c>
      <c r="AA83" s="7">
        <v>1</v>
      </c>
      <c r="AB83" s="7"/>
    </row>
    <row r="84" spans="1:28" ht="12.75" customHeight="1" x14ac:dyDescent="0.4">
      <c r="A84" s="7" t="s">
        <v>377</v>
      </c>
      <c r="B84" s="7" t="s">
        <v>378</v>
      </c>
      <c r="C84" s="7" t="s">
        <v>379</v>
      </c>
      <c r="D84" s="7" t="s">
        <v>105</v>
      </c>
      <c r="E84" s="7" t="s">
        <v>121</v>
      </c>
      <c r="F84" s="7" t="s">
        <v>46</v>
      </c>
      <c r="G84" s="7"/>
      <c r="H84" s="7" t="s">
        <v>34</v>
      </c>
      <c r="I84" s="7" t="s">
        <v>35</v>
      </c>
      <c r="J84" s="7" t="s">
        <v>96</v>
      </c>
      <c r="K84" s="7" t="s">
        <v>36</v>
      </c>
      <c r="L84" s="7" t="s">
        <v>34</v>
      </c>
      <c r="M84" s="7" t="s">
        <v>37</v>
      </c>
      <c r="N84" s="7" t="s">
        <v>86</v>
      </c>
      <c r="O84" s="7" t="s">
        <v>39</v>
      </c>
      <c r="P84" s="7" t="s">
        <v>34</v>
      </c>
      <c r="Q84" s="7" t="s">
        <v>40</v>
      </c>
      <c r="R84" s="7">
        <v>5</v>
      </c>
      <c r="S84" s="7">
        <v>1</v>
      </c>
      <c r="T84" s="7">
        <v>5</v>
      </c>
      <c r="U84" s="7">
        <v>2</v>
      </c>
      <c r="V84" s="7">
        <v>5</v>
      </c>
      <c r="W84" s="7">
        <v>1</v>
      </c>
      <c r="X84" s="7">
        <v>5</v>
      </c>
      <c r="Y84" s="7">
        <v>1</v>
      </c>
      <c r="Z84" s="7">
        <v>5</v>
      </c>
      <c r="AA84" s="7">
        <v>3</v>
      </c>
      <c r="AB84" s="7"/>
    </row>
    <row r="85" spans="1:28" ht="12.75" customHeight="1" x14ac:dyDescent="0.4">
      <c r="A85" s="7" t="s">
        <v>380</v>
      </c>
      <c r="B85" s="7" t="s">
        <v>381</v>
      </c>
      <c r="C85" s="7" t="s">
        <v>382</v>
      </c>
      <c r="D85" s="7" t="s">
        <v>78</v>
      </c>
      <c r="E85" s="7" t="s">
        <v>32</v>
      </c>
      <c r="F85" s="7" t="s">
        <v>32</v>
      </c>
      <c r="G85" s="7" t="s">
        <v>52</v>
      </c>
      <c r="H85" s="7" t="s">
        <v>34</v>
      </c>
      <c r="I85" s="7" t="s">
        <v>35</v>
      </c>
      <c r="J85" s="7" t="s">
        <v>34</v>
      </c>
      <c r="K85" s="7" t="s">
        <v>36</v>
      </c>
      <c r="L85" s="7" t="s">
        <v>34</v>
      </c>
      <c r="M85" s="7" t="s">
        <v>37</v>
      </c>
      <c r="N85" s="7" t="s">
        <v>34</v>
      </c>
      <c r="O85" s="7" t="s">
        <v>39</v>
      </c>
      <c r="P85" s="7" t="s">
        <v>34</v>
      </c>
      <c r="Q85" s="7" t="s">
        <v>40</v>
      </c>
      <c r="R85" s="7">
        <v>1</v>
      </c>
      <c r="S85" s="7">
        <v>2</v>
      </c>
      <c r="T85" s="7">
        <v>4</v>
      </c>
      <c r="U85" s="7">
        <v>1</v>
      </c>
      <c r="V85" s="7">
        <v>1</v>
      </c>
      <c r="W85" s="7">
        <v>3</v>
      </c>
      <c r="X85" s="7">
        <v>4</v>
      </c>
      <c r="Y85" s="7">
        <v>4</v>
      </c>
      <c r="Z85" s="7">
        <v>4</v>
      </c>
      <c r="AA85" s="7">
        <v>1</v>
      </c>
      <c r="AB85" s="7" t="s">
        <v>383</v>
      </c>
    </row>
    <row r="86" spans="1:28" ht="12.75" customHeight="1" x14ac:dyDescent="0.4">
      <c r="A86" s="7" t="s">
        <v>384</v>
      </c>
      <c r="B86" s="7" t="s">
        <v>385</v>
      </c>
      <c r="C86" s="7" t="s">
        <v>386</v>
      </c>
      <c r="D86" s="7" t="s">
        <v>105</v>
      </c>
      <c r="E86" s="7" t="s">
        <v>60</v>
      </c>
      <c r="F86" s="7" t="s">
        <v>46</v>
      </c>
      <c r="G86" s="8" t="s">
        <v>46</v>
      </c>
      <c r="H86" s="7" t="s">
        <v>34</v>
      </c>
      <c r="I86" s="7" t="s">
        <v>35</v>
      </c>
      <c r="J86" s="7" t="s">
        <v>86</v>
      </c>
      <c r="K86" s="7" t="s">
        <v>36</v>
      </c>
      <c r="L86" s="7" t="s">
        <v>34</v>
      </c>
      <c r="M86" s="7" t="s">
        <v>37</v>
      </c>
      <c r="N86" s="7" t="s">
        <v>34</v>
      </c>
      <c r="O86" s="7" t="s">
        <v>39</v>
      </c>
      <c r="P86" s="7" t="s">
        <v>34</v>
      </c>
      <c r="Q86" s="7" t="s">
        <v>40</v>
      </c>
      <c r="R86" s="7">
        <v>2</v>
      </c>
      <c r="S86" s="7">
        <v>2</v>
      </c>
      <c r="T86" s="7">
        <v>4</v>
      </c>
      <c r="U86" s="7">
        <v>2</v>
      </c>
      <c r="V86" s="7">
        <v>4</v>
      </c>
      <c r="W86" s="7">
        <v>2</v>
      </c>
      <c r="X86" s="7">
        <v>2</v>
      </c>
      <c r="Y86" s="7">
        <v>2</v>
      </c>
      <c r="Z86" s="7">
        <v>2</v>
      </c>
      <c r="AA86" s="7">
        <v>4</v>
      </c>
      <c r="AB86" s="7" t="s">
        <v>387</v>
      </c>
    </row>
    <row r="87" spans="1:28" ht="12.75" customHeight="1" x14ac:dyDescent="0.4">
      <c r="A87" s="7" t="s">
        <v>388</v>
      </c>
      <c r="B87" s="7" t="s">
        <v>389</v>
      </c>
      <c r="C87" s="7" t="s">
        <v>390</v>
      </c>
      <c r="D87" s="7" t="s">
        <v>105</v>
      </c>
      <c r="E87" s="7" t="s">
        <v>32</v>
      </c>
      <c r="F87" s="7" t="s">
        <v>32</v>
      </c>
      <c r="G87" s="7" t="s">
        <v>52</v>
      </c>
      <c r="H87" s="7" t="s">
        <v>34</v>
      </c>
      <c r="I87" s="7" t="s">
        <v>35</v>
      </c>
      <c r="J87" s="7" t="s">
        <v>96</v>
      </c>
      <c r="K87" s="7" t="s">
        <v>36</v>
      </c>
      <c r="L87" s="7" t="s">
        <v>86</v>
      </c>
      <c r="M87" s="7" t="s">
        <v>37</v>
      </c>
      <c r="N87" s="7" t="s">
        <v>86</v>
      </c>
      <c r="O87" s="7" t="s">
        <v>39</v>
      </c>
      <c r="P87" s="7" t="s">
        <v>34</v>
      </c>
      <c r="Q87" s="7" t="s">
        <v>40</v>
      </c>
      <c r="R87" s="7">
        <v>2</v>
      </c>
      <c r="S87" s="7">
        <v>2</v>
      </c>
      <c r="T87" s="7">
        <v>4</v>
      </c>
      <c r="U87" s="7">
        <v>1</v>
      </c>
      <c r="V87" s="7">
        <v>3</v>
      </c>
      <c r="W87" s="7">
        <v>1</v>
      </c>
      <c r="X87" s="7">
        <v>3</v>
      </c>
      <c r="Y87" s="7">
        <v>4</v>
      </c>
      <c r="Z87" s="7">
        <v>5</v>
      </c>
      <c r="AA87" s="7">
        <v>1</v>
      </c>
      <c r="AB87" s="7"/>
    </row>
    <row r="88" spans="1:28" ht="12.75" customHeight="1" x14ac:dyDescent="0.4">
      <c r="A88" s="7" t="s">
        <v>391</v>
      </c>
      <c r="B88" s="7" t="s">
        <v>392</v>
      </c>
      <c r="C88" s="7" t="s">
        <v>393</v>
      </c>
      <c r="D88" s="8" t="s">
        <v>31</v>
      </c>
      <c r="E88" s="7" t="s">
        <v>121</v>
      </c>
      <c r="F88" s="7" t="s">
        <v>46</v>
      </c>
      <c r="G88" s="8" t="s">
        <v>46</v>
      </c>
      <c r="H88" s="7" t="s">
        <v>96</v>
      </c>
      <c r="I88" s="7" t="s">
        <v>35</v>
      </c>
      <c r="J88" s="7" t="s">
        <v>38</v>
      </c>
      <c r="K88" s="7" t="s">
        <v>36</v>
      </c>
      <c r="L88" s="7" t="s">
        <v>34</v>
      </c>
      <c r="M88" s="7" t="s">
        <v>202</v>
      </c>
      <c r="N88" s="7" t="s">
        <v>201</v>
      </c>
      <c r="O88" s="7" t="s">
        <v>39</v>
      </c>
      <c r="P88" s="7" t="s">
        <v>86</v>
      </c>
      <c r="Q88" s="7" t="s">
        <v>40</v>
      </c>
      <c r="R88" s="7">
        <v>1</v>
      </c>
      <c r="S88" s="7">
        <v>4</v>
      </c>
      <c r="T88" s="7">
        <v>2</v>
      </c>
      <c r="U88" s="7">
        <v>3</v>
      </c>
      <c r="V88" s="7">
        <v>3</v>
      </c>
      <c r="W88" s="7">
        <v>3</v>
      </c>
      <c r="X88" s="7">
        <v>4</v>
      </c>
      <c r="Y88" s="7">
        <v>4</v>
      </c>
      <c r="Z88" s="7">
        <v>2</v>
      </c>
      <c r="AA88" s="7">
        <v>1</v>
      </c>
      <c r="AB88" s="7" t="s">
        <v>394</v>
      </c>
    </row>
    <row r="89" spans="1:28" ht="12.75" customHeight="1" x14ac:dyDescent="0.4">
      <c r="A89" s="7" t="s">
        <v>395</v>
      </c>
      <c r="B89" s="7" t="s">
        <v>396</v>
      </c>
      <c r="C89" s="7" t="s">
        <v>397</v>
      </c>
      <c r="D89" s="7" t="s">
        <v>105</v>
      </c>
      <c r="E89" s="7" t="s">
        <v>60</v>
      </c>
      <c r="F89" s="7" t="s">
        <v>32</v>
      </c>
      <c r="G89" s="7" t="s">
        <v>52</v>
      </c>
      <c r="H89" s="7" t="s">
        <v>34</v>
      </c>
      <c r="I89" s="7" t="s">
        <v>35</v>
      </c>
      <c r="J89" s="7" t="s">
        <v>34</v>
      </c>
      <c r="K89" s="7" t="s">
        <v>62</v>
      </c>
      <c r="L89" s="7" t="s">
        <v>86</v>
      </c>
      <c r="M89" s="7" t="s">
        <v>37</v>
      </c>
      <c r="N89" s="7" t="s">
        <v>86</v>
      </c>
      <c r="O89" s="7" t="s">
        <v>39</v>
      </c>
      <c r="P89" s="7" t="s">
        <v>34</v>
      </c>
      <c r="Q89" s="7" t="s">
        <v>40</v>
      </c>
      <c r="R89" s="7">
        <v>3</v>
      </c>
      <c r="S89" s="7">
        <v>3</v>
      </c>
      <c r="T89" s="7">
        <v>3</v>
      </c>
      <c r="U89" s="7">
        <v>2</v>
      </c>
      <c r="V89" s="7">
        <v>3</v>
      </c>
      <c r="W89" s="7">
        <v>3</v>
      </c>
      <c r="X89" s="7">
        <v>2</v>
      </c>
      <c r="Y89" s="7">
        <v>3</v>
      </c>
      <c r="Z89" s="7">
        <v>3</v>
      </c>
      <c r="AA89" s="7">
        <v>3</v>
      </c>
      <c r="AB89" s="7"/>
    </row>
    <row r="90" spans="1:28" ht="12.75" customHeight="1" x14ac:dyDescent="0.4">
      <c r="A90" s="7" t="s">
        <v>398</v>
      </c>
      <c r="B90" s="7" t="s">
        <v>399</v>
      </c>
      <c r="C90" s="7" t="s">
        <v>400</v>
      </c>
      <c r="D90" s="8" t="s">
        <v>31</v>
      </c>
      <c r="E90" s="7" t="s">
        <v>32</v>
      </c>
      <c r="F90" s="7" t="s">
        <v>32</v>
      </c>
      <c r="G90" s="7" t="s">
        <v>130</v>
      </c>
      <c r="H90" s="7" t="s">
        <v>34</v>
      </c>
      <c r="I90" s="7" t="s">
        <v>35</v>
      </c>
      <c r="J90" s="7" t="s">
        <v>34</v>
      </c>
      <c r="K90" s="7" t="s">
        <v>36</v>
      </c>
      <c r="L90" s="7" t="s">
        <v>34</v>
      </c>
      <c r="M90" s="7" t="s">
        <v>37</v>
      </c>
      <c r="N90" s="7" t="s">
        <v>34</v>
      </c>
      <c r="O90" s="7" t="s">
        <v>39</v>
      </c>
      <c r="P90" s="7" t="s">
        <v>34</v>
      </c>
      <c r="Q90" s="7" t="s">
        <v>40</v>
      </c>
      <c r="R90" s="7">
        <v>5</v>
      </c>
      <c r="S90" s="7">
        <v>1</v>
      </c>
      <c r="T90" s="7">
        <v>5</v>
      </c>
      <c r="U90" s="7">
        <v>1</v>
      </c>
      <c r="V90" s="7">
        <v>5</v>
      </c>
      <c r="W90" s="7">
        <v>1</v>
      </c>
      <c r="X90" s="7">
        <v>5</v>
      </c>
      <c r="Y90" s="7">
        <v>1</v>
      </c>
      <c r="Z90" s="7">
        <v>4</v>
      </c>
      <c r="AA90" s="7">
        <v>1</v>
      </c>
      <c r="AB90" s="7" t="s">
        <v>401</v>
      </c>
    </row>
    <row r="91" spans="1:28" ht="12.75" customHeight="1" x14ac:dyDescent="0.4">
      <c r="A91" s="7" t="s">
        <v>402</v>
      </c>
      <c r="B91" s="7" t="s">
        <v>403</v>
      </c>
      <c r="C91" s="7" t="s">
        <v>404</v>
      </c>
      <c r="D91" s="7" t="s">
        <v>105</v>
      </c>
      <c r="E91" s="7" t="s">
        <v>60</v>
      </c>
      <c r="F91" s="7" t="s">
        <v>60</v>
      </c>
      <c r="G91" s="7" t="s">
        <v>125</v>
      </c>
      <c r="H91" s="7" t="s">
        <v>34</v>
      </c>
      <c r="I91" s="7" t="s">
        <v>35</v>
      </c>
      <c r="J91" s="7" t="s">
        <v>34</v>
      </c>
      <c r="K91" s="7" t="s">
        <v>62</v>
      </c>
      <c r="L91" s="7" t="s">
        <v>34</v>
      </c>
      <c r="M91" s="7" t="s">
        <v>245</v>
      </c>
      <c r="N91" s="7" t="s">
        <v>237</v>
      </c>
      <c r="O91" s="7" t="s">
        <v>39</v>
      </c>
      <c r="P91" s="7" t="s">
        <v>34</v>
      </c>
      <c r="Q91" s="7" t="s">
        <v>40</v>
      </c>
      <c r="R91" s="7">
        <v>5</v>
      </c>
      <c r="S91" s="7">
        <v>1</v>
      </c>
      <c r="T91" s="7">
        <v>5</v>
      </c>
      <c r="U91" s="7">
        <v>1</v>
      </c>
      <c r="V91" s="7">
        <v>5</v>
      </c>
      <c r="W91" s="7">
        <v>1</v>
      </c>
      <c r="X91" s="7">
        <v>3</v>
      </c>
      <c r="Y91" s="7">
        <v>1</v>
      </c>
      <c r="Z91" s="7">
        <v>4</v>
      </c>
      <c r="AA91" s="7">
        <v>2</v>
      </c>
      <c r="AB91" s="7" t="s">
        <v>405</v>
      </c>
    </row>
    <row r="92" spans="1:28" ht="12.75" customHeight="1" x14ac:dyDescent="0.4">
      <c r="A92" s="7" t="s">
        <v>406</v>
      </c>
      <c r="B92" s="7" t="s">
        <v>407</v>
      </c>
      <c r="C92" s="7" t="s">
        <v>408</v>
      </c>
      <c r="D92" s="7" t="s">
        <v>105</v>
      </c>
      <c r="E92" s="7" t="s">
        <v>32</v>
      </c>
      <c r="F92" s="7" t="s">
        <v>32</v>
      </c>
      <c r="G92" s="7" t="s">
        <v>52</v>
      </c>
      <c r="H92" s="7" t="s">
        <v>34</v>
      </c>
      <c r="I92" s="7" t="s">
        <v>35</v>
      </c>
      <c r="J92" s="7" t="s">
        <v>34</v>
      </c>
      <c r="K92" s="7" t="s">
        <v>62</v>
      </c>
      <c r="L92" s="7" t="s">
        <v>34</v>
      </c>
      <c r="M92" s="7" t="s">
        <v>37</v>
      </c>
      <c r="N92" s="7" t="s">
        <v>34</v>
      </c>
      <c r="O92" s="7" t="s">
        <v>39</v>
      </c>
      <c r="P92" s="7" t="s">
        <v>34</v>
      </c>
      <c r="Q92" s="7" t="s">
        <v>40</v>
      </c>
      <c r="R92" s="7">
        <v>2</v>
      </c>
      <c r="S92" s="7">
        <v>2</v>
      </c>
      <c r="T92" s="7">
        <v>2</v>
      </c>
      <c r="U92" s="7">
        <v>2</v>
      </c>
      <c r="V92" s="7">
        <v>3</v>
      </c>
      <c r="W92" s="7">
        <v>2</v>
      </c>
      <c r="X92" s="7">
        <v>3</v>
      </c>
      <c r="Y92" s="7">
        <v>3</v>
      </c>
      <c r="Z92" s="7">
        <v>3</v>
      </c>
      <c r="AA92" s="7">
        <v>1</v>
      </c>
      <c r="AB92" s="7" t="s">
        <v>409</v>
      </c>
    </row>
    <row r="93" spans="1:28" ht="12.75" customHeight="1" x14ac:dyDescent="0.4">
      <c r="A93" s="7" t="s">
        <v>410</v>
      </c>
      <c r="B93" s="7" t="s">
        <v>411</v>
      </c>
      <c r="C93" s="7" t="s">
        <v>412</v>
      </c>
      <c r="D93" s="7" t="s">
        <v>105</v>
      </c>
      <c r="E93" s="7" t="s">
        <v>32</v>
      </c>
      <c r="F93" s="7" t="s">
        <v>32</v>
      </c>
      <c r="G93" s="7" t="s">
        <v>213</v>
      </c>
      <c r="H93" s="7" t="s">
        <v>79</v>
      </c>
      <c r="I93" s="7" t="s">
        <v>35</v>
      </c>
      <c r="J93" s="7" t="s">
        <v>86</v>
      </c>
      <c r="K93" s="7" t="s">
        <v>36</v>
      </c>
      <c r="L93" s="7" t="s">
        <v>86</v>
      </c>
      <c r="M93" s="7" t="s">
        <v>37</v>
      </c>
      <c r="N93" s="7" t="s">
        <v>34</v>
      </c>
      <c r="O93" s="7" t="s">
        <v>39</v>
      </c>
      <c r="P93" s="7" t="s">
        <v>86</v>
      </c>
      <c r="Q93" s="7" t="s">
        <v>40</v>
      </c>
      <c r="R93" s="7">
        <v>1</v>
      </c>
      <c r="S93" s="7">
        <v>3</v>
      </c>
      <c r="T93" s="7">
        <v>3</v>
      </c>
      <c r="U93" s="7">
        <v>1</v>
      </c>
      <c r="V93" s="7">
        <v>3</v>
      </c>
      <c r="W93" s="7">
        <v>1</v>
      </c>
      <c r="X93" s="7">
        <v>2</v>
      </c>
      <c r="Y93" s="7">
        <v>2</v>
      </c>
      <c r="Z93" s="7">
        <v>3</v>
      </c>
      <c r="AA93" s="7">
        <v>1</v>
      </c>
      <c r="AB93" s="7"/>
    </row>
    <row r="94" spans="1:28" ht="12.75" customHeight="1" x14ac:dyDescent="0.4">
      <c r="A94" s="7" t="s">
        <v>413</v>
      </c>
      <c r="B94" s="7" t="s">
        <v>414</v>
      </c>
      <c r="C94" s="7" t="s">
        <v>415</v>
      </c>
      <c r="D94" s="7" t="s">
        <v>105</v>
      </c>
      <c r="E94" s="7" t="s">
        <v>32</v>
      </c>
      <c r="F94" s="7" t="s">
        <v>32</v>
      </c>
      <c r="G94" s="7" t="s">
        <v>416</v>
      </c>
      <c r="H94" s="7" t="s">
        <v>34</v>
      </c>
      <c r="I94" s="7" t="s">
        <v>35</v>
      </c>
      <c r="J94" s="7" t="s">
        <v>34</v>
      </c>
      <c r="K94" s="7" t="s">
        <v>36</v>
      </c>
      <c r="L94" s="7" t="s">
        <v>34</v>
      </c>
      <c r="M94" s="7" t="s">
        <v>37</v>
      </c>
      <c r="N94" s="7" t="s">
        <v>34</v>
      </c>
      <c r="O94" s="7" t="s">
        <v>39</v>
      </c>
      <c r="P94" s="7" t="s">
        <v>86</v>
      </c>
      <c r="Q94" s="7" t="s">
        <v>40</v>
      </c>
      <c r="R94" s="7">
        <v>5</v>
      </c>
      <c r="S94" s="7">
        <v>5</v>
      </c>
      <c r="T94" s="7">
        <v>4</v>
      </c>
      <c r="U94" s="7">
        <v>5</v>
      </c>
      <c r="V94" s="7">
        <v>5</v>
      </c>
      <c r="W94" s="7">
        <v>3</v>
      </c>
      <c r="X94" s="7">
        <v>5</v>
      </c>
      <c r="Y94" s="7">
        <v>1</v>
      </c>
      <c r="Z94" s="7">
        <v>5</v>
      </c>
      <c r="AA94" s="7">
        <v>1</v>
      </c>
      <c r="AB94" s="7" t="s">
        <v>417</v>
      </c>
    </row>
    <row r="95" spans="1:28" ht="12.75" customHeight="1" x14ac:dyDescent="0.4">
      <c r="A95" s="7" t="s">
        <v>418</v>
      </c>
      <c r="B95" s="7" t="s">
        <v>419</v>
      </c>
      <c r="C95" s="7" t="s">
        <v>420</v>
      </c>
      <c r="D95" s="8" t="s">
        <v>31</v>
      </c>
      <c r="E95" s="7" t="s">
        <v>51</v>
      </c>
      <c r="F95" s="7" t="s">
        <v>51</v>
      </c>
      <c r="G95" s="7" t="s">
        <v>421</v>
      </c>
      <c r="H95" s="7" t="s">
        <v>34</v>
      </c>
      <c r="I95" s="7" t="s">
        <v>35</v>
      </c>
      <c r="J95" s="7" t="s">
        <v>34</v>
      </c>
      <c r="K95" s="7" t="s">
        <v>36</v>
      </c>
      <c r="L95" s="7" t="s">
        <v>34</v>
      </c>
      <c r="M95" s="7" t="s">
        <v>100</v>
      </c>
      <c r="N95" s="7" t="s">
        <v>34</v>
      </c>
      <c r="O95" s="7" t="s">
        <v>39</v>
      </c>
      <c r="P95" s="7" t="s">
        <v>34</v>
      </c>
      <c r="Q95" s="7" t="s">
        <v>40</v>
      </c>
      <c r="R95" s="7">
        <v>3</v>
      </c>
      <c r="S95" s="7">
        <v>2</v>
      </c>
      <c r="T95" s="7">
        <v>4</v>
      </c>
      <c r="U95" s="7">
        <v>2</v>
      </c>
      <c r="V95" s="7">
        <v>4</v>
      </c>
      <c r="W95" s="7">
        <v>2</v>
      </c>
      <c r="X95" s="7">
        <v>4</v>
      </c>
      <c r="Y95" s="7">
        <v>2</v>
      </c>
      <c r="Z95" s="7">
        <v>4</v>
      </c>
      <c r="AA95" s="7">
        <v>3</v>
      </c>
      <c r="AB95" s="7" t="s">
        <v>422</v>
      </c>
    </row>
    <row r="96" spans="1:28" ht="12.75" customHeight="1" x14ac:dyDescent="0.4">
      <c r="A96" s="7" t="s">
        <v>423</v>
      </c>
      <c r="B96" s="7" t="s">
        <v>424</v>
      </c>
      <c r="C96" s="7" t="s">
        <v>425</v>
      </c>
      <c r="D96" s="7" t="s">
        <v>105</v>
      </c>
      <c r="E96" s="7" t="s">
        <v>51</v>
      </c>
      <c r="F96" s="7" t="s">
        <v>51</v>
      </c>
      <c r="G96" s="7" t="s">
        <v>94</v>
      </c>
      <c r="H96" s="7" t="s">
        <v>34</v>
      </c>
      <c r="I96" s="7" t="s">
        <v>35</v>
      </c>
      <c r="J96" s="7" t="s">
        <v>96</v>
      </c>
      <c r="K96" s="7" t="s">
        <v>62</v>
      </c>
      <c r="L96" s="7" t="s">
        <v>34</v>
      </c>
      <c r="M96" s="7" t="s">
        <v>37</v>
      </c>
      <c r="N96" s="7" t="s">
        <v>34</v>
      </c>
      <c r="O96" s="7" t="s">
        <v>39</v>
      </c>
      <c r="P96" s="7" t="s">
        <v>86</v>
      </c>
      <c r="Q96" s="7" t="s">
        <v>40</v>
      </c>
      <c r="R96" s="7">
        <v>5</v>
      </c>
      <c r="S96" s="7">
        <v>3</v>
      </c>
      <c r="T96" s="7">
        <v>5</v>
      </c>
      <c r="U96" s="7">
        <v>3</v>
      </c>
      <c r="V96" s="7">
        <v>5</v>
      </c>
      <c r="W96" s="7">
        <v>3</v>
      </c>
      <c r="X96" s="7">
        <v>5</v>
      </c>
      <c r="Y96" s="7">
        <v>3</v>
      </c>
      <c r="Z96" s="7">
        <v>5</v>
      </c>
      <c r="AA96" s="7">
        <v>3</v>
      </c>
      <c r="AB96" s="7" t="s">
        <v>426</v>
      </c>
    </row>
    <row r="97" spans="1:28" ht="12.75" customHeight="1" x14ac:dyDescent="0.4">
      <c r="A97" s="7" t="s">
        <v>427</v>
      </c>
      <c r="B97" s="7" t="s">
        <v>428</v>
      </c>
      <c r="C97" s="7" t="s">
        <v>429</v>
      </c>
      <c r="D97" s="7" t="s">
        <v>105</v>
      </c>
      <c r="E97" s="7" t="s">
        <v>121</v>
      </c>
      <c r="F97" s="7" t="s">
        <v>61</v>
      </c>
      <c r="G97" s="8" t="s">
        <v>430</v>
      </c>
      <c r="H97" s="7" t="s">
        <v>34</v>
      </c>
      <c r="I97" s="7" t="s">
        <v>35</v>
      </c>
      <c r="J97" s="7" t="s">
        <v>34</v>
      </c>
      <c r="K97" s="7" t="s">
        <v>36</v>
      </c>
      <c r="L97" s="7" t="s">
        <v>34</v>
      </c>
      <c r="M97" s="7" t="s">
        <v>37</v>
      </c>
      <c r="N97" s="7" t="s">
        <v>34</v>
      </c>
      <c r="O97" s="7" t="s">
        <v>39</v>
      </c>
      <c r="P97" s="7" t="s">
        <v>34</v>
      </c>
      <c r="Q97" s="7" t="s">
        <v>40</v>
      </c>
      <c r="R97" s="7">
        <v>5</v>
      </c>
      <c r="S97" s="7">
        <v>1</v>
      </c>
      <c r="T97" s="7">
        <v>5</v>
      </c>
      <c r="U97" s="7">
        <v>1</v>
      </c>
      <c r="V97" s="7">
        <v>3</v>
      </c>
      <c r="W97" s="7">
        <v>2</v>
      </c>
      <c r="X97" s="7">
        <v>5</v>
      </c>
      <c r="Y97" s="7">
        <v>1</v>
      </c>
      <c r="Z97" s="7">
        <v>5</v>
      </c>
      <c r="AA97" s="7">
        <v>2</v>
      </c>
      <c r="AB97" s="7" t="s">
        <v>431</v>
      </c>
    </row>
    <row r="98" spans="1:28" ht="12.75" customHeight="1" x14ac:dyDescent="0.4">
      <c r="A98" s="7" t="s">
        <v>432</v>
      </c>
      <c r="B98" s="7" t="s">
        <v>433</v>
      </c>
      <c r="C98" s="7" t="s">
        <v>434</v>
      </c>
      <c r="D98" s="7" t="s">
        <v>105</v>
      </c>
      <c r="E98" s="7" t="s">
        <v>32</v>
      </c>
      <c r="F98" s="7" t="s">
        <v>32</v>
      </c>
      <c r="G98" s="7" t="s">
        <v>130</v>
      </c>
      <c r="H98" s="7" t="s">
        <v>34</v>
      </c>
      <c r="I98" s="7" t="s">
        <v>35</v>
      </c>
      <c r="J98" s="7" t="s">
        <v>34</v>
      </c>
      <c r="K98" s="7" t="s">
        <v>36</v>
      </c>
      <c r="L98" s="7" t="s">
        <v>34</v>
      </c>
      <c r="M98" s="7" t="s">
        <v>37</v>
      </c>
      <c r="N98" s="7" t="s">
        <v>34</v>
      </c>
      <c r="O98" s="7" t="s">
        <v>39</v>
      </c>
      <c r="P98" s="7" t="s">
        <v>34</v>
      </c>
      <c r="Q98" s="7" t="s">
        <v>40</v>
      </c>
      <c r="R98" s="7">
        <v>4</v>
      </c>
      <c r="S98" s="7">
        <v>4</v>
      </c>
      <c r="T98" s="7">
        <v>5</v>
      </c>
      <c r="U98" s="7">
        <v>2</v>
      </c>
      <c r="V98" s="7">
        <v>4</v>
      </c>
      <c r="W98" s="7">
        <v>2</v>
      </c>
      <c r="X98" s="7">
        <v>4</v>
      </c>
      <c r="Y98" s="7">
        <v>1</v>
      </c>
      <c r="Z98" s="7">
        <v>5</v>
      </c>
      <c r="AA98" s="7">
        <v>2</v>
      </c>
      <c r="AB98" s="7" t="s">
        <v>435</v>
      </c>
    </row>
    <row r="99" spans="1:28" ht="12.75" customHeight="1" x14ac:dyDescent="0.4">
      <c r="A99" s="7" t="s">
        <v>436</v>
      </c>
      <c r="B99" s="7" t="s">
        <v>437</v>
      </c>
      <c r="C99" s="7" t="s">
        <v>438</v>
      </c>
      <c r="D99" s="8" t="s">
        <v>31</v>
      </c>
      <c r="E99" s="7" t="s">
        <v>32</v>
      </c>
      <c r="F99" s="7" t="s">
        <v>32</v>
      </c>
      <c r="G99" s="7" t="s">
        <v>52</v>
      </c>
      <c r="H99" s="7" t="s">
        <v>34</v>
      </c>
      <c r="I99" s="7" t="s">
        <v>35</v>
      </c>
      <c r="J99" s="7" t="s">
        <v>34</v>
      </c>
      <c r="K99" s="7" t="s">
        <v>36</v>
      </c>
      <c r="L99" s="7" t="s">
        <v>34</v>
      </c>
      <c r="M99" s="7" t="s">
        <v>37</v>
      </c>
      <c r="N99" s="7" t="s">
        <v>86</v>
      </c>
      <c r="O99" s="7" t="s">
        <v>39</v>
      </c>
      <c r="P99" s="7" t="s">
        <v>34</v>
      </c>
      <c r="Q99" s="7" t="s">
        <v>40</v>
      </c>
      <c r="R99" s="7">
        <v>2</v>
      </c>
      <c r="S99" s="7">
        <v>4</v>
      </c>
      <c r="T99" s="7">
        <v>4</v>
      </c>
      <c r="U99" s="7">
        <v>3</v>
      </c>
      <c r="V99" s="7">
        <v>3</v>
      </c>
      <c r="W99" s="7">
        <v>3</v>
      </c>
      <c r="X99" s="7">
        <v>2</v>
      </c>
      <c r="Y99" s="7">
        <v>3</v>
      </c>
      <c r="Z99" s="7">
        <v>4</v>
      </c>
      <c r="AA99" s="7">
        <v>3</v>
      </c>
      <c r="AB99" s="7"/>
    </row>
    <row r="100" spans="1:28" ht="12.75" customHeight="1" x14ac:dyDescent="0.4">
      <c r="A100" s="7" t="s">
        <v>439</v>
      </c>
      <c r="B100" s="7" t="s">
        <v>440</v>
      </c>
      <c r="C100" s="7" t="s">
        <v>441</v>
      </c>
      <c r="D100" s="7" t="s">
        <v>105</v>
      </c>
      <c r="E100" s="7" t="s">
        <v>32</v>
      </c>
      <c r="F100" s="7" t="s">
        <v>51</v>
      </c>
      <c r="G100" s="7" t="s">
        <v>213</v>
      </c>
      <c r="H100" s="7" t="s">
        <v>34</v>
      </c>
      <c r="I100" s="7" t="s">
        <v>35</v>
      </c>
      <c r="J100" s="7" t="s">
        <v>34</v>
      </c>
      <c r="K100" s="7" t="s">
        <v>62</v>
      </c>
      <c r="L100" s="7" t="s">
        <v>34</v>
      </c>
      <c r="M100" s="7" t="s">
        <v>37</v>
      </c>
      <c r="N100" s="7" t="s">
        <v>34</v>
      </c>
      <c r="O100" s="7" t="s">
        <v>39</v>
      </c>
      <c r="P100" s="7" t="s">
        <v>38</v>
      </c>
      <c r="Q100" s="7" t="s">
        <v>40</v>
      </c>
      <c r="R100" s="7">
        <v>5</v>
      </c>
      <c r="S100" s="7">
        <v>1</v>
      </c>
      <c r="T100" s="7">
        <v>5</v>
      </c>
      <c r="U100" s="7">
        <v>2</v>
      </c>
      <c r="V100" s="7">
        <v>5</v>
      </c>
      <c r="W100" s="7">
        <v>1</v>
      </c>
      <c r="X100" s="7">
        <v>5</v>
      </c>
      <c r="Y100" s="7">
        <v>1</v>
      </c>
      <c r="Z100" s="7">
        <v>5</v>
      </c>
      <c r="AA100" s="7">
        <v>1</v>
      </c>
      <c r="AB100" s="7" t="s">
        <v>442</v>
      </c>
    </row>
    <row r="101" spans="1:28" ht="12.75" customHeight="1" x14ac:dyDescent="0.4">
      <c r="A101" s="7" t="s">
        <v>443</v>
      </c>
      <c r="B101" s="7" t="s">
        <v>444</v>
      </c>
      <c r="C101" s="7" t="s">
        <v>445</v>
      </c>
      <c r="D101" s="7" t="s">
        <v>105</v>
      </c>
      <c r="E101" s="7" t="s">
        <v>51</v>
      </c>
      <c r="F101" s="7" t="s">
        <v>51</v>
      </c>
      <c r="G101" s="7" t="s">
        <v>52</v>
      </c>
      <c r="H101" s="7" t="s">
        <v>34</v>
      </c>
      <c r="I101" s="7" t="s">
        <v>35</v>
      </c>
      <c r="J101" s="7" t="s">
        <v>34</v>
      </c>
      <c r="K101" s="7" t="s">
        <v>36</v>
      </c>
      <c r="L101" s="7" t="s">
        <v>34</v>
      </c>
      <c r="M101" s="7" t="s">
        <v>100</v>
      </c>
      <c r="N101" s="7" t="s">
        <v>34</v>
      </c>
      <c r="O101" s="7" t="s">
        <v>39</v>
      </c>
      <c r="P101" s="7" t="s">
        <v>34</v>
      </c>
      <c r="Q101" s="7" t="s">
        <v>40</v>
      </c>
      <c r="R101" s="7">
        <v>1</v>
      </c>
      <c r="S101" s="7">
        <v>2</v>
      </c>
      <c r="T101" s="7">
        <v>5</v>
      </c>
      <c r="U101" s="7">
        <v>1</v>
      </c>
      <c r="V101" s="7">
        <v>4</v>
      </c>
      <c r="W101" s="7">
        <v>2</v>
      </c>
      <c r="X101" s="7">
        <v>5</v>
      </c>
      <c r="Y101" s="7">
        <v>1</v>
      </c>
      <c r="Z101" s="7">
        <v>5</v>
      </c>
      <c r="AA101" s="7">
        <v>1</v>
      </c>
      <c r="AB101" s="7"/>
    </row>
    <row r="102" spans="1:28" ht="12.75" customHeight="1" x14ac:dyDescent="0.4">
      <c r="A102" s="7" t="s">
        <v>446</v>
      </c>
      <c r="B102" s="7" t="s">
        <v>447</v>
      </c>
      <c r="C102" s="7" t="s">
        <v>448</v>
      </c>
      <c r="D102" s="7" t="s">
        <v>105</v>
      </c>
      <c r="E102" s="7" t="s">
        <v>32</v>
      </c>
      <c r="F102" s="7"/>
      <c r="G102" s="7" t="s">
        <v>68</v>
      </c>
      <c r="H102" s="7" t="s">
        <v>34</v>
      </c>
      <c r="I102" s="7" t="s">
        <v>35</v>
      </c>
      <c r="J102" s="7" t="s">
        <v>201</v>
      </c>
      <c r="K102" s="7" t="s">
        <v>280</v>
      </c>
      <c r="L102" s="7" t="s">
        <v>86</v>
      </c>
      <c r="M102" s="7" t="s">
        <v>245</v>
      </c>
      <c r="N102" s="7" t="s">
        <v>96</v>
      </c>
      <c r="O102" s="7" t="s">
        <v>449</v>
      </c>
      <c r="P102" s="7" t="s">
        <v>79</v>
      </c>
      <c r="Q102" s="7" t="s">
        <v>450</v>
      </c>
      <c r="R102" s="7">
        <v>3</v>
      </c>
      <c r="S102" s="7">
        <v>3</v>
      </c>
      <c r="T102" s="7">
        <v>3</v>
      </c>
      <c r="U102" s="7">
        <v>3</v>
      </c>
      <c r="V102" s="7">
        <v>3</v>
      </c>
      <c r="W102" s="7">
        <v>3</v>
      </c>
      <c r="X102" s="7">
        <v>3</v>
      </c>
      <c r="Y102" s="7">
        <v>3</v>
      </c>
      <c r="Z102" s="7">
        <v>3</v>
      </c>
      <c r="AA102" s="7">
        <v>3</v>
      </c>
      <c r="AB102" s="7"/>
    </row>
    <row r="103" spans="1:28" ht="12.75" customHeight="1" x14ac:dyDescent="0.4">
      <c r="A103" s="7" t="s">
        <v>451</v>
      </c>
      <c r="B103" s="7" t="s">
        <v>452</v>
      </c>
      <c r="C103" s="7" t="s">
        <v>453</v>
      </c>
      <c r="D103" s="7" t="s">
        <v>105</v>
      </c>
      <c r="E103" s="7" t="s">
        <v>60</v>
      </c>
      <c r="F103" s="7" t="s">
        <v>46</v>
      </c>
      <c r="G103" s="7" t="s">
        <v>68</v>
      </c>
      <c r="H103" s="7" t="s">
        <v>34</v>
      </c>
      <c r="I103" s="7" t="s">
        <v>35</v>
      </c>
      <c r="J103" s="7" t="s">
        <v>34</v>
      </c>
      <c r="K103" s="7" t="s">
        <v>36</v>
      </c>
      <c r="L103" s="7" t="s">
        <v>34</v>
      </c>
      <c r="M103" s="7" t="s">
        <v>100</v>
      </c>
      <c r="N103" s="7" t="s">
        <v>34</v>
      </c>
      <c r="O103" s="7" t="s">
        <v>39</v>
      </c>
      <c r="P103" s="7" t="s">
        <v>34</v>
      </c>
      <c r="Q103" s="7" t="s">
        <v>40</v>
      </c>
      <c r="R103" s="7">
        <v>4</v>
      </c>
      <c r="S103" s="7">
        <v>1</v>
      </c>
      <c r="T103" s="7">
        <v>4</v>
      </c>
      <c r="U103" s="7">
        <v>1</v>
      </c>
      <c r="V103" s="7">
        <v>3</v>
      </c>
      <c r="W103" s="7">
        <v>1</v>
      </c>
      <c r="X103" s="7">
        <v>5</v>
      </c>
      <c r="Y103" s="7">
        <v>1</v>
      </c>
      <c r="Z103" s="7">
        <v>4</v>
      </c>
      <c r="AA103" s="7">
        <v>2</v>
      </c>
      <c r="AB103" s="7"/>
    </row>
    <row r="104" spans="1:28" ht="12.75" customHeight="1" x14ac:dyDescent="0.4">
      <c r="A104" s="7" t="s">
        <v>454</v>
      </c>
      <c r="B104" s="7" t="s">
        <v>455</v>
      </c>
      <c r="C104" s="7" t="s">
        <v>456</v>
      </c>
      <c r="D104" s="7" t="s">
        <v>217</v>
      </c>
      <c r="E104" s="7" t="s">
        <v>51</v>
      </c>
      <c r="F104" s="7" t="s">
        <v>60</v>
      </c>
      <c r="G104" s="7" t="s">
        <v>52</v>
      </c>
      <c r="H104" s="7" t="s">
        <v>34</v>
      </c>
      <c r="I104" s="7" t="s">
        <v>35</v>
      </c>
      <c r="J104" s="7" t="s">
        <v>34</v>
      </c>
      <c r="K104" s="7" t="s">
        <v>62</v>
      </c>
      <c r="L104" s="7" t="s">
        <v>96</v>
      </c>
      <c r="M104" s="7" t="s">
        <v>37</v>
      </c>
      <c r="N104" s="7" t="s">
        <v>34</v>
      </c>
      <c r="O104" s="7" t="s">
        <v>39</v>
      </c>
      <c r="P104" s="7" t="s">
        <v>34</v>
      </c>
      <c r="Q104" s="7" t="s">
        <v>40</v>
      </c>
      <c r="R104" s="7">
        <v>2</v>
      </c>
      <c r="S104" s="7">
        <v>2</v>
      </c>
      <c r="T104" s="7">
        <v>4</v>
      </c>
      <c r="U104" s="7">
        <v>2</v>
      </c>
      <c r="V104" s="7">
        <v>3</v>
      </c>
      <c r="W104" s="7">
        <v>1</v>
      </c>
      <c r="X104" s="7">
        <v>4</v>
      </c>
      <c r="Y104" s="7">
        <v>1</v>
      </c>
      <c r="Z104" s="7">
        <v>4</v>
      </c>
      <c r="AA104" s="7">
        <v>1</v>
      </c>
      <c r="AB104" s="7"/>
    </row>
    <row r="105" spans="1:28" ht="12.75" customHeight="1" x14ac:dyDescent="0.4">
      <c r="A105" s="7" t="s">
        <v>457</v>
      </c>
      <c r="B105" s="7" t="s">
        <v>458</v>
      </c>
      <c r="C105" s="7" t="s">
        <v>459</v>
      </c>
      <c r="D105" s="7" t="s">
        <v>105</v>
      </c>
      <c r="E105" s="7" t="s">
        <v>121</v>
      </c>
      <c r="F105" s="7" t="s">
        <v>46</v>
      </c>
      <c r="G105" s="7"/>
      <c r="H105" s="7" t="s">
        <v>96</v>
      </c>
      <c r="I105" s="7" t="s">
        <v>35</v>
      </c>
      <c r="J105" s="7" t="s">
        <v>96</v>
      </c>
      <c r="K105" s="7" t="s">
        <v>36</v>
      </c>
      <c r="L105" s="7" t="s">
        <v>86</v>
      </c>
      <c r="M105" s="7" t="s">
        <v>37</v>
      </c>
      <c r="N105" s="7" t="s">
        <v>34</v>
      </c>
      <c r="O105" s="7" t="s">
        <v>39</v>
      </c>
      <c r="P105" s="7" t="s">
        <v>34</v>
      </c>
      <c r="Q105" s="7" t="s">
        <v>40</v>
      </c>
      <c r="R105" s="7">
        <v>3</v>
      </c>
      <c r="S105" s="7">
        <v>1</v>
      </c>
      <c r="T105" s="7">
        <v>5</v>
      </c>
      <c r="U105" s="7">
        <v>1</v>
      </c>
      <c r="V105" s="7">
        <v>5</v>
      </c>
      <c r="W105" s="7">
        <v>1</v>
      </c>
      <c r="X105" s="7">
        <v>5</v>
      </c>
      <c r="Y105" s="7">
        <v>1</v>
      </c>
      <c r="Z105" s="7">
        <v>5</v>
      </c>
      <c r="AA105" s="7">
        <v>1</v>
      </c>
      <c r="AB105" s="7" t="s">
        <v>460</v>
      </c>
    </row>
    <row r="106" spans="1:28" ht="12.75" customHeight="1" x14ac:dyDescent="0.4">
      <c r="A106" s="7" t="s">
        <v>461</v>
      </c>
      <c r="B106" s="7" t="s">
        <v>462</v>
      </c>
      <c r="C106" s="7" t="s">
        <v>463</v>
      </c>
      <c r="D106" s="7" t="s">
        <v>105</v>
      </c>
      <c r="E106" s="7" t="s">
        <v>60</v>
      </c>
      <c r="F106" s="7" t="s">
        <v>51</v>
      </c>
      <c r="G106" s="7" t="s">
        <v>116</v>
      </c>
      <c r="H106" s="7" t="s">
        <v>34</v>
      </c>
      <c r="I106" s="7" t="s">
        <v>35</v>
      </c>
      <c r="J106" s="7" t="s">
        <v>34</v>
      </c>
      <c r="K106" s="7" t="s">
        <v>36</v>
      </c>
      <c r="L106" s="7" t="s">
        <v>34</v>
      </c>
      <c r="M106" s="7" t="s">
        <v>37</v>
      </c>
      <c r="N106" s="7" t="s">
        <v>34</v>
      </c>
      <c r="O106" s="7" t="s">
        <v>39</v>
      </c>
      <c r="P106" s="7" t="s">
        <v>34</v>
      </c>
      <c r="Q106" s="7" t="s">
        <v>40</v>
      </c>
      <c r="R106" s="7">
        <v>4</v>
      </c>
      <c r="S106" s="7">
        <v>2</v>
      </c>
      <c r="T106" s="7">
        <v>3</v>
      </c>
      <c r="U106" s="7">
        <v>1</v>
      </c>
      <c r="V106" s="7">
        <v>4</v>
      </c>
      <c r="W106" s="7">
        <v>1</v>
      </c>
      <c r="X106" s="7">
        <v>5</v>
      </c>
      <c r="Y106" s="7">
        <v>1</v>
      </c>
      <c r="Z106" s="7">
        <v>5</v>
      </c>
      <c r="AA106" s="7">
        <v>1</v>
      </c>
      <c r="AB106" s="7"/>
    </row>
    <row r="107" spans="1:28" ht="12.75" customHeight="1" x14ac:dyDescent="0.4">
      <c r="A107" s="7" t="s">
        <v>464</v>
      </c>
      <c r="B107" s="7" t="s">
        <v>465</v>
      </c>
      <c r="C107" s="7" t="s">
        <v>466</v>
      </c>
      <c r="D107" s="7" t="s">
        <v>105</v>
      </c>
      <c r="E107" s="7" t="s">
        <v>32</v>
      </c>
      <c r="F107" s="7" t="s">
        <v>32</v>
      </c>
      <c r="G107" s="7" t="s">
        <v>467</v>
      </c>
      <c r="H107" s="7" t="s">
        <v>34</v>
      </c>
      <c r="I107" s="7" t="s">
        <v>35</v>
      </c>
      <c r="J107" s="7" t="s">
        <v>34</v>
      </c>
      <c r="K107" s="7" t="s">
        <v>62</v>
      </c>
      <c r="L107" s="7" t="s">
        <v>34</v>
      </c>
      <c r="M107" s="7" t="s">
        <v>37</v>
      </c>
      <c r="N107" s="7" t="s">
        <v>34</v>
      </c>
      <c r="O107" s="7" t="s">
        <v>39</v>
      </c>
      <c r="P107" s="7" t="s">
        <v>34</v>
      </c>
      <c r="Q107" s="7" t="s">
        <v>40</v>
      </c>
      <c r="R107" s="7">
        <v>1</v>
      </c>
      <c r="S107" s="7">
        <v>2</v>
      </c>
      <c r="T107" s="7">
        <v>4</v>
      </c>
      <c r="U107" s="7">
        <v>1</v>
      </c>
      <c r="V107" s="7">
        <v>3</v>
      </c>
      <c r="W107" s="7">
        <v>1</v>
      </c>
      <c r="X107" s="7">
        <v>2</v>
      </c>
      <c r="Y107" s="7">
        <v>4</v>
      </c>
      <c r="Z107" s="7">
        <v>3</v>
      </c>
      <c r="AA107" s="7">
        <v>1</v>
      </c>
      <c r="AB107" s="7" t="s">
        <v>468</v>
      </c>
    </row>
    <row r="108" spans="1:28" ht="12.75" customHeight="1" x14ac:dyDescent="0.4">
      <c r="A108" s="7" t="s">
        <v>469</v>
      </c>
      <c r="B108" s="7" t="s">
        <v>470</v>
      </c>
      <c r="C108" s="7" t="s">
        <v>471</v>
      </c>
      <c r="D108" s="7" t="s">
        <v>105</v>
      </c>
      <c r="E108" s="7" t="s">
        <v>121</v>
      </c>
      <c r="F108" s="7" t="s">
        <v>46</v>
      </c>
      <c r="G108" s="7" t="s">
        <v>68</v>
      </c>
      <c r="H108" s="7" t="s">
        <v>34</v>
      </c>
      <c r="I108" s="7" t="s">
        <v>35</v>
      </c>
      <c r="J108" s="7" t="s">
        <v>34</v>
      </c>
      <c r="K108" s="7" t="s">
        <v>36</v>
      </c>
      <c r="L108" s="7" t="s">
        <v>34</v>
      </c>
      <c r="M108" s="7" t="s">
        <v>37</v>
      </c>
      <c r="N108" s="7" t="s">
        <v>86</v>
      </c>
      <c r="O108" s="7" t="s">
        <v>39</v>
      </c>
      <c r="P108" s="7" t="s">
        <v>34</v>
      </c>
      <c r="Q108" s="7" t="s">
        <v>40</v>
      </c>
      <c r="R108" s="7">
        <v>5</v>
      </c>
      <c r="S108" s="7">
        <v>4</v>
      </c>
      <c r="T108" s="7">
        <v>5</v>
      </c>
      <c r="U108" s="7">
        <v>3</v>
      </c>
      <c r="V108" s="7">
        <v>4</v>
      </c>
      <c r="W108" s="7">
        <v>3</v>
      </c>
      <c r="X108" s="7">
        <v>5</v>
      </c>
      <c r="Y108" s="7">
        <v>2</v>
      </c>
      <c r="Z108" s="7">
        <v>5</v>
      </c>
      <c r="AA108" s="7">
        <v>3</v>
      </c>
      <c r="AB108" s="7"/>
    </row>
    <row r="109" spans="1:28" ht="12.75" customHeight="1" x14ac:dyDescent="0.4">
      <c r="A109" s="7" t="s">
        <v>472</v>
      </c>
      <c r="B109" s="7" t="s">
        <v>473</v>
      </c>
      <c r="C109" s="7" t="s">
        <v>474</v>
      </c>
      <c r="D109" s="7" t="s">
        <v>105</v>
      </c>
      <c r="E109" s="7" t="s">
        <v>61</v>
      </c>
      <c r="F109" s="7" t="s">
        <v>51</v>
      </c>
      <c r="G109" s="7" t="s">
        <v>68</v>
      </c>
      <c r="H109" s="7" t="s">
        <v>34</v>
      </c>
      <c r="I109" s="7" t="s">
        <v>35</v>
      </c>
      <c r="J109" s="7" t="s">
        <v>34</v>
      </c>
      <c r="K109" s="7" t="s">
        <v>36</v>
      </c>
      <c r="L109" s="7" t="s">
        <v>34</v>
      </c>
      <c r="M109" s="7" t="s">
        <v>37</v>
      </c>
      <c r="N109" s="7" t="s">
        <v>34</v>
      </c>
      <c r="O109" s="7" t="s">
        <v>39</v>
      </c>
      <c r="P109" s="7" t="s">
        <v>34</v>
      </c>
      <c r="Q109" s="7" t="s">
        <v>40</v>
      </c>
      <c r="R109" s="7">
        <v>4</v>
      </c>
      <c r="S109" s="7">
        <v>1</v>
      </c>
      <c r="T109" s="7">
        <v>5</v>
      </c>
      <c r="U109" s="7">
        <v>1</v>
      </c>
      <c r="V109" s="7">
        <v>5</v>
      </c>
      <c r="W109" s="7">
        <v>1</v>
      </c>
      <c r="X109" s="7">
        <v>4</v>
      </c>
      <c r="Y109" s="7">
        <v>1</v>
      </c>
      <c r="Z109" s="7">
        <v>5</v>
      </c>
      <c r="AA109" s="7">
        <v>2</v>
      </c>
      <c r="AB109" s="7"/>
    </row>
    <row r="110" spans="1:28" ht="12.75" customHeight="1" x14ac:dyDescent="0.4">
      <c r="A110" s="7" t="s">
        <v>475</v>
      </c>
      <c r="B110" s="7" t="s">
        <v>476</v>
      </c>
      <c r="C110" s="7" t="s">
        <v>477</v>
      </c>
      <c r="D110" s="8" t="s">
        <v>31</v>
      </c>
      <c r="E110" s="7" t="s">
        <v>32</v>
      </c>
      <c r="F110" s="7" t="s">
        <v>61</v>
      </c>
      <c r="G110" s="7" t="s">
        <v>125</v>
      </c>
      <c r="H110" s="7" t="s">
        <v>34</v>
      </c>
      <c r="I110" s="7" t="s">
        <v>35</v>
      </c>
      <c r="J110" s="7" t="s">
        <v>96</v>
      </c>
      <c r="K110" s="7" t="s">
        <v>62</v>
      </c>
      <c r="L110" s="7" t="s">
        <v>34</v>
      </c>
      <c r="M110" s="7" t="s">
        <v>37</v>
      </c>
      <c r="N110" s="7" t="s">
        <v>34</v>
      </c>
      <c r="O110" s="7" t="s">
        <v>39</v>
      </c>
      <c r="P110" s="7" t="s">
        <v>34</v>
      </c>
      <c r="Q110" s="7" t="s">
        <v>40</v>
      </c>
      <c r="R110" s="7">
        <v>4</v>
      </c>
      <c r="S110" s="7">
        <v>2</v>
      </c>
      <c r="T110" s="7">
        <v>4</v>
      </c>
      <c r="U110" s="7">
        <v>2</v>
      </c>
      <c r="V110" s="7">
        <v>4</v>
      </c>
      <c r="W110" s="7">
        <v>2</v>
      </c>
      <c r="X110" s="7">
        <v>3</v>
      </c>
      <c r="Y110" s="7">
        <v>2</v>
      </c>
      <c r="Z110" s="7">
        <v>3</v>
      </c>
      <c r="AA110" s="7">
        <v>2</v>
      </c>
      <c r="AB110" s="7"/>
    </row>
    <row r="111" spans="1:28" ht="12.75" customHeight="1" x14ac:dyDescent="0.4">
      <c r="A111" s="7" t="s">
        <v>478</v>
      </c>
      <c r="B111" s="7" t="s">
        <v>479</v>
      </c>
      <c r="C111" s="7" t="s">
        <v>480</v>
      </c>
      <c r="D111" s="7" t="s">
        <v>105</v>
      </c>
      <c r="E111" s="7" t="s">
        <v>32</v>
      </c>
      <c r="F111" s="7" t="s">
        <v>60</v>
      </c>
      <c r="G111" s="7" t="s">
        <v>52</v>
      </c>
      <c r="H111" s="7" t="s">
        <v>34</v>
      </c>
      <c r="I111" s="7" t="s">
        <v>35</v>
      </c>
      <c r="J111" s="7" t="s">
        <v>34</v>
      </c>
      <c r="K111" s="7" t="s">
        <v>62</v>
      </c>
      <c r="L111" s="7" t="s">
        <v>34</v>
      </c>
      <c r="M111" s="7" t="s">
        <v>37</v>
      </c>
      <c r="N111" s="7" t="s">
        <v>34</v>
      </c>
      <c r="O111" s="7" t="s">
        <v>39</v>
      </c>
      <c r="P111" s="7" t="s">
        <v>38</v>
      </c>
      <c r="Q111" s="7" t="s">
        <v>40</v>
      </c>
      <c r="R111" s="7">
        <v>2</v>
      </c>
      <c r="S111" s="7">
        <v>4</v>
      </c>
      <c r="T111" s="7">
        <v>3</v>
      </c>
      <c r="U111" s="7">
        <v>3</v>
      </c>
      <c r="V111" s="7">
        <v>3</v>
      </c>
      <c r="W111" s="7">
        <v>3</v>
      </c>
      <c r="X111" s="7">
        <v>2</v>
      </c>
      <c r="Y111" s="7">
        <v>4</v>
      </c>
      <c r="Z111" s="7">
        <v>3</v>
      </c>
      <c r="AA111" s="7">
        <v>3</v>
      </c>
      <c r="AB111" s="7" t="s">
        <v>481</v>
      </c>
    </row>
    <row r="112" spans="1:28" ht="12.75" customHeight="1" x14ac:dyDescent="0.4">
      <c r="A112" s="7" t="s">
        <v>482</v>
      </c>
      <c r="B112" s="7" t="s">
        <v>483</v>
      </c>
      <c r="C112" s="7" t="s">
        <v>484</v>
      </c>
      <c r="D112" s="8" t="s">
        <v>31</v>
      </c>
      <c r="E112" s="7" t="s">
        <v>32</v>
      </c>
      <c r="F112" s="7" t="s">
        <v>32</v>
      </c>
      <c r="G112" s="7" t="s">
        <v>94</v>
      </c>
      <c r="H112" s="7" t="s">
        <v>34</v>
      </c>
      <c r="I112" s="7" t="s">
        <v>35</v>
      </c>
      <c r="J112" s="7" t="s">
        <v>34</v>
      </c>
      <c r="K112" s="7" t="s">
        <v>62</v>
      </c>
      <c r="L112" s="7" t="s">
        <v>34</v>
      </c>
      <c r="M112" s="7" t="s">
        <v>37</v>
      </c>
      <c r="N112" s="7" t="s">
        <v>34</v>
      </c>
      <c r="O112" s="7" t="s">
        <v>39</v>
      </c>
      <c r="P112" s="7" t="s">
        <v>34</v>
      </c>
      <c r="Q112" s="7" t="s">
        <v>40</v>
      </c>
      <c r="R112" s="7">
        <v>2</v>
      </c>
      <c r="S112" s="7">
        <v>1</v>
      </c>
      <c r="T112" s="7">
        <v>4</v>
      </c>
      <c r="U112" s="7">
        <v>1</v>
      </c>
      <c r="V112" s="7">
        <v>4</v>
      </c>
      <c r="W112" s="7">
        <v>1</v>
      </c>
      <c r="X112" s="7"/>
      <c r="Y112" s="7">
        <v>1</v>
      </c>
      <c r="Z112" s="7">
        <v>4</v>
      </c>
      <c r="AA112" s="7">
        <v>2</v>
      </c>
      <c r="AB112" s="7" t="s">
        <v>485</v>
      </c>
    </row>
    <row r="113" spans="1:28" ht="12.75" customHeight="1" x14ac:dyDescent="0.4">
      <c r="A113" s="7" t="s">
        <v>486</v>
      </c>
      <c r="B113" s="7" t="s">
        <v>487</v>
      </c>
      <c r="C113" s="7" t="s">
        <v>488</v>
      </c>
      <c r="D113" s="7" t="s">
        <v>105</v>
      </c>
      <c r="E113" s="7" t="s">
        <v>61</v>
      </c>
      <c r="F113" s="7" t="s">
        <v>46</v>
      </c>
      <c r="G113" s="7"/>
      <c r="H113" s="7" t="s">
        <v>34</v>
      </c>
      <c r="I113" s="7" t="s">
        <v>35</v>
      </c>
      <c r="J113" s="7" t="s">
        <v>34</v>
      </c>
      <c r="K113" s="7" t="s">
        <v>36</v>
      </c>
      <c r="L113" s="7" t="s">
        <v>86</v>
      </c>
      <c r="M113" s="7" t="s">
        <v>37</v>
      </c>
      <c r="N113" s="7" t="s">
        <v>237</v>
      </c>
      <c r="O113" s="7" t="s">
        <v>63</v>
      </c>
      <c r="P113" s="7" t="s">
        <v>34</v>
      </c>
      <c r="Q113" s="7" t="s">
        <v>450</v>
      </c>
      <c r="R113" s="7">
        <v>1</v>
      </c>
      <c r="S113" s="7">
        <v>1</v>
      </c>
      <c r="T113" s="7">
        <v>5</v>
      </c>
      <c r="U113" s="7"/>
      <c r="V113" s="7">
        <v>3</v>
      </c>
      <c r="W113" s="7">
        <v>1</v>
      </c>
      <c r="X113" s="7">
        <v>3</v>
      </c>
      <c r="Y113" s="7">
        <v>1</v>
      </c>
      <c r="Z113" s="7">
        <v>4</v>
      </c>
      <c r="AA113" s="7">
        <v>1</v>
      </c>
      <c r="AB113" s="7"/>
    </row>
    <row r="114" spans="1:28" ht="12.75" customHeight="1" x14ac:dyDescent="0.4">
      <c r="A114" s="7" t="s">
        <v>489</v>
      </c>
      <c r="B114" s="7" t="s">
        <v>490</v>
      </c>
      <c r="C114" s="7" t="s">
        <v>491</v>
      </c>
      <c r="D114" s="7" t="s">
        <v>105</v>
      </c>
      <c r="E114" s="7" t="s">
        <v>32</v>
      </c>
      <c r="F114" s="7" t="s">
        <v>32</v>
      </c>
      <c r="G114" s="7" t="s">
        <v>213</v>
      </c>
      <c r="H114" s="7" t="s">
        <v>34</v>
      </c>
      <c r="I114" s="7" t="s">
        <v>35</v>
      </c>
      <c r="J114" s="7" t="s">
        <v>34</v>
      </c>
      <c r="K114" s="7" t="s">
        <v>36</v>
      </c>
      <c r="L114" s="7" t="s">
        <v>34</v>
      </c>
      <c r="M114" s="7" t="s">
        <v>37</v>
      </c>
      <c r="N114" s="7" t="s">
        <v>86</v>
      </c>
      <c r="O114" s="7" t="s">
        <v>39</v>
      </c>
      <c r="P114" s="7" t="s">
        <v>34</v>
      </c>
      <c r="Q114" s="7" t="s">
        <v>40</v>
      </c>
      <c r="R114" s="7">
        <v>1</v>
      </c>
      <c r="S114" s="7">
        <v>3</v>
      </c>
      <c r="T114" s="7">
        <v>3</v>
      </c>
      <c r="U114" s="7">
        <v>1</v>
      </c>
      <c r="V114" s="7">
        <v>3</v>
      </c>
      <c r="W114" s="7">
        <v>1</v>
      </c>
      <c r="X114" s="7">
        <v>2</v>
      </c>
      <c r="Y114" s="7">
        <v>2</v>
      </c>
      <c r="Z114" s="7">
        <v>3</v>
      </c>
      <c r="AA114" s="7">
        <v>1</v>
      </c>
      <c r="AB114" s="7" t="s">
        <v>492</v>
      </c>
    </row>
    <row r="115" spans="1:28" ht="12.75" customHeight="1" x14ac:dyDescent="0.4">
      <c r="A115" s="7" t="s">
        <v>493</v>
      </c>
      <c r="B115" s="7" t="s">
        <v>494</v>
      </c>
      <c r="C115" s="7" t="s">
        <v>495</v>
      </c>
      <c r="D115" s="7" t="s">
        <v>105</v>
      </c>
      <c r="E115" s="7" t="s">
        <v>61</v>
      </c>
      <c r="F115" s="7" t="s">
        <v>61</v>
      </c>
      <c r="G115" s="7"/>
      <c r="H115" s="7" t="s">
        <v>34</v>
      </c>
      <c r="I115" s="7" t="s">
        <v>35</v>
      </c>
      <c r="J115" s="7" t="s">
        <v>34</v>
      </c>
      <c r="K115" s="7" t="s">
        <v>36</v>
      </c>
      <c r="L115" s="7" t="s">
        <v>34</v>
      </c>
      <c r="M115" s="7" t="s">
        <v>37</v>
      </c>
      <c r="N115" s="7" t="s">
        <v>34</v>
      </c>
      <c r="O115" s="7" t="s">
        <v>39</v>
      </c>
      <c r="P115" s="7" t="s">
        <v>34</v>
      </c>
      <c r="Q115" s="7" t="s">
        <v>40</v>
      </c>
      <c r="R115" s="7">
        <v>4</v>
      </c>
      <c r="S115" s="7">
        <v>2</v>
      </c>
      <c r="T115" s="7">
        <v>5</v>
      </c>
      <c r="U115" s="7">
        <v>1</v>
      </c>
      <c r="V115" s="7">
        <v>4</v>
      </c>
      <c r="W115" s="7">
        <v>1</v>
      </c>
      <c r="X115" s="7">
        <v>5</v>
      </c>
      <c r="Y115" s="7">
        <v>1</v>
      </c>
      <c r="Z115" s="7">
        <v>5</v>
      </c>
      <c r="AA115" s="7">
        <v>1</v>
      </c>
      <c r="AB115" s="7"/>
    </row>
    <row r="116" spans="1:28" ht="12.75" customHeight="1" x14ac:dyDescent="0.4">
      <c r="A116" s="7" t="s">
        <v>496</v>
      </c>
      <c r="B116" s="7" t="s">
        <v>497</v>
      </c>
      <c r="C116" s="7" t="s">
        <v>498</v>
      </c>
      <c r="D116" s="8" t="s">
        <v>31</v>
      </c>
      <c r="E116" s="7" t="s">
        <v>32</v>
      </c>
      <c r="F116" s="7" t="s">
        <v>46</v>
      </c>
      <c r="G116" s="7" t="s">
        <v>52</v>
      </c>
      <c r="H116" s="7" t="s">
        <v>34</v>
      </c>
      <c r="I116" s="7" t="s">
        <v>35</v>
      </c>
      <c r="J116" s="7" t="s">
        <v>34</v>
      </c>
      <c r="K116" s="7" t="s">
        <v>36</v>
      </c>
      <c r="L116" s="7" t="s">
        <v>34</v>
      </c>
      <c r="M116" s="7" t="s">
        <v>37</v>
      </c>
      <c r="N116" s="7" t="s">
        <v>86</v>
      </c>
      <c r="O116" s="7" t="s">
        <v>39</v>
      </c>
      <c r="P116" s="7" t="s">
        <v>34</v>
      </c>
      <c r="Q116" s="7" t="s">
        <v>40</v>
      </c>
      <c r="R116" s="7">
        <v>1</v>
      </c>
      <c r="S116" s="7">
        <v>5</v>
      </c>
      <c r="T116" s="7">
        <v>1</v>
      </c>
      <c r="U116" s="7">
        <v>3</v>
      </c>
      <c r="V116" s="7">
        <v>1</v>
      </c>
      <c r="W116" s="7">
        <v>4</v>
      </c>
      <c r="X116" s="7">
        <v>1</v>
      </c>
      <c r="Y116" s="7">
        <v>5</v>
      </c>
      <c r="Z116" s="7">
        <v>2</v>
      </c>
      <c r="AA116" s="7">
        <v>4</v>
      </c>
      <c r="AB116" s="7" t="s">
        <v>499</v>
      </c>
    </row>
    <row r="117" spans="1:28" ht="12.75" customHeight="1" x14ac:dyDescent="0.4">
      <c r="A117" s="7" t="s">
        <v>500</v>
      </c>
      <c r="B117" s="7" t="s">
        <v>501</v>
      </c>
      <c r="C117" s="7" t="s">
        <v>502</v>
      </c>
      <c r="D117" s="7" t="s">
        <v>105</v>
      </c>
      <c r="E117" s="7" t="s">
        <v>32</v>
      </c>
      <c r="F117" s="7" t="s">
        <v>32</v>
      </c>
      <c r="G117" s="7" t="s">
        <v>52</v>
      </c>
      <c r="H117" s="7" t="s">
        <v>34</v>
      </c>
      <c r="I117" s="7" t="s">
        <v>35</v>
      </c>
      <c r="J117" s="7" t="s">
        <v>34</v>
      </c>
      <c r="K117" s="7" t="s">
        <v>36</v>
      </c>
      <c r="L117" s="7" t="s">
        <v>34</v>
      </c>
      <c r="M117" s="7" t="s">
        <v>37</v>
      </c>
      <c r="N117" s="7" t="s">
        <v>34</v>
      </c>
      <c r="O117" s="7" t="s">
        <v>39</v>
      </c>
      <c r="P117" s="7" t="s">
        <v>34</v>
      </c>
      <c r="Q117" s="7" t="s">
        <v>40</v>
      </c>
      <c r="R117" s="7">
        <v>2</v>
      </c>
      <c r="S117" s="7">
        <v>2</v>
      </c>
      <c r="T117" s="7">
        <v>2</v>
      </c>
      <c r="U117" s="7">
        <v>1</v>
      </c>
      <c r="V117" s="7">
        <v>4</v>
      </c>
      <c r="W117" s="7">
        <v>3</v>
      </c>
      <c r="X117" s="7">
        <v>4</v>
      </c>
      <c r="Y117" s="7">
        <v>4</v>
      </c>
      <c r="Z117" s="7">
        <v>4</v>
      </c>
      <c r="AA117" s="7">
        <v>2</v>
      </c>
      <c r="AB117" s="7" t="s">
        <v>503</v>
      </c>
    </row>
    <row r="118" spans="1:28" ht="12.75" customHeight="1" x14ac:dyDescent="0.4">
      <c r="A118" s="7" t="s">
        <v>504</v>
      </c>
      <c r="B118" s="7" t="s">
        <v>505</v>
      </c>
      <c r="C118" s="7" t="s">
        <v>506</v>
      </c>
      <c r="D118" s="7" t="s">
        <v>105</v>
      </c>
      <c r="E118" s="7" t="s">
        <v>32</v>
      </c>
      <c r="F118" s="7" t="s">
        <v>32</v>
      </c>
      <c r="G118" s="7" t="s">
        <v>68</v>
      </c>
      <c r="H118" s="7" t="s">
        <v>34</v>
      </c>
      <c r="I118" s="7" t="s">
        <v>35</v>
      </c>
      <c r="J118" s="7" t="s">
        <v>34</v>
      </c>
      <c r="K118" s="7" t="s">
        <v>62</v>
      </c>
      <c r="L118" s="7" t="s">
        <v>86</v>
      </c>
      <c r="M118" s="7" t="s">
        <v>37</v>
      </c>
      <c r="N118" s="7" t="s">
        <v>34</v>
      </c>
      <c r="O118" s="7" t="s">
        <v>39</v>
      </c>
      <c r="P118" s="7" t="s">
        <v>34</v>
      </c>
      <c r="Q118" s="7" t="s">
        <v>40</v>
      </c>
      <c r="R118" s="7">
        <v>4</v>
      </c>
      <c r="S118" s="7">
        <v>2</v>
      </c>
      <c r="T118" s="7">
        <v>5</v>
      </c>
      <c r="U118" s="7">
        <v>2</v>
      </c>
      <c r="V118" s="7">
        <v>3</v>
      </c>
      <c r="W118" s="7">
        <v>2</v>
      </c>
      <c r="X118" s="7">
        <v>2</v>
      </c>
      <c r="Y118" s="7">
        <v>3</v>
      </c>
      <c r="Z118" s="7">
        <v>3</v>
      </c>
      <c r="AA118" s="7">
        <v>2</v>
      </c>
      <c r="AB118" s="7"/>
    </row>
    <row r="119" spans="1:28" ht="12.75" customHeight="1" x14ac:dyDescent="0.4">
      <c r="A119" s="7" t="s">
        <v>507</v>
      </c>
      <c r="B119" s="7" t="s">
        <v>508</v>
      </c>
      <c r="C119" s="7" t="s">
        <v>509</v>
      </c>
      <c r="D119" s="7" t="s">
        <v>105</v>
      </c>
      <c r="E119" s="7" t="s">
        <v>51</v>
      </c>
      <c r="F119" s="7" t="s">
        <v>51</v>
      </c>
      <c r="G119" s="7" t="s">
        <v>56</v>
      </c>
      <c r="H119" s="7" t="s">
        <v>34</v>
      </c>
      <c r="I119" s="7" t="s">
        <v>35</v>
      </c>
      <c r="J119" s="7" t="s">
        <v>34</v>
      </c>
      <c r="K119" s="7" t="s">
        <v>36</v>
      </c>
      <c r="L119" s="7" t="s">
        <v>34</v>
      </c>
      <c r="M119" s="7" t="s">
        <v>37</v>
      </c>
      <c r="N119" s="7" t="s">
        <v>34</v>
      </c>
      <c r="O119" s="7" t="s">
        <v>39</v>
      </c>
      <c r="P119" s="7" t="s">
        <v>34</v>
      </c>
      <c r="Q119" s="7" t="s">
        <v>40</v>
      </c>
      <c r="R119" s="7">
        <v>3</v>
      </c>
      <c r="S119" s="7">
        <v>1</v>
      </c>
      <c r="T119" s="7">
        <v>4</v>
      </c>
      <c r="U119" s="7">
        <v>1</v>
      </c>
      <c r="V119" s="7">
        <v>4</v>
      </c>
      <c r="W119" s="7">
        <v>1</v>
      </c>
      <c r="X119" s="7">
        <v>4</v>
      </c>
      <c r="Y119" s="7">
        <v>2</v>
      </c>
      <c r="Z119" s="7">
        <v>4</v>
      </c>
      <c r="AA119" s="7">
        <v>1</v>
      </c>
      <c r="AB119" s="7" t="s">
        <v>510</v>
      </c>
    </row>
    <row r="120" spans="1:28" ht="12.75" customHeight="1" x14ac:dyDescent="0.4">
      <c r="A120" s="7" t="s">
        <v>511</v>
      </c>
      <c r="B120" s="7" t="s">
        <v>512</v>
      </c>
      <c r="C120" s="7" t="s">
        <v>513</v>
      </c>
      <c r="D120" s="7" t="s">
        <v>105</v>
      </c>
      <c r="E120" s="7" t="s">
        <v>32</v>
      </c>
      <c r="F120" s="7" t="s">
        <v>32</v>
      </c>
      <c r="G120" s="7" t="s">
        <v>56</v>
      </c>
      <c r="H120" s="7" t="s">
        <v>34</v>
      </c>
      <c r="I120" s="7" t="s">
        <v>35</v>
      </c>
      <c r="J120" s="7" t="s">
        <v>34</v>
      </c>
      <c r="K120" s="7" t="s">
        <v>36</v>
      </c>
      <c r="L120" s="7" t="s">
        <v>34</v>
      </c>
      <c r="M120" s="7" t="s">
        <v>37</v>
      </c>
      <c r="N120" s="7" t="s">
        <v>34</v>
      </c>
      <c r="O120" s="7" t="s">
        <v>39</v>
      </c>
      <c r="P120" s="7" t="s">
        <v>38</v>
      </c>
      <c r="Q120" s="7" t="s">
        <v>40</v>
      </c>
      <c r="R120" s="7">
        <v>1</v>
      </c>
      <c r="S120" s="7">
        <v>1</v>
      </c>
      <c r="T120" s="7">
        <v>1</v>
      </c>
      <c r="U120" s="7">
        <v>2</v>
      </c>
      <c r="V120" s="7">
        <v>3</v>
      </c>
      <c r="W120" s="7">
        <v>3</v>
      </c>
      <c r="X120" s="7">
        <v>4</v>
      </c>
      <c r="Y120" s="7">
        <v>5</v>
      </c>
      <c r="Z120" s="7">
        <v>1</v>
      </c>
      <c r="AA120" s="7">
        <v>1</v>
      </c>
      <c r="AB120" s="7" t="s">
        <v>514</v>
      </c>
    </row>
    <row r="121" spans="1:28" ht="12.75" customHeight="1" x14ac:dyDescent="0.4">
      <c r="A121" s="7" t="s">
        <v>515</v>
      </c>
      <c r="B121" s="7" t="s">
        <v>516</v>
      </c>
      <c r="C121" s="7" t="s">
        <v>517</v>
      </c>
      <c r="D121" s="7" t="s">
        <v>105</v>
      </c>
      <c r="E121" s="7" t="s">
        <v>121</v>
      </c>
      <c r="F121" s="7" t="s">
        <v>46</v>
      </c>
      <c r="G121" s="7"/>
      <c r="H121" s="7" t="s">
        <v>34</v>
      </c>
      <c r="I121" s="7" t="s">
        <v>35</v>
      </c>
      <c r="J121" s="7" t="s">
        <v>34</v>
      </c>
      <c r="K121" s="7" t="s">
        <v>69</v>
      </c>
      <c r="L121" s="7" t="s">
        <v>96</v>
      </c>
      <c r="M121" s="7" t="s">
        <v>100</v>
      </c>
      <c r="N121" s="7" t="s">
        <v>96</v>
      </c>
      <c r="O121" s="7" t="s">
        <v>81</v>
      </c>
      <c r="P121" s="7" t="s">
        <v>34</v>
      </c>
      <c r="Q121" s="7" t="s">
        <v>191</v>
      </c>
      <c r="R121" s="7"/>
      <c r="S121" s="7"/>
      <c r="T121" s="7"/>
      <c r="U121" s="7"/>
      <c r="V121" s="7">
        <v>2</v>
      </c>
      <c r="W121" s="7"/>
      <c r="X121" s="7"/>
      <c r="Y121" s="7"/>
      <c r="Z121" s="7"/>
      <c r="AA121" s="7"/>
      <c r="AB121" s="7"/>
    </row>
    <row r="122" spans="1:28" ht="12.75" customHeight="1" x14ac:dyDescent="0.4">
      <c r="A122" s="7" t="s">
        <v>518</v>
      </c>
      <c r="B122" s="7" t="s">
        <v>519</v>
      </c>
      <c r="C122" s="7" t="s">
        <v>520</v>
      </c>
      <c r="D122" s="8" t="s">
        <v>31</v>
      </c>
      <c r="E122" s="7" t="s">
        <v>32</v>
      </c>
      <c r="F122" s="7" t="s">
        <v>60</v>
      </c>
      <c r="G122" s="7" t="s">
        <v>68</v>
      </c>
      <c r="H122" s="7" t="s">
        <v>34</v>
      </c>
      <c r="I122" s="7" t="s">
        <v>35</v>
      </c>
      <c r="J122" s="7" t="s">
        <v>34</v>
      </c>
      <c r="K122" s="7" t="s">
        <v>62</v>
      </c>
      <c r="L122" s="7" t="s">
        <v>34</v>
      </c>
      <c r="M122" s="7" t="s">
        <v>37</v>
      </c>
      <c r="N122" s="7" t="s">
        <v>237</v>
      </c>
      <c r="O122" s="7" t="s">
        <v>63</v>
      </c>
      <c r="P122" s="7" t="s">
        <v>264</v>
      </c>
      <c r="Q122" s="7" t="s">
        <v>191</v>
      </c>
      <c r="R122" s="7">
        <v>3</v>
      </c>
      <c r="S122" s="7">
        <v>3</v>
      </c>
      <c r="T122" s="7">
        <v>3</v>
      </c>
      <c r="U122" s="7">
        <v>3</v>
      </c>
      <c r="V122" s="7">
        <v>3</v>
      </c>
      <c r="W122" s="7">
        <v>3</v>
      </c>
      <c r="X122" s="7">
        <v>3</v>
      </c>
      <c r="Y122" s="7">
        <v>3</v>
      </c>
      <c r="Z122" s="7">
        <v>3</v>
      </c>
      <c r="AA122" s="7">
        <v>3</v>
      </c>
      <c r="AB122" s="7"/>
    </row>
    <row r="123" spans="1:28" ht="12.75" customHeight="1" x14ac:dyDescent="0.4">
      <c r="A123" s="7" t="s">
        <v>521</v>
      </c>
      <c r="B123" s="7" t="s">
        <v>522</v>
      </c>
      <c r="C123" s="7" t="s">
        <v>523</v>
      </c>
      <c r="D123" s="7" t="s">
        <v>105</v>
      </c>
      <c r="E123" s="7" t="s">
        <v>60</v>
      </c>
      <c r="F123" s="7" t="s">
        <v>46</v>
      </c>
      <c r="G123" s="7" t="s">
        <v>68</v>
      </c>
      <c r="H123" s="7" t="s">
        <v>34</v>
      </c>
      <c r="I123" s="7" t="s">
        <v>35</v>
      </c>
      <c r="J123" s="7" t="s">
        <v>96</v>
      </c>
      <c r="K123" s="7" t="s">
        <v>36</v>
      </c>
      <c r="L123" s="7" t="s">
        <v>34</v>
      </c>
      <c r="M123" s="7" t="s">
        <v>37</v>
      </c>
      <c r="N123" s="7" t="s">
        <v>34</v>
      </c>
      <c r="O123" s="7" t="s">
        <v>39</v>
      </c>
      <c r="P123" s="7" t="s">
        <v>34</v>
      </c>
      <c r="Q123" s="7" t="s">
        <v>40</v>
      </c>
      <c r="R123" s="7">
        <v>2</v>
      </c>
      <c r="S123" s="7">
        <v>1</v>
      </c>
      <c r="T123" s="7">
        <v>5</v>
      </c>
      <c r="U123" s="7">
        <v>2</v>
      </c>
      <c r="V123" s="7">
        <v>4</v>
      </c>
      <c r="W123" s="7">
        <v>1</v>
      </c>
      <c r="X123" s="7">
        <v>4</v>
      </c>
      <c r="Y123" s="7">
        <v>2</v>
      </c>
      <c r="Z123" s="7">
        <v>5</v>
      </c>
      <c r="AA123" s="7">
        <v>1</v>
      </c>
      <c r="AB123" s="7" t="s">
        <v>524</v>
      </c>
    </row>
    <row r="124" spans="1:28" ht="12.75" customHeight="1" x14ac:dyDescent="0.4">
      <c r="A124" s="7" t="s">
        <v>525</v>
      </c>
      <c r="B124" s="7" t="s">
        <v>526</v>
      </c>
      <c r="C124" s="7" t="s">
        <v>527</v>
      </c>
      <c r="D124" s="7" t="s">
        <v>105</v>
      </c>
      <c r="E124" s="7" t="s">
        <v>32</v>
      </c>
      <c r="F124" s="7" t="s">
        <v>32</v>
      </c>
      <c r="G124" s="7" t="s">
        <v>528</v>
      </c>
      <c r="H124" s="7" t="s">
        <v>34</v>
      </c>
      <c r="I124" s="7" t="s">
        <v>35</v>
      </c>
      <c r="J124" s="7" t="s">
        <v>34</v>
      </c>
      <c r="K124" s="7" t="s">
        <v>36</v>
      </c>
      <c r="L124" s="7" t="s">
        <v>34</v>
      </c>
      <c r="M124" s="7" t="s">
        <v>37</v>
      </c>
      <c r="N124" s="7" t="s">
        <v>34</v>
      </c>
      <c r="O124" s="7" t="s">
        <v>39</v>
      </c>
      <c r="P124" s="7" t="s">
        <v>34</v>
      </c>
      <c r="Q124" s="7" t="s">
        <v>40</v>
      </c>
      <c r="R124" s="7">
        <v>2</v>
      </c>
      <c r="S124" s="7">
        <v>1</v>
      </c>
      <c r="T124" s="7">
        <v>5</v>
      </c>
      <c r="U124" s="7">
        <v>1</v>
      </c>
      <c r="V124" s="7">
        <v>2</v>
      </c>
      <c r="W124" s="7">
        <v>3</v>
      </c>
      <c r="X124" s="7">
        <v>4</v>
      </c>
      <c r="Y124" s="7">
        <v>1</v>
      </c>
      <c r="Z124" s="7">
        <v>2</v>
      </c>
      <c r="AA124" s="7">
        <v>1</v>
      </c>
      <c r="AB124" s="7"/>
    </row>
    <row r="125" spans="1:28" ht="12.75" customHeight="1" x14ac:dyDescent="0.4">
      <c r="A125" s="7" t="s">
        <v>529</v>
      </c>
      <c r="B125" s="7" t="s">
        <v>530</v>
      </c>
      <c r="C125" s="7" t="s">
        <v>531</v>
      </c>
      <c r="D125" s="7" t="s">
        <v>105</v>
      </c>
      <c r="E125" s="7" t="s">
        <v>32</v>
      </c>
      <c r="F125" s="7" t="s">
        <v>32</v>
      </c>
      <c r="G125" s="7" t="s">
        <v>56</v>
      </c>
      <c r="H125" s="7" t="s">
        <v>86</v>
      </c>
      <c r="I125" s="7" t="s">
        <v>35</v>
      </c>
      <c r="J125" s="7" t="s">
        <v>34</v>
      </c>
      <c r="K125" s="7" t="s">
        <v>36</v>
      </c>
      <c r="L125" s="7" t="s">
        <v>86</v>
      </c>
      <c r="M125" s="7" t="s">
        <v>37</v>
      </c>
      <c r="N125" s="7" t="s">
        <v>34</v>
      </c>
      <c r="O125" s="7" t="s">
        <v>39</v>
      </c>
      <c r="P125" s="7" t="s">
        <v>34</v>
      </c>
      <c r="Q125" s="7" t="s">
        <v>40</v>
      </c>
      <c r="R125" s="7">
        <v>1</v>
      </c>
      <c r="S125" s="7">
        <v>5</v>
      </c>
      <c r="T125" s="7">
        <v>1</v>
      </c>
      <c r="U125" s="7">
        <v>1</v>
      </c>
      <c r="V125" s="7">
        <v>4</v>
      </c>
      <c r="W125" s="7">
        <v>2</v>
      </c>
      <c r="X125" s="7">
        <v>2</v>
      </c>
      <c r="Y125" s="7">
        <v>5</v>
      </c>
      <c r="Z125" s="7">
        <v>2</v>
      </c>
      <c r="AA125" s="7">
        <v>1</v>
      </c>
      <c r="AB125" s="7" t="s">
        <v>532</v>
      </c>
    </row>
    <row r="126" spans="1:28" ht="12.75" customHeight="1" x14ac:dyDescent="0.4">
      <c r="A126" s="7" t="s">
        <v>533</v>
      </c>
      <c r="B126" s="7" t="s">
        <v>534</v>
      </c>
      <c r="C126" s="7" t="s">
        <v>535</v>
      </c>
      <c r="D126" s="7" t="s">
        <v>105</v>
      </c>
      <c r="E126" s="7" t="s">
        <v>121</v>
      </c>
      <c r="F126" s="7" t="s">
        <v>61</v>
      </c>
      <c r="G126" s="7" t="s">
        <v>68</v>
      </c>
      <c r="H126" s="7" t="s">
        <v>34</v>
      </c>
      <c r="I126" s="7" t="s">
        <v>35</v>
      </c>
      <c r="J126" s="7" t="s">
        <v>79</v>
      </c>
      <c r="K126" s="7" t="s">
        <v>36</v>
      </c>
      <c r="L126" s="7" t="s">
        <v>34</v>
      </c>
      <c r="M126" s="7" t="s">
        <v>37</v>
      </c>
      <c r="N126" s="7" t="s">
        <v>86</v>
      </c>
      <c r="O126" s="7" t="s">
        <v>39</v>
      </c>
      <c r="P126" s="7" t="s">
        <v>38</v>
      </c>
      <c r="Q126" s="7" t="s">
        <v>40</v>
      </c>
      <c r="R126" s="7">
        <v>2</v>
      </c>
      <c r="S126" s="7">
        <v>3</v>
      </c>
      <c r="T126" s="7">
        <v>3</v>
      </c>
      <c r="U126" s="7">
        <v>1</v>
      </c>
      <c r="V126" s="7">
        <v>1</v>
      </c>
      <c r="W126" s="7">
        <v>4</v>
      </c>
      <c r="X126" s="7">
        <v>4</v>
      </c>
      <c r="Y126" s="7">
        <v>4</v>
      </c>
      <c r="Z126" s="7">
        <v>3</v>
      </c>
      <c r="AA126" s="7">
        <v>3</v>
      </c>
      <c r="AB126" s="7" t="s">
        <v>536</v>
      </c>
    </row>
    <row r="127" spans="1:28" ht="12.75" customHeight="1" x14ac:dyDescent="0.4">
      <c r="A127" s="7" t="s">
        <v>537</v>
      </c>
      <c r="B127" s="7" t="s">
        <v>538</v>
      </c>
      <c r="C127" s="7" t="s">
        <v>539</v>
      </c>
      <c r="D127" s="7" t="s">
        <v>105</v>
      </c>
      <c r="E127" s="7" t="s">
        <v>32</v>
      </c>
      <c r="F127" s="7" t="s">
        <v>32</v>
      </c>
      <c r="G127" s="7" t="s">
        <v>94</v>
      </c>
      <c r="H127" s="7" t="s">
        <v>34</v>
      </c>
      <c r="I127" s="7" t="s">
        <v>35</v>
      </c>
      <c r="J127" s="7" t="s">
        <v>34</v>
      </c>
      <c r="K127" s="7" t="s">
        <v>36</v>
      </c>
      <c r="L127" s="7" t="s">
        <v>34</v>
      </c>
      <c r="M127" s="7" t="s">
        <v>37</v>
      </c>
      <c r="N127" s="7" t="s">
        <v>34</v>
      </c>
      <c r="O127" s="7" t="s">
        <v>39</v>
      </c>
      <c r="P127" s="7" t="s">
        <v>34</v>
      </c>
      <c r="Q127" s="7" t="s">
        <v>40</v>
      </c>
      <c r="R127" s="7">
        <v>5</v>
      </c>
      <c r="S127" s="7">
        <v>1</v>
      </c>
      <c r="T127" s="7">
        <v>5</v>
      </c>
      <c r="U127" s="7">
        <v>1</v>
      </c>
      <c r="V127" s="7">
        <v>5</v>
      </c>
      <c r="W127" s="7">
        <v>1</v>
      </c>
      <c r="X127" s="7">
        <v>5</v>
      </c>
      <c r="Y127" s="7">
        <v>2</v>
      </c>
      <c r="Z127" s="7">
        <v>5</v>
      </c>
      <c r="AA127" s="7">
        <v>2</v>
      </c>
      <c r="AB127" s="7" t="s">
        <v>540</v>
      </c>
    </row>
    <row r="128" spans="1:28" ht="12.75" customHeight="1" x14ac:dyDescent="0.4">
      <c r="A128" s="7" t="s">
        <v>541</v>
      </c>
      <c r="B128" s="7" t="s">
        <v>542</v>
      </c>
      <c r="C128" s="7" t="s">
        <v>543</v>
      </c>
      <c r="D128" s="7" t="s">
        <v>105</v>
      </c>
      <c r="E128" s="7" t="s">
        <v>121</v>
      </c>
      <c r="F128" s="7" t="s">
        <v>46</v>
      </c>
      <c r="G128" s="7"/>
      <c r="H128" s="7" t="s">
        <v>34</v>
      </c>
      <c r="I128" s="7" t="s">
        <v>35</v>
      </c>
      <c r="J128" s="7" t="s">
        <v>34</v>
      </c>
      <c r="K128" s="7" t="s">
        <v>36</v>
      </c>
      <c r="L128" s="7" t="s">
        <v>86</v>
      </c>
      <c r="M128" s="7" t="s">
        <v>37</v>
      </c>
      <c r="N128" s="7" t="s">
        <v>34</v>
      </c>
      <c r="O128" s="7" t="s">
        <v>39</v>
      </c>
      <c r="P128" s="7" t="s">
        <v>34</v>
      </c>
      <c r="Q128" s="7" t="s">
        <v>40</v>
      </c>
      <c r="R128" s="7">
        <v>5</v>
      </c>
      <c r="S128" s="7">
        <v>3</v>
      </c>
      <c r="T128" s="7">
        <v>5</v>
      </c>
      <c r="U128" s="7">
        <v>1</v>
      </c>
      <c r="V128" s="7">
        <v>4</v>
      </c>
      <c r="W128" s="7">
        <v>2</v>
      </c>
      <c r="X128" s="7">
        <v>4</v>
      </c>
      <c r="Y128" s="7">
        <v>1</v>
      </c>
      <c r="Z128" s="7">
        <v>4</v>
      </c>
      <c r="AA128" s="7">
        <v>3</v>
      </c>
      <c r="AB128" s="7"/>
    </row>
    <row r="129" spans="1:28" ht="12.75" customHeight="1" x14ac:dyDescent="0.4">
      <c r="A129" s="7" t="s">
        <v>544</v>
      </c>
      <c r="B129" s="7" t="s">
        <v>545</v>
      </c>
      <c r="C129" s="7" t="s">
        <v>546</v>
      </c>
      <c r="D129" s="8" t="s">
        <v>31</v>
      </c>
      <c r="E129" s="7" t="s">
        <v>32</v>
      </c>
      <c r="F129" s="7" t="s">
        <v>51</v>
      </c>
      <c r="G129" s="7" t="s">
        <v>94</v>
      </c>
      <c r="H129" s="7" t="s">
        <v>34</v>
      </c>
      <c r="I129" s="7" t="s">
        <v>35</v>
      </c>
      <c r="J129" s="7" t="s">
        <v>34</v>
      </c>
      <c r="K129" s="7" t="s">
        <v>36</v>
      </c>
      <c r="L129" s="7" t="s">
        <v>34</v>
      </c>
      <c r="M129" s="7" t="s">
        <v>37</v>
      </c>
      <c r="N129" s="7" t="s">
        <v>34</v>
      </c>
      <c r="O129" s="7" t="s">
        <v>39</v>
      </c>
      <c r="P129" s="7" t="s">
        <v>34</v>
      </c>
      <c r="Q129" s="7" t="s">
        <v>40</v>
      </c>
      <c r="R129" s="7">
        <v>1</v>
      </c>
      <c r="S129" s="7">
        <v>1</v>
      </c>
      <c r="T129" s="7">
        <v>5</v>
      </c>
      <c r="U129" s="7">
        <v>1</v>
      </c>
      <c r="V129" s="7">
        <v>5</v>
      </c>
      <c r="W129" s="7">
        <v>1</v>
      </c>
      <c r="X129" s="7">
        <v>2</v>
      </c>
      <c r="Y129" s="7">
        <v>2</v>
      </c>
      <c r="Z129" s="7">
        <v>5</v>
      </c>
      <c r="AA129" s="7">
        <v>1</v>
      </c>
      <c r="AB129" s="7" t="s">
        <v>547</v>
      </c>
    </row>
    <row r="130" spans="1:28" ht="12.75" customHeight="1" x14ac:dyDescent="0.4">
      <c r="A130" s="7" t="s">
        <v>548</v>
      </c>
      <c r="B130" s="7" t="s">
        <v>549</v>
      </c>
      <c r="C130" s="7" t="s">
        <v>550</v>
      </c>
      <c r="D130" s="7" t="s">
        <v>105</v>
      </c>
      <c r="E130" s="7" t="s">
        <v>51</v>
      </c>
      <c r="F130" s="7" t="s">
        <v>61</v>
      </c>
      <c r="G130" s="8" t="s">
        <v>31</v>
      </c>
      <c r="H130" s="7" t="s">
        <v>86</v>
      </c>
      <c r="I130" s="7" t="s">
        <v>35</v>
      </c>
      <c r="J130" s="7" t="s">
        <v>34</v>
      </c>
      <c r="K130" s="7" t="s">
        <v>62</v>
      </c>
      <c r="L130" s="7" t="s">
        <v>34</v>
      </c>
      <c r="M130" s="7" t="s">
        <v>37</v>
      </c>
      <c r="N130" s="7" t="s">
        <v>34</v>
      </c>
      <c r="O130" s="7" t="s">
        <v>39</v>
      </c>
      <c r="P130" s="7" t="s">
        <v>34</v>
      </c>
      <c r="Q130" s="7" t="s">
        <v>40</v>
      </c>
      <c r="R130" s="7">
        <v>1</v>
      </c>
      <c r="S130" s="7">
        <v>1</v>
      </c>
      <c r="T130" s="7">
        <v>4</v>
      </c>
      <c r="U130" s="7">
        <v>2</v>
      </c>
      <c r="V130" s="7">
        <v>2</v>
      </c>
      <c r="W130" s="7">
        <v>1</v>
      </c>
      <c r="X130" s="7">
        <v>2</v>
      </c>
      <c r="Y130" s="7">
        <v>4</v>
      </c>
      <c r="Z130" s="7">
        <v>2</v>
      </c>
      <c r="AA130" s="7">
        <v>1</v>
      </c>
      <c r="AB130" s="7" t="s">
        <v>551</v>
      </c>
    </row>
    <row r="131" spans="1:28" ht="12.75" customHeight="1" x14ac:dyDescent="0.4">
      <c r="A131" s="7" t="s">
        <v>552</v>
      </c>
      <c r="B131" s="7" t="s">
        <v>553</v>
      </c>
      <c r="C131" s="7" t="s">
        <v>554</v>
      </c>
      <c r="D131" s="8" t="s">
        <v>31</v>
      </c>
      <c r="E131" s="7" t="s">
        <v>32</v>
      </c>
      <c r="F131" s="7" t="s">
        <v>46</v>
      </c>
      <c r="G131" s="8" t="s">
        <v>46</v>
      </c>
      <c r="H131" s="7" t="s">
        <v>96</v>
      </c>
      <c r="I131" s="7" t="s">
        <v>35</v>
      </c>
      <c r="J131" s="7" t="s">
        <v>34</v>
      </c>
      <c r="K131" s="7" t="s">
        <v>62</v>
      </c>
      <c r="L131" s="7" t="s">
        <v>38</v>
      </c>
      <c r="M131" s="7" t="s">
        <v>80</v>
      </c>
      <c r="N131" s="7" t="s">
        <v>237</v>
      </c>
      <c r="O131" s="7" t="s">
        <v>39</v>
      </c>
      <c r="P131" s="7" t="s">
        <v>96</v>
      </c>
      <c r="Q131" s="7" t="s">
        <v>40</v>
      </c>
      <c r="R131" s="7">
        <v>1</v>
      </c>
      <c r="S131" s="7">
        <v>1</v>
      </c>
      <c r="T131" s="7">
        <v>2</v>
      </c>
      <c r="U131" s="7">
        <v>5</v>
      </c>
      <c r="V131" s="7">
        <v>4</v>
      </c>
      <c r="W131" s="7">
        <v>4</v>
      </c>
      <c r="X131" s="7">
        <v>4</v>
      </c>
      <c r="Y131" s="7">
        <v>3</v>
      </c>
      <c r="Z131" s="7">
        <v>1</v>
      </c>
      <c r="AA131" s="7">
        <v>5</v>
      </c>
      <c r="AB131" s="7" t="s">
        <v>555</v>
      </c>
    </row>
    <row r="132" spans="1:28" ht="12.75" customHeight="1" x14ac:dyDescent="0.4">
      <c r="A132" s="7" t="s">
        <v>556</v>
      </c>
      <c r="B132" s="7" t="s">
        <v>557</v>
      </c>
      <c r="C132" s="7" t="s">
        <v>558</v>
      </c>
      <c r="D132" s="7" t="s">
        <v>105</v>
      </c>
      <c r="E132" s="7" t="s">
        <v>32</v>
      </c>
      <c r="F132" s="7" t="s">
        <v>32</v>
      </c>
      <c r="G132" s="7" t="s">
        <v>56</v>
      </c>
      <c r="H132" s="7" t="s">
        <v>34</v>
      </c>
      <c r="I132" s="7" t="s">
        <v>35</v>
      </c>
      <c r="J132" s="7" t="s">
        <v>34</v>
      </c>
      <c r="K132" s="7" t="s">
        <v>36</v>
      </c>
      <c r="L132" s="7" t="s">
        <v>34</v>
      </c>
      <c r="M132" s="7" t="s">
        <v>37</v>
      </c>
      <c r="N132" s="7" t="s">
        <v>34</v>
      </c>
      <c r="O132" s="7" t="s">
        <v>81</v>
      </c>
      <c r="P132" s="7" t="s">
        <v>34</v>
      </c>
      <c r="Q132" s="7" t="s">
        <v>40</v>
      </c>
      <c r="R132" s="7">
        <v>2</v>
      </c>
      <c r="S132" s="7">
        <v>3</v>
      </c>
      <c r="T132" s="7">
        <v>4</v>
      </c>
      <c r="U132" s="7">
        <v>1</v>
      </c>
      <c r="V132" s="7">
        <v>3</v>
      </c>
      <c r="W132" s="7">
        <v>2</v>
      </c>
      <c r="X132" s="7">
        <v>5</v>
      </c>
      <c r="Y132" s="7">
        <v>1</v>
      </c>
      <c r="Z132" s="7">
        <v>3</v>
      </c>
      <c r="AA132" s="7">
        <v>1</v>
      </c>
      <c r="AB132" s="7" t="s">
        <v>559</v>
      </c>
    </row>
    <row r="133" spans="1:28" ht="12.75" customHeight="1" x14ac:dyDescent="0.4">
      <c r="A133" s="7" t="s">
        <v>560</v>
      </c>
      <c r="B133" s="7" t="s">
        <v>561</v>
      </c>
      <c r="C133" s="7" t="s">
        <v>562</v>
      </c>
      <c r="D133" s="7" t="s">
        <v>105</v>
      </c>
      <c r="E133" s="7" t="s">
        <v>32</v>
      </c>
      <c r="F133" s="7" t="s">
        <v>32</v>
      </c>
      <c r="G133" s="7" t="s">
        <v>130</v>
      </c>
      <c r="H133" s="7" t="s">
        <v>34</v>
      </c>
      <c r="I133" s="7" t="s">
        <v>35</v>
      </c>
      <c r="J133" s="7" t="s">
        <v>34</v>
      </c>
      <c r="K133" s="7" t="s">
        <v>36</v>
      </c>
      <c r="L133" s="7" t="s">
        <v>34</v>
      </c>
      <c r="M133" s="7" t="s">
        <v>37</v>
      </c>
      <c r="N133" s="7" t="s">
        <v>34</v>
      </c>
      <c r="O133" s="7" t="s">
        <v>39</v>
      </c>
      <c r="P133" s="7" t="s">
        <v>34</v>
      </c>
      <c r="Q133" s="7" t="s">
        <v>40</v>
      </c>
      <c r="R133" s="7">
        <v>3</v>
      </c>
      <c r="S133" s="7">
        <v>1</v>
      </c>
      <c r="T133" s="7">
        <v>5</v>
      </c>
      <c r="U133" s="7">
        <v>1</v>
      </c>
      <c r="V133" s="7">
        <v>2</v>
      </c>
      <c r="W133" s="7">
        <v>2</v>
      </c>
      <c r="X133" s="7">
        <v>4</v>
      </c>
      <c r="Y133" s="7">
        <v>2</v>
      </c>
      <c r="Z133" s="7">
        <v>5</v>
      </c>
      <c r="AA133" s="7">
        <v>2</v>
      </c>
      <c r="AB133" s="7" t="s">
        <v>563</v>
      </c>
    </row>
    <row r="134" spans="1:28" ht="12.75" customHeight="1" x14ac:dyDescent="0.4">
      <c r="A134" s="7" t="s">
        <v>564</v>
      </c>
      <c r="B134" s="7" t="s">
        <v>565</v>
      </c>
      <c r="C134" s="7" t="s">
        <v>566</v>
      </c>
      <c r="D134" s="7" t="s">
        <v>105</v>
      </c>
      <c r="E134" s="7" t="s">
        <v>32</v>
      </c>
      <c r="F134" s="7" t="s">
        <v>46</v>
      </c>
      <c r="G134" s="7" t="s">
        <v>125</v>
      </c>
      <c r="H134" s="7" t="s">
        <v>34</v>
      </c>
      <c r="I134" s="7" t="s">
        <v>35</v>
      </c>
      <c r="J134" s="7" t="s">
        <v>79</v>
      </c>
      <c r="K134" s="7" t="s">
        <v>69</v>
      </c>
      <c r="L134" s="7" t="s">
        <v>34</v>
      </c>
      <c r="M134" s="7" t="s">
        <v>245</v>
      </c>
      <c r="N134" s="7" t="s">
        <v>34</v>
      </c>
      <c r="O134" s="7" t="s">
        <v>449</v>
      </c>
      <c r="P134" s="7" t="s">
        <v>237</v>
      </c>
      <c r="Q134" s="7" t="s">
        <v>567</v>
      </c>
      <c r="R134" s="7">
        <v>4</v>
      </c>
      <c r="S134" s="7">
        <v>2</v>
      </c>
      <c r="T134" s="7">
        <v>4</v>
      </c>
      <c r="U134" s="7">
        <v>3</v>
      </c>
      <c r="V134" s="7">
        <v>4</v>
      </c>
      <c r="W134" s="7">
        <v>4</v>
      </c>
      <c r="X134" s="7">
        <v>4</v>
      </c>
      <c r="Y134" s="7">
        <v>4</v>
      </c>
      <c r="Z134" s="7">
        <v>4</v>
      </c>
      <c r="AA134" s="7">
        <v>4</v>
      </c>
      <c r="AB134" s="7" t="s">
        <v>568</v>
      </c>
    </row>
    <row r="135" spans="1:28" ht="12.75" customHeight="1" x14ac:dyDescent="0.4">
      <c r="A135" s="7" t="s">
        <v>569</v>
      </c>
      <c r="B135" s="7" t="s">
        <v>570</v>
      </c>
      <c r="C135" s="7" t="s">
        <v>571</v>
      </c>
      <c r="D135" s="7" t="s">
        <v>105</v>
      </c>
      <c r="E135" s="7" t="s">
        <v>32</v>
      </c>
      <c r="F135" s="7" t="s">
        <v>32</v>
      </c>
      <c r="G135" s="7" t="s">
        <v>130</v>
      </c>
      <c r="H135" s="7" t="s">
        <v>34</v>
      </c>
      <c r="I135" s="7" t="s">
        <v>35</v>
      </c>
      <c r="J135" s="7" t="s">
        <v>34</v>
      </c>
      <c r="K135" s="7" t="s">
        <v>36</v>
      </c>
      <c r="L135" s="7" t="s">
        <v>34</v>
      </c>
      <c r="M135" s="7" t="s">
        <v>37</v>
      </c>
      <c r="N135" s="7" t="s">
        <v>34</v>
      </c>
      <c r="O135" s="7" t="s">
        <v>39</v>
      </c>
      <c r="P135" s="7" t="s">
        <v>34</v>
      </c>
      <c r="Q135" s="7" t="s">
        <v>40</v>
      </c>
      <c r="R135" s="7">
        <v>4</v>
      </c>
      <c r="S135" s="7">
        <v>1</v>
      </c>
      <c r="T135" s="7">
        <v>5</v>
      </c>
      <c r="U135" s="7">
        <v>1</v>
      </c>
      <c r="V135" s="7">
        <v>4</v>
      </c>
      <c r="W135" s="7">
        <v>2</v>
      </c>
      <c r="X135" s="7">
        <v>4</v>
      </c>
      <c r="Y135" s="7">
        <v>1</v>
      </c>
      <c r="Z135" s="7">
        <v>5</v>
      </c>
      <c r="AA135" s="7">
        <v>1</v>
      </c>
      <c r="AB135" s="7" t="s">
        <v>572</v>
      </c>
    </row>
    <row r="136" spans="1:28" ht="12.75" customHeight="1" x14ac:dyDescent="0.4">
      <c r="A136" s="7" t="s">
        <v>573</v>
      </c>
      <c r="B136" s="7" t="s">
        <v>574</v>
      </c>
      <c r="C136" s="7" t="s">
        <v>575</v>
      </c>
      <c r="D136" s="7" t="s">
        <v>105</v>
      </c>
      <c r="E136" s="7" t="s">
        <v>61</v>
      </c>
      <c r="F136" s="7" t="s">
        <v>61</v>
      </c>
      <c r="G136" s="7" t="s">
        <v>189</v>
      </c>
      <c r="H136" s="7" t="s">
        <v>34</v>
      </c>
      <c r="I136" s="7" t="s">
        <v>35</v>
      </c>
      <c r="J136" s="7" t="s">
        <v>34</v>
      </c>
      <c r="K136" s="7" t="s">
        <v>36</v>
      </c>
      <c r="L136" s="7" t="s">
        <v>34</v>
      </c>
      <c r="M136" s="7" t="s">
        <v>37</v>
      </c>
      <c r="N136" s="7" t="s">
        <v>34</v>
      </c>
      <c r="O136" s="7" t="s">
        <v>39</v>
      </c>
      <c r="P136" s="7" t="s">
        <v>34</v>
      </c>
      <c r="Q136" s="7" t="s">
        <v>40</v>
      </c>
      <c r="R136" s="7">
        <v>5</v>
      </c>
      <c r="S136" s="7">
        <v>1</v>
      </c>
      <c r="T136" s="7">
        <v>3</v>
      </c>
      <c r="U136" s="7">
        <v>1</v>
      </c>
      <c r="V136" s="7">
        <v>5</v>
      </c>
      <c r="W136" s="7">
        <v>1</v>
      </c>
      <c r="X136" s="7">
        <v>5</v>
      </c>
      <c r="Y136" s="7">
        <v>1</v>
      </c>
      <c r="Z136" s="7">
        <v>5</v>
      </c>
      <c r="AA136" s="7">
        <v>1</v>
      </c>
      <c r="AB136" s="7"/>
    </row>
    <row r="137" spans="1:28" ht="12.75" customHeight="1" x14ac:dyDescent="0.4">
      <c r="A137" s="7" t="s">
        <v>576</v>
      </c>
      <c r="B137" s="7" t="s">
        <v>577</v>
      </c>
      <c r="C137" s="7" t="s">
        <v>578</v>
      </c>
      <c r="D137" s="7" t="s">
        <v>105</v>
      </c>
      <c r="E137" s="7" t="s">
        <v>32</v>
      </c>
      <c r="F137" s="7" t="s">
        <v>60</v>
      </c>
      <c r="G137" s="7" t="s">
        <v>130</v>
      </c>
      <c r="H137" s="7" t="s">
        <v>96</v>
      </c>
      <c r="I137" s="7" t="s">
        <v>35</v>
      </c>
      <c r="J137" s="7" t="s">
        <v>34</v>
      </c>
      <c r="K137" s="7" t="s">
        <v>36</v>
      </c>
      <c r="L137" s="7" t="s">
        <v>34</v>
      </c>
      <c r="M137" s="7" t="s">
        <v>37</v>
      </c>
      <c r="N137" s="7" t="s">
        <v>86</v>
      </c>
      <c r="O137" s="7" t="s">
        <v>39</v>
      </c>
      <c r="P137" s="7" t="s">
        <v>86</v>
      </c>
      <c r="Q137" s="7" t="s">
        <v>40</v>
      </c>
      <c r="R137" s="7">
        <v>5</v>
      </c>
      <c r="S137" s="7">
        <v>1</v>
      </c>
      <c r="T137" s="7">
        <v>5</v>
      </c>
      <c r="U137" s="7">
        <v>1</v>
      </c>
      <c r="V137" s="7">
        <v>3</v>
      </c>
      <c r="W137" s="7">
        <v>2</v>
      </c>
      <c r="X137" s="7">
        <v>5</v>
      </c>
      <c r="Y137" s="7">
        <v>1</v>
      </c>
      <c r="Z137" s="7">
        <v>5</v>
      </c>
      <c r="AA137" s="7">
        <v>1</v>
      </c>
      <c r="AB137" s="7"/>
    </row>
    <row r="138" spans="1:28" ht="12.75" customHeight="1" x14ac:dyDescent="0.4">
      <c r="A138" s="7" t="s">
        <v>579</v>
      </c>
      <c r="B138" s="7" t="s">
        <v>580</v>
      </c>
      <c r="C138" s="7" t="s">
        <v>581</v>
      </c>
      <c r="D138" s="7" t="s">
        <v>105</v>
      </c>
      <c r="E138" s="7" t="s">
        <v>32</v>
      </c>
      <c r="F138" s="7" t="s">
        <v>32</v>
      </c>
      <c r="G138" s="7" t="s">
        <v>116</v>
      </c>
      <c r="H138" s="7" t="s">
        <v>34</v>
      </c>
      <c r="I138" s="7" t="s">
        <v>35</v>
      </c>
      <c r="J138" s="7" t="s">
        <v>34</v>
      </c>
      <c r="K138" s="7" t="s">
        <v>62</v>
      </c>
      <c r="L138" s="7" t="s">
        <v>34</v>
      </c>
      <c r="M138" s="7" t="s">
        <v>37</v>
      </c>
      <c r="N138" s="7" t="s">
        <v>34</v>
      </c>
      <c r="O138" s="7" t="s">
        <v>39</v>
      </c>
      <c r="P138" s="7" t="s">
        <v>34</v>
      </c>
      <c r="Q138" s="7" t="s">
        <v>40</v>
      </c>
      <c r="R138" s="7">
        <v>2</v>
      </c>
      <c r="S138" s="7">
        <v>1</v>
      </c>
      <c r="T138" s="7">
        <v>5</v>
      </c>
      <c r="U138" s="7">
        <v>1</v>
      </c>
      <c r="V138" s="7">
        <v>4</v>
      </c>
      <c r="W138" s="7">
        <v>2</v>
      </c>
      <c r="X138" s="7">
        <v>5</v>
      </c>
      <c r="Y138" s="7">
        <v>2</v>
      </c>
      <c r="Z138" s="7">
        <v>5</v>
      </c>
      <c r="AA138" s="7">
        <v>1</v>
      </c>
      <c r="AB138" s="7"/>
    </row>
    <row r="139" spans="1:28" ht="12.75" customHeight="1" x14ac:dyDescent="0.4">
      <c r="A139" s="7" t="s">
        <v>582</v>
      </c>
      <c r="B139" s="7" t="s">
        <v>583</v>
      </c>
      <c r="C139" s="7" t="s">
        <v>584</v>
      </c>
      <c r="D139" s="8" t="s">
        <v>31</v>
      </c>
      <c r="E139" s="7" t="s">
        <v>121</v>
      </c>
      <c r="F139" s="7" t="s">
        <v>46</v>
      </c>
      <c r="G139" s="7"/>
      <c r="H139" s="7" t="s">
        <v>34</v>
      </c>
      <c r="I139" s="7" t="s">
        <v>35</v>
      </c>
      <c r="J139" s="7" t="s">
        <v>96</v>
      </c>
      <c r="K139" s="7" t="s">
        <v>36</v>
      </c>
      <c r="L139" s="7" t="s">
        <v>34</v>
      </c>
      <c r="M139" s="7" t="s">
        <v>37</v>
      </c>
      <c r="N139" s="7" t="s">
        <v>34</v>
      </c>
      <c r="O139" s="7" t="s">
        <v>39</v>
      </c>
      <c r="P139" s="7" t="s">
        <v>34</v>
      </c>
      <c r="Q139" s="7" t="s">
        <v>40</v>
      </c>
      <c r="R139" s="7">
        <v>3</v>
      </c>
      <c r="S139" s="7">
        <v>1</v>
      </c>
      <c r="T139" s="7">
        <v>3</v>
      </c>
      <c r="U139" s="7">
        <v>1</v>
      </c>
      <c r="V139" s="7">
        <v>3</v>
      </c>
      <c r="W139" s="7">
        <v>1</v>
      </c>
      <c r="X139" s="7">
        <v>4</v>
      </c>
      <c r="Y139" s="7">
        <v>3</v>
      </c>
      <c r="Z139" s="7">
        <v>4</v>
      </c>
      <c r="AA139" s="7">
        <v>1</v>
      </c>
      <c r="AB139" s="7"/>
    </row>
    <row r="140" spans="1:28" ht="12.75" customHeight="1" x14ac:dyDescent="0.4">
      <c r="A140" s="7" t="s">
        <v>585</v>
      </c>
      <c r="B140" s="7" t="s">
        <v>586</v>
      </c>
      <c r="C140" s="7" t="s">
        <v>587</v>
      </c>
      <c r="D140" s="7" t="s">
        <v>105</v>
      </c>
      <c r="E140" s="7" t="s">
        <v>32</v>
      </c>
      <c r="F140" s="7" t="s">
        <v>32</v>
      </c>
      <c r="G140" s="7" t="s">
        <v>56</v>
      </c>
      <c r="H140" s="7" t="s">
        <v>34</v>
      </c>
      <c r="I140" s="7" t="s">
        <v>35</v>
      </c>
      <c r="J140" s="7" t="s">
        <v>34</v>
      </c>
      <c r="K140" s="7" t="s">
        <v>36</v>
      </c>
      <c r="L140" s="7" t="s">
        <v>34</v>
      </c>
      <c r="M140" s="7" t="s">
        <v>37</v>
      </c>
      <c r="N140" s="7" t="s">
        <v>34</v>
      </c>
      <c r="O140" s="7" t="s">
        <v>39</v>
      </c>
      <c r="P140" s="7" t="s">
        <v>34</v>
      </c>
      <c r="Q140" s="7" t="s">
        <v>40</v>
      </c>
      <c r="R140" s="7">
        <v>1</v>
      </c>
      <c r="S140" s="7">
        <v>2</v>
      </c>
      <c r="T140" s="7">
        <v>3</v>
      </c>
      <c r="U140" s="7">
        <v>2</v>
      </c>
      <c r="V140" s="7">
        <v>4</v>
      </c>
      <c r="W140" s="7">
        <v>1</v>
      </c>
      <c r="X140" s="7">
        <v>4</v>
      </c>
      <c r="Y140" s="7">
        <v>5</v>
      </c>
      <c r="Z140" s="7">
        <v>4</v>
      </c>
      <c r="AA140" s="7">
        <v>3</v>
      </c>
      <c r="AB140" s="7" t="s">
        <v>588</v>
      </c>
    </row>
    <row r="141" spans="1:28" ht="12.75" customHeight="1" x14ac:dyDescent="0.4">
      <c r="A141" s="7" t="s">
        <v>589</v>
      </c>
      <c r="B141" s="7" t="s">
        <v>590</v>
      </c>
      <c r="C141" s="7" t="s">
        <v>591</v>
      </c>
      <c r="D141" s="8" t="s">
        <v>31</v>
      </c>
      <c r="E141" s="7" t="s">
        <v>121</v>
      </c>
      <c r="F141" s="7" t="s">
        <v>46</v>
      </c>
      <c r="G141" s="8" t="s">
        <v>46</v>
      </c>
      <c r="H141" s="7" t="s">
        <v>201</v>
      </c>
      <c r="I141" s="7" t="s">
        <v>95</v>
      </c>
      <c r="J141" s="7" t="s">
        <v>38</v>
      </c>
      <c r="K141" s="7" t="s">
        <v>190</v>
      </c>
      <c r="L141" s="7" t="s">
        <v>38</v>
      </c>
      <c r="M141" s="7" t="s">
        <v>37</v>
      </c>
      <c r="N141" s="7" t="s">
        <v>86</v>
      </c>
      <c r="O141" s="7" t="s">
        <v>39</v>
      </c>
      <c r="P141" s="7" t="s">
        <v>96</v>
      </c>
      <c r="Q141" s="7" t="s">
        <v>265</v>
      </c>
      <c r="R141" s="7">
        <v>4</v>
      </c>
      <c r="S141" s="7">
        <v>4</v>
      </c>
      <c r="T141" s="7">
        <v>5</v>
      </c>
      <c r="U141" s="7">
        <v>4</v>
      </c>
      <c r="V141" s="7">
        <v>5</v>
      </c>
      <c r="W141" s="7">
        <v>4</v>
      </c>
      <c r="X141" s="7">
        <v>5</v>
      </c>
      <c r="Y141" s="7">
        <v>5</v>
      </c>
      <c r="Z141" s="7">
        <v>5</v>
      </c>
      <c r="AA141" s="7">
        <v>5</v>
      </c>
      <c r="AB141" s="7" t="s">
        <v>592</v>
      </c>
    </row>
    <row r="142" spans="1:28" ht="12.75" customHeight="1" x14ac:dyDescent="0.4">
      <c r="A142" s="7" t="s">
        <v>593</v>
      </c>
      <c r="B142" s="7" t="s">
        <v>594</v>
      </c>
      <c r="C142" s="7" t="s">
        <v>595</v>
      </c>
      <c r="D142" s="7" t="s">
        <v>105</v>
      </c>
      <c r="E142" s="7" t="s">
        <v>32</v>
      </c>
      <c r="F142" s="7" t="s">
        <v>32</v>
      </c>
      <c r="G142" s="7" t="s">
        <v>189</v>
      </c>
      <c r="H142" s="7" t="s">
        <v>34</v>
      </c>
      <c r="I142" s="7" t="s">
        <v>35</v>
      </c>
      <c r="J142" s="7" t="s">
        <v>34</v>
      </c>
      <c r="K142" s="7" t="s">
        <v>280</v>
      </c>
      <c r="L142" s="7" t="s">
        <v>34</v>
      </c>
      <c r="M142" s="7" t="s">
        <v>37</v>
      </c>
      <c r="N142" s="7" t="s">
        <v>34</v>
      </c>
      <c r="O142" s="7" t="s">
        <v>39</v>
      </c>
      <c r="P142" s="7" t="s">
        <v>34</v>
      </c>
      <c r="Q142" s="7" t="s">
        <v>40</v>
      </c>
      <c r="R142" s="7">
        <v>5</v>
      </c>
      <c r="S142" s="7">
        <v>1</v>
      </c>
      <c r="T142" s="7">
        <v>4</v>
      </c>
      <c r="U142" s="7">
        <v>2</v>
      </c>
      <c r="V142" s="7">
        <v>4</v>
      </c>
      <c r="W142" s="7">
        <v>1</v>
      </c>
      <c r="X142" s="7">
        <v>5</v>
      </c>
      <c r="Y142" s="7">
        <v>1</v>
      </c>
      <c r="Z142" s="7">
        <v>5</v>
      </c>
      <c r="AA142" s="7">
        <v>3</v>
      </c>
      <c r="AB142" s="7"/>
    </row>
    <row r="143" spans="1:28" ht="12.75" customHeight="1" x14ac:dyDescent="0.4">
      <c r="A143" s="7" t="s">
        <v>596</v>
      </c>
      <c r="B143" s="7" t="s">
        <v>597</v>
      </c>
      <c r="C143" s="7" t="s">
        <v>598</v>
      </c>
      <c r="D143" s="7" t="s">
        <v>599</v>
      </c>
      <c r="E143" s="7" t="s">
        <v>51</v>
      </c>
      <c r="F143" s="7" t="s">
        <v>51</v>
      </c>
      <c r="G143" s="7" t="s">
        <v>68</v>
      </c>
      <c r="H143" s="7" t="s">
        <v>34</v>
      </c>
      <c r="I143" s="7" t="s">
        <v>35</v>
      </c>
      <c r="J143" s="7" t="s">
        <v>34</v>
      </c>
      <c r="K143" s="7" t="s">
        <v>36</v>
      </c>
      <c r="L143" s="7" t="s">
        <v>34</v>
      </c>
      <c r="M143" s="7" t="s">
        <v>37</v>
      </c>
      <c r="N143" s="7" t="s">
        <v>34</v>
      </c>
      <c r="O143" s="7" t="s">
        <v>39</v>
      </c>
      <c r="P143" s="7" t="s">
        <v>34</v>
      </c>
      <c r="Q143" s="7" t="s">
        <v>40</v>
      </c>
      <c r="R143" s="7">
        <v>5</v>
      </c>
      <c r="S143" s="7">
        <v>1</v>
      </c>
      <c r="T143" s="7">
        <v>5</v>
      </c>
      <c r="U143" s="7">
        <v>1</v>
      </c>
      <c r="V143" s="7">
        <v>3</v>
      </c>
      <c r="W143" s="7">
        <v>1</v>
      </c>
      <c r="X143" s="7">
        <v>3</v>
      </c>
      <c r="Y143" s="7">
        <v>1</v>
      </c>
      <c r="Z143" s="7">
        <v>4</v>
      </c>
      <c r="AA143" s="7">
        <v>1</v>
      </c>
      <c r="AB143" s="7"/>
    </row>
    <row r="144" spans="1:28" ht="12.75" customHeight="1" x14ac:dyDescent="0.4">
      <c r="A144" s="7" t="s">
        <v>600</v>
      </c>
      <c r="B144" s="7" t="s">
        <v>601</v>
      </c>
      <c r="C144" s="7" t="s">
        <v>602</v>
      </c>
      <c r="D144" s="7" t="s">
        <v>105</v>
      </c>
      <c r="E144" s="7" t="s">
        <v>121</v>
      </c>
      <c r="F144" s="7" t="s">
        <v>46</v>
      </c>
      <c r="G144" s="7" t="s">
        <v>85</v>
      </c>
      <c r="H144" s="7" t="s">
        <v>34</v>
      </c>
      <c r="I144" s="7" t="s">
        <v>35</v>
      </c>
      <c r="J144" s="7" t="s">
        <v>86</v>
      </c>
      <c r="K144" s="7" t="s">
        <v>69</v>
      </c>
      <c r="L144" s="7" t="s">
        <v>34</v>
      </c>
      <c r="M144" s="7" t="s">
        <v>37</v>
      </c>
      <c r="N144" s="7" t="s">
        <v>86</v>
      </c>
      <c r="O144" s="7" t="s">
        <v>39</v>
      </c>
      <c r="P144" s="7" t="s">
        <v>34</v>
      </c>
      <c r="Q144" s="7" t="s">
        <v>40</v>
      </c>
      <c r="R144" s="7">
        <v>5</v>
      </c>
      <c r="S144" s="7">
        <v>1</v>
      </c>
      <c r="T144" s="7">
        <v>4</v>
      </c>
      <c r="U144" s="7">
        <v>1</v>
      </c>
      <c r="V144" s="7">
        <v>5</v>
      </c>
      <c r="W144" s="7">
        <v>1</v>
      </c>
      <c r="X144" s="7">
        <v>2</v>
      </c>
      <c r="Y144" s="7">
        <v>1</v>
      </c>
      <c r="Z144" s="7">
        <v>4</v>
      </c>
      <c r="AA144" s="7">
        <v>1</v>
      </c>
      <c r="AB144" s="7" t="s">
        <v>603</v>
      </c>
    </row>
    <row r="145" spans="1:28" ht="12.75" customHeight="1" x14ac:dyDescent="0.4">
      <c r="A145" s="7" t="s">
        <v>604</v>
      </c>
      <c r="B145" s="7" t="s">
        <v>605</v>
      </c>
      <c r="C145" s="7" t="s">
        <v>606</v>
      </c>
      <c r="D145" s="7" t="s">
        <v>105</v>
      </c>
      <c r="E145" s="7" t="s">
        <v>61</v>
      </c>
      <c r="F145" s="7" t="s">
        <v>61</v>
      </c>
      <c r="G145" s="7" t="s">
        <v>189</v>
      </c>
      <c r="H145" s="7" t="s">
        <v>34</v>
      </c>
      <c r="I145" s="7" t="s">
        <v>35</v>
      </c>
      <c r="J145" s="7" t="s">
        <v>34</v>
      </c>
      <c r="K145" s="7" t="s">
        <v>62</v>
      </c>
      <c r="L145" s="7" t="s">
        <v>34</v>
      </c>
      <c r="M145" s="7" t="s">
        <v>37</v>
      </c>
      <c r="N145" s="7" t="s">
        <v>34</v>
      </c>
      <c r="O145" s="7" t="s">
        <v>39</v>
      </c>
      <c r="P145" s="7" t="s">
        <v>34</v>
      </c>
      <c r="Q145" s="7" t="s">
        <v>40</v>
      </c>
      <c r="R145" s="7">
        <v>3</v>
      </c>
      <c r="S145" s="7">
        <v>2</v>
      </c>
      <c r="T145" s="7">
        <v>5</v>
      </c>
      <c r="U145" s="7">
        <v>2</v>
      </c>
      <c r="V145" s="7">
        <v>4</v>
      </c>
      <c r="W145" s="7">
        <v>2</v>
      </c>
      <c r="X145" s="7">
        <v>4</v>
      </c>
      <c r="Y145" s="7">
        <v>1</v>
      </c>
      <c r="Z145" s="7">
        <v>5</v>
      </c>
      <c r="AA145" s="7">
        <v>1</v>
      </c>
      <c r="AB145" s="7"/>
    </row>
    <row r="146" spans="1:28" ht="12.75" customHeight="1" x14ac:dyDescent="0.4">
      <c r="A146" s="7" t="s">
        <v>607</v>
      </c>
      <c r="B146" s="7" t="s">
        <v>608</v>
      </c>
      <c r="C146" s="7" t="s">
        <v>609</v>
      </c>
      <c r="D146" s="8" t="s">
        <v>31</v>
      </c>
      <c r="E146" s="7" t="s">
        <v>32</v>
      </c>
      <c r="F146" s="7" t="s">
        <v>32</v>
      </c>
      <c r="G146" s="7" t="s">
        <v>68</v>
      </c>
      <c r="H146" s="7" t="s">
        <v>34</v>
      </c>
      <c r="I146" s="7" t="s">
        <v>35</v>
      </c>
      <c r="J146" s="7" t="s">
        <v>34</v>
      </c>
      <c r="K146" s="7" t="s">
        <v>36</v>
      </c>
      <c r="L146" s="7" t="s">
        <v>34</v>
      </c>
      <c r="M146" s="7" t="s">
        <v>37</v>
      </c>
      <c r="N146" s="7" t="s">
        <v>86</v>
      </c>
      <c r="O146" s="7" t="s">
        <v>39</v>
      </c>
      <c r="P146" s="7" t="s">
        <v>34</v>
      </c>
      <c r="Q146" s="7" t="s">
        <v>40</v>
      </c>
      <c r="R146" s="7">
        <v>4</v>
      </c>
      <c r="S146" s="7">
        <v>4</v>
      </c>
      <c r="T146" s="7">
        <v>4</v>
      </c>
      <c r="U146" s="7">
        <v>4</v>
      </c>
      <c r="V146" s="7">
        <v>5</v>
      </c>
      <c r="W146" s="7">
        <v>4</v>
      </c>
      <c r="X146" s="7">
        <v>4</v>
      </c>
      <c r="Y146" s="7">
        <v>4</v>
      </c>
      <c r="Z146" s="7">
        <v>4</v>
      </c>
      <c r="AA146" s="7">
        <v>3</v>
      </c>
      <c r="AB146" s="7"/>
    </row>
    <row r="147" spans="1:28" ht="12.75" customHeight="1" x14ac:dyDescent="0.4">
      <c r="A147" s="7" t="s">
        <v>610</v>
      </c>
      <c r="B147" s="7" t="s">
        <v>611</v>
      </c>
      <c r="C147" s="7" t="s">
        <v>612</v>
      </c>
      <c r="D147" s="7" t="s">
        <v>105</v>
      </c>
      <c r="E147" s="7" t="s">
        <v>32</v>
      </c>
      <c r="F147" s="7" t="s">
        <v>32</v>
      </c>
      <c r="G147" s="7" t="s">
        <v>56</v>
      </c>
      <c r="H147" s="7" t="s">
        <v>34</v>
      </c>
      <c r="I147" s="7" t="s">
        <v>35</v>
      </c>
      <c r="J147" s="7" t="s">
        <v>96</v>
      </c>
      <c r="K147" s="7" t="s">
        <v>62</v>
      </c>
      <c r="L147" s="7" t="s">
        <v>34</v>
      </c>
      <c r="M147" s="7" t="s">
        <v>37</v>
      </c>
      <c r="N147" s="7" t="s">
        <v>34</v>
      </c>
      <c r="O147" s="7" t="s">
        <v>39</v>
      </c>
      <c r="P147" s="7" t="s">
        <v>34</v>
      </c>
      <c r="Q147" s="7" t="s">
        <v>40</v>
      </c>
      <c r="R147" s="7">
        <v>1</v>
      </c>
      <c r="S147" s="7">
        <v>3</v>
      </c>
      <c r="T147" s="7">
        <v>3</v>
      </c>
      <c r="U147" s="7">
        <v>5</v>
      </c>
      <c r="V147" s="7">
        <v>2</v>
      </c>
      <c r="W147" s="7">
        <v>4</v>
      </c>
      <c r="X147" s="7">
        <v>3</v>
      </c>
      <c r="Y147" s="7">
        <v>3</v>
      </c>
      <c r="Z147" s="7">
        <v>1</v>
      </c>
      <c r="AA147" s="7">
        <v>5</v>
      </c>
      <c r="AB147" s="7" t="s">
        <v>613</v>
      </c>
    </row>
    <row r="148" spans="1:28" ht="12.75" customHeight="1" x14ac:dyDescent="0.4">
      <c r="A148" s="7" t="s">
        <v>614</v>
      </c>
      <c r="B148" s="7" t="s">
        <v>615</v>
      </c>
      <c r="C148" s="7" t="s">
        <v>616</v>
      </c>
      <c r="D148" s="7" t="s">
        <v>105</v>
      </c>
      <c r="E148" s="7" t="s">
        <v>121</v>
      </c>
      <c r="F148" s="7" t="s">
        <v>46</v>
      </c>
      <c r="G148" s="8" t="s">
        <v>46</v>
      </c>
      <c r="H148" s="7" t="s">
        <v>34</v>
      </c>
      <c r="I148" s="7" t="s">
        <v>35</v>
      </c>
      <c r="J148" s="7" t="s">
        <v>34</v>
      </c>
      <c r="K148" s="7" t="s">
        <v>280</v>
      </c>
      <c r="L148" s="7" t="s">
        <v>38</v>
      </c>
      <c r="M148" s="7" t="s">
        <v>245</v>
      </c>
      <c r="N148" s="7" t="s">
        <v>38</v>
      </c>
      <c r="O148" s="7" t="s">
        <v>39</v>
      </c>
      <c r="P148" s="7" t="s">
        <v>79</v>
      </c>
      <c r="Q148" s="7" t="s">
        <v>40</v>
      </c>
      <c r="R148" s="7">
        <v>3</v>
      </c>
      <c r="S148" s="7">
        <v>1</v>
      </c>
      <c r="T148" s="7">
        <v>3</v>
      </c>
      <c r="U148" s="7">
        <v>3</v>
      </c>
      <c r="V148" s="7">
        <v>4</v>
      </c>
      <c r="W148" s="7">
        <v>1</v>
      </c>
      <c r="X148" s="7">
        <v>3</v>
      </c>
      <c r="Y148" s="7">
        <v>2</v>
      </c>
      <c r="Z148" s="7">
        <v>3</v>
      </c>
      <c r="AA148" s="7">
        <v>3</v>
      </c>
      <c r="AB148" s="7"/>
    </row>
    <row r="149" spans="1:28" ht="12.75" customHeight="1" x14ac:dyDescent="0.4">
      <c r="A149" s="7" t="s">
        <v>617</v>
      </c>
      <c r="B149" s="7" t="s">
        <v>618</v>
      </c>
      <c r="C149" s="7" t="s">
        <v>619</v>
      </c>
      <c r="D149" s="7" t="s">
        <v>217</v>
      </c>
      <c r="E149" s="7" t="s">
        <v>51</v>
      </c>
      <c r="F149" s="7" t="s">
        <v>51</v>
      </c>
      <c r="G149" s="7" t="s">
        <v>56</v>
      </c>
      <c r="H149" s="7" t="s">
        <v>86</v>
      </c>
      <c r="I149" s="7" t="s">
        <v>35</v>
      </c>
      <c r="J149" s="7" t="s">
        <v>34</v>
      </c>
      <c r="K149" s="7" t="s">
        <v>36</v>
      </c>
      <c r="L149" s="7" t="s">
        <v>34</v>
      </c>
      <c r="M149" s="7" t="s">
        <v>37</v>
      </c>
      <c r="N149" s="7" t="s">
        <v>264</v>
      </c>
      <c r="O149" s="7" t="s">
        <v>39</v>
      </c>
      <c r="P149" s="7" t="s">
        <v>38</v>
      </c>
      <c r="Q149" s="7" t="s">
        <v>40</v>
      </c>
      <c r="R149" s="7">
        <v>5</v>
      </c>
      <c r="S149" s="7">
        <v>2</v>
      </c>
      <c r="T149" s="7">
        <v>2</v>
      </c>
      <c r="U149" s="7">
        <v>2</v>
      </c>
      <c r="V149" s="7">
        <v>3</v>
      </c>
      <c r="W149" s="7">
        <v>4</v>
      </c>
      <c r="X149" s="7">
        <v>4</v>
      </c>
      <c r="Y149" s="7">
        <v>2</v>
      </c>
      <c r="Z149" s="7">
        <v>4</v>
      </c>
      <c r="AA149" s="7">
        <v>3</v>
      </c>
      <c r="AB149" s="7"/>
    </row>
    <row r="150" spans="1:28" ht="12.75" customHeight="1" x14ac:dyDescent="0.4">
      <c r="A150" s="7" t="s">
        <v>620</v>
      </c>
      <c r="B150" s="7" t="s">
        <v>621</v>
      </c>
      <c r="C150" s="7" t="s">
        <v>622</v>
      </c>
      <c r="D150" s="7" t="s">
        <v>105</v>
      </c>
      <c r="E150" s="7" t="s">
        <v>121</v>
      </c>
      <c r="F150" s="7" t="s">
        <v>46</v>
      </c>
      <c r="G150" s="7"/>
      <c r="H150" s="7" t="s">
        <v>34</v>
      </c>
      <c r="I150" s="7" t="s">
        <v>35</v>
      </c>
      <c r="J150" s="7" t="s">
        <v>34</v>
      </c>
      <c r="K150" s="7" t="s">
        <v>36</v>
      </c>
      <c r="L150" s="7" t="s">
        <v>34</v>
      </c>
      <c r="M150" s="7" t="s">
        <v>37</v>
      </c>
      <c r="N150" s="7" t="s">
        <v>34</v>
      </c>
      <c r="O150" s="7" t="s">
        <v>81</v>
      </c>
      <c r="P150" s="7" t="s">
        <v>34</v>
      </c>
      <c r="Q150" s="7" t="s">
        <v>40</v>
      </c>
      <c r="R150" s="7">
        <v>3</v>
      </c>
      <c r="S150" s="7">
        <v>2</v>
      </c>
      <c r="T150" s="7">
        <v>4</v>
      </c>
      <c r="U150" s="7">
        <v>4</v>
      </c>
      <c r="V150" s="7">
        <v>3</v>
      </c>
      <c r="W150" s="7">
        <v>2</v>
      </c>
      <c r="X150" s="7">
        <v>4</v>
      </c>
      <c r="Y150" s="7">
        <v>3</v>
      </c>
      <c r="Z150" s="7">
        <v>4</v>
      </c>
      <c r="AA150" s="7">
        <v>2</v>
      </c>
      <c r="AB150" s="7"/>
    </row>
    <row r="151" spans="1:28" ht="12.75" customHeight="1" x14ac:dyDescent="0.4">
      <c r="A151" s="7" t="s">
        <v>623</v>
      </c>
      <c r="B151" s="7" t="s">
        <v>624</v>
      </c>
      <c r="C151" s="7" t="s">
        <v>625</v>
      </c>
      <c r="D151" s="7" t="s">
        <v>105</v>
      </c>
      <c r="E151" s="7" t="s">
        <v>60</v>
      </c>
      <c r="F151" s="7" t="s">
        <v>60</v>
      </c>
      <c r="G151" s="7" t="s">
        <v>130</v>
      </c>
      <c r="H151" s="7" t="s">
        <v>34</v>
      </c>
      <c r="I151" s="7" t="s">
        <v>35</v>
      </c>
      <c r="J151" s="7" t="s">
        <v>34</v>
      </c>
      <c r="K151" s="7" t="s">
        <v>62</v>
      </c>
      <c r="L151" s="7" t="s">
        <v>34</v>
      </c>
      <c r="M151" s="7" t="s">
        <v>37</v>
      </c>
      <c r="N151" s="7" t="s">
        <v>34</v>
      </c>
      <c r="O151" s="7" t="s">
        <v>39</v>
      </c>
      <c r="P151" s="7" t="s">
        <v>34</v>
      </c>
      <c r="Q151" s="7" t="s">
        <v>40</v>
      </c>
      <c r="R151" s="7">
        <v>5</v>
      </c>
      <c r="S151" s="7">
        <v>1</v>
      </c>
      <c r="T151" s="7">
        <v>5</v>
      </c>
      <c r="U151" s="7">
        <v>1</v>
      </c>
      <c r="V151" s="7">
        <v>5</v>
      </c>
      <c r="W151" s="7">
        <v>1</v>
      </c>
      <c r="X151" s="7">
        <v>5</v>
      </c>
      <c r="Y151" s="7">
        <v>1</v>
      </c>
      <c r="Z151" s="7">
        <v>5</v>
      </c>
      <c r="AA151" s="7">
        <v>1</v>
      </c>
      <c r="AB151" s="7"/>
    </row>
    <row r="152" spans="1:28" ht="12.75" customHeight="1" x14ac:dyDescent="0.4">
      <c r="A152" s="7" t="s">
        <v>626</v>
      </c>
      <c r="B152" s="7" t="s">
        <v>627</v>
      </c>
      <c r="C152" s="7" t="s">
        <v>628</v>
      </c>
      <c r="D152" s="8" t="s">
        <v>31</v>
      </c>
      <c r="E152" s="7" t="s">
        <v>121</v>
      </c>
      <c r="F152" s="7" t="s">
        <v>46</v>
      </c>
      <c r="G152" s="7"/>
      <c r="H152" s="7" t="s">
        <v>34</v>
      </c>
      <c r="I152" s="7" t="s">
        <v>35</v>
      </c>
      <c r="J152" s="7" t="s">
        <v>34</v>
      </c>
      <c r="K152" s="7" t="s">
        <v>62</v>
      </c>
      <c r="L152" s="7" t="s">
        <v>34</v>
      </c>
      <c r="M152" s="7" t="s">
        <v>37</v>
      </c>
      <c r="N152" s="7" t="s">
        <v>86</v>
      </c>
      <c r="O152" s="7" t="s">
        <v>39</v>
      </c>
      <c r="P152" s="7" t="s">
        <v>34</v>
      </c>
      <c r="Q152" s="7" t="s">
        <v>40</v>
      </c>
      <c r="R152" s="7">
        <v>3</v>
      </c>
      <c r="S152" s="7">
        <v>1</v>
      </c>
      <c r="T152" s="7">
        <v>4</v>
      </c>
      <c r="U152" s="7">
        <v>1</v>
      </c>
      <c r="V152" s="7">
        <v>4</v>
      </c>
      <c r="W152" s="7">
        <v>1</v>
      </c>
      <c r="X152" s="7">
        <v>5</v>
      </c>
      <c r="Y152" s="7">
        <v>1</v>
      </c>
      <c r="Z152" s="7">
        <v>4</v>
      </c>
      <c r="AA152" s="7">
        <v>1</v>
      </c>
      <c r="AB152" s="7"/>
    </row>
    <row r="153" spans="1:28" ht="12.75" customHeight="1" x14ac:dyDescent="0.4">
      <c r="A153" s="7" t="s">
        <v>629</v>
      </c>
      <c r="B153" s="7" t="s">
        <v>630</v>
      </c>
      <c r="C153" s="7" t="s">
        <v>631</v>
      </c>
      <c r="D153" s="7" t="s">
        <v>105</v>
      </c>
      <c r="E153" s="7" t="s">
        <v>32</v>
      </c>
      <c r="F153" s="7" t="s">
        <v>32</v>
      </c>
      <c r="G153" s="7" t="s">
        <v>85</v>
      </c>
      <c r="H153" s="7" t="s">
        <v>34</v>
      </c>
      <c r="I153" s="7" t="s">
        <v>35</v>
      </c>
      <c r="J153" s="7" t="s">
        <v>34</v>
      </c>
      <c r="K153" s="7" t="s">
        <v>36</v>
      </c>
      <c r="L153" s="7" t="s">
        <v>34</v>
      </c>
      <c r="M153" s="7" t="s">
        <v>37</v>
      </c>
      <c r="N153" s="7" t="s">
        <v>34</v>
      </c>
      <c r="O153" s="7" t="s">
        <v>39</v>
      </c>
      <c r="P153" s="7" t="s">
        <v>34</v>
      </c>
      <c r="Q153" s="7" t="s">
        <v>40</v>
      </c>
      <c r="R153" s="7">
        <v>1</v>
      </c>
      <c r="S153" s="7">
        <v>3</v>
      </c>
      <c r="T153" s="7">
        <v>5</v>
      </c>
      <c r="U153" s="7">
        <v>1</v>
      </c>
      <c r="V153" s="7">
        <v>3</v>
      </c>
      <c r="W153" s="7">
        <v>1</v>
      </c>
      <c r="X153" s="7">
        <v>4</v>
      </c>
      <c r="Y153" s="7">
        <v>3</v>
      </c>
      <c r="Z153" s="7">
        <v>5</v>
      </c>
      <c r="AA153" s="7">
        <v>1</v>
      </c>
      <c r="AB153" s="7" t="s">
        <v>632</v>
      </c>
    </row>
    <row r="154" spans="1:28" ht="12.75" customHeight="1" x14ac:dyDescent="0.4">
      <c r="A154" s="7" t="s">
        <v>633</v>
      </c>
      <c r="B154" s="7" t="s">
        <v>634</v>
      </c>
      <c r="C154" s="7" t="s">
        <v>635</v>
      </c>
      <c r="D154" s="7" t="s">
        <v>105</v>
      </c>
      <c r="E154" s="7" t="s">
        <v>61</v>
      </c>
      <c r="F154" s="7" t="s">
        <v>46</v>
      </c>
      <c r="G154" s="7" t="s">
        <v>68</v>
      </c>
      <c r="H154" s="7" t="s">
        <v>34</v>
      </c>
      <c r="I154" s="7" t="s">
        <v>35</v>
      </c>
      <c r="J154" s="7" t="s">
        <v>34</v>
      </c>
      <c r="K154" s="7" t="s">
        <v>36</v>
      </c>
      <c r="L154" s="7" t="s">
        <v>34</v>
      </c>
      <c r="M154" s="7" t="s">
        <v>80</v>
      </c>
      <c r="N154" s="7" t="s">
        <v>79</v>
      </c>
      <c r="O154" s="7" t="s">
        <v>39</v>
      </c>
      <c r="P154" s="7" t="s">
        <v>34</v>
      </c>
      <c r="Q154" s="7" t="s">
        <v>40</v>
      </c>
      <c r="R154" s="7">
        <v>4</v>
      </c>
      <c r="S154" s="7">
        <v>2</v>
      </c>
      <c r="T154" s="7">
        <v>4</v>
      </c>
      <c r="U154" s="7">
        <v>2</v>
      </c>
      <c r="V154" s="7">
        <v>3</v>
      </c>
      <c r="W154" s="7">
        <v>2</v>
      </c>
      <c r="X154" s="7">
        <v>4</v>
      </c>
      <c r="Y154" s="7">
        <v>2</v>
      </c>
      <c r="Z154" s="7">
        <v>3</v>
      </c>
      <c r="AA154" s="7">
        <v>2</v>
      </c>
      <c r="AB154" s="7" t="s">
        <v>636</v>
      </c>
    </row>
    <row r="155" spans="1:28" ht="12.75" customHeight="1" x14ac:dyDescent="0.4">
      <c r="A155" s="7" t="s">
        <v>637</v>
      </c>
      <c r="B155" s="7" t="s">
        <v>638</v>
      </c>
      <c r="C155" s="7" t="s">
        <v>639</v>
      </c>
      <c r="D155" s="7" t="s">
        <v>105</v>
      </c>
      <c r="E155" s="7" t="s">
        <v>32</v>
      </c>
      <c r="F155" s="7" t="s">
        <v>32</v>
      </c>
      <c r="G155" s="7" t="s">
        <v>52</v>
      </c>
      <c r="H155" s="7" t="s">
        <v>34</v>
      </c>
      <c r="I155" s="7" t="s">
        <v>35</v>
      </c>
      <c r="J155" s="7" t="s">
        <v>34</v>
      </c>
      <c r="K155" s="7" t="s">
        <v>36</v>
      </c>
      <c r="L155" s="7" t="s">
        <v>34</v>
      </c>
      <c r="M155" s="7" t="s">
        <v>37</v>
      </c>
      <c r="N155" s="7" t="s">
        <v>34</v>
      </c>
      <c r="O155" s="7" t="s">
        <v>39</v>
      </c>
      <c r="P155" s="7" t="s">
        <v>34</v>
      </c>
      <c r="Q155" s="7" t="s">
        <v>40</v>
      </c>
      <c r="R155" s="7">
        <v>1</v>
      </c>
      <c r="S155" s="7">
        <v>2</v>
      </c>
      <c r="T155" s="7">
        <v>4</v>
      </c>
      <c r="U155" s="7">
        <v>2</v>
      </c>
      <c r="V155" s="7">
        <v>1</v>
      </c>
      <c r="W155" s="7">
        <v>2</v>
      </c>
      <c r="X155" s="7">
        <v>4</v>
      </c>
      <c r="Y155" s="7">
        <v>3</v>
      </c>
      <c r="Z155" s="7">
        <v>2</v>
      </c>
      <c r="AA155" s="7">
        <v>3</v>
      </c>
      <c r="AB155" s="7" t="s">
        <v>640</v>
      </c>
    </row>
    <row r="156" spans="1:28" ht="12.75" customHeight="1" x14ac:dyDescent="0.4">
      <c r="A156" s="7" t="s">
        <v>641</v>
      </c>
      <c r="B156" s="7" t="s">
        <v>642</v>
      </c>
      <c r="C156" s="7" t="s">
        <v>643</v>
      </c>
      <c r="D156" s="7" t="s">
        <v>105</v>
      </c>
      <c r="E156" s="7" t="s">
        <v>121</v>
      </c>
      <c r="F156" s="7" t="s">
        <v>46</v>
      </c>
      <c r="G156" s="7"/>
      <c r="H156" s="7" t="s">
        <v>34</v>
      </c>
      <c r="I156" s="7" t="s">
        <v>35</v>
      </c>
      <c r="J156" s="7" t="s">
        <v>34</v>
      </c>
      <c r="K156" s="7" t="s">
        <v>62</v>
      </c>
      <c r="L156" s="7" t="s">
        <v>34</v>
      </c>
      <c r="M156" s="7" t="s">
        <v>37</v>
      </c>
      <c r="N156" s="7" t="s">
        <v>34</v>
      </c>
      <c r="O156" s="7" t="s">
        <v>39</v>
      </c>
      <c r="P156" s="7" t="s">
        <v>34</v>
      </c>
      <c r="Q156" s="7" t="s">
        <v>40</v>
      </c>
      <c r="R156" s="7">
        <v>4</v>
      </c>
      <c r="S156" s="7">
        <v>1</v>
      </c>
      <c r="T156" s="7">
        <v>5</v>
      </c>
      <c r="U156" s="7">
        <v>1</v>
      </c>
      <c r="V156" s="7">
        <v>4</v>
      </c>
      <c r="W156" s="7">
        <v>1</v>
      </c>
      <c r="X156" s="7"/>
      <c r="Y156" s="7">
        <v>1</v>
      </c>
      <c r="Z156" s="7">
        <v>5</v>
      </c>
      <c r="AA156" s="7">
        <v>1</v>
      </c>
      <c r="AB156" s="7"/>
    </row>
    <row r="157" spans="1:28" ht="12.75" customHeight="1" x14ac:dyDescent="0.4">
      <c r="A157" s="7" t="s">
        <v>644</v>
      </c>
      <c r="B157" s="7" t="s">
        <v>645</v>
      </c>
      <c r="C157" s="7" t="s">
        <v>646</v>
      </c>
      <c r="D157" s="7" t="s">
        <v>105</v>
      </c>
      <c r="E157" s="7" t="s">
        <v>61</v>
      </c>
      <c r="F157" s="7" t="s">
        <v>61</v>
      </c>
      <c r="G157" s="7" t="s">
        <v>125</v>
      </c>
      <c r="H157" s="7" t="s">
        <v>34</v>
      </c>
      <c r="I157" s="7" t="s">
        <v>35</v>
      </c>
      <c r="J157" s="7" t="s">
        <v>34</v>
      </c>
      <c r="K157" s="7" t="s">
        <v>36</v>
      </c>
      <c r="L157" s="7" t="s">
        <v>34</v>
      </c>
      <c r="M157" s="7" t="s">
        <v>37</v>
      </c>
      <c r="N157" s="7" t="s">
        <v>34</v>
      </c>
      <c r="O157" s="7" t="s">
        <v>39</v>
      </c>
      <c r="P157" s="7" t="s">
        <v>34</v>
      </c>
      <c r="Q157" s="7" t="s">
        <v>40</v>
      </c>
      <c r="R157" s="7">
        <v>5</v>
      </c>
      <c r="S157" s="7">
        <v>3</v>
      </c>
      <c r="T157" s="7">
        <v>4</v>
      </c>
      <c r="U157" s="7">
        <v>2</v>
      </c>
      <c r="V157" s="7">
        <v>4</v>
      </c>
      <c r="W157" s="7">
        <v>1</v>
      </c>
      <c r="X157" s="7">
        <v>3</v>
      </c>
      <c r="Y157" s="7">
        <v>2</v>
      </c>
      <c r="Z157" s="7">
        <v>4</v>
      </c>
      <c r="AA157" s="7">
        <v>3</v>
      </c>
      <c r="AB157" s="7" t="s">
        <v>647</v>
      </c>
    </row>
    <row r="158" spans="1:28" ht="12.75" customHeight="1" x14ac:dyDescent="0.4">
      <c r="A158" s="7" t="s">
        <v>648</v>
      </c>
      <c r="B158" s="7" t="s">
        <v>649</v>
      </c>
      <c r="C158" s="7" t="s">
        <v>650</v>
      </c>
      <c r="D158" s="8" t="s">
        <v>31</v>
      </c>
      <c r="E158" s="7" t="s">
        <v>32</v>
      </c>
      <c r="F158" s="7" t="s">
        <v>32</v>
      </c>
      <c r="G158" s="7" t="s">
        <v>52</v>
      </c>
      <c r="H158" s="7" t="s">
        <v>34</v>
      </c>
      <c r="I158" s="7" t="s">
        <v>35</v>
      </c>
      <c r="J158" s="7" t="s">
        <v>34</v>
      </c>
      <c r="K158" s="7" t="s">
        <v>36</v>
      </c>
      <c r="L158" s="7" t="s">
        <v>34</v>
      </c>
      <c r="M158" s="7" t="s">
        <v>37</v>
      </c>
      <c r="N158" s="7" t="s">
        <v>34</v>
      </c>
      <c r="O158" s="7" t="s">
        <v>39</v>
      </c>
      <c r="P158" s="7" t="s">
        <v>34</v>
      </c>
      <c r="Q158" s="7" t="s">
        <v>40</v>
      </c>
      <c r="R158" s="7">
        <v>2</v>
      </c>
      <c r="S158" s="7">
        <v>3</v>
      </c>
      <c r="T158" s="7">
        <v>3</v>
      </c>
      <c r="U158" s="7">
        <v>2</v>
      </c>
      <c r="V158" s="7">
        <v>2</v>
      </c>
      <c r="W158" s="7">
        <v>2</v>
      </c>
      <c r="X158" s="7">
        <v>3</v>
      </c>
      <c r="Y158" s="7">
        <v>4</v>
      </c>
      <c r="Z158" s="7">
        <v>3</v>
      </c>
      <c r="AA158" s="7">
        <v>1</v>
      </c>
      <c r="AB158" s="7" t="s">
        <v>651</v>
      </c>
    </row>
    <row r="159" spans="1:28" ht="12.75" customHeight="1" x14ac:dyDescent="0.4">
      <c r="A159" s="7" t="s">
        <v>652</v>
      </c>
      <c r="B159" s="7" t="s">
        <v>653</v>
      </c>
      <c r="C159" s="7" t="s">
        <v>654</v>
      </c>
      <c r="D159" s="7" t="s">
        <v>105</v>
      </c>
      <c r="E159" s="7"/>
      <c r="F159" s="7" t="s">
        <v>32</v>
      </c>
      <c r="G159" s="8" t="s">
        <v>655</v>
      </c>
      <c r="H159" s="7" t="s">
        <v>34</v>
      </c>
      <c r="I159" s="7" t="s">
        <v>35</v>
      </c>
      <c r="J159" s="7" t="s">
        <v>34</v>
      </c>
      <c r="K159" s="7" t="s">
        <v>36</v>
      </c>
      <c r="L159" s="7" t="s">
        <v>34</v>
      </c>
      <c r="M159" s="7" t="s">
        <v>37</v>
      </c>
      <c r="N159" s="7" t="s">
        <v>34</v>
      </c>
      <c r="O159" s="7" t="s">
        <v>39</v>
      </c>
      <c r="P159" s="7" t="s">
        <v>34</v>
      </c>
      <c r="Q159" s="7" t="s">
        <v>40</v>
      </c>
      <c r="R159" s="7">
        <v>2</v>
      </c>
      <c r="S159" s="7">
        <v>1</v>
      </c>
      <c r="T159" s="7">
        <v>4</v>
      </c>
      <c r="U159" s="7">
        <v>1</v>
      </c>
      <c r="V159" s="7">
        <v>3</v>
      </c>
      <c r="W159" s="7">
        <v>1</v>
      </c>
      <c r="X159" s="7">
        <v>5</v>
      </c>
      <c r="Y159" s="7">
        <v>1</v>
      </c>
      <c r="Z159" s="7">
        <v>4</v>
      </c>
      <c r="AA159" s="7">
        <v>2</v>
      </c>
      <c r="AB159" s="7" t="s">
        <v>656</v>
      </c>
    </row>
    <row r="160" spans="1:28" ht="12.75" customHeight="1" x14ac:dyDescent="0.4">
      <c r="A160" s="7" t="s">
        <v>657</v>
      </c>
      <c r="B160" s="7" t="s">
        <v>658</v>
      </c>
      <c r="C160" s="7" t="s">
        <v>659</v>
      </c>
      <c r="D160" s="8" t="s">
        <v>31</v>
      </c>
      <c r="E160" s="7" t="s">
        <v>32</v>
      </c>
      <c r="F160" s="7" t="s">
        <v>32</v>
      </c>
      <c r="G160" s="7" t="s">
        <v>125</v>
      </c>
      <c r="H160" s="7" t="s">
        <v>34</v>
      </c>
      <c r="I160" s="7" t="s">
        <v>35</v>
      </c>
      <c r="J160" s="7" t="s">
        <v>34</v>
      </c>
      <c r="K160" s="7" t="s">
        <v>36</v>
      </c>
      <c r="L160" s="7" t="s">
        <v>34</v>
      </c>
      <c r="M160" s="7" t="s">
        <v>245</v>
      </c>
      <c r="N160" s="7" t="s">
        <v>34</v>
      </c>
      <c r="O160" s="7" t="s">
        <v>39</v>
      </c>
      <c r="P160" s="7" t="s">
        <v>237</v>
      </c>
      <c r="Q160" s="7" t="s">
        <v>567</v>
      </c>
      <c r="R160" s="7">
        <v>4</v>
      </c>
      <c r="S160" s="7">
        <v>1</v>
      </c>
      <c r="T160" s="7">
        <v>5</v>
      </c>
      <c r="U160" s="7">
        <v>2</v>
      </c>
      <c r="V160" s="7">
        <v>4</v>
      </c>
      <c r="W160" s="7">
        <v>2</v>
      </c>
      <c r="X160" s="7">
        <v>4</v>
      </c>
      <c r="Y160" s="7">
        <v>2</v>
      </c>
      <c r="Z160" s="7">
        <v>5</v>
      </c>
      <c r="AA160" s="7">
        <v>2</v>
      </c>
      <c r="AB160" s="7"/>
    </row>
    <row r="161" spans="1:28" ht="12.75" customHeight="1" x14ac:dyDescent="0.4">
      <c r="A161" s="7" t="s">
        <v>660</v>
      </c>
      <c r="B161" s="7" t="s">
        <v>661</v>
      </c>
      <c r="C161" s="7" t="s">
        <v>662</v>
      </c>
      <c r="D161" s="7" t="s">
        <v>105</v>
      </c>
      <c r="E161" s="7" t="s">
        <v>61</v>
      </c>
      <c r="F161" s="7" t="s">
        <v>46</v>
      </c>
      <c r="G161" s="7"/>
      <c r="H161" s="7" t="s">
        <v>34</v>
      </c>
      <c r="I161" s="7" t="s">
        <v>35</v>
      </c>
      <c r="J161" s="7" t="s">
        <v>34</v>
      </c>
      <c r="K161" s="7" t="s">
        <v>36</v>
      </c>
      <c r="L161" s="7" t="s">
        <v>34</v>
      </c>
      <c r="M161" s="7" t="s">
        <v>37</v>
      </c>
      <c r="N161" s="7" t="s">
        <v>34</v>
      </c>
      <c r="O161" s="7" t="s">
        <v>39</v>
      </c>
      <c r="P161" s="7" t="s">
        <v>34</v>
      </c>
      <c r="Q161" s="7" t="s">
        <v>40</v>
      </c>
      <c r="R161" s="7">
        <v>5</v>
      </c>
      <c r="S161" s="7">
        <v>2</v>
      </c>
      <c r="T161" s="7">
        <v>4</v>
      </c>
      <c r="U161" s="7">
        <v>1</v>
      </c>
      <c r="V161" s="7">
        <v>5</v>
      </c>
      <c r="W161" s="7">
        <v>2</v>
      </c>
      <c r="X161" s="7">
        <v>5</v>
      </c>
      <c r="Y161" s="7"/>
      <c r="Z161" s="7">
        <v>4</v>
      </c>
      <c r="AA161" s="7">
        <v>2</v>
      </c>
      <c r="AB161" s="7"/>
    </row>
    <row r="162" spans="1:28" ht="12.75" customHeight="1" x14ac:dyDescent="0.4">
      <c r="A162" s="7" t="s">
        <v>663</v>
      </c>
      <c r="B162" s="7" t="s">
        <v>664</v>
      </c>
      <c r="C162" s="7" t="s">
        <v>665</v>
      </c>
      <c r="D162" s="7" t="s">
        <v>105</v>
      </c>
      <c r="E162" s="7" t="s">
        <v>51</v>
      </c>
      <c r="F162" s="7" t="s">
        <v>51</v>
      </c>
      <c r="G162" s="7" t="s">
        <v>125</v>
      </c>
      <c r="H162" s="7" t="s">
        <v>34</v>
      </c>
      <c r="I162" s="7" t="s">
        <v>35</v>
      </c>
      <c r="J162" s="7" t="s">
        <v>96</v>
      </c>
      <c r="K162" s="7" t="s">
        <v>36</v>
      </c>
      <c r="L162" s="7" t="s">
        <v>34</v>
      </c>
      <c r="M162" s="7" t="s">
        <v>37</v>
      </c>
      <c r="N162" s="7" t="s">
        <v>86</v>
      </c>
      <c r="O162" s="7" t="s">
        <v>39</v>
      </c>
      <c r="P162" s="7" t="s">
        <v>34</v>
      </c>
      <c r="Q162" s="7" t="s">
        <v>40</v>
      </c>
      <c r="R162" s="7">
        <v>4</v>
      </c>
      <c r="S162" s="7">
        <v>3</v>
      </c>
      <c r="T162" s="7">
        <v>4</v>
      </c>
      <c r="U162" s="7">
        <v>4</v>
      </c>
      <c r="V162" s="7">
        <v>4</v>
      </c>
      <c r="W162" s="7">
        <v>1</v>
      </c>
      <c r="X162" s="7">
        <v>4</v>
      </c>
      <c r="Y162" s="7">
        <v>1</v>
      </c>
      <c r="Z162" s="7">
        <v>4</v>
      </c>
      <c r="AA162" s="7">
        <v>5</v>
      </c>
      <c r="AB162" s="7" t="s">
        <v>666</v>
      </c>
    </row>
    <row r="163" spans="1:28" ht="12.75" customHeight="1" x14ac:dyDescent="0.4">
      <c r="A163" s="7" t="s">
        <v>667</v>
      </c>
      <c r="B163" s="7" t="s">
        <v>668</v>
      </c>
      <c r="C163" s="7" t="s">
        <v>669</v>
      </c>
      <c r="D163" s="8" t="s">
        <v>31</v>
      </c>
      <c r="E163" s="7" t="s">
        <v>32</v>
      </c>
      <c r="F163" s="7" t="s">
        <v>51</v>
      </c>
      <c r="G163" s="7" t="s">
        <v>94</v>
      </c>
      <c r="H163" s="7" t="s">
        <v>34</v>
      </c>
      <c r="I163" s="7" t="s">
        <v>35</v>
      </c>
      <c r="J163" s="7" t="s">
        <v>34</v>
      </c>
      <c r="K163" s="7" t="s">
        <v>62</v>
      </c>
      <c r="L163" s="7" t="s">
        <v>34</v>
      </c>
      <c r="M163" s="7" t="s">
        <v>80</v>
      </c>
      <c r="N163" s="7" t="s">
        <v>34</v>
      </c>
      <c r="O163" s="7" t="s">
        <v>39</v>
      </c>
      <c r="P163" s="7" t="s">
        <v>34</v>
      </c>
      <c r="Q163" s="7" t="s">
        <v>40</v>
      </c>
      <c r="R163" s="7">
        <v>2</v>
      </c>
      <c r="S163" s="7">
        <v>2</v>
      </c>
      <c r="T163" s="7">
        <v>4</v>
      </c>
      <c r="U163" s="7">
        <v>3</v>
      </c>
      <c r="V163" s="7">
        <v>2</v>
      </c>
      <c r="W163" s="7">
        <v>2</v>
      </c>
      <c r="X163" s="7">
        <v>2</v>
      </c>
      <c r="Y163" s="7">
        <v>3</v>
      </c>
      <c r="Z163" s="7">
        <v>3</v>
      </c>
      <c r="AA163" s="7">
        <v>3</v>
      </c>
      <c r="AB163" s="7"/>
    </row>
    <row r="164" spans="1:28" ht="12.75" customHeight="1" x14ac:dyDescent="0.4">
      <c r="A164" s="7" t="s">
        <v>670</v>
      </c>
      <c r="B164" s="7" t="s">
        <v>671</v>
      </c>
      <c r="C164" s="7" t="s">
        <v>672</v>
      </c>
      <c r="D164" s="7" t="s">
        <v>105</v>
      </c>
      <c r="E164" s="7" t="s">
        <v>61</v>
      </c>
      <c r="F164" s="7" t="s">
        <v>46</v>
      </c>
      <c r="G164" s="7" t="s">
        <v>68</v>
      </c>
      <c r="H164" s="7" t="s">
        <v>34</v>
      </c>
      <c r="I164" s="7" t="s">
        <v>35</v>
      </c>
      <c r="J164" s="7" t="s">
        <v>34</v>
      </c>
      <c r="K164" s="7" t="s">
        <v>36</v>
      </c>
      <c r="L164" s="7" t="s">
        <v>34</v>
      </c>
      <c r="M164" s="7" t="s">
        <v>37</v>
      </c>
      <c r="N164" s="7" t="s">
        <v>34</v>
      </c>
      <c r="O164" s="7" t="s">
        <v>39</v>
      </c>
      <c r="P164" s="7" t="s">
        <v>34</v>
      </c>
      <c r="Q164" s="7" t="s">
        <v>40</v>
      </c>
      <c r="R164" s="7">
        <v>5</v>
      </c>
      <c r="S164" s="7">
        <v>1</v>
      </c>
      <c r="T164" s="7">
        <v>5</v>
      </c>
      <c r="U164" s="7">
        <v>1</v>
      </c>
      <c r="V164" s="7">
        <v>5</v>
      </c>
      <c r="W164" s="7">
        <v>1</v>
      </c>
      <c r="X164" s="7">
        <v>5</v>
      </c>
      <c r="Y164" s="7">
        <v>1</v>
      </c>
      <c r="Z164" s="7">
        <v>5</v>
      </c>
      <c r="AA164" s="7">
        <v>1</v>
      </c>
      <c r="AB164" s="7"/>
    </row>
    <row r="165" spans="1:28" ht="12.75" customHeight="1" x14ac:dyDescent="0.4">
      <c r="A165" s="7" t="s">
        <v>673</v>
      </c>
      <c r="B165" s="7" t="s">
        <v>674</v>
      </c>
      <c r="C165" s="7" t="s">
        <v>675</v>
      </c>
      <c r="D165" s="7" t="s">
        <v>105</v>
      </c>
      <c r="E165" s="7" t="s">
        <v>32</v>
      </c>
      <c r="F165" s="7" t="s">
        <v>32</v>
      </c>
      <c r="G165" s="7" t="s">
        <v>178</v>
      </c>
      <c r="H165" s="7" t="s">
        <v>34</v>
      </c>
      <c r="I165" s="7" t="s">
        <v>35</v>
      </c>
      <c r="J165" s="7" t="s">
        <v>34</v>
      </c>
      <c r="K165" s="7" t="s">
        <v>36</v>
      </c>
      <c r="L165" s="7" t="s">
        <v>34</v>
      </c>
      <c r="M165" s="7" t="s">
        <v>37</v>
      </c>
      <c r="N165" s="7" t="s">
        <v>34</v>
      </c>
      <c r="O165" s="7" t="s">
        <v>39</v>
      </c>
      <c r="P165" s="7" t="s">
        <v>34</v>
      </c>
      <c r="Q165" s="7" t="s">
        <v>40</v>
      </c>
      <c r="R165" s="7">
        <v>4</v>
      </c>
      <c r="S165" s="7">
        <v>1</v>
      </c>
      <c r="T165" s="7">
        <v>3</v>
      </c>
      <c r="U165" s="7">
        <v>1</v>
      </c>
      <c r="V165" s="7">
        <v>4</v>
      </c>
      <c r="W165" s="7">
        <v>1</v>
      </c>
      <c r="X165" s="7">
        <v>5</v>
      </c>
      <c r="Y165" s="7">
        <v>1</v>
      </c>
      <c r="Z165" s="7">
        <v>5</v>
      </c>
      <c r="AA165" s="7">
        <v>1</v>
      </c>
      <c r="AB165" s="7"/>
    </row>
    <row r="166" spans="1:28" ht="12.75" customHeight="1" x14ac:dyDescent="0.4">
      <c r="A166" s="7" t="s">
        <v>676</v>
      </c>
      <c r="B166" s="7" t="s">
        <v>677</v>
      </c>
      <c r="C166" s="7" t="s">
        <v>678</v>
      </c>
      <c r="D166" s="7" t="s">
        <v>217</v>
      </c>
      <c r="E166" s="7" t="s">
        <v>32</v>
      </c>
      <c r="F166" s="7" t="s">
        <v>32</v>
      </c>
      <c r="G166" s="7" t="s">
        <v>125</v>
      </c>
      <c r="H166" s="7" t="s">
        <v>34</v>
      </c>
      <c r="I166" s="7" t="s">
        <v>35</v>
      </c>
      <c r="J166" s="7" t="s">
        <v>34</v>
      </c>
      <c r="K166" s="7" t="s">
        <v>36</v>
      </c>
      <c r="L166" s="7" t="s">
        <v>34</v>
      </c>
      <c r="M166" s="7" t="s">
        <v>37</v>
      </c>
      <c r="N166" s="7" t="s">
        <v>34</v>
      </c>
      <c r="O166" s="7" t="s">
        <v>39</v>
      </c>
      <c r="P166" s="7" t="s">
        <v>34</v>
      </c>
      <c r="Q166" s="7" t="s">
        <v>40</v>
      </c>
      <c r="R166" s="7">
        <v>4</v>
      </c>
      <c r="S166" s="7">
        <v>2</v>
      </c>
      <c r="T166" s="7">
        <v>5</v>
      </c>
      <c r="U166" s="7">
        <v>1</v>
      </c>
      <c r="V166" s="7">
        <v>5</v>
      </c>
      <c r="W166" s="7">
        <v>1</v>
      </c>
      <c r="X166" s="7">
        <v>4</v>
      </c>
      <c r="Y166" s="7">
        <v>2</v>
      </c>
      <c r="Z166" s="7">
        <v>5</v>
      </c>
      <c r="AA166" s="7">
        <v>1</v>
      </c>
      <c r="AB166" s="7"/>
    </row>
    <row r="167" spans="1:28" ht="12.75" customHeight="1" x14ac:dyDescent="0.4">
      <c r="A167" s="7" t="s">
        <v>679</v>
      </c>
      <c r="B167" s="7" t="s">
        <v>680</v>
      </c>
      <c r="C167" s="7" t="s">
        <v>681</v>
      </c>
      <c r="D167" s="7" t="s">
        <v>105</v>
      </c>
      <c r="E167" s="7" t="s">
        <v>121</v>
      </c>
      <c r="F167" s="7" t="s">
        <v>46</v>
      </c>
      <c r="G167" s="8" t="s">
        <v>46</v>
      </c>
      <c r="H167" s="7" t="s">
        <v>34</v>
      </c>
      <c r="I167" s="7" t="s">
        <v>35</v>
      </c>
      <c r="J167" s="7" t="s">
        <v>34</v>
      </c>
      <c r="K167" s="7" t="s">
        <v>36</v>
      </c>
      <c r="L167" s="7" t="s">
        <v>34</v>
      </c>
      <c r="M167" s="7" t="s">
        <v>37</v>
      </c>
      <c r="N167" s="7" t="s">
        <v>34</v>
      </c>
      <c r="O167" s="7" t="s">
        <v>39</v>
      </c>
      <c r="P167" s="7" t="s">
        <v>86</v>
      </c>
      <c r="Q167" s="7" t="s">
        <v>40</v>
      </c>
      <c r="R167" s="7">
        <v>4</v>
      </c>
      <c r="S167" s="7">
        <v>1</v>
      </c>
      <c r="T167" s="7">
        <v>5</v>
      </c>
      <c r="U167" s="7">
        <v>4</v>
      </c>
      <c r="V167" s="7">
        <v>3</v>
      </c>
      <c r="W167" s="7">
        <v>3</v>
      </c>
      <c r="X167" s="7">
        <v>5</v>
      </c>
      <c r="Y167" s="7">
        <v>1</v>
      </c>
      <c r="Z167" s="7">
        <v>4</v>
      </c>
      <c r="AA167" s="7">
        <v>4</v>
      </c>
      <c r="AB167" s="7" t="s">
        <v>682</v>
      </c>
    </row>
    <row r="168" spans="1:28" ht="12.75" customHeight="1" x14ac:dyDescent="0.4">
      <c r="A168" s="7" t="s">
        <v>683</v>
      </c>
      <c r="B168" s="7" t="s">
        <v>684</v>
      </c>
      <c r="C168" s="7" t="s">
        <v>685</v>
      </c>
      <c r="D168" s="7" t="s">
        <v>105</v>
      </c>
      <c r="E168" s="7" t="s">
        <v>61</v>
      </c>
      <c r="F168" s="7" t="s">
        <v>46</v>
      </c>
      <c r="G168" s="7"/>
      <c r="H168" s="7" t="s">
        <v>34</v>
      </c>
      <c r="I168" s="7" t="s">
        <v>35</v>
      </c>
      <c r="J168" s="7" t="s">
        <v>96</v>
      </c>
      <c r="K168" s="7" t="s">
        <v>36</v>
      </c>
      <c r="L168" s="7" t="s">
        <v>34</v>
      </c>
      <c r="M168" s="7" t="s">
        <v>37</v>
      </c>
      <c r="N168" s="7" t="s">
        <v>237</v>
      </c>
      <c r="O168" s="7" t="s">
        <v>39</v>
      </c>
      <c r="P168" s="7" t="s">
        <v>34</v>
      </c>
      <c r="Q168" s="7" t="s">
        <v>40</v>
      </c>
      <c r="R168" s="7">
        <v>4</v>
      </c>
      <c r="S168" s="7">
        <v>1</v>
      </c>
      <c r="T168" s="7">
        <v>4</v>
      </c>
      <c r="U168" s="7">
        <v>1</v>
      </c>
      <c r="V168" s="7">
        <v>4</v>
      </c>
      <c r="W168" s="7">
        <v>1</v>
      </c>
      <c r="X168" s="7">
        <v>5</v>
      </c>
      <c r="Y168" s="7">
        <v>1</v>
      </c>
      <c r="Z168" s="7">
        <v>4</v>
      </c>
      <c r="AA168" s="7">
        <v>1</v>
      </c>
      <c r="AB168" s="7"/>
    </row>
    <row r="169" spans="1:28" ht="12.75" customHeight="1" x14ac:dyDescent="0.4">
      <c r="A169" s="7" t="s">
        <v>686</v>
      </c>
      <c r="B169" s="7" t="s">
        <v>687</v>
      </c>
      <c r="C169" s="7" t="s">
        <v>688</v>
      </c>
      <c r="D169" s="8" t="s">
        <v>31</v>
      </c>
      <c r="E169" s="7" t="s">
        <v>61</v>
      </c>
      <c r="F169" s="7" t="s">
        <v>46</v>
      </c>
      <c r="G169" s="7"/>
      <c r="H169" s="7" t="s">
        <v>34</v>
      </c>
      <c r="I169" s="7" t="s">
        <v>35</v>
      </c>
      <c r="J169" s="7" t="s">
        <v>34</v>
      </c>
      <c r="K169" s="7" t="s">
        <v>36</v>
      </c>
      <c r="L169" s="7" t="s">
        <v>34</v>
      </c>
      <c r="M169" s="7" t="s">
        <v>37</v>
      </c>
      <c r="N169" s="7" t="s">
        <v>86</v>
      </c>
      <c r="O169" s="7" t="s">
        <v>39</v>
      </c>
      <c r="P169" s="7" t="s">
        <v>34</v>
      </c>
      <c r="Q169" s="7" t="s">
        <v>40</v>
      </c>
      <c r="R169" s="7">
        <v>2</v>
      </c>
      <c r="S169" s="7">
        <v>1</v>
      </c>
      <c r="T169" s="7">
        <v>4</v>
      </c>
      <c r="U169" s="7">
        <v>2</v>
      </c>
      <c r="V169" s="7">
        <v>2</v>
      </c>
      <c r="W169" s="7">
        <v>2</v>
      </c>
      <c r="X169" s="7">
        <v>4</v>
      </c>
      <c r="Y169" s="7">
        <v>2</v>
      </c>
      <c r="Z169" s="7">
        <v>4</v>
      </c>
      <c r="AA169" s="7">
        <v>2</v>
      </c>
      <c r="AB169" s="7" t="s">
        <v>689</v>
      </c>
    </row>
    <row r="170" spans="1:28" ht="12.75" customHeight="1" x14ac:dyDescent="0.4">
      <c r="A170" s="7" t="s">
        <v>690</v>
      </c>
      <c r="B170" s="7" t="s">
        <v>691</v>
      </c>
      <c r="C170" s="7" t="s">
        <v>692</v>
      </c>
      <c r="D170" s="7" t="s">
        <v>217</v>
      </c>
      <c r="E170" s="7" t="s">
        <v>60</v>
      </c>
      <c r="F170" s="7" t="s">
        <v>51</v>
      </c>
      <c r="G170" s="7" t="s">
        <v>68</v>
      </c>
      <c r="H170" s="7" t="s">
        <v>34</v>
      </c>
      <c r="I170" s="7" t="s">
        <v>35</v>
      </c>
      <c r="J170" s="7" t="s">
        <v>34</v>
      </c>
      <c r="K170" s="7" t="s">
        <v>36</v>
      </c>
      <c r="L170" s="7" t="s">
        <v>34</v>
      </c>
      <c r="M170" s="7" t="s">
        <v>37</v>
      </c>
      <c r="N170" s="7" t="s">
        <v>34</v>
      </c>
      <c r="O170" s="7" t="s">
        <v>39</v>
      </c>
      <c r="P170" s="7" t="s">
        <v>34</v>
      </c>
      <c r="Q170" s="7" t="s">
        <v>40</v>
      </c>
      <c r="R170" s="7">
        <v>1</v>
      </c>
      <c r="S170" s="7">
        <v>3</v>
      </c>
      <c r="T170" s="7">
        <v>3</v>
      </c>
      <c r="U170" s="7">
        <v>2</v>
      </c>
      <c r="V170" s="7">
        <v>2</v>
      </c>
      <c r="W170" s="7">
        <v>3</v>
      </c>
      <c r="X170" s="7">
        <v>2</v>
      </c>
      <c r="Y170" s="7">
        <v>4</v>
      </c>
      <c r="Z170" s="7">
        <v>3</v>
      </c>
      <c r="AA170" s="7">
        <v>2</v>
      </c>
      <c r="AB170" s="7" t="s">
        <v>693</v>
      </c>
    </row>
    <row r="171" spans="1:28" ht="12.75" customHeight="1" x14ac:dyDescent="0.4">
      <c r="A171" s="7" t="s">
        <v>694</v>
      </c>
      <c r="B171" s="7" t="s">
        <v>695</v>
      </c>
      <c r="C171" s="7" t="s">
        <v>696</v>
      </c>
      <c r="D171" s="7" t="s">
        <v>105</v>
      </c>
      <c r="E171" s="7" t="s">
        <v>60</v>
      </c>
      <c r="F171" s="7" t="s">
        <v>60</v>
      </c>
      <c r="G171" s="7" t="s">
        <v>52</v>
      </c>
      <c r="H171" s="7" t="s">
        <v>34</v>
      </c>
      <c r="I171" s="7" t="s">
        <v>35</v>
      </c>
      <c r="J171" s="7" t="s">
        <v>79</v>
      </c>
      <c r="K171" s="7" t="s">
        <v>36</v>
      </c>
      <c r="L171" s="7" t="s">
        <v>34</v>
      </c>
      <c r="M171" s="7" t="s">
        <v>37</v>
      </c>
      <c r="N171" s="7" t="s">
        <v>34</v>
      </c>
      <c r="O171" s="7" t="s">
        <v>39</v>
      </c>
      <c r="P171" s="7" t="s">
        <v>38</v>
      </c>
      <c r="Q171" s="7" t="s">
        <v>40</v>
      </c>
      <c r="R171" s="7">
        <v>4</v>
      </c>
      <c r="S171" s="7">
        <v>2</v>
      </c>
      <c r="T171" s="7">
        <v>4</v>
      </c>
      <c r="U171" s="7">
        <v>2</v>
      </c>
      <c r="V171" s="7">
        <v>4</v>
      </c>
      <c r="W171" s="7">
        <v>2</v>
      </c>
      <c r="X171" s="7">
        <v>4</v>
      </c>
      <c r="Y171" s="7">
        <v>2</v>
      </c>
      <c r="Z171" s="7">
        <v>4</v>
      </c>
      <c r="AA171" s="7">
        <v>2</v>
      </c>
      <c r="AB171" s="7"/>
    </row>
    <row r="172" spans="1:28" ht="12.75" customHeight="1" x14ac:dyDescent="0.4">
      <c r="A172" s="7" t="s">
        <v>697</v>
      </c>
      <c r="B172" s="7" t="s">
        <v>698</v>
      </c>
      <c r="C172" s="7" t="s">
        <v>699</v>
      </c>
      <c r="D172" s="8" t="s">
        <v>31</v>
      </c>
      <c r="E172" s="7" t="s">
        <v>32</v>
      </c>
      <c r="F172" s="7" t="s">
        <v>32</v>
      </c>
      <c r="G172" s="7" t="s">
        <v>116</v>
      </c>
      <c r="H172" s="7" t="s">
        <v>34</v>
      </c>
      <c r="I172" s="7" t="s">
        <v>35</v>
      </c>
      <c r="J172" s="7" t="s">
        <v>34</v>
      </c>
      <c r="K172" s="7" t="s">
        <v>62</v>
      </c>
      <c r="L172" s="7" t="s">
        <v>34</v>
      </c>
      <c r="M172" s="7" t="s">
        <v>37</v>
      </c>
      <c r="N172" s="7" t="s">
        <v>86</v>
      </c>
      <c r="O172" s="7" t="s">
        <v>39</v>
      </c>
      <c r="P172" s="7" t="s">
        <v>34</v>
      </c>
      <c r="Q172" s="7" t="s">
        <v>40</v>
      </c>
      <c r="R172" s="7">
        <v>3</v>
      </c>
      <c r="S172" s="7">
        <v>1</v>
      </c>
      <c r="T172" s="7">
        <v>5</v>
      </c>
      <c r="U172" s="7">
        <v>1</v>
      </c>
      <c r="V172" s="7">
        <v>3</v>
      </c>
      <c r="W172" s="7">
        <v>3</v>
      </c>
      <c r="X172" s="7">
        <v>5</v>
      </c>
      <c r="Y172" s="7">
        <v>1</v>
      </c>
      <c r="Z172" s="7">
        <v>5</v>
      </c>
      <c r="AA172" s="7"/>
      <c r="AB172" s="7" t="s">
        <v>700</v>
      </c>
    </row>
    <row r="173" spans="1:28" ht="12.75" customHeight="1" x14ac:dyDescent="0.4">
      <c r="A173" s="7" t="s">
        <v>701</v>
      </c>
      <c r="B173" s="7" t="s">
        <v>702</v>
      </c>
      <c r="C173" s="7" t="s">
        <v>703</v>
      </c>
      <c r="D173" s="7" t="s">
        <v>105</v>
      </c>
      <c r="E173" s="7" t="s">
        <v>32</v>
      </c>
      <c r="F173" s="7" t="s">
        <v>32</v>
      </c>
      <c r="G173" s="7" t="s">
        <v>528</v>
      </c>
      <c r="H173" s="7" t="s">
        <v>96</v>
      </c>
      <c r="I173" s="7" t="s">
        <v>35</v>
      </c>
      <c r="J173" s="7" t="s">
        <v>34</v>
      </c>
      <c r="K173" s="7" t="s">
        <v>69</v>
      </c>
      <c r="L173" s="7" t="s">
        <v>86</v>
      </c>
      <c r="M173" s="7" t="s">
        <v>37</v>
      </c>
      <c r="N173" s="7" t="s">
        <v>34</v>
      </c>
      <c r="O173" s="7" t="s">
        <v>39</v>
      </c>
      <c r="P173" s="7" t="s">
        <v>34</v>
      </c>
      <c r="Q173" s="7" t="s">
        <v>40</v>
      </c>
      <c r="R173" s="7">
        <v>5</v>
      </c>
      <c r="S173" s="7">
        <v>1</v>
      </c>
      <c r="T173" s="7">
        <v>5</v>
      </c>
      <c r="U173" s="7">
        <v>1</v>
      </c>
      <c r="V173" s="7">
        <v>5</v>
      </c>
      <c r="W173" s="7">
        <v>1</v>
      </c>
      <c r="X173" s="7">
        <v>4</v>
      </c>
      <c r="Y173" s="7">
        <v>1</v>
      </c>
      <c r="Z173" s="7">
        <v>5</v>
      </c>
      <c r="AA173" s="7">
        <v>1</v>
      </c>
      <c r="AB173" s="7"/>
    </row>
    <row r="174" spans="1:28" ht="12.75" customHeight="1" x14ac:dyDescent="0.4">
      <c r="A174" s="7" t="s">
        <v>704</v>
      </c>
      <c r="B174" s="7" t="s">
        <v>705</v>
      </c>
      <c r="C174" s="7" t="s">
        <v>706</v>
      </c>
      <c r="D174" s="7" t="s">
        <v>105</v>
      </c>
      <c r="E174" s="7" t="s">
        <v>32</v>
      </c>
      <c r="F174" s="7" t="s">
        <v>32</v>
      </c>
      <c r="G174" s="7" t="s">
        <v>56</v>
      </c>
      <c r="H174" s="7" t="s">
        <v>34</v>
      </c>
      <c r="I174" s="7" t="s">
        <v>35</v>
      </c>
      <c r="J174" s="7" t="s">
        <v>34</v>
      </c>
      <c r="K174" s="7" t="s">
        <v>36</v>
      </c>
      <c r="L174" s="7" t="s">
        <v>34</v>
      </c>
      <c r="M174" s="7" t="s">
        <v>37</v>
      </c>
      <c r="N174" s="7" t="s">
        <v>34</v>
      </c>
      <c r="O174" s="7" t="s">
        <v>39</v>
      </c>
      <c r="P174" s="7" t="s">
        <v>34</v>
      </c>
      <c r="Q174" s="7" t="s">
        <v>40</v>
      </c>
      <c r="R174" s="7">
        <v>1</v>
      </c>
      <c r="S174" s="7">
        <v>3</v>
      </c>
      <c r="T174" s="7">
        <v>3</v>
      </c>
      <c r="U174" s="7">
        <v>1</v>
      </c>
      <c r="V174" s="7">
        <v>2</v>
      </c>
      <c r="W174" s="7">
        <v>2</v>
      </c>
      <c r="X174" s="7">
        <v>2</v>
      </c>
      <c r="Y174" s="7">
        <v>4</v>
      </c>
      <c r="Z174" s="7">
        <v>2</v>
      </c>
      <c r="AA174" s="7">
        <v>2</v>
      </c>
      <c r="AB174" s="7" t="s">
        <v>707</v>
      </c>
    </row>
    <row r="175" spans="1:28" ht="12.75" customHeight="1" x14ac:dyDescent="0.4">
      <c r="A175" s="7" t="s">
        <v>708</v>
      </c>
      <c r="B175" s="7" t="s">
        <v>709</v>
      </c>
      <c r="C175" s="7" t="s">
        <v>710</v>
      </c>
      <c r="D175" s="8" t="s">
        <v>31</v>
      </c>
      <c r="E175" s="7" t="s">
        <v>121</v>
      </c>
      <c r="F175" s="7" t="s">
        <v>46</v>
      </c>
      <c r="G175" s="7"/>
      <c r="H175" s="7" t="s">
        <v>34</v>
      </c>
      <c r="I175" s="7" t="s">
        <v>35</v>
      </c>
      <c r="J175" s="7" t="s">
        <v>34</v>
      </c>
      <c r="K175" s="7" t="s">
        <v>36</v>
      </c>
      <c r="L175" s="7" t="s">
        <v>34</v>
      </c>
      <c r="M175" s="7" t="s">
        <v>37</v>
      </c>
      <c r="N175" s="7" t="s">
        <v>34</v>
      </c>
      <c r="O175" s="7" t="s">
        <v>39</v>
      </c>
      <c r="P175" s="7" t="s">
        <v>86</v>
      </c>
      <c r="Q175" s="7" t="s">
        <v>40</v>
      </c>
      <c r="R175" s="7">
        <v>5</v>
      </c>
      <c r="S175" s="7">
        <v>1</v>
      </c>
      <c r="T175" s="7">
        <v>5</v>
      </c>
      <c r="U175" s="7">
        <v>1</v>
      </c>
      <c r="V175" s="7">
        <v>5</v>
      </c>
      <c r="W175" s="7">
        <v>1</v>
      </c>
      <c r="X175" s="7">
        <v>5</v>
      </c>
      <c r="Y175" s="7">
        <v>1</v>
      </c>
      <c r="Z175" s="7">
        <v>5</v>
      </c>
      <c r="AA175" s="7">
        <v>1</v>
      </c>
      <c r="AB175" s="7"/>
    </row>
    <row r="176" spans="1:28" ht="12.75" customHeight="1" x14ac:dyDescent="0.4">
      <c r="A176" s="7" t="s">
        <v>711</v>
      </c>
      <c r="B176" s="7" t="s">
        <v>712</v>
      </c>
      <c r="C176" s="7" t="s">
        <v>713</v>
      </c>
      <c r="D176" s="7" t="s">
        <v>105</v>
      </c>
      <c r="E176" s="7" t="s">
        <v>32</v>
      </c>
      <c r="F176" s="7" t="s">
        <v>32</v>
      </c>
      <c r="G176" s="7" t="s">
        <v>56</v>
      </c>
      <c r="H176" s="7" t="s">
        <v>34</v>
      </c>
      <c r="I176" s="7" t="s">
        <v>35</v>
      </c>
      <c r="J176" s="7" t="s">
        <v>34</v>
      </c>
      <c r="K176" s="7" t="s">
        <v>36</v>
      </c>
      <c r="L176" s="7" t="s">
        <v>34</v>
      </c>
      <c r="M176" s="7" t="s">
        <v>37</v>
      </c>
      <c r="N176" s="7" t="s">
        <v>34</v>
      </c>
      <c r="O176" s="7" t="s">
        <v>81</v>
      </c>
      <c r="P176" s="7" t="s">
        <v>34</v>
      </c>
      <c r="Q176" s="7" t="s">
        <v>40</v>
      </c>
      <c r="R176" s="7">
        <v>3</v>
      </c>
      <c r="S176" s="7">
        <v>3</v>
      </c>
      <c r="T176" s="7">
        <v>3</v>
      </c>
      <c r="U176" s="7">
        <v>2</v>
      </c>
      <c r="V176" s="7">
        <v>3</v>
      </c>
      <c r="W176" s="7">
        <v>2</v>
      </c>
      <c r="X176" s="7">
        <v>4</v>
      </c>
      <c r="Y176" s="7">
        <v>3</v>
      </c>
      <c r="Z176" s="7">
        <v>3</v>
      </c>
      <c r="AA176" s="7">
        <v>2</v>
      </c>
      <c r="AB176" s="7" t="s">
        <v>714</v>
      </c>
    </row>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2.75" customHeight="1" x14ac:dyDescent="0.4"/>
    <row r="222" ht="12.75" customHeight="1" x14ac:dyDescent="0.4"/>
    <row r="223" ht="12.75" customHeight="1" x14ac:dyDescent="0.4"/>
    <row r="224" ht="12.75" customHeight="1" x14ac:dyDescent="0.4"/>
    <row r="225" ht="12.75" customHeight="1" x14ac:dyDescent="0.4"/>
    <row r="226" ht="12.75" customHeight="1" x14ac:dyDescent="0.4"/>
    <row r="227" ht="12.75" customHeight="1" x14ac:dyDescent="0.4"/>
    <row r="228" ht="12.75" customHeight="1" x14ac:dyDescent="0.4"/>
    <row r="229" ht="12.75" customHeight="1" x14ac:dyDescent="0.4"/>
    <row r="230" ht="12.75" customHeight="1" x14ac:dyDescent="0.4"/>
    <row r="231" ht="12.75" customHeight="1" x14ac:dyDescent="0.4"/>
    <row r="232" ht="12.75" customHeight="1" x14ac:dyDescent="0.4"/>
    <row r="233" ht="12.75" customHeight="1" x14ac:dyDescent="0.4"/>
    <row r="234" ht="12.75" customHeight="1" x14ac:dyDescent="0.4"/>
    <row r="235" ht="12.75" customHeight="1" x14ac:dyDescent="0.4"/>
    <row r="236" ht="12.75" customHeight="1" x14ac:dyDescent="0.4"/>
    <row r="237" ht="12.75" customHeight="1" x14ac:dyDescent="0.4"/>
    <row r="238" ht="12.75" customHeight="1" x14ac:dyDescent="0.4"/>
    <row r="239" ht="12.75" customHeight="1" x14ac:dyDescent="0.4"/>
    <row r="240" ht="12.75" customHeight="1" x14ac:dyDescent="0.4"/>
    <row r="241" ht="12.75" customHeight="1" x14ac:dyDescent="0.4"/>
    <row r="242" ht="12.75" customHeight="1" x14ac:dyDescent="0.4"/>
    <row r="243" ht="12.75" customHeight="1" x14ac:dyDescent="0.4"/>
    <row r="244" ht="12.75" customHeight="1" x14ac:dyDescent="0.4"/>
    <row r="245" ht="12.75" customHeight="1" x14ac:dyDescent="0.4"/>
    <row r="246" ht="12.75" customHeight="1" x14ac:dyDescent="0.4"/>
    <row r="247" ht="12.75" customHeight="1" x14ac:dyDescent="0.4"/>
    <row r="248" ht="12.75" customHeight="1" x14ac:dyDescent="0.4"/>
    <row r="249" ht="12.75" customHeight="1" x14ac:dyDescent="0.4"/>
    <row r="250" ht="12.75" customHeight="1" x14ac:dyDescent="0.4"/>
    <row r="251" ht="12.75" customHeight="1" x14ac:dyDescent="0.4"/>
    <row r="252" ht="12.75" customHeight="1" x14ac:dyDescent="0.4"/>
    <row r="253" ht="12.75" customHeight="1" x14ac:dyDescent="0.4"/>
    <row r="254" ht="12.75" customHeight="1" x14ac:dyDescent="0.4"/>
    <row r="255" ht="12.75" customHeight="1" x14ac:dyDescent="0.4"/>
    <row r="256" ht="12.75" customHeight="1" x14ac:dyDescent="0.4"/>
    <row r="257" ht="12.75" customHeight="1" x14ac:dyDescent="0.4"/>
    <row r="258" ht="12.75" customHeight="1" x14ac:dyDescent="0.4"/>
    <row r="259" ht="12.75" customHeight="1" x14ac:dyDescent="0.4"/>
    <row r="260" ht="12.75" customHeight="1" x14ac:dyDescent="0.4"/>
    <row r="261" ht="12.75" customHeight="1" x14ac:dyDescent="0.4"/>
    <row r="262" ht="12.75" customHeight="1" x14ac:dyDescent="0.4"/>
    <row r="263" ht="12.75" customHeight="1" x14ac:dyDescent="0.4"/>
    <row r="264" ht="12.75" customHeight="1" x14ac:dyDescent="0.4"/>
    <row r="265" ht="12.75" customHeight="1" x14ac:dyDescent="0.4"/>
    <row r="266" ht="12.75" customHeight="1" x14ac:dyDescent="0.4"/>
    <row r="267" ht="12.75" customHeight="1" x14ac:dyDescent="0.4"/>
    <row r="268" ht="12.75" customHeight="1" x14ac:dyDescent="0.4"/>
    <row r="269" ht="12.75" customHeight="1" x14ac:dyDescent="0.4"/>
    <row r="270" ht="12.75" customHeight="1" x14ac:dyDescent="0.4"/>
    <row r="271" ht="12.75" customHeight="1" x14ac:dyDescent="0.4"/>
    <row r="272" ht="12.75" customHeight="1" x14ac:dyDescent="0.4"/>
    <row r="273" ht="12.75" customHeight="1" x14ac:dyDescent="0.4"/>
    <row r="274" ht="12.75" customHeight="1" x14ac:dyDescent="0.4"/>
    <row r="275" ht="12.75" customHeight="1" x14ac:dyDescent="0.4"/>
    <row r="276" ht="12.75" customHeight="1" x14ac:dyDescent="0.4"/>
    <row r="277" ht="12.75" customHeight="1" x14ac:dyDescent="0.4"/>
    <row r="278" ht="12.75" customHeight="1" x14ac:dyDescent="0.4"/>
    <row r="279" ht="12.75" customHeight="1" x14ac:dyDescent="0.4"/>
    <row r="280" ht="12.75" customHeight="1" x14ac:dyDescent="0.4"/>
    <row r="281" ht="12.75" customHeight="1" x14ac:dyDescent="0.4"/>
    <row r="282" ht="12.75" customHeight="1" x14ac:dyDescent="0.4"/>
    <row r="283" ht="12.75" customHeight="1" x14ac:dyDescent="0.4"/>
    <row r="284" ht="12.75" customHeight="1" x14ac:dyDescent="0.4"/>
    <row r="285" ht="12.75" customHeight="1" x14ac:dyDescent="0.4"/>
    <row r="286" ht="12.75" customHeight="1" x14ac:dyDescent="0.4"/>
    <row r="287" ht="12.75" customHeight="1" x14ac:dyDescent="0.4"/>
    <row r="288" ht="12.75" customHeight="1" x14ac:dyDescent="0.4"/>
    <row r="289" ht="12.75" customHeight="1" x14ac:dyDescent="0.4"/>
    <row r="290" ht="12.75" customHeight="1" x14ac:dyDescent="0.4"/>
    <row r="291" ht="12.75" customHeight="1" x14ac:dyDescent="0.4"/>
    <row r="292" ht="12.75" customHeight="1" x14ac:dyDescent="0.4"/>
    <row r="293" ht="12.75" customHeight="1" x14ac:dyDescent="0.4"/>
    <row r="294" ht="12.75" customHeight="1" x14ac:dyDescent="0.4"/>
    <row r="295" ht="12.75" customHeight="1" x14ac:dyDescent="0.4"/>
    <row r="296" ht="12.75" customHeight="1" x14ac:dyDescent="0.4"/>
    <row r="297" ht="12.75" customHeight="1" x14ac:dyDescent="0.4"/>
    <row r="298" ht="12.75" customHeight="1" x14ac:dyDescent="0.4"/>
    <row r="299" ht="12.75" customHeight="1" x14ac:dyDescent="0.4"/>
    <row r="300" ht="12.75" customHeight="1" x14ac:dyDescent="0.4"/>
    <row r="301" ht="12.75" customHeight="1" x14ac:dyDescent="0.4"/>
    <row r="302" ht="12.75" customHeight="1" x14ac:dyDescent="0.4"/>
    <row r="303" ht="12.75" customHeight="1" x14ac:dyDescent="0.4"/>
    <row r="304" ht="12.75" customHeight="1" x14ac:dyDescent="0.4"/>
    <row r="305" ht="12.75" customHeight="1" x14ac:dyDescent="0.4"/>
    <row r="306" ht="12.75" customHeight="1" x14ac:dyDescent="0.4"/>
    <row r="307" ht="12.75" customHeight="1" x14ac:dyDescent="0.4"/>
    <row r="308" ht="12.75" customHeight="1" x14ac:dyDescent="0.4"/>
    <row r="309" ht="12.75" customHeight="1" x14ac:dyDescent="0.4"/>
    <row r="310" ht="12.75" customHeight="1" x14ac:dyDescent="0.4"/>
    <row r="311" ht="12.75" customHeight="1" x14ac:dyDescent="0.4"/>
    <row r="312" ht="12.75" customHeight="1" x14ac:dyDescent="0.4"/>
    <row r="313" ht="12.75" customHeight="1" x14ac:dyDescent="0.4"/>
    <row r="314" ht="12.75" customHeight="1" x14ac:dyDescent="0.4"/>
    <row r="315" ht="12.75" customHeight="1" x14ac:dyDescent="0.4"/>
    <row r="316" ht="12.75" customHeight="1" x14ac:dyDescent="0.4"/>
    <row r="317" ht="12.75" customHeight="1" x14ac:dyDescent="0.4"/>
    <row r="318" ht="12.75" customHeight="1" x14ac:dyDescent="0.4"/>
    <row r="319" ht="12.75" customHeight="1" x14ac:dyDescent="0.4"/>
    <row r="320" ht="12.75" customHeight="1" x14ac:dyDescent="0.4"/>
    <row r="321" ht="12.75" customHeight="1" x14ac:dyDescent="0.4"/>
    <row r="322" ht="12.75" customHeight="1" x14ac:dyDescent="0.4"/>
    <row r="323" ht="12.75" customHeight="1" x14ac:dyDescent="0.4"/>
    <row r="324" ht="12.75" customHeight="1" x14ac:dyDescent="0.4"/>
    <row r="325" ht="12.75" customHeight="1" x14ac:dyDescent="0.4"/>
    <row r="326" ht="12.75" customHeight="1" x14ac:dyDescent="0.4"/>
    <row r="327" ht="12.75" customHeight="1" x14ac:dyDescent="0.4"/>
    <row r="328" ht="12.75" customHeight="1" x14ac:dyDescent="0.4"/>
    <row r="329" ht="12.75" customHeight="1" x14ac:dyDescent="0.4"/>
    <row r="330" ht="12.75" customHeight="1" x14ac:dyDescent="0.4"/>
    <row r="331" ht="12.75" customHeight="1" x14ac:dyDescent="0.4"/>
    <row r="332" ht="12.75" customHeight="1" x14ac:dyDescent="0.4"/>
    <row r="333" ht="12.75" customHeight="1" x14ac:dyDescent="0.4"/>
    <row r="334" ht="12.75" customHeight="1" x14ac:dyDescent="0.4"/>
    <row r="335" ht="12.75" customHeight="1" x14ac:dyDescent="0.4"/>
    <row r="336" ht="12.75" customHeight="1" x14ac:dyDescent="0.4"/>
    <row r="337" ht="12.75" customHeight="1" x14ac:dyDescent="0.4"/>
    <row r="338" ht="12.75" customHeight="1" x14ac:dyDescent="0.4"/>
    <row r="339" ht="12.75" customHeight="1" x14ac:dyDescent="0.4"/>
    <row r="340" ht="12.75" customHeight="1" x14ac:dyDescent="0.4"/>
    <row r="341" ht="12.75" customHeight="1" x14ac:dyDescent="0.4"/>
    <row r="342" ht="12.75" customHeight="1" x14ac:dyDescent="0.4"/>
    <row r="343" ht="12.75" customHeight="1" x14ac:dyDescent="0.4"/>
    <row r="344" ht="12.75" customHeight="1" x14ac:dyDescent="0.4"/>
    <row r="345" ht="12.75" customHeight="1" x14ac:dyDescent="0.4"/>
    <row r="346" ht="12.75" customHeight="1" x14ac:dyDescent="0.4"/>
    <row r="347" ht="12.75" customHeight="1" x14ac:dyDescent="0.4"/>
    <row r="348" ht="12.75" customHeight="1" x14ac:dyDescent="0.4"/>
    <row r="349" ht="12.75" customHeight="1" x14ac:dyDescent="0.4"/>
    <row r="350" ht="12.75" customHeight="1" x14ac:dyDescent="0.4"/>
    <row r="351" ht="12.75" customHeight="1" x14ac:dyDescent="0.4"/>
    <row r="352"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election activeCell="B15" sqref="B15"/>
    </sheetView>
  </sheetViews>
  <sheetFormatPr defaultColWidth="14.44140625" defaultRowHeight="15" customHeight="1" x14ac:dyDescent="0.4"/>
  <cols>
    <col min="1" max="1" width="10.71875" customWidth="1"/>
    <col min="2" max="2" width="50.44140625" customWidth="1"/>
    <col min="3" max="12" width="15.109375" customWidth="1"/>
    <col min="13" max="13" width="10.71875" customWidth="1"/>
    <col min="14" max="26" width="8.71875" customWidth="1"/>
  </cols>
  <sheetData>
    <row r="1" spans="1:5" ht="15" customHeight="1" x14ac:dyDescent="0.45">
      <c r="B1" s="30" t="s">
        <v>779</v>
      </c>
    </row>
    <row r="2" spans="1:5" ht="15" customHeight="1" x14ac:dyDescent="0.4">
      <c r="A2" s="9">
        <v>1</v>
      </c>
      <c r="B2" s="46" t="s">
        <v>715</v>
      </c>
      <c r="C2" s="47"/>
      <c r="D2" s="47"/>
      <c r="E2" s="48"/>
    </row>
    <row r="3" spans="1:5" ht="14.4" x14ac:dyDescent="0.55000000000000004">
      <c r="B3" s="10"/>
      <c r="E3" s="11"/>
    </row>
    <row r="4" spans="1:5" ht="24.6" x14ac:dyDescent="0.55000000000000004">
      <c r="B4" s="10"/>
      <c r="C4" s="12" t="s">
        <v>716</v>
      </c>
      <c r="D4" s="12" t="s">
        <v>717</v>
      </c>
      <c r="E4" s="11"/>
    </row>
    <row r="5" spans="1:5" ht="14.4" x14ac:dyDescent="0.55000000000000004">
      <c r="B5" s="10" t="s">
        <v>105</v>
      </c>
      <c r="C5" s="13">
        <v>0.71099996566772505</v>
      </c>
      <c r="D5" s="12">
        <v>123</v>
      </c>
      <c r="E5" s="11"/>
    </row>
    <row r="6" spans="1:5" ht="14.4" x14ac:dyDescent="0.55000000000000004">
      <c r="B6" s="10" t="s">
        <v>217</v>
      </c>
      <c r="C6" s="13">
        <v>3.4699998795986203E-2</v>
      </c>
      <c r="D6" s="12">
        <v>6</v>
      </c>
      <c r="E6" s="11"/>
    </row>
    <row r="7" spans="1:5" ht="14.4" x14ac:dyDescent="0.55000000000000004">
      <c r="B7" s="10" t="s">
        <v>78</v>
      </c>
      <c r="C7" s="13">
        <v>5.1999997347593301E-2</v>
      </c>
      <c r="D7" s="12">
        <v>9</v>
      </c>
      <c r="E7" s="11"/>
    </row>
    <row r="8" spans="1:5" ht="14.4" x14ac:dyDescent="0.55000000000000004">
      <c r="B8" s="10" t="s">
        <v>45</v>
      </c>
      <c r="C8" s="13">
        <v>5.1999997347593301E-2</v>
      </c>
      <c r="D8" s="12">
        <v>9</v>
      </c>
      <c r="E8" s="11"/>
    </row>
    <row r="9" spans="1:5" ht="14.4" x14ac:dyDescent="0.55000000000000004">
      <c r="B9" s="10" t="s">
        <v>599</v>
      </c>
      <c r="C9" s="13">
        <v>5.7999999262392504E-3</v>
      </c>
      <c r="D9" s="12">
        <v>1</v>
      </c>
      <c r="E9" s="11"/>
    </row>
    <row r="10" spans="1:5" ht="14.4" x14ac:dyDescent="0.55000000000000004">
      <c r="B10" s="14" t="s">
        <v>718</v>
      </c>
      <c r="C10" s="15">
        <v>0.144500002264977</v>
      </c>
      <c r="D10" s="16">
        <v>25</v>
      </c>
      <c r="E10" s="17"/>
    </row>
    <row r="13" spans="1:5" ht="15" customHeight="1" x14ac:dyDescent="0.4">
      <c r="A13" s="9">
        <v>2</v>
      </c>
      <c r="B13" s="46" t="s">
        <v>719</v>
      </c>
      <c r="C13" s="47"/>
      <c r="D13" s="47"/>
      <c r="E13" s="48"/>
    </row>
    <row r="14" spans="1:5" ht="14.4" x14ac:dyDescent="0.55000000000000004">
      <c r="B14" s="10"/>
      <c r="E14" s="11"/>
    </row>
    <row r="15" spans="1:5" ht="24.6" x14ac:dyDescent="0.55000000000000004">
      <c r="B15" s="10"/>
      <c r="C15" s="12" t="s">
        <v>716</v>
      </c>
      <c r="D15" s="12" t="s">
        <v>717</v>
      </c>
      <c r="E15" s="11"/>
    </row>
    <row r="16" spans="1:5" ht="14.4" x14ac:dyDescent="0.55000000000000004">
      <c r="B16" s="10" t="s">
        <v>121</v>
      </c>
      <c r="C16" s="13">
        <v>0.12720000743866</v>
      </c>
      <c r="D16" s="12">
        <v>22</v>
      </c>
      <c r="E16" s="11"/>
    </row>
    <row r="17" spans="1:5" ht="14.4" x14ac:dyDescent="0.55000000000000004">
      <c r="B17" s="10" t="s">
        <v>61</v>
      </c>
      <c r="C17" s="13">
        <v>8.6699999868869795E-2</v>
      </c>
      <c r="D17" s="12">
        <v>15</v>
      </c>
      <c r="E17" s="11"/>
    </row>
    <row r="18" spans="1:5" ht="14.4" x14ac:dyDescent="0.55000000000000004">
      <c r="B18" s="10" t="s">
        <v>51</v>
      </c>
      <c r="C18" s="13">
        <v>8.0899998545646695E-2</v>
      </c>
      <c r="D18" s="12">
        <v>14</v>
      </c>
      <c r="E18" s="11"/>
    </row>
    <row r="19" spans="1:5" ht="14.4" x14ac:dyDescent="0.55000000000000004">
      <c r="B19" s="10" t="s">
        <v>60</v>
      </c>
      <c r="C19" s="13">
        <v>0.12720000743866</v>
      </c>
      <c r="D19" s="12">
        <v>22</v>
      </c>
      <c r="E19" s="11"/>
    </row>
    <row r="20" spans="1:5" ht="14.4" x14ac:dyDescent="0.55000000000000004">
      <c r="B20" s="14" t="s">
        <v>32</v>
      </c>
      <c r="C20" s="15">
        <v>0.57800000905990601</v>
      </c>
      <c r="D20" s="16">
        <v>100</v>
      </c>
      <c r="E20" s="17"/>
    </row>
    <row r="21" spans="1:5" ht="15.75" customHeight="1" x14ac:dyDescent="0.4"/>
    <row r="22" spans="1:5" ht="15.75" customHeight="1" x14ac:dyDescent="0.4"/>
    <row r="23" spans="1:5" ht="15" customHeight="1" x14ac:dyDescent="0.4">
      <c r="A23" s="9">
        <v>3</v>
      </c>
      <c r="B23" s="46" t="s">
        <v>720</v>
      </c>
      <c r="C23" s="47"/>
      <c r="D23" s="47"/>
      <c r="E23" s="48"/>
    </row>
    <row r="24" spans="1:5" ht="15.75" customHeight="1" x14ac:dyDescent="0.55000000000000004">
      <c r="B24" s="10"/>
      <c r="E24" s="11"/>
    </row>
    <row r="25" spans="1:5" ht="15.75" customHeight="1" x14ac:dyDescent="0.55000000000000004">
      <c r="B25" s="10"/>
      <c r="C25" s="12" t="s">
        <v>716</v>
      </c>
      <c r="D25" s="12" t="s">
        <v>717</v>
      </c>
      <c r="E25" s="11"/>
    </row>
    <row r="26" spans="1:5" ht="15.75" customHeight="1" x14ac:dyDescent="0.55000000000000004">
      <c r="B26" s="10" t="s">
        <v>46</v>
      </c>
      <c r="C26" s="13">
        <v>0.242800012230873</v>
      </c>
      <c r="D26" s="12">
        <v>42</v>
      </c>
      <c r="E26" s="11"/>
    </row>
    <row r="27" spans="1:5" ht="15.75" customHeight="1" x14ac:dyDescent="0.55000000000000004">
      <c r="B27" s="10" t="s">
        <v>61</v>
      </c>
      <c r="C27" s="13">
        <v>0.115600004792213</v>
      </c>
      <c r="D27" s="12">
        <v>20</v>
      </c>
      <c r="E27" s="11"/>
    </row>
    <row r="28" spans="1:5" ht="15.75" customHeight="1" x14ac:dyDescent="0.55000000000000004">
      <c r="B28" s="10" t="s">
        <v>51</v>
      </c>
      <c r="C28" s="13">
        <v>0.12720000743866</v>
      </c>
      <c r="D28" s="12">
        <v>22</v>
      </c>
      <c r="E28" s="11"/>
    </row>
    <row r="29" spans="1:5" ht="15.75" customHeight="1" x14ac:dyDescent="0.55000000000000004">
      <c r="B29" s="10" t="s">
        <v>60</v>
      </c>
      <c r="C29" s="13">
        <v>0.12720000743866</v>
      </c>
      <c r="D29" s="12">
        <v>22</v>
      </c>
      <c r="E29" s="11"/>
    </row>
    <row r="30" spans="1:5" ht="15.75" customHeight="1" x14ac:dyDescent="0.55000000000000004">
      <c r="B30" s="14" t="s">
        <v>32</v>
      </c>
      <c r="C30" s="15">
        <v>0.387299984693527</v>
      </c>
      <c r="D30" s="16">
        <v>67</v>
      </c>
      <c r="E30" s="17"/>
    </row>
    <row r="31" spans="1:5" ht="15.75" customHeight="1" x14ac:dyDescent="0.4"/>
    <row r="32" spans="1:5" ht="15.75" customHeight="1" x14ac:dyDescent="0.4"/>
    <row r="33" spans="1:5" ht="15" customHeight="1" x14ac:dyDescent="0.4">
      <c r="A33" s="9">
        <v>4</v>
      </c>
      <c r="B33" s="46" t="s">
        <v>721</v>
      </c>
      <c r="C33" s="47"/>
      <c r="D33" s="47"/>
      <c r="E33" s="48"/>
    </row>
    <row r="34" spans="1:5" ht="15.75" customHeight="1" x14ac:dyDescent="0.55000000000000004">
      <c r="B34" s="10"/>
      <c r="E34" s="11"/>
    </row>
    <row r="35" spans="1:5" ht="15.75" customHeight="1" x14ac:dyDescent="0.55000000000000004">
      <c r="B35" s="10"/>
      <c r="C35" s="12" t="s">
        <v>716</v>
      </c>
      <c r="D35" s="12" t="s">
        <v>717</v>
      </c>
      <c r="E35" s="11"/>
    </row>
    <row r="36" spans="1:5" ht="15.75" customHeight="1" x14ac:dyDescent="0.55000000000000004">
      <c r="B36" s="10" t="s">
        <v>189</v>
      </c>
      <c r="C36" s="13">
        <v>0.42139998078346202</v>
      </c>
      <c r="D36" s="12">
        <v>67</v>
      </c>
      <c r="E36" s="11"/>
    </row>
    <row r="37" spans="1:5" ht="15.75" customHeight="1" x14ac:dyDescent="0.55000000000000004">
      <c r="B37" s="10" t="s">
        <v>68</v>
      </c>
      <c r="C37" s="13">
        <v>0.77989995479583696</v>
      </c>
      <c r="D37" s="12">
        <v>124</v>
      </c>
      <c r="E37" s="11"/>
    </row>
    <row r="38" spans="1:5" ht="15.75" customHeight="1" x14ac:dyDescent="0.55000000000000004">
      <c r="B38" s="10" t="s">
        <v>85</v>
      </c>
      <c r="C38" s="13">
        <v>0.57859998941421498</v>
      </c>
      <c r="D38" s="12">
        <v>92</v>
      </c>
      <c r="E38" s="11"/>
    </row>
    <row r="39" spans="1:5" ht="15.75" customHeight="1" x14ac:dyDescent="0.55000000000000004">
      <c r="B39" s="10" t="s">
        <v>346</v>
      </c>
      <c r="C39" s="13">
        <v>6.2899999320507105E-2</v>
      </c>
      <c r="D39" s="12">
        <v>10</v>
      </c>
      <c r="E39" s="11"/>
    </row>
    <row r="40" spans="1:5" ht="15.75" customHeight="1" x14ac:dyDescent="0.55000000000000004">
      <c r="B40" s="10" t="s">
        <v>178</v>
      </c>
      <c r="C40" s="13">
        <v>0.37740001082420299</v>
      </c>
      <c r="D40" s="12">
        <v>60</v>
      </c>
      <c r="E40" s="11"/>
    </row>
    <row r="41" spans="1:5" ht="15.75" customHeight="1" x14ac:dyDescent="0.55000000000000004">
      <c r="B41" s="14" t="s">
        <v>718</v>
      </c>
      <c r="C41" s="15">
        <v>0.11319999396801</v>
      </c>
      <c r="D41" s="16">
        <v>18</v>
      </c>
      <c r="E41" s="17"/>
    </row>
    <row r="42" spans="1:5" ht="15.75" customHeight="1" x14ac:dyDescent="0.4"/>
    <row r="43" spans="1:5" ht="15.75" customHeight="1" x14ac:dyDescent="0.4"/>
    <row r="44" spans="1:5" ht="15" customHeight="1" x14ac:dyDescent="0.4">
      <c r="A44" s="9">
        <v>5</v>
      </c>
      <c r="B44" s="46" t="s">
        <v>722</v>
      </c>
      <c r="C44" s="47"/>
      <c r="D44" s="47"/>
      <c r="E44" s="48"/>
    </row>
    <row r="45" spans="1:5" ht="15.75" customHeight="1" x14ac:dyDescent="0.55000000000000004">
      <c r="B45" s="10"/>
      <c r="E45" s="11"/>
    </row>
    <row r="46" spans="1:5" ht="15.75" customHeight="1" x14ac:dyDescent="0.55000000000000004">
      <c r="B46" s="10"/>
      <c r="C46" s="12" t="s">
        <v>716</v>
      </c>
      <c r="D46" s="12" t="s">
        <v>717</v>
      </c>
      <c r="E46" s="11"/>
    </row>
    <row r="47" spans="1:5" ht="15.75" customHeight="1" x14ac:dyDescent="0.55000000000000004">
      <c r="B47" s="10" t="s">
        <v>34</v>
      </c>
      <c r="C47" s="13">
        <v>0.91430002450943004</v>
      </c>
      <c r="D47" s="12">
        <v>160</v>
      </c>
      <c r="E47" s="11"/>
    </row>
    <row r="48" spans="1:5" ht="15.75" customHeight="1" x14ac:dyDescent="0.55000000000000004">
      <c r="B48" s="10" t="s">
        <v>86</v>
      </c>
      <c r="C48" s="13">
        <v>2.8599999845027899E-2</v>
      </c>
      <c r="D48" s="12">
        <v>5</v>
      </c>
      <c r="E48" s="11"/>
    </row>
    <row r="49" spans="1:5" ht="15.75" customHeight="1" x14ac:dyDescent="0.55000000000000004">
      <c r="B49" s="10" t="s">
        <v>38</v>
      </c>
      <c r="C49" s="13">
        <v>0</v>
      </c>
      <c r="D49" s="12">
        <v>0</v>
      </c>
      <c r="E49" s="11"/>
    </row>
    <row r="50" spans="1:5" ht="15.75" customHeight="1" x14ac:dyDescent="0.55000000000000004">
      <c r="B50" s="10" t="s">
        <v>237</v>
      </c>
      <c r="C50" s="13">
        <v>0</v>
      </c>
      <c r="D50" s="12">
        <v>0</v>
      </c>
      <c r="E50" s="11"/>
    </row>
    <row r="51" spans="1:5" ht="15.75" customHeight="1" x14ac:dyDescent="0.55000000000000004">
      <c r="B51" s="10" t="s">
        <v>96</v>
      </c>
      <c r="C51" s="13">
        <v>3.9999999105930301E-2</v>
      </c>
      <c r="D51" s="12">
        <v>7</v>
      </c>
      <c r="E51" s="11"/>
    </row>
    <row r="52" spans="1:5" ht="15.75" customHeight="1" x14ac:dyDescent="0.55000000000000004">
      <c r="B52" s="10" t="s">
        <v>264</v>
      </c>
      <c r="C52" s="13">
        <v>5.7000000961124897E-3</v>
      </c>
      <c r="D52" s="12">
        <v>1</v>
      </c>
      <c r="E52" s="11"/>
    </row>
    <row r="53" spans="1:5" ht="15.75" customHeight="1" x14ac:dyDescent="0.55000000000000004">
      <c r="B53" s="10" t="s">
        <v>79</v>
      </c>
      <c r="C53" s="13">
        <v>5.7000000961124897E-3</v>
      </c>
      <c r="D53" s="12">
        <v>1</v>
      </c>
      <c r="E53" s="11"/>
    </row>
    <row r="54" spans="1:5" ht="15.75" customHeight="1" x14ac:dyDescent="0.55000000000000004">
      <c r="B54" s="14" t="s">
        <v>201</v>
      </c>
      <c r="C54" s="15">
        <v>5.7000000961124897E-3</v>
      </c>
      <c r="D54" s="16">
        <v>1</v>
      </c>
      <c r="E54" s="17"/>
    </row>
    <row r="55" spans="1:5" ht="15.75" customHeight="1" x14ac:dyDescent="0.4"/>
    <row r="56" spans="1:5" ht="15.75" customHeight="1" x14ac:dyDescent="0.4"/>
    <row r="57" spans="1:5" ht="15" customHeight="1" x14ac:dyDescent="0.4">
      <c r="A57" s="9">
        <v>6</v>
      </c>
      <c r="B57" s="46" t="s">
        <v>723</v>
      </c>
      <c r="C57" s="47"/>
      <c r="D57" s="47"/>
      <c r="E57" s="48"/>
    </row>
    <row r="58" spans="1:5" ht="15.75" customHeight="1" x14ac:dyDescent="0.55000000000000004">
      <c r="B58" s="10"/>
      <c r="E58" s="11"/>
    </row>
    <row r="59" spans="1:5" ht="15.75" customHeight="1" x14ac:dyDescent="0.55000000000000004">
      <c r="B59" s="10"/>
      <c r="C59" s="12" t="s">
        <v>716</v>
      </c>
      <c r="D59" s="12" t="s">
        <v>717</v>
      </c>
      <c r="E59" s="11"/>
    </row>
    <row r="60" spans="1:5" ht="15.75" customHeight="1" x14ac:dyDescent="0.55000000000000004">
      <c r="B60" s="10" t="s">
        <v>35</v>
      </c>
      <c r="C60" s="13">
        <v>0.97140002250671398</v>
      </c>
      <c r="D60" s="12">
        <v>170</v>
      </c>
      <c r="E60" s="11"/>
    </row>
    <row r="61" spans="1:5" ht="15.75" customHeight="1" x14ac:dyDescent="0.55000000000000004">
      <c r="B61" s="10" t="s">
        <v>95</v>
      </c>
      <c r="C61" s="13">
        <v>2.29000002145767E-2</v>
      </c>
      <c r="D61" s="12">
        <v>4</v>
      </c>
      <c r="E61" s="11"/>
    </row>
    <row r="62" spans="1:5" ht="15.75" customHeight="1" x14ac:dyDescent="0.55000000000000004">
      <c r="B62" s="10" t="s">
        <v>724</v>
      </c>
      <c r="C62" s="13">
        <v>0</v>
      </c>
      <c r="D62" s="12">
        <v>0</v>
      </c>
      <c r="E62" s="11"/>
    </row>
    <row r="63" spans="1:5" ht="15.75" customHeight="1" x14ac:dyDescent="0.55000000000000004">
      <c r="B63" s="10" t="s">
        <v>338</v>
      </c>
      <c r="C63" s="13">
        <v>5.7000000961124897E-3</v>
      </c>
      <c r="D63" s="12">
        <v>1</v>
      </c>
      <c r="E63" s="11"/>
    </row>
    <row r="64" spans="1:5" ht="15.75" customHeight="1" x14ac:dyDescent="0.55000000000000004">
      <c r="B64" s="14" t="s">
        <v>725</v>
      </c>
      <c r="C64" s="15">
        <v>0</v>
      </c>
      <c r="D64" s="16">
        <v>0</v>
      </c>
      <c r="E64" s="17"/>
    </row>
    <row r="65" spans="1:5" ht="15.75" customHeight="1" x14ac:dyDescent="0.4"/>
    <row r="66" spans="1:5" ht="15.75" customHeight="1" x14ac:dyDescent="0.4"/>
    <row r="67" spans="1:5" ht="15" customHeight="1" x14ac:dyDescent="0.4">
      <c r="A67" s="9">
        <v>7</v>
      </c>
      <c r="B67" s="46" t="s">
        <v>726</v>
      </c>
      <c r="C67" s="47"/>
      <c r="D67" s="47"/>
      <c r="E67" s="48"/>
    </row>
    <row r="68" spans="1:5" ht="15.75" customHeight="1" x14ac:dyDescent="0.55000000000000004">
      <c r="B68" s="10"/>
      <c r="E68" s="11"/>
    </row>
    <row r="69" spans="1:5" ht="15.75" customHeight="1" x14ac:dyDescent="0.55000000000000004">
      <c r="B69" s="10"/>
      <c r="C69" s="12" t="s">
        <v>716</v>
      </c>
      <c r="D69" s="12" t="s">
        <v>717</v>
      </c>
      <c r="E69" s="11"/>
    </row>
    <row r="70" spans="1:5" ht="15.75" customHeight="1" x14ac:dyDescent="0.55000000000000004">
      <c r="B70" s="10" t="s">
        <v>34</v>
      </c>
      <c r="C70" s="13">
        <v>0.80000001192092896</v>
      </c>
      <c r="D70" s="12">
        <v>140</v>
      </c>
      <c r="E70" s="11"/>
    </row>
    <row r="71" spans="1:5" ht="15.75" customHeight="1" x14ac:dyDescent="0.55000000000000004">
      <c r="B71" s="10" t="s">
        <v>86</v>
      </c>
      <c r="C71" s="13">
        <v>3.9999999105930301E-2</v>
      </c>
      <c r="D71" s="12">
        <v>7</v>
      </c>
      <c r="E71" s="11"/>
    </row>
    <row r="72" spans="1:5" ht="15.75" customHeight="1" x14ac:dyDescent="0.55000000000000004">
      <c r="B72" s="10" t="s">
        <v>38</v>
      </c>
      <c r="C72" s="13">
        <v>3.4299999475479098E-2</v>
      </c>
      <c r="D72" s="12">
        <v>6</v>
      </c>
      <c r="E72" s="11"/>
    </row>
    <row r="73" spans="1:5" ht="15.75" customHeight="1" x14ac:dyDescent="0.55000000000000004">
      <c r="B73" s="10" t="s">
        <v>237</v>
      </c>
      <c r="C73" s="13">
        <v>0</v>
      </c>
      <c r="D73" s="12">
        <v>0</v>
      </c>
      <c r="E73" s="11"/>
    </row>
    <row r="74" spans="1:5" ht="15.75" customHeight="1" x14ac:dyDescent="0.55000000000000004">
      <c r="B74" s="10" t="s">
        <v>96</v>
      </c>
      <c r="C74" s="13">
        <v>7.4299998581409496E-2</v>
      </c>
      <c r="D74" s="12">
        <v>13</v>
      </c>
      <c r="E74" s="11"/>
    </row>
    <row r="75" spans="1:5" ht="15.75" customHeight="1" x14ac:dyDescent="0.55000000000000004">
      <c r="B75" s="10" t="s">
        <v>264</v>
      </c>
      <c r="C75" s="13">
        <v>0</v>
      </c>
      <c r="D75" s="12">
        <v>0</v>
      </c>
      <c r="E75" s="11"/>
    </row>
    <row r="76" spans="1:5" ht="15.75" customHeight="1" x14ac:dyDescent="0.55000000000000004">
      <c r="B76" s="10" t="s">
        <v>79</v>
      </c>
      <c r="C76" s="13">
        <v>4.5700002461671801E-2</v>
      </c>
      <c r="D76" s="12">
        <v>8</v>
      </c>
      <c r="E76" s="11"/>
    </row>
    <row r="77" spans="1:5" ht="15.75" customHeight="1" x14ac:dyDescent="0.55000000000000004">
      <c r="B77" s="14" t="s">
        <v>201</v>
      </c>
      <c r="C77" s="15">
        <v>5.7000000961124897E-3</v>
      </c>
      <c r="D77" s="16">
        <v>1</v>
      </c>
      <c r="E77" s="17"/>
    </row>
    <row r="78" spans="1:5" ht="15.75" customHeight="1" x14ac:dyDescent="0.4"/>
    <row r="79" spans="1:5" ht="15.75" customHeight="1" x14ac:dyDescent="0.4"/>
    <row r="80" spans="1:5" ht="15" customHeight="1" x14ac:dyDescent="0.4">
      <c r="A80" s="9">
        <v>8</v>
      </c>
      <c r="B80" s="46" t="s">
        <v>727</v>
      </c>
      <c r="C80" s="47"/>
      <c r="D80" s="47"/>
      <c r="E80" s="48"/>
    </row>
    <row r="81" spans="1:5" ht="15.75" customHeight="1" x14ac:dyDescent="0.55000000000000004">
      <c r="B81" s="10"/>
      <c r="E81" s="11"/>
    </row>
    <row r="82" spans="1:5" ht="15.75" customHeight="1" x14ac:dyDescent="0.55000000000000004">
      <c r="B82" s="10"/>
      <c r="C82" s="12" t="s">
        <v>716</v>
      </c>
      <c r="D82" s="12" t="s">
        <v>717</v>
      </c>
      <c r="E82" s="11"/>
    </row>
    <row r="83" spans="1:5" ht="15.75" customHeight="1" x14ac:dyDescent="0.55000000000000004">
      <c r="B83" s="10" t="s">
        <v>36</v>
      </c>
      <c r="C83" s="13">
        <v>0.69139999151229903</v>
      </c>
      <c r="D83" s="12">
        <v>121</v>
      </c>
      <c r="E83" s="11"/>
    </row>
    <row r="84" spans="1:5" ht="15.75" customHeight="1" x14ac:dyDescent="0.55000000000000004">
      <c r="B84" s="10" t="s">
        <v>69</v>
      </c>
      <c r="C84" s="13">
        <v>3.4299999475479098E-2</v>
      </c>
      <c r="D84" s="12">
        <v>6</v>
      </c>
      <c r="E84" s="11"/>
    </row>
    <row r="85" spans="1:5" ht="15.75" customHeight="1" x14ac:dyDescent="0.55000000000000004">
      <c r="B85" s="10" t="s">
        <v>280</v>
      </c>
      <c r="C85" s="13">
        <v>2.29000002145767E-2</v>
      </c>
      <c r="D85" s="12">
        <v>4</v>
      </c>
      <c r="E85" s="11"/>
    </row>
    <row r="86" spans="1:5" ht="15.75" customHeight="1" x14ac:dyDescent="0.55000000000000004">
      <c r="B86" s="10" t="s">
        <v>62</v>
      </c>
      <c r="C86" s="13">
        <v>0.22860001027584101</v>
      </c>
      <c r="D86" s="12">
        <v>40</v>
      </c>
      <c r="E86" s="11"/>
    </row>
    <row r="87" spans="1:5" ht="15.75" customHeight="1" x14ac:dyDescent="0.55000000000000004">
      <c r="B87" s="14" t="s">
        <v>190</v>
      </c>
      <c r="C87" s="15">
        <v>2.29000002145767E-2</v>
      </c>
      <c r="D87" s="16">
        <v>4</v>
      </c>
      <c r="E87" s="17"/>
    </row>
    <row r="88" spans="1:5" ht="15.75" customHeight="1" x14ac:dyDescent="0.4"/>
    <row r="89" spans="1:5" ht="15.75" customHeight="1" x14ac:dyDescent="0.4"/>
    <row r="90" spans="1:5" ht="15" customHeight="1" x14ac:dyDescent="0.4">
      <c r="A90" s="9">
        <v>9</v>
      </c>
      <c r="B90" s="46" t="s">
        <v>728</v>
      </c>
      <c r="C90" s="47"/>
      <c r="D90" s="47"/>
      <c r="E90" s="48"/>
    </row>
    <row r="91" spans="1:5" ht="15.75" customHeight="1" x14ac:dyDescent="0.55000000000000004">
      <c r="B91" s="10"/>
      <c r="E91" s="11"/>
    </row>
    <row r="92" spans="1:5" ht="15.75" customHeight="1" x14ac:dyDescent="0.55000000000000004">
      <c r="B92" s="10"/>
      <c r="C92" s="12" t="s">
        <v>716</v>
      </c>
      <c r="D92" s="12" t="s">
        <v>717</v>
      </c>
      <c r="E92" s="11"/>
    </row>
    <row r="93" spans="1:5" ht="15.75" customHeight="1" x14ac:dyDescent="0.55000000000000004">
      <c r="B93" s="10" t="s">
        <v>34</v>
      </c>
      <c r="C93" s="13">
        <v>0.84570002555847201</v>
      </c>
      <c r="D93" s="12">
        <v>148</v>
      </c>
      <c r="E93" s="11"/>
    </row>
    <row r="94" spans="1:5" ht="15.75" customHeight="1" x14ac:dyDescent="0.55000000000000004">
      <c r="B94" s="10" t="s">
        <v>86</v>
      </c>
      <c r="C94" s="13">
        <v>9.7099997103214306E-2</v>
      </c>
      <c r="D94" s="12">
        <v>17</v>
      </c>
      <c r="E94" s="11"/>
    </row>
    <row r="95" spans="1:5" ht="15.75" customHeight="1" x14ac:dyDescent="0.55000000000000004">
      <c r="B95" s="10" t="s">
        <v>38</v>
      </c>
      <c r="C95" s="13">
        <v>2.8599999845027899E-2</v>
      </c>
      <c r="D95" s="12">
        <v>5</v>
      </c>
      <c r="E95" s="11"/>
    </row>
    <row r="96" spans="1:5" ht="15.75" customHeight="1" x14ac:dyDescent="0.55000000000000004">
      <c r="B96" s="10" t="s">
        <v>237</v>
      </c>
      <c r="C96" s="13">
        <v>0</v>
      </c>
      <c r="D96" s="12">
        <v>0</v>
      </c>
      <c r="E96" s="11"/>
    </row>
    <row r="97" spans="1:5" ht="15.75" customHeight="1" x14ac:dyDescent="0.55000000000000004">
      <c r="B97" s="10" t="s">
        <v>96</v>
      </c>
      <c r="C97" s="13">
        <v>1.7100000753998802E-2</v>
      </c>
      <c r="D97" s="12">
        <v>3</v>
      </c>
      <c r="E97" s="11"/>
    </row>
    <row r="98" spans="1:5" ht="15.75" customHeight="1" x14ac:dyDescent="0.55000000000000004">
      <c r="B98" s="10" t="s">
        <v>264</v>
      </c>
      <c r="C98" s="13">
        <v>0</v>
      </c>
      <c r="D98" s="12">
        <v>0</v>
      </c>
      <c r="E98" s="11"/>
    </row>
    <row r="99" spans="1:5" ht="15.75" customHeight="1" x14ac:dyDescent="0.55000000000000004">
      <c r="B99" s="10" t="s">
        <v>79</v>
      </c>
      <c r="C99" s="13">
        <v>5.7000000961124897E-3</v>
      </c>
      <c r="D99" s="12">
        <v>1</v>
      </c>
      <c r="E99" s="11"/>
    </row>
    <row r="100" spans="1:5" ht="15.75" customHeight="1" x14ac:dyDescent="0.55000000000000004">
      <c r="B100" s="14" t="s">
        <v>201</v>
      </c>
      <c r="C100" s="15">
        <v>5.7000000961124897E-3</v>
      </c>
      <c r="D100" s="16">
        <v>1</v>
      </c>
      <c r="E100" s="17"/>
    </row>
    <row r="101" spans="1:5" ht="15.75" customHeight="1" x14ac:dyDescent="0.4"/>
    <row r="102" spans="1:5" ht="15.75" customHeight="1" x14ac:dyDescent="0.4"/>
    <row r="103" spans="1:5" ht="15" customHeight="1" x14ac:dyDescent="0.4">
      <c r="A103" s="9">
        <v>10</v>
      </c>
      <c r="B103" s="46" t="s">
        <v>727</v>
      </c>
      <c r="C103" s="47"/>
      <c r="D103" s="47"/>
      <c r="E103" s="48"/>
    </row>
    <row r="104" spans="1:5" ht="15.75" customHeight="1" x14ac:dyDescent="0.55000000000000004">
      <c r="B104" s="10"/>
      <c r="E104" s="11"/>
    </row>
    <row r="105" spans="1:5" ht="15.75" customHeight="1" x14ac:dyDescent="0.55000000000000004">
      <c r="B105" s="10"/>
      <c r="C105" s="12" t="s">
        <v>716</v>
      </c>
      <c r="D105" s="12" t="s">
        <v>717</v>
      </c>
      <c r="E105" s="11"/>
    </row>
    <row r="106" spans="1:5" ht="15.75" customHeight="1" x14ac:dyDescent="0.55000000000000004">
      <c r="B106" s="10" t="s">
        <v>245</v>
      </c>
      <c r="C106" s="13">
        <v>3.9999999105930301E-2</v>
      </c>
      <c r="D106" s="12">
        <v>7</v>
      </c>
      <c r="E106" s="11"/>
    </row>
    <row r="107" spans="1:5" ht="15.75" customHeight="1" x14ac:dyDescent="0.55000000000000004">
      <c r="B107" s="10" t="s">
        <v>37</v>
      </c>
      <c r="C107" s="13">
        <v>0.87430000305175803</v>
      </c>
      <c r="D107" s="12">
        <v>153</v>
      </c>
      <c r="E107" s="11"/>
    </row>
    <row r="108" spans="1:5" ht="15.75" customHeight="1" x14ac:dyDescent="0.55000000000000004">
      <c r="B108" s="10" t="s">
        <v>202</v>
      </c>
      <c r="C108" s="13">
        <v>1.1400000192225E-2</v>
      </c>
      <c r="D108" s="12">
        <v>2</v>
      </c>
      <c r="E108" s="11"/>
    </row>
    <row r="109" spans="1:5" ht="15.75" customHeight="1" x14ac:dyDescent="0.55000000000000004">
      <c r="B109" s="10" t="s">
        <v>80</v>
      </c>
      <c r="C109" s="13">
        <v>3.9999999105930301E-2</v>
      </c>
      <c r="D109" s="12">
        <v>7</v>
      </c>
      <c r="E109" s="11"/>
    </row>
    <row r="110" spans="1:5" ht="15.75" customHeight="1" x14ac:dyDescent="0.55000000000000004">
      <c r="B110" s="14" t="s">
        <v>100</v>
      </c>
      <c r="C110" s="15">
        <v>3.4299999475479098E-2</v>
      </c>
      <c r="D110" s="16">
        <v>6</v>
      </c>
      <c r="E110" s="17"/>
    </row>
    <row r="111" spans="1:5" ht="15.75" customHeight="1" x14ac:dyDescent="0.4"/>
    <row r="112" spans="1:5" ht="15.75" customHeight="1" x14ac:dyDescent="0.4"/>
    <row r="113" spans="1:5" ht="15" customHeight="1" x14ac:dyDescent="0.4">
      <c r="A113" s="9">
        <v>11</v>
      </c>
      <c r="B113" s="46" t="s">
        <v>729</v>
      </c>
      <c r="C113" s="47"/>
      <c r="D113" s="47"/>
      <c r="E113" s="48"/>
    </row>
    <row r="114" spans="1:5" ht="15.75" customHeight="1" x14ac:dyDescent="0.55000000000000004">
      <c r="B114" s="10"/>
      <c r="E114" s="11"/>
    </row>
    <row r="115" spans="1:5" ht="15.75" customHeight="1" x14ac:dyDescent="0.55000000000000004">
      <c r="B115" s="10"/>
      <c r="C115" s="12" t="s">
        <v>716</v>
      </c>
      <c r="D115" s="12" t="s">
        <v>717</v>
      </c>
      <c r="E115" s="11"/>
    </row>
    <row r="116" spans="1:5" ht="15.75" customHeight="1" x14ac:dyDescent="0.55000000000000004">
      <c r="B116" s="10" t="s">
        <v>34</v>
      </c>
      <c r="C116" s="13">
        <v>0.74290001392364502</v>
      </c>
      <c r="D116" s="12">
        <v>130</v>
      </c>
      <c r="E116" s="11"/>
    </row>
    <row r="117" spans="1:5" ht="15.75" customHeight="1" x14ac:dyDescent="0.55000000000000004">
      <c r="B117" s="10" t="s">
        <v>86</v>
      </c>
      <c r="C117" s="13">
        <v>0.13709999620914501</v>
      </c>
      <c r="D117" s="12">
        <v>24</v>
      </c>
      <c r="E117" s="11"/>
    </row>
    <row r="118" spans="1:5" ht="15.75" customHeight="1" x14ac:dyDescent="0.55000000000000004">
      <c r="B118" s="10" t="s">
        <v>38</v>
      </c>
      <c r="C118" s="13">
        <v>4.5700002461671801E-2</v>
      </c>
      <c r="D118" s="12">
        <v>8</v>
      </c>
      <c r="E118" s="11"/>
    </row>
    <row r="119" spans="1:5" ht="15.75" customHeight="1" x14ac:dyDescent="0.55000000000000004">
      <c r="B119" s="10" t="s">
        <v>237</v>
      </c>
      <c r="C119" s="13">
        <v>3.9999999105930301E-2</v>
      </c>
      <c r="D119" s="12">
        <v>7</v>
      </c>
      <c r="E119" s="11"/>
    </row>
    <row r="120" spans="1:5" ht="15.75" customHeight="1" x14ac:dyDescent="0.55000000000000004">
      <c r="B120" s="10" t="s">
        <v>96</v>
      </c>
      <c r="C120" s="13">
        <v>1.1400000192225E-2</v>
      </c>
      <c r="D120" s="12">
        <v>2</v>
      </c>
      <c r="E120" s="11"/>
    </row>
    <row r="121" spans="1:5" ht="15.75" customHeight="1" x14ac:dyDescent="0.55000000000000004">
      <c r="B121" s="10" t="s">
        <v>264</v>
      </c>
      <c r="C121" s="13">
        <v>1.1400000192225E-2</v>
      </c>
      <c r="D121" s="12">
        <v>2</v>
      </c>
      <c r="E121" s="11"/>
    </row>
    <row r="122" spans="1:5" ht="15.75" customHeight="1" x14ac:dyDescent="0.55000000000000004">
      <c r="B122" s="10" t="s">
        <v>79</v>
      </c>
      <c r="C122" s="13">
        <v>5.7000000961124897E-3</v>
      </c>
      <c r="D122" s="12">
        <v>1</v>
      </c>
      <c r="E122" s="11"/>
    </row>
    <row r="123" spans="1:5" ht="15.75" customHeight="1" x14ac:dyDescent="0.55000000000000004">
      <c r="B123" s="14" t="s">
        <v>201</v>
      </c>
      <c r="C123" s="15">
        <v>5.7000000961124897E-3</v>
      </c>
      <c r="D123" s="16">
        <v>1</v>
      </c>
      <c r="E123" s="17"/>
    </row>
    <row r="124" spans="1:5" ht="15.75" customHeight="1" x14ac:dyDescent="0.4"/>
    <row r="125" spans="1:5" ht="15.75" customHeight="1" x14ac:dyDescent="0.4"/>
    <row r="126" spans="1:5" ht="15" customHeight="1" x14ac:dyDescent="0.4">
      <c r="A126" s="9">
        <v>12</v>
      </c>
      <c r="B126" s="46" t="s">
        <v>727</v>
      </c>
      <c r="C126" s="47"/>
      <c r="D126" s="47"/>
      <c r="E126" s="48"/>
    </row>
    <row r="127" spans="1:5" ht="15.75" customHeight="1" x14ac:dyDescent="0.55000000000000004">
      <c r="B127" s="10"/>
      <c r="E127" s="11"/>
    </row>
    <row r="128" spans="1:5" ht="15.75" customHeight="1" x14ac:dyDescent="0.55000000000000004">
      <c r="B128" s="10"/>
      <c r="C128" s="12" t="s">
        <v>716</v>
      </c>
      <c r="D128" s="12" t="s">
        <v>717</v>
      </c>
      <c r="E128" s="11"/>
    </row>
    <row r="129" spans="1:5" ht="15.75" customHeight="1" x14ac:dyDescent="0.55000000000000004">
      <c r="B129" s="10" t="s">
        <v>39</v>
      </c>
      <c r="C129" s="13">
        <v>0.90860003232955899</v>
      </c>
      <c r="D129" s="12">
        <v>159</v>
      </c>
      <c r="E129" s="11"/>
    </row>
    <row r="130" spans="1:5" ht="15.75" customHeight="1" x14ac:dyDescent="0.55000000000000004">
      <c r="B130" s="10" t="s">
        <v>81</v>
      </c>
      <c r="C130" s="13">
        <v>3.4299999475479098E-2</v>
      </c>
      <c r="D130" s="12">
        <v>6</v>
      </c>
      <c r="E130" s="11"/>
    </row>
    <row r="131" spans="1:5" ht="15.75" customHeight="1" x14ac:dyDescent="0.55000000000000004">
      <c r="B131" s="10" t="s">
        <v>63</v>
      </c>
      <c r="C131" s="13">
        <v>3.4299999475479098E-2</v>
      </c>
      <c r="D131" s="12">
        <v>6</v>
      </c>
      <c r="E131" s="11"/>
    </row>
    <row r="132" spans="1:5" ht="15.75" customHeight="1" x14ac:dyDescent="0.55000000000000004">
      <c r="B132" s="10" t="s">
        <v>309</v>
      </c>
      <c r="C132" s="13">
        <v>1.1400000192225E-2</v>
      </c>
      <c r="D132" s="12">
        <v>2</v>
      </c>
      <c r="E132" s="11"/>
    </row>
    <row r="133" spans="1:5" ht="15.75" customHeight="1" x14ac:dyDescent="0.55000000000000004">
      <c r="B133" s="14" t="s">
        <v>449</v>
      </c>
      <c r="C133" s="15">
        <v>1.1400000192225E-2</v>
      </c>
      <c r="D133" s="16">
        <v>2</v>
      </c>
      <c r="E133" s="17"/>
    </row>
    <row r="134" spans="1:5" ht="15.75" customHeight="1" x14ac:dyDescent="0.4"/>
    <row r="135" spans="1:5" ht="15.75" customHeight="1" x14ac:dyDescent="0.4"/>
    <row r="136" spans="1:5" ht="15" customHeight="1" x14ac:dyDescent="0.4">
      <c r="A136" s="9">
        <v>13</v>
      </c>
      <c r="B136" s="46" t="s">
        <v>730</v>
      </c>
      <c r="C136" s="47"/>
      <c r="D136" s="47"/>
      <c r="E136" s="48"/>
    </row>
    <row r="137" spans="1:5" ht="15.75" customHeight="1" x14ac:dyDescent="0.55000000000000004">
      <c r="B137" s="10"/>
      <c r="E137" s="11"/>
    </row>
    <row r="138" spans="1:5" ht="15.75" customHeight="1" x14ac:dyDescent="0.55000000000000004">
      <c r="B138" s="10"/>
      <c r="C138" s="12" t="s">
        <v>716</v>
      </c>
      <c r="D138" s="12" t="s">
        <v>717</v>
      </c>
      <c r="E138" s="11"/>
    </row>
    <row r="139" spans="1:5" ht="15.75" customHeight="1" x14ac:dyDescent="0.55000000000000004">
      <c r="B139" s="10" t="s">
        <v>34</v>
      </c>
      <c r="C139" s="13">
        <v>0.79430001974105802</v>
      </c>
      <c r="D139" s="12">
        <v>139</v>
      </c>
      <c r="E139" s="11"/>
    </row>
    <row r="140" spans="1:5" ht="15.75" customHeight="1" x14ac:dyDescent="0.55000000000000004">
      <c r="B140" s="10" t="s">
        <v>86</v>
      </c>
      <c r="C140" s="13">
        <v>6.8599998950958294E-2</v>
      </c>
      <c r="D140" s="12">
        <v>12</v>
      </c>
      <c r="E140" s="11"/>
    </row>
    <row r="141" spans="1:5" ht="15.75" customHeight="1" x14ac:dyDescent="0.55000000000000004">
      <c r="B141" s="10" t="s">
        <v>38</v>
      </c>
      <c r="C141" s="13">
        <v>6.8599998950958294E-2</v>
      </c>
      <c r="D141" s="12">
        <v>12</v>
      </c>
      <c r="E141" s="11"/>
    </row>
    <row r="142" spans="1:5" ht="15.75" customHeight="1" x14ac:dyDescent="0.55000000000000004">
      <c r="B142" s="10" t="s">
        <v>237</v>
      </c>
      <c r="C142" s="13">
        <v>1.7100000753998802E-2</v>
      </c>
      <c r="D142" s="12">
        <v>3</v>
      </c>
      <c r="E142" s="11"/>
    </row>
    <row r="143" spans="1:5" ht="15.75" customHeight="1" x14ac:dyDescent="0.55000000000000004">
      <c r="B143" s="10" t="s">
        <v>96</v>
      </c>
      <c r="C143" s="13">
        <v>1.7100000753998802E-2</v>
      </c>
      <c r="D143" s="12">
        <v>3</v>
      </c>
      <c r="E143" s="11"/>
    </row>
    <row r="144" spans="1:5" ht="15.75" customHeight="1" x14ac:dyDescent="0.55000000000000004">
      <c r="B144" s="10" t="s">
        <v>264</v>
      </c>
      <c r="C144" s="13">
        <v>1.1400000192225E-2</v>
      </c>
      <c r="D144" s="12">
        <v>2</v>
      </c>
      <c r="E144" s="11"/>
    </row>
    <row r="145" spans="1:13" ht="15.75" customHeight="1" x14ac:dyDescent="0.55000000000000004">
      <c r="B145" s="10" t="s">
        <v>79</v>
      </c>
      <c r="C145" s="13">
        <v>1.7100000753998802E-2</v>
      </c>
      <c r="D145" s="12">
        <v>3</v>
      </c>
      <c r="E145" s="11"/>
    </row>
    <row r="146" spans="1:13" ht="15.75" customHeight="1" x14ac:dyDescent="0.55000000000000004">
      <c r="B146" s="14" t="s">
        <v>201</v>
      </c>
      <c r="C146" s="15">
        <v>5.7000000961124897E-3</v>
      </c>
      <c r="D146" s="16">
        <v>1</v>
      </c>
      <c r="E146" s="17"/>
    </row>
    <row r="147" spans="1:13" ht="15.75" customHeight="1" x14ac:dyDescent="0.4"/>
    <row r="148" spans="1:13" ht="15.75" customHeight="1" x14ac:dyDescent="0.4"/>
    <row r="149" spans="1:13" ht="15" customHeight="1" x14ac:dyDescent="0.4">
      <c r="A149" s="9">
        <v>14</v>
      </c>
      <c r="B149" s="46" t="s">
        <v>727</v>
      </c>
      <c r="C149" s="47"/>
      <c r="D149" s="47"/>
      <c r="E149" s="48"/>
    </row>
    <row r="150" spans="1:13" ht="15.75" customHeight="1" x14ac:dyDescent="0.55000000000000004">
      <c r="B150" s="10"/>
      <c r="E150" s="11"/>
    </row>
    <row r="151" spans="1:13" ht="15.75" customHeight="1" x14ac:dyDescent="0.55000000000000004">
      <c r="B151" s="10"/>
      <c r="C151" s="12" t="s">
        <v>716</v>
      </c>
      <c r="D151" s="12" t="s">
        <v>717</v>
      </c>
      <c r="E151" s="11"/>
    </row>
    <row r="152" spans="1:13" ht="15.75" customHeight="1" x14ac:dyDescent="0.55000000000000004">
      <c r="B152" s="10" t="s">
        <v>450</v>
      </c>
      <c r="C152" s="13">
        <v>1.1400000192225E-2</v>
      </c>
      <c r="D152" s="12">
        <v>2</v>
      </c>
      <c r="E152" s="11"/>
    </row>
    <row r="153" spans="1:13" ht="15.75" customHeight="1" x14ac:dyDescent="0.55000000000000004">
      <c r="B153" s="10" t="s">
        <v>191</v>
      </c>
      <c r="C153" s="13">
        <v>2.29000002145767E-2</v>
      </c>
      <c r="D153" s="12">
        <v>4</v>
      </c>
      <c r="E153" s="11"/>
    </row>
    <row r="154" spans="1:13" ht="15.75" customHeight="1" x14ac:dyDescent="0.55000000000000004">
      <c r="B154" s="10" t="s">
        <v>40</v>
      </c>
      <c r="C154" s="13">
        <v>0.94290000200271595</v>
      </c>
      <c r="D154" s="12">
        <v>165</v>
      </c>
      <c r="E154" s="11"/>
    </row>
    <row r="155" spans="1:13" ht="15.75" customHeight="1" x14ac:dyDescent="0.55000000000000004">
      <c r="B155" s="10" t="s">
        <v>567</v>
      </c>
      <c r="C155" s="13">
        <v>1.1400000192225E-2</v>
      </c>
      <c r="D155" s="12">
        <v>2</v>
      </c>
      <c r="E155" s="11"/>
    </row>
    <row r="156" spans="1:13" ht="15.75" customHeight="1" x14ac:dyDescent="0.55000000000000004">
      <c r="B156" s="14" t="s">
        <v>265</v>
      </c>
      <c r="C156" s="15">
        <v>1.1400000192225E-2</v>
      </c>
      <c r="D156" s="16">
        <v>2</v>
      </c>
      <c r="E156" s="17"/>
    </row>
    <row r="157" spans="1:13" ht="15.75" customHeight="1" x14ac:dyDescent="0.4"/>
    <row r="158" spans="1:13" ht="15.75" customHeight="1" x14ac:dyDescent="0.4"/>
    <row r="159" spans="1:13" ht="15" customHeight="1" x14ac:dyDescent="0.4">
      <c r="A159" s="9">
        <v>15</v>
      </c>
      <c r="B159" s="46" t="s">
        <v>731</v>
      </c>
      <c r="C159" s="47"/>
      <c r="D159" s="47"/>
      <c r="E159" s="47"/>
      <c r="F159" s="47"/>
      <c r="G159" s="47"/>
      <c r="H159" s="47"/>
      <c r="I159" s="47"/>
      <c r="J159" s="47"/>
      <c r="K159" s="47"/>
      <c r="L159" s="47"/>
      <c r="M159" s="48"/>
    </row>
    <row r="160" spans="1:13" ht="15.75" customHeight="1" x14ac:dyDescent="0.55000000000000004">
      <c r="B160" s="10"/>
      <c r="M160" s="11"/>
    </row>
    <row r="161" spans="1:13" ht="15.75" customHeight="1" x14ac:dyDescent="0.55000000000000004">
      <c r="B161" s="10"/>
      <c r="C161" s="49">
        <v>1</v>
      </c>
      <c r="D161" s="50"/>
      <c r="E161" s="49">
        <v>2</v>
      </c>
      <c r="F161" s="50"/>
      <c r="G161" s="49">
        <v>3</v>
      </c>
      <c r="H161" s="50"/>
      <c r="I161" s="49">
        <v>4</v>
      </c>
      <c r="J161" s="50"/>
      <c r="K161" s="49">
        <v>5</v>
      </c>
      <c r="L161" s="50"/>
      <c r="M161" s="11"/>
    </row>
    <row r="162" spans="1:13" ht="15.75" customHeight="1" x14ac:dyDescent="0.55000000000000004">
      <c r="B162" s="10"/>
      <c r="C162" s="12" t="s">
        <v>716</v>
      </c>
      <c r="D162" s="12" t="s">
        <v>717</v>
      </c>
      <c r="E162" s="12" t="s">
        <v>716</v>
      </c>
      <c r="F162" s="12" t="s">
        <v>717</v>
      </c>
      <c r="G162" s="12" t="s">
        <v>716</v>
      </c>
      <c r="H162" s="12" t="s">
        <v>717</v>
      </c>
      <c r="I162" s="12" t="s">
        <v>716</v>
      </c>
      <c r="J162" s="12" t="s">
        <v>717</v>
      </c>
      <c r="K162" s="12" t="s">
        <v>716</v>
      </c>
      <c r="L162" s="12" t="s">
        <v>717</v>
      </c>
      <c r="M162" s="11"/>
    </row>
    <row r="163" spans="1:13" ht="15.75" customHeight="1" x14ac:dyDescent="0.55000000000000004">
      <c r="B163" s="10" t="s">
        <v>732</v>
      </c>
      <c r="C163" s="13">
        <v>0.179199993610382</v>
      </c>
      <c r="D163" s="12">
        <v>31</v>
      </c>
      <c r="E163" s="13">
        <v>0.190799996256828</v>
      </c>
      <c r="F163" s="12">
        <v>33</v>
      </c>
      <c r="G163" s="13">
        <v>0.16760000586509699</v>
      </c>
      <c r="H163" s="12">
        <v>29</v>
      </c>
      <c r="I163" s="13">
        <v>0.21969999372959101</v>
      </c>
      <c r="J163" s="12">
        <v>38</v>
      </c>
      <c r="K163" s="13">
        <v>0.242800012230873</v>
      </c>
      <c r="L163" s="12">
        <v>42</v>
      </c>
      <c r="M163" s="11"/>
    </row>
    <row r="164" spans="1:13" ht="15.75" customHeight="1" x14ac:dyDescent="0.55000000000000004">
      <c r="B164" s="10" t="s">
        <v>733</v>
      </c>
      <c r="C164" s="13">
        <v>0.387299984693527</v>
      </c>
      <c r="D164" s="12">
        <v>67</v>
      </c>
      <c r="E164" s="13">
        <v>0.289000004529953</v>
      </c>
      <c r="F164" s="12">
        <v>50</v>
      </c>
      <c r="G164" s="13">
        <v>0.16760000586509699</v>
      </c>
      <c r="H164" s="12">
        <v>29</v>
      </c>
      <c r="I164" s="13">
        <v>0.121400006115437</v>
      </c>
      <c r="J164" s="12">
        <v>21</v>
      </c>
      <c r="K164" s="13">
        <v>3.4699998795986203E-2</v>
      </c>
      <c r="L164" s="12">
        <v>6</v>
      </c>
      <c r="M164" s="11"/>
    </row>
    <row r="165" spans="1:13" ht="15.75" customHeight="1" x14ac:dyDescent="0.55000000000000004">
      <c r="B165" s="10" t="s">
        <v>734</v>
      </c>
      <c r="C165" s="13">
        <v>5.2299998700618702E-2</v>
      </c>
      <c r="D165" s="12">
        <v>9</v>
      </c>
      <c r="E165" s="13">
        <v>8.1400007009506198E-2</v>
      </c>
      <c r="F165" s="12">
        <v>14</v>
      </c>
      <c r="G165" s="13">
        <v>0.209299996495247</v>
      </c>
      <c r="H165" s="12">
        <v>36</v>
      </c>
      <c r="I165" s="13">
        <v>0.308099985122681</v>
      </c>
      <c r="J165" s="12">
        <v>53</v>
      </c>
      <c r="K165" s="13">
        <v>0.34880000352859503</v>
      </c>
      <c r="L165" s="12">
        <v>60</v>
      </c>
      <c r="M165" s="11"/>
    </row>
    <row r="166" spans="1:13" ht="15.75" customHeight="1" x14ac:dyDescent="0.55000000000000004">
      <c r="B166" s="10" t="s">
        <v>735</v>
      </c>
      <c r="C166" s="13">
        <v>0.48259997367858898</v>
      </c>
      <c r="D166" s="12">
        <v>83</v>
      </c>
      <c r="E166" s="13">
        <v>0.25</v>
      </c>
      <c r="F166" s="12">
        <v>43</v>
      </c>
      <c r="G166" s="13">
        <v>0.14530000090599099</v>
      </c>
      <c r="H166" s="12">
        <v>25</v>
      </c>
      <c r="I166" s="13">
        <v>9.3000002205371898E-2</v>
      </c>
      <c r="J166" s="12">
        <v>16</v>
      </c>
      <c r="K166" s="13">
        <v>2.9100000858306899E-2</v>
      </c>
      <c r="L166" s="12">
        <v>5</v>
      </c>
      <c r="M166" s="11"/>
    </row>
    <row r="167" spans="1:13" ht="15.75" customHeight="1" x14ac:dyDescent="0.55000000000000004">
      <c r="B167" s="10" t="s">
        <v>736</v>
      </c>
      <c r="C167" s="13">
        <v>5.1999997347593301E-2</v>
      </c>
      <c r="D167" s="12">
        <v>9</v>
      </c>
      <c r="E167" s="13">
        <v>0.12720000743866</v>
      </c>
      <c r="F167" s="12">
        <v>22</v>
      </c>
      <c r="G167" s="13">
        <v>0.29479998350143399</v>
      </c>
      <c r="H167" s="12">
        <v>51</v>
      </c>
      <c r="I167" s="13">
        <v>0.34099999070167503</v>
      </c>
      <c r="J167" s="12">
        <v>59</v>
      </c>
      <c r="K167" s="13">
        <v>0.18500000238418601</v>
      </c>
      <c r="L167" s="12">
        <v>32</v>
      </c>
      <c r="M167" s="11"/>
    </row>
    <row r="168" spans="1:13" ht="15.75" customHeight="1" x14ac:dyDescent="0.55000000000000004">
      <c r="B168" s="10" t="s">
        <v>737</v>
      </c>
      <c r="C168" s="13">
        <v>0.42770001292228699</v>
      </c>
      <c r="D168" s="12">
        <v>74</v>
      </c>
      <c r="E168" s="13">
        <v>0.28319999575614901</v>
      </c>
      <c r="F168" s="12">
        <v>49</v>
      </c>
      <c r="G168" s="13">
        <v>0.208099991083145</v>
      </c>
      <c r="H168" s="12">
        <v>36</v>
      </c>
      <c r="I168" s="13">
        <v>8.0899998545646695E-2</v>
      </c>
      <c r="J168" s="12">
        <v>14</v>
      </c>
      <c r="K168" s="13">
        <v>0</v>
      </c>
      <c r="L168" s="12">
        <v>0</v>
      </c>
      <c r="M168" s="11"/>
    </row>
    <row r="169" spans="1:13" ht="15.75" customHeight="1" x14ac:dyDescent="0.55000000000000004">
      <c r="B169" s="10" t="s">
        <v>738</v>
      </c>
      <c r="C169" s="13">
        <v>5.7999999262392504E-3</v>
      </c>
      <c r="D169" s="12">
        <v>1</v>
      </c>
      <c r="E169" s="13">
        <v>0.146200001239777</v>
      </c>
      <c r="F169" s="12">
        <v>25</v>
      </c>
      <c r="G169" s="13">
        <v>0.16370001435279799</v>
      </c>
      <c r="H169" s="12">
        <v>28</v>
      </c>
      <c r="I169" s="13">
        <v>0.35089999437332198</v>
      </c>
      <c r="J169" s="12">
        <v>60</v>
      </c>
      <c r="K169" s="13">
        <v>0.33330002427101102</v>
      </c>
      <c r="L169" s="12">
        <v>57</v>
      </c>
      <c r="M169" s="11"/>
    </row>
    <row r="170" spans="1:13" ht="15.75" customHeight="1" x14ac:dyDescent="0.55000000000000004">
      <c r="B170" s="10" t="s">
        <v>739</v>
      </c>
      <c r="C170" s="13">
        <v>0.37209999561309798</v>
      </c>
      <c r="D170" s="12">
        <v>64</v>
      </c>
      <c r="E170" s="13">
        <v>0.279100000858307</v>
      </c>
      <c r="F170" s="12">
        <v>48</v>
      </c>
      <c r="G170" s="13">
        <v>0.16280001401901201</v>
      </c>
      <c r="H170" s="12">
        <v>28</v>
      </c>
      <c r="I170" s="13">
        <v>0.13369999825954401</v>
      </c>
      <c r="J170" s="12">
        <v>23</v>
      </c>
      <c r="K170" s="13">
        <v>5.2299998700618702E-2</v>
      </c>
      <c r="L170" s="12">
        <v>9</v>
      </c>
      <c r="M170" s="11"/>
    </row>
    <row r="171" spans="1:13" ht="15.75" customHeight="1" x14ac:dyDescent="0.55000000000000004">
      <c r="B171" s="10" t="s">
        <v>740</v>
      </c>
      <c r="C171" s="13">
        <v>2.9100000858306899E-2</v>
      </c>
      <c r="D171" s="12">
        <v>5</v>
      </c>
      <c r="E171" s="13">
        <v>9.3000002205371898E-2</v>
      </c>
      <c r="F171" s="12">
        <v>16</v>
      </c>
      <c r="G171" s="13">
        <v>0.19770000874996199</v>
      </c>
      <c r="H171" s="12">
        <v>34</v>
      </c>
      <c r="I171" s="13">
        <v>0.308099985122681</v>
      </c>
      <c r="J171" s="12">
        <v>53</v>
      </c>
      <c r="K171" s="13">
        <v>0.37209999561309798</v>
      </c>
      <c r="L171" s="12">
        <v>64</v>
      </c>
      <c r="M171" s="11"/>
    </row>
    <row r="172" spans="1:13" ht="15.75" customHeight="1" x14ac:dyDescent="0.55000000000000004">
      <c r="B172" s="14" t="s">
        <v>741</v>
      </c>
      <c r="C172" s="15">
        <v>0.40700000524520902</v>
      </c>
      <c r="D172" s="16">
        <v>70</v>
      </c>
      <c r="E172" s="15">
        <v>0.24420000612735701</v>
      </c>
      <c r="F172" s="16">
        <v>42</v>
      </c>
      <c r="G172" s="15">
        <v>0.21510000526905099</v>
      </c>
      <c r="H172" s="16">
        <v>37</v>
      </c>
      <c r="I172" s="15">
        <v>8.1400007009506198E-2</v>
      </c>
      <c r="J172" s="16">
        <v>14</v>
      </c>
      <c r="K172" s="15">
        <v>5.2299998700618702E-2</v>
      </c>
      <c r="L172" s="16">
        <v>9</v>
      </c>
      <c r="M172" s="17"/>
    </row>
    <row r="173" spans="1:13" ht="15.75" customHeight="1" x14ac:dyDescent="0.4"/>
    <row r="174" spans="1:13" ht="15.75" customHeight="1" x14ac:dyDescent="0.4"/>
    <row r="175" spans="1:13" ht="15" customHeight="1" x14ac:dyDescent="0.4">
      <c r="A175" s="9">
        <v>16</v>
      </c>
      <c r="B175" s="46" t="s">
        <v>742</v>
      </c>
      <c r="C175" s="47"/>
      <c r="D175" s="48"/>
    </row>
    <row r="176" spans="1:13" ht="15.75" customHeight="1" x14ac:dyDescent="0.55000000000000004">
      <c r="B176" s="14" t="s">
        <v>743</v>
      </c>
      <c r="C176" s="16"/>
      <c r="D176" s="17"/>
    </row>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mergeCells count="21">
    <mergeCell ref="B2:E2"/>
    <mergeCell ref="B13:E13"/>
    <mergeCell ref="B23:E23"/>
    <mergeCell ref="B33:E33"/>
    <mergeCell ref="B44:E44"/>
    <mergeCell ref="B175:D175"/>
    <mergeCell ref="B57:E57"/>
    <mergeCell ref="B67:E67"/>
    <mergeCell ref="B159:M159"/>
    <mergeCell ref="C161:D161"/>
    <mergeCell ref="E161:F161"/>
    <mergeCell ref="G161:H161"/>
    <mergeCell ref="I161:J161"/>
    <mergeCell ref="K161:L161"/>
    <mergeCell ref="B80:E80"/>
    <mergeCell ref="B90:E90"/>
    <mergeCell ref="B103:E103"/>
    <mergeCell ref="B113:E113"/>
    <mergeCell ref="B126:E126"/>
    <mergeCell ref="B136:E136"/>
    <mergeCell ref="B149:E149"/>
  </mergeCell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J52" sqref="J52"/>
    </sheetView>
  </sheetViews>
  <sheetFormatPr defaultColWidth="14.44140625" defaultRowHeight="15" customHeight="1" x14ac:dyDescent="0.4"/>
  <cols>
    <col min="1" max="1" width="10.71875" customWidth="1"/>
    <col min="2" max="13" width="10.71875" style="21" customWidth="1"/>
    <col min="14" max="26" width="8.71875" customWidth="1"/>
  </cols>
  <sheetData>
    <row r="1" spans="1:13" ht="15" customHeight="1" x14ac:dyDescent="0.45">
      <c r="B1" s="30" t="s">
        <v>779</v>
      </c>
    </row>
    <row r="2" spans="1:13" ht="15" customHeight="1" x14ac:dyDescent="0.4">
      <c r="A2" s="9">
        <v>1</v>
      </c>
      <c r="B2" s="46" t="s">
        <v>715</v>
      </c>
      <c r="C2" s="51"/>
      <c r="D2" s="51"/>
      <c r="E2" s="51"/>
      <c r="F2" s="51"/>
      <c r="G2" s="51"/>
      <c r="H2" s="51"/>
      <c r="I2" s="51"/>
      <c r="J2" s="51"/>
      <c r="K2" s="51"/>
      <c r="L2" s="51"/>
      <c r="M2" s="52"/>
    </row>
    <row r="3" spans="1:13" ht="14.4" x14ac:dyDescent="0.55000000000000004">
      <c r="B3" s="31"/>
      <c r="M3" s="32"/>
    </row>
    <row r="4" spans="1:13" ht="15" customHeight="1" x14ac:dyDescent="0.55000000000000004">
      <c r="B4" s="53" t="s">
        <v>744</v>
      </c>
      <c r="C4" s="54"/>
      <c r="D4" s="55" t="s">
        <v>745</v>
      </c>
      <c r="E4" s="54"/>
      <c r="F4" s="55" t="s">
        <v>746</v>
      </c>
      <c r="G4" s="54"/>
      <c r="H4" s="55" t="s">
        <v>747</v>
      </c>
      <c r="I4" s="55" t="s">
        <v>748</v>
      </c>
      <c r="J4" s="55" t="s">
        <v>749</v>
      </c>
      <c r="K4" s="55" t="s">
        <v>750</v>
      </c>
      <c r="M4" s="32"/>
    </row>
    <row r="5" spans="1:13" ht="14.4" x14ac:dyDescent="0.55000000000000004">
      <c r="B5" s="31" t="s">
        <v>751</v>
      </c>
      <c r="C5" s="9" t="s">
        <v>752</v>
      </c>
      <c r="D5" s="9" t="s">
        <v>753</v>
      </c>
      <c r="E5" s="9" t="s">
        <v>754</v>
      </c>
      <c r="F5" s="9" t="s">
        <v>753</v>
      </c>
      <c r="G5" s="9" t="s">
        <v>754</v>
      </c>
      <c r="H5" s="54"/>
      <c r="I5" s="54"/>
      <c r="J5" s="54"/>
      <c r="K5" s="54"/>
      <c r="M5" s="32"/>
    </row>
    <row r="6" spans="1:13" ht="43.2" x14ac:dyDescent="0.55000000000000004">
      <c r="B6" s="33" t="s">
        <v>105</v>
      </c>
      <c r="C6" s="34" t="s">
        <v>718</v>
      </c>
      <c r="D6" s="34">
        <v>1</v>
      </c>
      <c r="E6" s="34" t="s">
        <v>599</v>
      </c>
      <c r="F6" s="34">
        <v>123</v>
      </c>
      <c r="G6" s="34" t="s">
        <v>105</v>
      </c>
      <c r="H6" s="34">
        <v>2.04</v>
      </c>
      <c r="I6" s="34">
        <v>1</v>
      </c>
      <c r="J6" s="34">
        <v>1.83</v>
      </c>
      <c r="K6" s="34">
        <v>3.35</v>
      </c>
      <c r="L6" s="34"/>
      <c r="M6" s="35"/>
    </row>
    <row r="9" spans="1:13" ht="15" customHeight="1" x14ac:dyDescent="0.4">
      <c r="A9" s="9">
        <v>2</v>
      </c>
      <c r="B9" s="46" t="s">
        <v>719</v>
      </c>
      <c r="C9" s="51"/>
      <c r="D9" s="51"/>
      <c r="E9" s="51"/>
      <c r="F9" s="51"/>
      <c r="G9" s="51"/>
      <c r="H9" s="51"/>
      <c r="I9" s="51"/>
      <c r="J9" s="51"/>
      <c r="K9" s="51"/>
      <c r="L9" s="51"/>
      <c r="M9" s="52"/>
    </row>
    <row r="10" spans="1:13" ht="14.4" x14ac:dyDescent="0.55000000000000004">
      <c r="B10" s="31"/>
      <c r="M10" s="32"/>
    </row>
    <row r="11" spans="1:13" ht="15" customHeight="1" x14ac:dyDescent="0.55000000000000004">
      <c r="B11" s="53" t="s">
        <v>744</v>
      </c>
      <c r="C11" s="54"/>
      <c r="D11" s="55" t="s">
        <v>745</v>
      </c>
      <c r="E11" s="54"/>
      <c r="F11" s="55" t="s">
        <v>746</v>
      </c>
      <c r="G11" s="54"/>
      <c r="H11" s="55" t="s">
        <v>747</v>
      </c>
      <c r="I11" s="55" t="s">
        <v>748</v>
      </c>
      <c r="J11" s="55" t="s">
        <v>749</v>
      </c>
      <c r="K11" s="55" t="s">
        <v>750</v>
      </c>
      <c r="M11" s="32"/>
    </row>
    <row r="12" spans="1:13" ht="14.4" x14ac:dyDescent="0.55000000000000004">
      <c r="B12" s="31" t="s">
        <v>751</v>
      </c>
      <c r="C12" s="9" t="s">
        <v>752</v>
      </c>
      <c r="D12" s="9" t="s">
        <v>753</v>
      </c>
      <c r="E12" s="9" t="s">
        <v>754</v>
      </c>
      <c r="F12" s="9" t="s">
        <v>753</v>
      </c>
      <c r="G12" s="9" t="s">
        <v>754</v>
      </c>
      <c r="H12" s="54"/>
      <c r="I12" s="54"/>
      <c r="J12" s="54"/>
      <c r="K12" s="54"/>
      <c r="M12" s="32"/>
    </row>
    <row r="13" spans="1:13" ht="57.6" x14ac:dyDescent="0.55000000000000004">
      <c r="B13" s="33" t="s">
        <v>121</v>
      </c>
      <c r="C13" s="34" t="s">
        <v>32</v>
      </c>
      <c r="D13" s="34">
        <v>14</v>
      </c>
      <c r="E13" s="34" t="s">
        <v>51</v>
      </c>
      <c r="F13" s="34">
        <v>100</v>
      </c>
      <c r="G13" s="34" t="s">
        <v>32</v>
      </c>
      <c r="H13" s="34">
        <v>3.94</v>
      </c>
      <c r="I13" s="34">
        <v>5</v>
      </c>
      <c r="J13" s="34">
        <v>1.47</v>
      </c>
      <c r="K13" s="34">
        <v>2.16</v>
      </c>
      <c r="L13" s="34"/>
      <c r="M13" s="35"/>
    </row>
    <row r="16" spans="1:13" ht="15" customHeight="1" x14ac:dyDescent="0.4">
      <c r="A16" s="9">
        <v>3</v>
      </c>
      <c r="B16" s="46" t="s">
        <v>720</v>
      </c>
      <c r="C16" s="51"/>
      <c r="D16" s="51"/>
      <c r="E16" s="51"/>
      <c r="F16" s="51"/>
      <c r="G16" s="51"/>
      <c r="H16" s="51"/>
      <c r="I16" s="51"/>
      <c r="J16" s="51"/>
      <c r="K16" s="51"/>
      <c r="L16" s="51"/>
      <c r="M16" s="52"/>
    </row>
    <row r="17" spans="1:13" ht="14.4" x14ac:dyDescent="0.55000000000000004">
      <c r="B17" s="31"/>
      <c r="M17" s="32"/>
    </row>
    <row r="18" spans="1:13" ht="15" customHeight="1" x14ac:dyDescent="0.55000000000000004">
      <c r="B18" s="53" t="s">
        <v>744</v>
      </c>
      <c r="C18" s="54"/>
      <c r="D18" s="55" t="s">
        <v>745</v>
      </c>
      <c r="E18" s="54"/>
      <c r="F18" s="55" t="s">
        <v>746</v>
      </c>
      <c r="G18" s="54"/>
      <c r="H18" s="55" t="s">
        <v>747</v>
      </c>
      <c r="I18" s="55" t="s">
        <v>748</v>
      </c>
      <c r="J18" s="55" t="s">
        <v>749</v>
      </c>
      <c r="K18" s="55" t="s">
        <v>750</v>
      </c>
      <c r="M18" s="32"/>
    </row>
    <row r="19" spans="1:13" ht="14.4" x14ac:dyDescent="0.55000000000000004">
      <c r="B19" s="31" t="s">
        <v>751</v>
      </c>
      <c r="C19" s="9" t="s">
        <v>752</v>
      </c>
      <c r="D19" s="9" t="s">
        <v>753</v>
      </c>
      <c r="E19" s="9" t="s">
        <v>754</v>
      </c>
      <c r="F19" s="9" t="s">
        <v>753</v>
      </c>
      <c r="G19" s="9" t="s">
        <v>754</v>
      </c>
      <c r="H19" s="54"/>
      <c r="I19" s="54"/>
      <c r="J19" s="54"/>
      <c r="K19" s="54"/>
      <c r="M19" s="32"/>
    </row>
    <row r="20" spans="1:13" ht="28.8" x14ac:dyDescent="0.55000000000000004">
      <c r="B20" s="33" t="s">
        <v>46</v>
      </c>
      <c r="C20" s="34" t="s">
        <v>32</v>
      </c>
      <c r="D20" s="34">
        <v>20</v>
      </c>
      <c r="E20" s="34" t="s">
        <v>61</v>
      </c>
      <c r="F20" s="34">
        <v>67</v>
      </c>
      <c r="G20" s="34" t="s">
        <v>32</v>
      </c>
      <c r="H20" s="34">
        <v>3.3</v>
      </c>
      <c r="I20" s="34">
        <v>4</v>
      </c>
      <c r="J20" s="34">
        <v>1.64</v>
      </c>
      <c r="K20" s="34">
        <v>2.69</v>
      </c>
      <c r="L20" s="34"/>
      <c r="M20" s="35"/>
    </row>
    <row r="21" spans="1:13" ht="15.75" customHeight="1" x14ac:dyDescent="0.4"/>
    <row r="22" spans="1:13" ht="15.75" customHeight="1" x14ac:dyDescent="0.4"/>
    <row r="23" spans="1:13" ht="15" customHeight="1" x14ac:dyDescent="0.4">
      <c r="A23" s="9">
        <v>4</v>
      </c>
      <c r="B23" s="46" t="s">
        <v>721</v>
      </c>
      <c r="C23" s="51"/>
      <c r="D23" s="51"/>
      <c r="E23" s="51"/>
      <c r="F23" s="51"/>
      <c r="G23" s="51"/>
      <c r="H23" s="51"/>
      <c r="I23" s="51"/>
      <c r="J23" s="51"/>
      <c r="K23" s="51"/>
      <c r="L23" s="51"/>
      <c r="M23" s="52"/>
    </row>
    <row r="24" spans="1:13" ht="15.75" customHeight="1" x14ac:dyDescent="0.55000000000000004">
      <c r="B24" s="31"/>
      <c r="M24" s="32"/>
    </row>
    <row r="25" spans="1:13" ht="15" customHeight="1" x14ac:dyDescent="0.55000000000000004">
      <c r="B25" s="53" t="s">
        <v>744</v>
      </c>
      <c r="C25" s="54"/>
      <c r="D25" s="55" t="s">
        <v>745</v>
      </c>
      <c r="E25" s="54"/>
      <c r="F25" s="55" t="s">
        <v>746</v>
      </c>
      <c r="G25" s="54"/>
      <c r="H25" s="55" t="s">
        <v>747</v>
      </c>
      <c r="I25" s="55" t="s">
        <v>748</v>
      </c>
      <c r="J25" s="55" t="s">
        <v>749</v>
      </c>
      <c r="K25" s="55" t="s">
        <v>750</v>
      </c>
      <c r="M25" s="32"/>
    </row>
    <row r="26" spans="1:13" ht="15.75" customHeight="1" x14ac:dyDescent="0.55000000000000004">
      <c r="B26" s="31" t="s">
        <v>751</v>
      </c>
      <c r="C26" s="9" t="s">
        <v>752</v>
      </c>
      <c r="D26" s="9" t="s">
        <v>753</v>
      </c>
      <c r="E26" s="9" t="s">
        <v>754</v>
      </c>
      <c r="F26" s="9" t="s">
        <v>753</v>
      </c>
      <c r="G26" s="9" t="s">
        <v>754</v>
      </c>
      <c r="H26" s="54"/>
      <c r="I26" s="54"/>
      <c r="J26" s="54"/>
      <c r="K26" s="54"/>
      <c r="M26" s="32"/>
    </row>
    <row r="27" spans="1:13" ht="15.75" customHeight="1" x14ac:dyDescent="0.55000000000000004">
      <c r="B27" s="33" t="s">
        <v>189</v>
      </c>
      <c r="C27" s="34" t="s">
        <v>718</v>
      </c>
      <c r="D27" s="34">
        <v>10</v>
      </c>
      <c r="E27" s="34" t="s">
        <v>346</v>
      </c>
      <c r="F27" s="34">
        <v>124</v>
      </c>
      <c r="G27" s="34" t="s">
        <v>68</v>
      </c>
      <c r="H27" s="34">
        <v>2.8</v>
      </c>
      <c r="I27" s="34">
        <v>2</v>
      </c>
      <c r="J27" s="34">
        <v>1.46</v>
      </c>
      <c r="K27" s="34">
        <v>2.13</v>
      </c>
      <c r="L27" s="34"/>
      <c r="M27" s="35"/>
    </row>
    <row r="28" spans="1:13" ht="15.75" customHeight="1" x14ac:dyDescent="0.4"/>
    <row r="29" spans="1:13" ht="15.75" customHeight="1" x14ac:dyDescent="0.4"/>
    <row r="30" spans="1:13" ht="15" customHeight="1" x14ac:dyDescent="0.4">
      <c r="A30" s="9">
        <v>5</v>
      </c>
      <c r="B30" s="56" t="s">
        <v>722</v>
      </c>
      <c r="C30" s="57"/>
      <c r="D30" s="57"/>
      <c r="E30" s="57"/>
      <c r="F30" s="57"/>
      <c r="G30" s="57"/>
      <c r="H30" s="57"/>
      <c r="I30" s="57"/>
      <c r="J30" s="57"/>
      <c r="K30" s="57"/>
      <c r="L30" s="57"/>
      <c r="M30" s="58"/>
    </row>
    <row r="31" spans="1:13" ht="15.75" customHeight="1" x14ac:dyDescent="0.55000000000000004">
      <c r="B31" s="31"/>
      <c r="M31" s="32"/>
    </row>
    <row r="32" spans="1:13" ht="15" customHeight="1" x14ac:dyDescent="0.55000000000000004">
      <c r="B32" s="53" t="s">
        <v>744</v>
      </c>
      <c r="C32" s="54"/>
      <c r="D32" s="55" t="s">
        <v>745</v>
      </c>
      <c r="E32" s="54"/>
      <c r="F32" s="55" t="s">
        <v>746</v>
      </c>
      <c r="G32" s="54"/>
      <c r="H32" s="55" t="s">
        <v>747</v>
      </c>
      <c r="I32" s="55" t="s">
        <v>748</v>
      </c>
      <c r="J32" s="55" t="s">
        <v>749</v>
      </c>
      <c r="K32" s="55" t="s">
        <v>750</v>
      </c>
      <c r="M32" s="32"/>
    </row>
    <row r="33" spans="1:13" ht="15.75" customHeight="1" x14ac:dyDescent="0.55000000000000004">
      <c r="B33" s="31" t="s">
        <v>751</v>
      </c>
      <c r="C33" s="9" t="s">
        <v>752</v>
      </c>
      <c r="D33" s="9" t="s">
        <v>753</v>
      </c>
      <c r="E33" s="9" t="s">
        <v>754</v>
      </c>
      <c r="F33" s="9" t="s">
        <v>753</v>
      </c>
      <c r="G33" s="9" t="s">
        <v>754</v>
      </c>
      <c r="H33" s="54"/>
      <c r="I33" s="54"/>
      <c r="J33" s="54"/>
      <c r="K33" s="54"/>
      <c r="M33" s="32"/>
    </row>
    <row r="34" spans="1:13" ht="15.75" customHeight="1" x14ac:dyDescent="0.55000000000000004">
      <c r="B34" s="33" t="s">
        <v>34</v>
      </c>
      <c r="C34" s="34" t="s">
        <v>201</v>
      </c>
      <c r="D34" s="34">
        <v>1</v>
      </c>
      <c r="E34" s="34" t="s">
        <v>755</v>
      </c>
      <c r="F34" s="34">
        <v>160</v>
      </c>
      <c r="G34" s="34" t="s">
        <v>34</v>
      </c>
      <c r="H34" s="34">
        <v>1.29</v>
      </c>
      <c r="I34" s="34">
        <v>1</v>
      </c>
      <c r="J34" s="34">
        <v>1.1000000000000001</v>
      </c>
      <c r="K34" s="34">
        <v>1.22</v>
      </c>
      <c r="L34" s="34"/>
      <c r="M34" s="35"/>
    </row>
    <row r="35" spans="1:13" ht="15.75" customHeight="1" x14ac:dyDescent="0.4"/>
    <row r="36" spans="1:13" ht="15.75" customHeight="1" x14ac:dyDescent="0.4"/>
    <row r="37" spans="1:13" ht="15" customHeight="1" x14ac:dyDescent="0.4">
      <c r="A37" s="9">
        <v>6</v>
      </c>
      <c r="B37" s="46" t="s">
        <v>723</v>
      </c>
      <c r="C37" s="51"/>
      <c r="D37" s="51"/>
      <c r="E37" s="51"/>
      <c r="F37" s="51"/>
      <c r="G37" s="51"/>
      <c r="H37" s="51"/>
      <c r="I37" s="51"/>
      <c r="J37" s="51"/>
      <c r="K37" s="51"/>
      <c r="L37" s="51"/>
      <c r="M37" s="52"/>
    </row>
    <row r="38" spans="1:13" ht="15.75" customHeight="1" x14ac:dyDescent="0.55000000000000004">
      <c r="B38" s="31"/>
      <c r="M38" s="32"/>
    </row>
    <row r="39" spans="1:13" ht="15" customHeight="1" x14ac:dyDescent="0.55000000000000004">
      <c r="B39" s="53" t="s">
        <v>744</v>
      </c>
      <c r="C39" s="54"/>
      <c r="D39" s="55" t="s">
        <v>745</v>
      </c>
      <c r="E39" s="54"/>
      <c r="F39" s="55" t="s">
        <v>746</v>
      </c>
      <c r="G39" s="54"/>
      <c r="H39" s="55" t="s">
        <v>747</v>
      </c>
      <c r="I39" s="55" t="s">
        <v>748</v>
      </c>
      <c r="J39" s="55" t="s">
        <v>749</v>
      </c>
      <c r="K39" s="55" t="s">
        <v>750</v>
      </c>
      <c r="M39" s="32"/>
    </row>
    <row r="40" spans="1:13" ht="15.75" customHeight="1" x14ac:dyDescent="0.55000000000000004">
      <c r="B40" s="31" t="s">
        <v>751</v>
      </c>
      <c r="C40" s="9" t="s">
        <v>752</v>
      </c>
      <c r="D40" s="9" t="s">
        <v>753</v>
      </c>
      <c r="E40" s="9" t="s">
        <v>754</v>
      </c>
      <c r="F40" s="9" t="s">
        <v>753</v>
      </c>
      <c r="G40" s="9" t="s">
        <v>754</v>
      </c>
      <c r="H40" s="54"/>
      <c r="I40" s="54"/>
      <c r="J40" s="54"/>
      <c r="K40" s="54"/>
      <c r="M40" s="32"/>
    </row>
    <row r="41" spans="1:13" ht="15.75" customHeight="1" x14ac:dyDescent="0.55000000000000004">
      <c r="B41" s="33" t="s">
        <v>35</v>
      </c>
      <c r="C41" s="34" t="s">
        <v>338</v>
      </c>
      <c r="D41" s="34">
        <v>1</v>
      </c>
      <c r="E41" s="34" t="s">
        <v>338</v>
      </c>
      <c r="F41" s="34">
        <v>170</v>
      </c>
      <c r="G41" s="34" t="s">
        <v>35</v>
      </c>
      <c r="H41" s="34">
        <v>1.04</v>
      </c>
      <c r="I41" s="34">
        <v>1</v>
      </c>
      <c r="J41" s="34">
        <v>0.27</v>
      </c>
      <c r="K41" s="34">
        <v>7.0000000000000007E-2</v>
      </c>
      <c r="L41" s="34"/>
      <c r="M41" s="35"/>
    </row>
    <row r="42" spans="1:13" ht="15.75" customHeight="1" x14ac:dyDescent="0.4"/>
    <row r="43" spans="1:13" ht="15.75" customHeight="1" x14ac:dyDescent="0.4"/>
    <row r="44" spans="1:13" ht="15" customHeight="1" x14ac:dyDescent="0.4">
      <c r="A44" s="9">
        <v>7</v>
      </c>
      <c r="B44" s="46" t="s">
        <v>726</v>
      </c>
      <c r="C44" s="51"/>
      <c r="D44" s="51"/>
      <c r="E44" s="51"/>
      <c r="F44" s="51"/>
      <c r="G44" s="51"/>
      <c r="H44" s="51"/>
      <c r="I44" s="51"/>
      <c r="J44" s="51"/>
      <c r="K44" s="51"/>
      <c r="L44" s="51"/>
      <c r="M44" s="52"/>
    </row>
    <row r="45" spans="1:13" ht="15.75" customHeight="1" x14ac:dyDescent="0.55000000000000004">
      <c r="B45" s="31"/>
      <c r="M45" s="32"/>
    </row>
    <row r="46" spans="1:13" ht="15" customHeight="1" x14ac:dyDescent="0.55000000000000004">
      <c r="B46" s="53" t="s">
        <v>744</v>
      </c>
      <c r="C46" s="54"/>
      <c r="D46" s="55" t="s">
        <v>745</v>
      </c>
      <c r="E46" s="54"/>
      <c r="F46" s="55" t="s">
        <v>746</v>
      </c>
      <c r="G46" s="54"/>
      <c r="H46" s="55" t="s">
        <v>747</v>
      </c>
      <c r="I46" s="55" t="s">
        <v>748</v>
      </c>
      <c r="J46" s="55" t="s">
        <v>749</v>
      </c>
      <c r="K46" s="55" t="s">
        <v>750</v>
      </c>
      <c r="M46" s="32"/>
    </row>
    <row r="47" spans="1:13" ht="15.75" customHeight="1" x14ac:dyDescent="0.55000000000000004">
      <c r="B47" s="31" t="s">
        <v>751</v>
      </c>
      <c r="C47" s="9" t="s">
        <v>752</v>
      </c>
      <c r="D47" s="9" t="s">
        <v>753</v>
      </c>
      <c r="E47" s="9" t="s">
        <v>754</v>
      </c>
      <c r="F47" s="9" t="s">
        <v>753</v>
      </c>
      <c r="G47" s="9" t="s">
        <v>754</v>
      </c>
      <c r="H47" s="54"/>
      <c r="I47" s="54"/>
      <c r="J47" s="54"/>
      <c r="K47" s="54"/>
      <c r="M47" s="32"/>
    </row>
    <row r="48" spans="1:13" ht="15.75" customHeight="1" x14ac:dyDescent="0.55000000000000004">
      <c r="B48" s="33" t="s">
        <v>34</v>
      </c>
      <c r="C48" s="34" t="s">
        <v>201</v>
      </c>
      <c r="D48" s="34">
        <v>1</v>
      </c>
      <c r="E48" s="34" t="s">
        <v>201</v>
      </c>
      <c r="F48" s="34">
        <v>140</v>
      </c>
      <c r="G48" s="34" t="s">
        <v>34</v>
      </c>
      <c r="H48" s="34">
        <v>1.72</v>
      </c>
      <c r="I48" s="34">
        <v>1</v>
      </c>
      <c r="J48" s="34">
        <v>1.67</v>
      </c>
      <c r="K48" s="34">
        <v>2.79</v>
      </c>
      <c r="L48" s="34"/>
      <c r="M48" s="35"/>
    </row>
    <row r="49" spans="1:13" ht="15.75" customHeight="1" x14ac:dyDescent="0.4"/>
    <row r="50" spans="1:13" ht="15.75" customHeight="1" x14ac:dyDescent="0.4"/>
    <row r="51" spans="1:13" ht="15" customHeight="1" x14ac:dyDescent="0.4">
      <c r="A51" s="9">
        <v>8</v>
      </c>
      <c r="B51" s="46" t="s">
        <v>727</v>
      </c>
      <c r="C51" s="51"/>
      <c r="D51" s="51"/>
      <c r="E51" s="51"/>
      <c r="F51" s="51"/>
      <c r="G51" s="51"/>
      <c r="H51" s="51"/>
      <c r="I51" s="51"/>
      <c r="J51" s="51"/>
      <c r="K51" s="51"/>
      <c r="L51" s="51"/>
      <c r="M51" s="52"/>
    </row>
    <row r="52" spans="1:13" ht="15.75" customHeight="1" x14ac:dyDescent="0.55000000000000004">
      <c r="B52" s="31"/>
      <c r="M52" s="32"/>
    </row>
    <row r="53" spans="1:13" ht="15" customHeight="1" x14ac:dyDescent="0.55000000000000004">
      <c r="B53" s="53" t="s">
        <v>744</v>
      </c>
      <c r="C53" s="54"/>
      <c r="D53" s="55" t="s">
        <v>745</v>
      </c>
      <c r="E53" s="54"/>
      <c r="F53" s="55" t="s">
        <v>746</v>
      </c>
      <c r="G53" s="54"/>
      <c r="H53" s="55" t="s">
        <v>747</v>
      </c>
      <c r="I53" s="55" t="s">
        <v>748</v>
      </c>
      <c r="J53" s="55" t="s">
        <v>749</v>
      </c>
      <c r="K53" s="55" t="s">
        <v>750</v>
      </c>
      <c r="M53" s="32"/>
    </row>
    <row r="54" spans="1:13" ht="15.75" customHeight="1" x14ac:dyDescent="0.55000000000000004">
      <c r="B54" s="31" t="s">
        <v>751</v>
      </c>
      <c r="C54" s="9" t="s">
        <v>752</v>
      </c>
      <c r="D54" s="9" t="s">
        <v>753</v>
      </c>
      <c r="E54" s="9" t="s">
        <v>754</v>
      </c>
      <c r="F54" s="9" t="s">
        <v>753</v>
      </c>
      <c r="G54" s="9" t="s">
        <v>754</v>
      </c>
      <c r="H54" s="54"/>
      <c r="I54" s="54"/>
      <c r="J54" s="54"/>
      <c r="K54" s="54"/>
      <c r="M54" s="32"/>
    </row>
    <row r="55" spans="1:13" ht="15.75" customHeight="1" x14ac:dyDescent="0.55000000000000004">
      <c r="B55" s="33" t="s">
        <v>36</v>
      </c>
      <c r="C55" s="34" t="s">
        <v>190</v>
      </c>
      <c r="D55" s="34">
        <v>4</v>
      </c>
      <c r="E55" s="34" t="s">
        <v>756</v>
      </c>
      <c r="F55" s="34">
        <v>121</v>
      </c>
      <c r="G55" s="34" t="s">
        <v>36</v>
      </c>
      <c r="H55" s="34">
        <v>1.86</v>
      </c>
      <c r="I55" s="34">
        <v>1</v>
      </c>
      <c r="J55" s="34">
        <v>1.35</v>
      </c>
      <c r="K55" s="34">
        <v>1.82</v>
      </c>
      <c r="L55" s="34"/>
      <c r="M55" s="35"/>
    </row>
    <row r="56" spans="1:13" ht="15.75" customHeight="1" x14ac:dyDescent="0.4"/>
    <row r="57" spans="1:13" ht="15.75" customHeight="1" x14ac:dyDescent="0.4"/>
    <row r="58" spans="1:13" ht="15" customHeight="1" x14ac:dyDescent="0.4">
      <c r="A58" s="9">
        <v>9</v>
      </c>
      <c r="B58" s="46" t="s">
        <v>728</v>
      </c>
      <c r="C58" s="51"/>
      <c r="D58" s="51"/>
      <c r="E58" s="51"/>
      <c r="F58" s="51"/>
      <c r="G58" s="51"/>
      <c r="H58" s="51"/>
      <c r="I58" s="51"/>
      <c r="J58" s="51"/>
      <c r="K58" s="51"/>
      <c r="L58" s="51"/>
      <c r="M58" s="52"/>
    </row>
    <row r="59" spans="1:13" ht="15.75" customHeight="1" x14ac:dyDescent="0.55000000000000004">
      <c r="B59" s="31"/>
      <c r="M59" s="32"/>
    </row>
    <row r="60" spans="1:13" ht="15" customHeight="1" x14ac:dyDescent="0.55000000000000004">
      <c r="B60" s="53" t="s">
        <v>744</v>
      </c>
      <c r="C60" s="54"/>
      <c r="D60" s="55" t="s">
        <v>745</v>
      </c>
      <c r="E60" s="54"/>
      <c r="F60" s="55" t="s">
        <v>746</v>
      </c>
      <c r="G60" s="54"/>
      <c r="H60" s="55" t="s">
        <v>747</v>
      </c>
      <c r="I60" s="55" t="s">
        <v>748</v>
      </c>
      <c r="J60" s="55" t="s">
        <v>749</v>
      </c>
      <c r="K60" s="55" t="s">
        <v>750</v>
      </c>
      <c r="M60" s="32"/>
    </row>
    <row r="61" spans="1:13" ht="15.75" customHeight="1" x14ac:dyDescent="0.55000000000000004">
      <c r="B61" s="31" t="s">
        <v>751</v>
      </c>
      <c r="C61" s="9" t="s">
        <v>752</v>
      </c>
      <c r="D61" s="9" t="s">
        <v>753</v>
      </c>
      <c r="E61" s="9" t="s">
        <v>754</v>
      </c>
      <c r="F61" s="9" t="s">
        <v>753</v>
      </c>
      <c r="G61" s="9" t="s">
        <v>754</v>
      </c>
      <c r="H61" s="54"/>
      <c r="I61" s="54"/>
      <c r="J61" s="54"/>
      <c r="K61" s="54"/>
      <c r="M61" s="32"/>
    </row>
    <row r="62" spans="1:13" ht="15.75" customHeight="1" x14ac:dyDescent="0.55000000000000004">
      <c r="B62" s="33" t="s">
        <v>34</v>
      </c>
      <c r="C62" s="34" t="s">
        <v>201</v>
      </c>
      <c r="D62" s="34">
        <v>1</v>
      </c>
      <c r="E62" s="34" t="s">
        <v>757</v>
      </c>
      <c r="F62" s="34">
        <v>148</v>
      </c>
      <c r="G62" s="34" t="s">
        <v>34</v>
      </c>
      <c r="H62" s="34">
        <v>1.3</v>
      </c>
      <c r="I62" s="34">
        <v>1</v>
      </c>
      <c r="J62" s="34">
        <v>0.94</v>
      </c>
      <c r="K62" s="34">
        <v>0.89</v>
      </c>
      <c r="L62" s="34"/>
      <c r="M62" s="35"/>
    </row>
    <row r="63" spans="1:13" ht="15.75" customHeight="1" x14ac:dyDescent="0.4"/>
    <row r="64" spans="1:13" ht="15.75" customHeight="1" x14ac:dyDescent="0.4"/>
    <row r="65" spans="1:13" ht="15" customHeight="1" x14ac:dyDescent="0.4">
      <c r="A65" s="9">
        <v>10</v>
      </c>
      <c r="B65" s="46" t="s">
        <v>727</v>
      </c>
      <c r="C65" s="51"/>
      <c r="D65" s="51"/>
      <c r="E65" s="51"/>
      <c r="F65" s="51"/>
      <c r="G65" s="51"/>
      <c r="H65" s="51"/>
      <c r="I65" s="51"/>
      <c r="J65" s="51"/>
      <c r="K65" s="51"/>
      <c r="L65" s="51"/>
      <c r="M65" s="52"/>
    </row>
    <row r="66" spans="1:13" ht="15.75" customHeight="1" x14ac:dyDescent="0.55000000000000004">
      <c r="B66" s="31"/>
      <c r="M66" s="32"/>
    </row>
    <row r="67" spans="1:13" ht="15" customHeight="1" x14ac:dyDescent="0.55000000000000004">
      <c r="B67" s="53" t="s">
        <v>744</v>
      </c>
      <c r="C67" s="54"/>
      <c r="D67" s="55" t="s">
        <v>745</v>
      </c>
      <c r="E67" s="54"/>
      <c r="F67" s="55" t="s">
        <v>746</v>
      </c>
      <c r="G67" s="54"/>
      <c r="H67" s="55" t="s">
        <v>747</v>
      </c>
      <c r="I67" s="55" t="s">
        <v>748</v>
      </c>
      <c r="J67" s="55" t="s">
        <v>749</v>
      </c>
      <c r="K67" s="55" t="s">
        <v>750</v>
      </c>
      <c r="M67" s="32"/>
    </row>
    <row r="68" spans="1:13" ht="15.75" customHeight="1" x14ac:dyDescent="0.55000000000000004">
      <c r="B68" s="31" t="s">
        <v>751</v>
      </c>
      <c r="C68" s="9" t="s">
        <v>752</v>
      </c>
      <c r="D68" s="9" t="s">
        <v>753</v>
      </c>
      <c r="E68" s="9" t="s">
        <v>754</v>
      </c>
      <c r="F68" s="9" t="s">
        <v>753</v>
      </c>
      <c r="G68" s="9" t="s">
        <v>754</v>
      </c>
      <c r="H68" s="54"/>
      <c r="I68" s="54"/>
      <c r="J68" s="54"/>
      <c r="K68" s="54"/>
      <c r="M68" s="32"/>
    </row>
    <row r="69" spans="1:13" ht="15.75" customHeight="1" x14ac:dyDescent="0.55000000000000004">
      <c r="B69" s="33" t="s">
        <v>245</v>
      </c>
      <c r="C69" s="34" t="s">
        <v>100</v>
      </c>
      <c r="D69" s="34">
        <v>2</v>
      </c>
      <c r="E69" s="34" t="s">
        <v>202</v>
      </c>
      <c r="F69" s="34">
        <v>153</v>
      </c>
      <c r="G69" s="34" t="s">
        <v>37</v>
      </c>
      <c r="H69" s="34">
        <v>2.15</v>
      </c>
      <c r="I69" s="34">
        <v>2</v>
      </c>
      <c r="J69" s="34">
        <v>0.71</v>
      </c>
      <c r="K69" s="34">
        <v>0.5</v>
      </c>
      <c r="L69" s="34"/>
      <c r="M69" s="35"/>
    </row>
    <row r="70" spans="1:13" ht="15.75" customHeight="1" x14ac:dyDescent="0.4"/>
    <row r="71" spans="1:13" ht="15.75" customHeight="1" x14ac:dyDescent="0.4"/>
    <row r="72" spans="1:13" ht="15" customHeight="1" x14ac:dyDescent="0.4">
      <c r="A72" s="9">
        <v>11</v>
      </c>
      <c r="B72" s="46" t="s">
        <v>729</v>
      </c>
      <c r="C72" s="51"/>
      <c r="D72" s="51"/>
      <c r="E72" s="51"/>
      <c r="F72" s="51"/>
      <c r="G72" s="51"/>
      <c r="H72" s="51"/>
      <c r="I72" s="51"/>
      <c r="J72" s="51"/>
      <c r="K72" s="51"/>
      <c r="L72" s="51"/>
      <c r="M72" s="52"/>
    </row>
    <row r="73" spans="1:13" ht="15.75" customHeight="1" x14ac:dyDescent="0.55000000000000004">
      <c r="B73" s="31"/>
      <c r="M73" s="32"/>
    </row>
    <row r="74" spans="1:13" ht="15" customHeight="1" x14ac:dyDescent="0.55000000000000004">
      <c r="B74" s="53" t="s">
        <v>744</v>
      </c>
      <c r="C74" s="54"/>
      <c r="D74" s="55" t="s">
        <v>745</v>
      </c>
      <c r="E74" s="54"/>
      <c r="F74" s="55" t="s">
        <v>746</v>
      </c>
      <c r="G74" s="54"/>
      <c r="H74" s="55" t="s">
        <v>747</v>
      </c>
      <c r="I74" s="55" t="s">
        <v>748</v>
      </c>
      <c r="J74" s="55" t="s">
        <v>749</v>
      </c>
      <c r="K74" s="55" t="s">
        <v>750</v>
      </c>
      <c r="M74" s="32"/>
    </row>
    <row r="75" spans="1:13" ht="15.75" customHeight="1" x14ac:dyDescent="0.55000000000000004">
      <c r="B75" s="31" t="s">
        <v>751</v>
      </c>
      <c r="C75" s="9" t="s">
        <v>752</v>
      </c>
      <c r="D75" s="9" t="s">
        <v>753</v>
      </c>
      <c r="E75" s="9" t="s">
        <v>754</v>
      </c>
      <c r="F75" s="9" t="s">
        <v>753</v>
      </c>
      <c r="G75" s="9" t="s">
        <v>754</v>
      </c>
      <c r="H75" s="54"/>
      <c r="I75" s="54"/>
      <c r="J75" s="54"/>
      <c r="K75" s="54"/>
      <c r="M75" s="32"/>
    </row>
    <row r="76" spans="1:13" ht="15.75" customHeight="1" x14ac:dyDescent="0.55000000000000004">
      <c r="B76" s="33" t="s">
        <v>34</v>
      </c>
      <c r="C76" s="34" t="s">
        <v>201</v>
      </c>
      <c r="D76" s="34">
        <v>1</v>
      </c>
      <c r="E76" s="34" t="s">
        <v>757</v>
      </c>
      <c r="F76" s="34">
        <v>130</v>
      </c>
      <c r="G76" s="34" t="s">
        <v>34</v>
      </c>
      <c r="H76" s="34">
        <v>1.53</v>
      </c>
      <c r="I76" s="34">
        <v>1</v>
      </c>
      <c r="J76" s="34">
        <v>1.17</v>
      </c>
      <c r="K76" s="34">
        <v>1.37</v>
      </c>
      <c r="L76" s="34"/>
      <c r="M76" s="35"/>
    </row>
    <row r="77" spans="1:13" ht="15.75" customHeight="1" x14ac:dyDescent="0.4"/>
    <row r="78" spans="1:13" ht="15.75" customHeight="1" x14ac:dyDescent="0.4"/>
    <row r="79" spans="1:13" ht="15" customHeight="1" x14ac:dyDescent="0.4">
      <c r="A79" s="9">
        <v>12</v>
      </c>
      <c r="B79" s="46" t="s">
        <v>727</v>
      </c>
      <c r="C79" s="51"/>
      <c r="D79" s="51"/>
      <c r="E79" s="51"/>
      <c r="F79" s="51"/>
      <c r="G79" s="51"/>
      <c r="H79" s="51"/>
      <c r="I79" s="51"/>
      <c r="J79" s="51"/>
      <c r="K79" s="51"/>
      <c r="L79" s="51"/>
      <c r="M79" s="52"/>
    </row>
    <row r="80" spans="1:13" ht="15.75" customHeight="1" x14ac:dyDescent="0.55000000000000004">
      <c r="B80" s="31"/>
      <c r="M80" s="32"/>
    </row>
    <row r="81" spans="1:13" ht="15" customHeight="1" x14ac:dyDescent="0.55000000000000004">
      <c r="B81" s="53" t="s">
        <v>744</v>
      </c>
      <c r="C81" s="54"/>
      <c r="D81" s="55" t="s">
        <v>745</v>
      </c>
      <c r="E81" s="54"/>
      <c r="F81" s="55" t="s">
        <v>746</v>
      </c>
      <c r="G81" s="54"/>
      <c r="H81" s="55" t="s">
        <v>747</v>
      </c>
      <c r="I81" s="55" t="s">
        <v>748</v>
      </c>
      <c r="J81" s="55" t="s">
        <v>749</v>
      </c>
      <c r="K81" s="55" t="s">
        <v>750</v>
      </c>
      <c r="M81" s="32"/>
    </row>
    <row r="82" spans="1:13" ht="15.75" customHeight="1" x14ac:dyDescent="0.55000000000000004">
      <c r="B82" s="31" t="s">
        <v>751</v>
      </c>
      <c r="C82" s="9" t="s">
        <v>752</v>
      </c>
      <c r="D82" s="9" t="s">
        <v>753</v>
      </c>
      <c r="E82" s="9" t="s">
        <v>754</v>
      </c>
      <c r="F82" s="9" t="s">
        <v>753</v>
      </c>
      <c r="G82" s="9" t="s">
        <v>754</v>
      </c>
      <c r="H82" s="54"/>
      <c r="I82" s="54"/>
      <c r="J82" s="54"/>
      <c r="K82" s="54"/>
      <c r="M82" s="32"/>
    </row>
    <row r="83" spans="1:13" ht="15.75" customHeight="1" x14ac:dyDescent="0.55000000000000004">
      <c r="B83" s="33" t="s">
        <v>39</v>
      </c>
      <c r="C83" s="34" t="s">
        <v>449</v>
      </c>
      <c r="D83" s="34">
        <v>2</v>
      </c>
      <c r="E83" s="34" t="s">
        <v>758</v>
      </c>
      <c r="F83" s="34">
        <v>159</v>
      </c>
      <c r="G83" s="34" t="s">
        <v>39</v>
      </c>
      <c r="H83" s="34">
        <v>1.18</v>
      </c>
      <c r="I83" s="34">
        <v>1</v>
      </c>
      <c r="J83" s="34">
        <v>0.65</v>
      </c>
      <c r="K83" s="34">
        <v>0.43</v>
      </c>
      <c r="L83" s="34"/>
      <c r="M83" s="35"/>
    </row>
    <row r="84" spans="1:13" ht="15.75" customHeight="1" x14ac:dyDescent="0.4"/>
    <row r="85" spans="1:13" ht="15.75" customHeight="1" x14ac:dyDescent="0.4"/>
    <row r="86" spans="1:13" ht="15" customHeight="1" x14ac:dyDescent="0.4">
      <c r="A86" s="9">
        <v>13</v>
      </c>
      <c r="B86" s="46" t="s">
        <v>730</v>
      </c>
      <c r="C86" s="51"/>
      <c r="D86" s="51"/>
      <c r="E86" s="51"/>
      <c r="F86" s="51"/>
      <c r="G86" s="51"/>
      <c r="H86" s="51"/>
      <c r="I86" s="51"/>
      <c r="J86" s="51"/>
      <c r="K86" s="51"/>
      <c r="L86" s="51"/>
      <c r="M86" s="52"/>
    </row>
    <row r="87" spans="1:13" ht="15.75" customHeight="1" x14ac:dyDescent="0.55000000000000004">
      <c r="B87" s="31"/>
      <c r="M87" s="32"/>
    </row>
    <row r="88" spans="1:13" ht="15" customHeight="1" x14ac:dyDescent="0.55000000000000004">
      <c r="B88" s="53" t="s">
        <v>744</v>
      </c>
      <c r="C88" s="54"/>
      <c r="D88" s="55" t="s">
        <v>745</v>
      </c>
      <c r="E88" s="54"/>
      <c r="F88" s="55" t="s">
        <v>746</v>
      </c>
      <c r="G88" s="54"/>
      <c r="H88" s="55" t="s">
        <v>747</v>
      </c>
      <c r="I88" s="55" t="s">
        <v>748</v>
      </c>
      <c r="J88" s="55" t="s">
        <v>749</v>
      </c>
      <c r="K88" s="55" t="s">
        <v>750</v>
      </c>
      <c r="M88" s="32"/>
    </row>
    <row r="89" spans="1:13" ht="15.75" customHeight="1" x14ac:dyDescent="0.55000000000000004">
      <c r="B89" s="31" t="s">
        <v>751</v>
      </c>
      <c r="C89" s="9" t="s">
        <v>752</v>
      </c>
      <c r="D89" s="9" t="s">
        <v>753</v>
      </c>
      <c r="E89" s="9" t="s">
        <v>754</v>
      </c>
      <c r="F89" s="9" t="s">
        <v>753</v>
      </c>
      <c r="G89" s="9" t="s">
        <v>754</v>
      </c>
      <c r="H89" s="54"/>
      <c r="I89" s="54"/>
      <c r="J89" s="54"/>
      <c r="K89" s="54"/>
      <c r="M89" s="32"/>
    </row>
    <row r="90" spans="1:13" ht="15.75" customHeight="1" x14ac:dyDescent="0.55000000000000004">
      <c r="B90" s="33" t="s">
        <v>34</v>
      </c>
      <c r="C90" s="34" t="s">
        <v>201</v>
      </c>
      <c r="D90" s="34">
        <v>1</v>
      </c>
      <c r="E90" s="34" t="s">
        <v>201</v>
      </c>
      <c r="F90" s="34">
        <v>139</v>
      </c>
      <c r="G90" s="34" t="s">
        <v>34</v>
      </c>
      <c r="H90" s="34">
        <v>1.53</v>
      </c>
      <c r="I90" s="34">
        <v>1</v>
      </c>
      <c r="J90" s="34">
        <v>1.3</v>
      </c>
      <c r="K90" s="34">
        <v>1.69</v>
      </c>
      <c r="L90" s="34"/>
      <c r="M90" s="35"/>
    </row>
    <row r="91" spans="1:13" ht="15.75" customHeight="1" x14ac:dyDescent="0.4"/>
    <row r="92" spans="1:13" ht="15.75" customHeight="1" x14ac:dyDescent="0.4"/>
    <row r="93" spans="1:13" ht="15" customHeight="1" x14ac:dyDescent="0.4">
      <c r="A93" s="9">
        <v>14</v>
      </c>
      <c r="B93" s="46" t="s">
        <v>727</v>
      </c>
      <c r="C93" s="51"/>
      <c r="D93" s="51"/>
      <c r="E93" s="51"/>
      <c r="F93" s="51"/>
      <c r="G93" s="51"/>
      <c r="H93" s="51"/>
      <c r="I93" s="51"/>
      <c r="J93" s="51"/>
      <c r="K93" s="51"/>
      <c r="L93" s="51"/>
      <c r="M93" s="52"/>
    </row>
    <row r="94" spans="1:13" ht="15.75" customHeight="1" x14ac:dyDescent="0.55000000000000004">
      <c r="B94" s="31"/>
      <c r="M94" s="32"/>
    </row>
    <row r="95" spans="1:13" ht="15" customHeight="1" x14ac:dyDescent="0.55000000000000004">
      <c r="B95" s="53" t="s">
        <v>744</v>
      </c>
      <c r="C95" s="54"/>
      <c r="D95" s="55" t="s">
        <v>745</v>
      </c>
      <c r="E95" s="54"/>
      <c r="F95" s="55" t="s">
        <v>746</v>
      </c>
      <c r="G95" s="54"/>
      <c r="H95" s="55" t="s">
        <v>747</v>
      </c>
      <c r="I95" s="55" t="s">
        <v>748</v>
      </c>
      <c r="J95" s="55" t="s">
        <v>749</v>
      </c>
      <c r="K95" s="55" t="s">
        <v>750</v>
      </c>
      <c r="M95" s="32"/>
    </row>
    <row r="96" spans="1:13" ht="15.75" customHeight="1" x14ac:dyDescent="0.55000000000000004">
      <c r="B96" s="31" t="s">
        <v>751</v>
      </c>
      <c r="C96" s="9" t="s">
        <v>752</v>
      </c>
      <c r="D96" s="9" t="s">
        <v>753</v>
      </c>
      <c r="E96" s="9" t="s">
        <v>754</v>
      </c>
      <c r="F96" s="9" t="s">
        <v>753</v>
      </c>
      <c r="G96" s="9" t="s">
        <v>754</v>
      </c>
      <c r="H96" s="54"/>
      <c r="I96" s="54"/>
      <c r="J96" s="54"/>
      <c r="K96" s="54"/>
      <c r="M96" s="32"/>
    </row>
    <row r="97" spans="1:13" ht="15.75" customHeight="1" x14ac:dyDescent="0.55000000000000004">
      <c r="B97" s="33" t="s">
        <v>450</v>
      </c>
      <c r="C97" s="34" t="s">
        <v>265</v>
      </c>
      <c r="D97" s="34">
        <v>2</v>
      </c>
      <c r="E97" s="34" t="s">
        <v>759</v>
      </c>
      <c r="F97" s="34">
        <v>165</v>
      </c>
      <c r="G97" s="34" t="s">
        <v>40</v>
      </c>
      <c r="H97" s="34">
        <v>2.99</v>
      </c>
      <c r="I97" s="34">
        <v>3</v>
      </c>
      <c r="J97" s="34">
        <v>0.36</v>
      </c>
      <c r="K97" s="34">
        <v>0.13</v>
      </c>
      <c r="L97" s="34"/>
      <c r="M97" s="35"/>
    </row>
    <row r="98" spans="1:13" ht="15.75" customHeight="1" x14ac:dyDescent="0.4"/>
    <row r="99" spans="1:13" ht="15.75" customHeight="1" x14ac:dyDescent="0.4"/>
    <row r="100" spans="1:13" ht="15" customHeight="1" x14ac:dyDescent="0.4">
      <c r="A100" s="9">
        <v>15</v>
      </c>
      <c r="B100" s="46" t="s">
        <v>731</v>
      </c>
      <c r="C100" s="51"/>
      <c r="D100" s="51"/>
      <c r="E100" s="51"/>
      <c r="F100" s="51"/>
      <c r="G100" s="51"/>
      <c r="H100" s="51"/>
      <c r="I100" s="51"/>
      <c r="J100" s="51"/>
      <c r="K100" s="51"/>
      <c r="L100" s="51"/>
      <c r="M100" s="52"/>
    </row>
    <row r="101" spans="1:13" ht="15.75" customHeight="1" x14ac:dyDescent="0.55000000000000004">
      <c r="B101" s="31"/>
      <c r="M101" s="32"/>
    </row>
    <row r="102" spans="1:13" ht="15" customHeight="1" x14ac:dyDescent="0.55000000000000004">
      <c r="B102" s="31"/>
      <c r="C102" s="55" t="s">
        <v>744</v>
      </c>
      <c r="D102" s="54"/>
      <c r="E102" s="55" t="s">
        <v>745</v>
      </c>
      <c r="F102" s="54"/>
      <c r="G102" s="55" t="s">
        <v>746</v>
      </c>
      <c r="H102" s="54"/>
      <c r="I102" s="55" t="s">
        <v>747</v>
      </c>
      <c r="J102" s="55" t="s">
        <v>748</v>
      </c>
      <c r="K102" s="55" t="s">
        <v>749</v>
      </c>
      <c r="L102" s="55" t="s">
        <v>750</v>
      </c>
      <c r="M102" s="32"/>
    </row>
    <row r="103" spans="1:13" ht="15.75" customHeight="1" x14ac:dyDescent="0.55000000000000004">
      <c r="B103" s="31"/>
      <c r="C103" s="9" t="s">
        <v>751</v>
      </c>
      <c r="D103" s="9" t="s">
        <v>752</v>
      </c>
      <c r="E103" s="9" t="s">
        <v>753</v>
      </c>
      <c r="F103" s="9" t="s">
        <v>754</v>
      </c>
      <c r="G103" s="9" t="s">
        <v>753</v>
      </c>
      <c r="H103" s="9" t="s">
        <v>754</v>
      </c>
      <c r="I103" s="54"/>
      <c r="J103" s="54"/>
      <c r="K103" s="54"/>
      <c r="L103" s="54"/>
      <c r="M103" s="32"/>
    </row>
    <row r="104" spans="1:13" ht="15.75" customHeight="1" x14ac:dyDescent="0.55000000000000004">
      <c r="B104" s="31" t="s">
        <v>732</v>
      </c>
      <c r="C104" s="36" t="s">
        <v>760</v>
      </c>
      <c r="D104" s="36" t="s">
        <v>761</v>
      </c>
      <c r="E104" s="36">
        <v>29</v>
      </c>
      <c r="F104" s="36" t="s">
        <v>762</v>
      </c>
      <c r="G104" s="36">
        <v>42</v>
      </c>
      <c r="H104" s="36" t="s">
        <v>761</v>
      </c>
      <c r="I104" s="36">
        <v>3.16</v>
      </c>
      <c r="J104" s="36">
        <v>3</v>
      </c>
      <c r="K104" s="36">
        <v>1.44</v>
      </c>
      <c r="L104" s="36">
        <v>2.09</v>
      </c>
      <c r="M104" s="32"/>
    </row>
    <row r="105" spans="1:13" ht="15.75" customHeight="1" x14ac:dyDescent="0.55000000000000004">
      <c r="B105" s="31" t="s">
        <v>733</v>
      </c>
      <c r="C105" s="36" t="s">
        <v>760</v>
      </c>
      <c r="D105" s="36" t="s">
        <v>761</v>
      </c>
      <c r="E105" s="36">
        <v>6</v>
      </c>
      <c r="F105" s="36" t="s">
        <v>761</v>
      </c>
      <c r="G105" s="36">
        <v>67</v>
      </c>
      <c r="H105" s="36" t="s">
        <v>760</v>
      </c>
      <c r="I105" s="36">
        <v>2.13</v>
      </c>
      <c r="J105" s="36">
        <v>2</v>
      </c>
      <c r="K105" s="36">
        <v>1.1599999999999999</v>
      </c>
      <c r="L105" s="36">
        <v>1.34</v>
      </c>
      <c r="M105" s="32"/>
    </row>
    <row r="106" spans="1:13" ht="15.75" customHeight="1" x14ac:dyDescent="0.55000000000000004">
      <c r="B106" s="31" t="s">
        <v>734</v>
      </c>
      <c r="C106" s="36" t="s">
        <v>760</v>
      </c>
      <c r="D106" s="36" t="s">
        <v>761</v>
      </c>
      <c r="E106" s="36">
        <v>9</v>
      </c>
      <c r="F106" s="36" t="s">
        <v>760</v>
      </c>
      <c r="G106" s="36">
        <v>60</v>
      </c>
      <c r="H106" s="36" t="s">
        <v>761</v>
      </c>
      <c r="I106" s="36">
        <v>3.82</v>
      </c>
      <c r="J106" s="36">
        <v>4</v>
      </c>
      <c r="K106" s="36">
        <v>1.1499999999999999</v>
      </c>
      <c r="L106" s="36">
        <v>1.33</v>
      </c>
      <c r="M106" s="32"/>
    </row>
    <row r="107" spans="1:13" ht="15.75" customHeight="1" x14ac:dyDescent="0.55000000000000004">
      <c r="B107" s="31" t="s">
        <v>735</v>
      </c>
      <c r="C107" s="36" t="s">
        <v>760</v>
      </c>
      <c r="D107" s="36" t="s">
        <v>761</v>
      </c>
      <c r="E107" s="36">
        <v>5</v>
      </c>
      <c r="F107" s="36" t="s">
        <v>761</v>
      </c>
      <c r="G107" s="36">
        <v>83</v>
      </c>
      <c r="H107" s="36" t="s">
        <v>760</v>
      </c>
      <c r="I107" s="36">
        <v>1.94</v>
      </c>
      <c r="J107" s="36">
        <v>2</v>
      </c>
      <c r="K107" s="36">
        <v>1.1200000000000001</v>
      </c>
      <c r="L107" s="36">
        <v>1.26</v>
      </c>
      <c r="M107" s="32"/>
    </row>
    <row r="108" spans="1:13" ht="15.75" customHeight="1" x14ac:dyDescent="0.55000000000000004">
      <c r="B108" s="31" t="s">
        <v>736</v>
      </c>
      <c r="C108" s="36" t="s">
        <v>760</v>
      </c>
      <c r="D108" s="36" t="s">
        <v>761</v>
      </c>
      <c r="E108" s="36">
        <v>9</v>
      </c>
      <c r="F108" s="36" t="s">
        <v>760</v>
      </c>
      <c r="G108" s="36">
        <v>59</v>
      </c>
      <c r="H108" s="36" t="s">
        <v>763</v>
      </c>
      <c r="I108" s="36">
        <v>3.48</v>
      </c>
      <c r="J108" s="36">
        <v>4</v>
      </c>
      <c r="K108" s="36">
        <v>1.0900000000000001</v>
      </c>
      <c r="L108" s="36">
        <v>1.19</v>
      </c>
      <c r="M108" s="32"/>
    </row>
    <row r="109" spans="1:13" ht="15.75" customHeight="1" x14ac:dyDescent="0.55000000000000004">
      <c r="B109" s="31" t="s">
        <v>737</v>
      </c>
      <c r="C109" s="36" t="s">
        <v>760</v>
      </c>
      <c r="D109" s="36" t="s">
        <v>763</v>
      </c>
      <c r="E109" s="36">
        <v>14</v>
      </c>
      <c r="F109" s="36" t="s">
        <v>763</v>
      </c>
      <c r="G109" s="36">
        <v>74</v>
      </c>
      <c r="H109" s="36" t="s">
        <v>760</v>
      </c>
      <c r="I109" s="36">
        <v>1.94</v>
      </c>
      <c r="J109" s="36">
        <v>2</v>
      </c>
      <c r="K109" s="36">
        <v>0.98</v>
      </c>
      <c r="L109" s="36">
        <v>0.96</v>
      </c>
      <c r="M109" s="32"/>
    </row>
    <row r="110" spans="1:13" ht="15.75" customHeight="1" x14ac:dyDescent="0.55000000000000004">
      <c r="B110" s="31" t="s">
        <v>738</v>
      </c>
      <c r="C110" s="36" t="s">
        <v>760</v>
      </c>
      <c r="D110" s="36" t="s">
        <v>761</v>
      </c>
      <c r="E110" s="36">
        <v>1</v>
      </c>
      <c r="F110" s="36" t="s">
        <v>760</v>
      </c>
      <c r="G110" s="36">
        <v>60</v>
      </c>
      <c r="H110" s="36" t="s">
        <v>763</v>
      </c>
      <c r="I110" s="36">
        <v>3.86</v>
      </c>
      <c r="J110" s="36">
        <v>4</v>
      </c>
      <c r="K110" s="36">
        <v>1.06</v>
      </c>
      <c r="L110" s="36">
        <v>1.1200000000000001</v>
      </c>
      <c r="M110" s="32"/>
    </row>
    <row r="111" spans="1:13" ht="15.75" customHeight="1" x14ac:dyDescent="0.55000000000000004">
      <c r="B111" s="31" t="s">
        <v>739</v>
      </c>
      <c r="C111" s="36" t="s">
        <v>760</v>
      </c>
      <c r="D111" s="36" t="s">
        <v>761</v>
      </c>
      <c r="E111" s="36">
        <v>9</v>
      </c>
      <c r="F111" s="36" t="s">
        <v>761</v>
      </c>
      <c r="G111" s="36">
        <v>64</v>
      </c>
      <c r="H111" s="36" t="s">
        <v>760</v>
      </c>
      <c r="I111" s="36">
        <v>2.2200000000000002</v>
      </c>
      <c r="J111" s="36">
        <v>2</v>
      </c>
      <c r="K111" s="36">
        <v>1.23</v>
      </c>
      <c r="L111" s="36">
        <v>1.5</v>
      </c>
      <c r="M111" s="32"/>
    </row>
    <row r="112" spans="1:13" ht="15.75" customHeight="1" x14ac:dyDescent="0.55000000000000004">
      <c r="B112" s="31" t="s">
        <v>740</v>
      </c>
      <c r="C112" s="36" t="s">
        <v>760</v>
      </c>
      <c r="D112" s="36" t="s">
        <v>761</v>
      </c>
      <c r="E112" s="36">
        <v>5</v>
      </c>
      <c r="F112" s="36" t="s">
        <v>760</v>
      </c>
      <c r="G112" s="36">
        <v>64</v>
      </c>
      <c r="H112" s="36" t="s">
        <v>761</v>
      </c>
      <c r="I112" s="36">
        <v>3.9</v>
      </c>
      <c r="J112" s="36">
        <v>4</v>
      </c>
      <c r="K112" s="36">
        <v>1.1000000000000001</v>
      </c>
      <c r="L112" s="36">
        <v>1.2</v>
      </c>
      <c r="M112" s="32"/>
    </row>
    <row r="113" spans="2:13" ht="15.75" customHeight="1" x14ac:dyDescent="0.55000000000000004">
      <c r="B113" s="33" t="s">
        <v>741</v>
      </c>
      <c r="C113" s="34" t="s">
        <v>760</v>
      </c>
      <c r="D113" s="34" t="s">
        <v>761</v>
      </c>
      <c r="E113" s="34">
        <v>9</v>
      </c>
      <c r="F113" s="34" t="s">
        <v>761</v>
      </c>
      <c r="G113" s="34">
        <v>70</v>
      </c>
      <c r="H113" s="34" t="s">
        <v>760</v>
      </c>
      <c r="I113" s="34">
        <v>2.13</v>
      </c>
      <c r="J113" s="34">
        <v>2</v>
      </c>
      <c r="K113" s="34">
        <v>1.19</v>
      </c>
      <c r="L113" s="34">
        <v>1.41</v>
      </c>
      <c r="M113" s="35"/>
    </row>
    <row r="114" spans="2:13" ht="15.75" customHeight="1" x14ac:dyDescent="0.4"/>
    <row r="115" spans="2:13" ht="15.75" customHeight="1" x14ac:dyDescent="0.4"/>
    <row r="116" spans="2:13" ht="15.75" customHeight="1" x14ac:dyDescent="0.4"/>
    <row r="117" spans="2:13" ht="15.75" customHeight="1" x14ac:dyDescent="0.4"/>
    <row r="118" spans="2:13" ht="15.75" customHeight="1" x14ac:dyDescent="0.4"/>
    <row r="119" spans="2:13" ht="15.75" customHeight="1" x14ac:dyDescent="0.4"/>
    <row r="120" spans="2:13" ht="15.75" customHeight="1" x14ac:dyDescent="0.4"/>
    <row r="121" spans="2:13" ht="15.75" customHeight="1" x14ac:dyDescent="0.4"/>
    <row r="122" spans="2:13" ht="15.75" customHeight="1" x14ac:dyDescent="0.4"/>
    <row r="123" spans="2:13" ht="15.75" customHeight="1" x14ac:dyDescent="0.4"/>
    <row r="124" spans="2:13" ht="15.75" customHeight="1" x14ac:dyDescent="0.4"/>
    <row r="125" spans="2:13" ht="15.75" customHeight="1" x14ac:dyDescent="0.4"/>
    <row r="126" spans="2:13" ht="15.75" customHeight="1" x14ac:dyDescent="0.4"/>
    <row r="127" spans="2:13" ht="15.75" customHeight="1" x14ac:dyDescent="0.4"/>
    <row r="128" spans="2:13"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mergeCells count="120">
    <mergeCell ref="B2:M2"/>
    <mergeCell ref="B4:C4"/>
    <mergeCell ref="D4:E4"/>
    <mergeCell ref="F4:G4"/>
    <mergeCell ref="H4:H5"/>
    <mergeCell ref="I4:I5"/>
    <mergeCell ref="J4:J5"/>
    <mergeCell ref="J11:J12"/>
    <mergeCell ref="K11:K12"/>
    <mergeCell ref="K4:K5"/>
    <mergeCell ref="B9:M9"/>
    <mergeCell ref="D11:E11"/>
    <mergeCell ref="F11:G11"/>
    <mergeCell ref="H11:H12"/>
    <mergeCell ref="I11:I12"/>
    <mergeCell ref="B16:M16"/>
    <mergeCell ref="B11:C11"/>
    <mergeCell ref="B18:C18"/>
    <mergeCell ref="D18:E18"/>
    <mergeCell ref="F18:G18"/>
    <mergeCell ref="H18:H19"/>
    <mergeCell ref="I18:I19"/>
    <mergeCell ref="J18:J19"/>
    <mergeCell ref="J25:J26"/>
    <mergeCell ref="K25:K26"/>
    <mergeCell ref="K18:K19"/>
    <mergeCell ref="B23:M23"/>
    <mergeCell ref="D25:E25"/>
    <mergeCell ref="F25:G25"/>
    <mergeCell ref="H25:H26"/>
    <mergeCell ref="I25:I26"/>
    <mergeCell ref="B30:M30"/>
    <mergeCell ref="B25:C25"/>
    <mergeCell ref="B32:C32"/>
    <mergeCell ref="D32:E32"/>
    <mergeCell ref="F32:G32"/>
    <mergeCell ref="H32:H33"/>
    <mergeCell ref="I32:I33"/>
    <mergeCell ref="J32:J33"/>
    <mergeCell ref="J67:J68"/>
    <mergeCell ref="K67:K68"/>
    <mergeCell ref="K60:K61"/>
    <mergeCell ref="B65:M65"/>
    <mergeCell ref="D67:E67"/>
    <mergeCell ref="F67:G67"/>
    <mergeCell ref="H67:H68"/>
    <mergeCell ref="I67:I68"/>
    <mergeCell ref="J39:J40"/>
    <mergeCell ref="K39:K40"/>
    <mergeCell ref="K32:K33"/>
    <mergeCell ref="B37:M37"/>
    <mergeCell ref="D39:E39"/>
    <mergeCell ref="F39:G39"/>
    <mergeCell ref="H39:H40"/>
    <mergeCell ref="I39:I40"/>
    <mergeCell ref="B72:M72"/>
    <mergeCell ref="J81:J82"/>
    <mergeCell ref="K81:K82"/>
    <mergeCell ref="K74:K75"/>
    <mergeCell ref="B79:M79"/>
    <mergeCell ref="D81:E81"/>
    <mergeCell ref="F81:G81"/>
    <mergeCell ref="H81:H82"/>
    <mergeCell ref="I81:I82"/>
    <mergeCell ref="B74:C74"/>
    <mergeCell ref="D74:E74"/>
    <mergeCell ref="F74:G74"/>
    <mergeCell ref="H74:H75"/>
    <mergeCell ref="I74:I75"/>
    <mergeCell ref="J74:J75"/>
    <mergeCell ref="B86:M86"/>
    <mergeCell ref="B81:C81"/>
    <mergeCell ref="B88:C88"/>
    <mergeCell ref="D88:E88"/>
    <mergeCell ref="F88:G88"/>
    <mergeCell ref="H88:H89"/>
    <mergeCell ref="I88:I89"/>
    <mergeCell ref="J88:J89"/>
    <mergeCell ref="J95:J96"/>
    <mergeCell ref="K95:K96"/>
    <mergeCell ref="D95:E95"/>
    <mergeCell ref="C102:D102"/>
    <mergeCell ref="E102:F102"/>
    <mergeCell ref="G102:H102"/>
    <mergeCell ref="I102:I103"/>
    <mergeCell ref="J102:J103"/>
    <mergeCell ref="K102:K103"/>
    <mergeCell ref="L102:L103"/>
    <mergeCell ref="K88:K89"/>
    <mergeCell ref="B93:M93"/>
    <mergeCell ref="B95:C95"/>
    <mergeCell ref="F95:G95"/>
    <mergeCell ref="H95:H96"/>
    <mergeCell ref="I95:I96"/>
    <mergeCell ref="B100:M100"/>
    <mergeCell ref="B44:M44"/>
    <mergeCell ref="B39:C39"/>
    <mergeCell ref="B46:C46"/>
    <mergeCell ref="D46:E46"/>
    <mergeCell ref="F46:G46"/>
    <mergeCell ref="H46:H47"/>
    <mergeCell ref="I46:I47"/>
    <mergeCell ref="J46:J47"/>
    <mergeCell ref="J53:J54"/>
    <mergeCell ref="K53:K54"/>
    <mergeCell ref="K46:K47"/>
    <mergeCell ref="B51:M51"/>
    <mergeCell ref="D53:E53"/>
    <mergeCell ref="F53:G53"/>
    <mergeCell ref="H53:H54"/>
    <mergeCell ref="I53:I54"/>
    <mergeCell ref="B58:M58"/>
    <mergeCell ref="B53:C53"/>
    <mergeCell ref="B60:C60"/>
    <mergeCell ref="D60:E60"/>
    <mergeCell ref="F60:G60"/>
    <mergeCell ref="H60:H61"/>
    <mergeCell ref="I60:I61"/>
    <mergeCell ref="J60:J61"/>
    <mergeCell ref="B67:C6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F182B-99B6-4CE9-AE14-CAD8003F3B2C}">
  <dimension ref="A3:B9"/>
  <sheetViews>
    <sheetView topLeftCell="A4" zoomScale="115" zoomScaleNormal="115" workbookViewId="0">
      <selection activeCell="A19" sqref="A19"/>
    </sheetView>
  </sheetViews>
  <sheetFormatPr defaultRowHeight="12.3" x14ac:dyDescent="0.4"/>
  <cols>
    <col min="1" max="1" width="47.609375" bestFit="1" customWidth="1"/>
    <col min="2" max="2" width="53.38671875" bestFit="1" customWidth="1"/>
  </cols>
  <sheetData>
    <row r="3" spans="1:2" x14ac:dyDescent="0.4">
      <c r="A3" s="19" t="s">
        <v>771</v>
      </c>
      <c r="B3" t="s">
        <v>775</v>
      </c>
    </row>
    <row r="4" spans="1:2" x14ac:dyDescent="0.4">
      <c r="A4" t="s">
        <v>105</v>
      </c>
      <c r="B4" s="20">
        <v>123</v>
      </c>
    </row>
    <row r="5" spans="1:2" x14ac:dyDescent="0.4">
      <c r="A5" t="s">
        <v>31</v>
      </c>
      <c r="B5" s="20">
        <v>25</v>
      </c>
    </row>
    <row r="6" spans="1:2" x14ac:dyDescent="0.4">
      <c r="A6" t="s">
        <v>78</v>
      </c>
      <c r="B6" s="20">
        <v>9</v>
      </c>
    </row>
    <row r="7" spans="1:2" x14ac:dyDescent="0.4">
      <c r="A7" t="s">
        <v>45</v>
      </c>
      <c r="B7" s="20">
        <v>9</v>
      </c>
    </row>
    <row r="8" spans="1:2" x14ac:dyDescent="0.4">
      <c r="A8" t="s">
        <v>217</v>
      </c>
      <c r="B8" s="20">
        <v>6</v>
      </c>
    </row>
    <row r="9" spans="1:2" x14ac:dyDescent="0.4">
      <c r="A9" t="s">
        <v>599</v>
      </c>
      <c r="B9" s="20">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43B03-6E29-4E72-B6EB-D1A9AB0CA0C3}">
  <dimension ref="A3:B8"/>
  <sheetViews>
    <sheetView workbookViewId="0">
      <selection activeCell="B25" sqref="B25"/>
    </sheetView>
  </sheetViews>
  <sheetFormatPr defaultRowHeight="12.3" x14ac:dyDescent="0.4"/>
  <cols>
    <col min="1" max="1" width="67.88671875" bestFit="1" customWidth="1"/>
    <col min="2" max="2" width="73.6640625" bestFit="1" customWidth="1"/>
  </cols>
  <sheetData>
    <row r="3" spans="1:2" x14ac:dyDescent="0.4">
      <c r="A3" s="19" t="s">
        <v>772</v>
      </c>
      <c r="B3" t="s">
        <v>776</v>
      </c>
    </row>
    <row r="4" spans="1:2" x14ac:dyDescent="0.4">
      <c r="A4" t="s">
        <v>32</v>
      </c>
      <c r="B4" s="20">
        <v>100</v>
      </c>
    </row>
    <row r="5" spans="1:2" x14ac:dyDescent="0.4">
      <c r="A5" t="s">
        <v>121</v>
      </c>
      <c r="B5" s="20">
        <v>22</v>
      </c>
    </row>
    <row r="6" spans="1:2" x14ac:dyDescent="0.4">
      <c r="A6" t="s">
        <v>60</v>
      </c>
      <c r="B6" s="20">
        <v>22</v>
      </c>
    </row>
    <row r="7" spans="1:2" x14ac:dyDescent="0.4">
      <c r="A7" t="s">
        <v>61</v>
      </c>
      <c r="B7" s="20">
        <v>15</v>
      </c>
    </row>
    <row r="8" spans="1:2" x14ac:dyDescent="0.4">
      <c r="A8" t="s">
        <v>51</v>
      </c>
      <c r="B8" s="20">
        <v>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F5155-8382-4141-9329-444827E852F4}">
  <dimension ref="A3:B8"/>
  <sheetViews>
    <sheetView workbookViewId="0">
      <selection activeCell="F3" sqref="F3"/>
    </sheetView>
  </sheetViews>
  <sheetFormatPr defaultRowHeight="12.3" x14ac:dyDescent="0.4"/>
  <cols>
    <col min="1" max="2" width="50.609375" style="21" customWidth="1"/>
  </cols>
  <sheetData>
    <row r="3" spans="1:2" ht="24.6" x14ac:dyDescent="0.4">
      <c r="A3" s="28" t="s">
        <v>773</v>
      </c>
      <c r="B3" s="29" t="s">
        <v>777</v>
      </c>
    </row>
    <row r="4" spans="1:2" x14ac:dyDescent="0.4">
      <c r="A4" s="21" t="s">
        <v>61</v>
      </c>
      <c r="B4" s="27">
        <v>20</v>
      </c>
    </row>
    <row r="5" spans="1:2" x14ac:dyDescent="0.4">
      <c r="A5" s="21" t="s">
        <v>51</v>
      </c>
      <c r="B5" s="27">
        <v>22</v>
      </c>
    </row>
    <row r="6" spans="1:2" x14ac:dyDescent="0.4">
      <c r="A6" s="21" t="s">
        <v>60</v>
      </c>
      <c r="B6" s="27">
        <v>22</v>
      </c>
    </row>
    <row r="7" spans="1:2" x14ac:dyDescent="0.4">
      <c r="A7" s="21" t="s">
        <v>32</v>
      </c>
      <c r="B7" s="27">
        <v>67</v>
      </c>
    </row>
    <row r="8" spans="1:2" x14ac:dyDescent="0.4">
      <c r="A8" s="21" t="s">
        <v>46</v>
      </c>
      <c r="B8" s="27">
        <v>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32BC-FD98-4145-9EE7-5EEE34F88F6E}">
  <dimension ref="A3:E373"/>
  <sheetViews>
    <sheetView zoomScale="70" zoomScaleNormal="70" workbookViewId="0">
      <selection activeCell="B35" sqref="B35"/>
    </sheetView>
  </sheetViews>
  <sheetFormatPr defaultRowHeight="12.3" x14ac:dyDescent="0.4"/>
  <cols>
    <col min="1" max="3" width="50.609375" customWidth="1"/>
    <col min="5" max="5" width="37.6640625" customWidth="1"/>
  </cols>
  <sheetData>
    <row r="3" spans="1:5" ht="62.7" customHeight="1" x14ac:dyDescent="0.4">
      <c r="A3" s="28" t="s">
        <v>774</v>
      </c>
      <c r="B3" s="29" t="s">
        <v>778</v>
      </c>
    </row>
    <row r="4" spans="1:5" x14ac:dyDescent="0.4">
      <c r="A4" t="s">
        <v>68</v>
      </c>
      <c r="B4" s="20">
        <v>124</v>
      </c>
      <c r="C4" s="24"/>
      <c r="E4" s="37"/>
    </row>
    <row r="5" spans="1:5" ht="15.3" customHeight="1" x14ac:dyDescent="0.4">
      <c r="A5" t="s">
        <v>346</v>
      </c>
      <c r="B5" s="20">
        <v>10</v>
      </c>
      <c r="C5" s="26"/>
      <c r="E5" s="37"/>
    </row>
    <row r="6" spans="1:5" x14ac:dyDescent="0.4">
      <c r="A6" t="s">
        <v>189</v>
      </c>
      <c r="B6" s="20">
        <v>66</v>
      </c>
      <c r="C6" s="24"/>
      <c r="E6" s="37"/>
    </row>
    <row r="7" spans="1:5" x14ac:dyDescent="0.4">
      <c r="A7" t="s">
        <v>46</v>
      </c>
      <c r="B7" s="20">
        <v>12</v>
      </c>
      <c r="C7" s="24"/>
      <c r="E7" s="37"/>
    </row>
    <row r="8" spans="1:5" ht="11.7" customHeight="1" x14ac:dyDescent="0.4">
      <c r="A8" t="s">
        <v>31</v>
      </c>
      <c r="B8" s="20">
        <v>6</v>
      </c>
      <c r="C8" s="26"/>
      <c r="E8" s="37"/>
    </row>
    <row r="9" spans="1:5" x14ac:dyDescent="0.4">
      <c r="A9" t="s">
        <v>178</v>
      </c>
      <c r="B9" s="20">
        <v>60</v>
      </c>
      <c r="C9" s="24"/>
      <c r="E9" s="37"/>
    </row>
    <row r="10" spans="1:5" x14ac:dyDescent="0.4">
      <c r="A10" t="s">
        <v>85</v>
      </c>
      <c r="B10" s="20">
        <v>92</v>
      </c>
      <c r="C10" s="24"/>
      <c r="E10" s="37"/>
    </row>
    <row r="11" spans="1:5" x14ac:dyDescent="0.4">
      <c r="C11" s="24"/>
      <c r="E11" s="37"/>
    </row>
    <row r="12" spans="1:5" x14ac:dyDescent="0.4">
      <c r="C12" s="24"/>
      <c r="E12" s="37"/>
    </row>
    <row r="13" spans="1:5" x14ac:dyDescent="0.4">
      <c r="C13" s="24"/>
      <c r="E13" s="37"/>
    </row>
    <row r="14" spans="1:5" x14ac:dyDescent="0.4">
      <c r="C14" s="24"/>
      <c r="E14" s="37"/>
    </row>
    <row r="15" spans="1:5" x14ac:dyDescent="0.4">
      <c r="C15" s="24"/>
      <c r="E15" s="37"/>
    </row>
    <row r="16" spans="1:5" x14ac:dyDescent="0.4">
      <c r="C16" s="24"/>
      <c r="E16" s="37"/>
    </row>
    <row r="17" spans="3:5" x14ac:dyDescent="0.4">
      <c r="C17" s="24"/>
      <c r="E17" s="37"/>
    </row>
    <row r="18" spans="3:5" x14ac:dyDescent="0.4">
      <c r="C18" s="24"/>
      <c r="E18" s="37"/>
    </row>
    <row r="19" spans="3:5" x14ac:dyDescent="0.4">
      <c r="C19" s="24"/>
      <c r="E19" s="37"/>
    </row>
    <row r="20" spans="3:5" x14ac:dyDescent="0.4">
      <c r="C20" s="24"/>
      <c r="E20" s="37"/>
    </row>
    <row r="21" spans="3:5" x14ac:dyDescent="0.4">
      <c r="C21" s="24"/>
      <c r="E21" s="37"/>
    </row>
    <row r="22" spans="3:5" x14ac:dyDescent="0.4">
      <c r="C22" s="24"/>
      <c r="E22" s="37"/>
    </row>
    <row r="23" spans="3:5" x14ac:dyDescent="0.4">
      <c r="C23" s="24"/>
      <c r="E23" s="37"/>
    </row>
    <row r="24" spans="3:5" x14ac:dyDescent="0.4">
      <c r="C24" s="24"/>
      <c r="E24" s="37"/>
    </row>
    <row r="25" spans="3:5" x14ac:dyDescent="0.4">
      <c r="C25" s="24"/>
      <c r="E25" s="37"/>
    </row>
    <row r="26" spans="3:5" x14ac:dyDescent="0.4">
      <c r="C26" s="24"/>
      <c r="E26" s="37"/>
    </row>
    <row r="27" spans="3:5" x14ac:dyDescent="0.4">
      <c r="C27" s="24"/>
      <c r="E27" s="37"/>
    </row>
    <row r="28" spans="3:5" x14ac:dyDescent="0.4">
      <c r="C28" s="24"/>
      <c r="E28" s="37"/>
    </row>
    <row r="29" spans="3:5" x14ac:dyDescent="0.4">
      <c r="C29" s="24"/>
      <c r="E29" s="37"/>
    </row>
    <row r="30" spans="3:5" x14ac:dyDescent="0.4">
      <c r="C30" s="24"/>
      <c r="E30" s="37"/>
    </row>
    <row r="31" spans="3:5" x14ac:dyDescent="0.4">
      <c r="C31" s="24"/>
      <c r="E31" s="37"/>
    </row>
    <row r="32" spans="3:5" x14ac:dyDescent="0.4">
      <c r="C32" s="24"/>
      <c r="E32" s="37"/>
    </row>
    <row r="33" spans="3:5" x14ac:dyDescent="0.4">
      <c r="C33" s="24"/>
      <c r="E33" s="37"/>
    </row>
    <row r="34" spans="3:5" x14ac:dyDescent="0.4">
      <c r="C34" s="24"/>
      <c r="E34" s="37"/>
    </row>
    <row r="35" spans="3:5" x14ac:dyDescent="0.4">
      <c r="C35" s="24"/>
      <c r="E35" s="37"/>
    </row>
    <row r="36" spans="3:5" x14ac:dyDescent="0.4">
      <c r="C36" s="24"/>
      <c r="E36" s="37"/>
    </row>
    <row r="37" spans="3:5" x14ac:dyDescent="0.4">
      <c r="C37" s="24"/>
      <c r="E37" s="37"/>
    </row>
    <row r="38" spans="3:5" x14ac:dyDescent="0.4">
      <c r="C38" s="24"/>
      <c r="E38" s="37"/>
    </row>
    <row r="39" spans="3:5" x14ac:dyDescent="0.4">
      <c r="C39" s="24"/>
      <c r="E39" s="37"/>
    </row>
    <row r="40" spans="3:5" x14ac:dyDescent="0.4">
      <c r="C40" s="24"/>
      <c r="E40" s="37"/>
    </row>
    <row r="41" spans="3:5" x14ac:dyDescent="0.4">
      <c r="C41" s="24"/>
      <c r="E41" s="37"/>
    </row>
    <row r="42" spans="3:5" x14ac:dyDescent="0.4">
      <c r="C42" s="24"/>
      <c r="E42" s="37"/>
    </row>
    <row r="43" spans="3:5" x14ac:dyDescent="0.4">
      <c r="C43" s="24"/>
      <c r="E43" s="37"/>
    </row>
    <row r="44" spans="3:5" x14ac:dyDescent="0.4">
      <c r="C44" s="24"/>
      <c r="E44" s="37"/>
    </row>
    <row r="45" spans="3:5" x14ac:dyDescent="0.4">
      <c r="C45" s="24"/>
      <c r="E45" s="37"/>
    </row>
    <row r="46" spans="3:5" x14ac:dyDescent="0.4">
      <c r="C46" s="24"/>
      <c r="E46" s="37"/>
    </row>
    <row r="47" spans="3:5" x14ac:dyDescent="0.4">
      <c r="C47" s="24"/>
      <c r="E47" s="37"/>
    </row>
    <row r="48" spans="3:5" x14ac:dyDescent="0.4">
      <c r="C48" s="24"/>
      <c r="E48" s="37"/>
    </row>
    <row r="49" spans="3:5" x14ac:dyDescent="0.4">
      <c r="C49" s="24"/>
      <c r="E49" s="37"/>
    </row>
    <row r="50" spans="3:5" x14ac:dyDescent="0.4">
      <c r="C50" s="24"/>
      <c r="E50" s="37"/>
    </row>
    <row r="51" spans="3:5" x14ac:dyDescent="0.4">
      <c r="C51" s="24"/>
      <c r="E51" s="37"/>
    </row>
    <row r="52" spans="3:5" x14ac:dyDescent="0.4">
      <c r="C52" s="24"/>
      <c r="E52" s="37"/>
    </row>
    <row r="53" spans="3:5" x14ac:dyDescent="0.4">
      <c r="C53" s="24"/>
      <c r="E53" s="37"/>
    </row>
    <row r="54" spans="3:5" x14ac:dyDescent="0.4">
      <c r="C54" s="24"/>
      <c r="E54" s="37"/>
    </row>
    <row r="55" spans="3:5" x14ac:dyDescent="0.4">
      <c r="C55" s="24"/>
      <c r="E55" s="37"/>
    </row>
    <row r="56" spans="3:5" x14ac:dyDescent="0.4">
      <c r="C56" s="24"/>
      <c r="E56" s="37"/>
    </row>
    <row r="57" spans="3:5" x14ac:dyDescent="0.4">
      <c r="C57" s="24"/>
      <c r="E57" s="37"/>
    </row>
    <row r="58" spans="3:5" x14ac:dyDescent="0.4">
      <c r="C58" s="24"/>
      <c r="E58" s="37"/>
    </row>
    <row r="59" spans="3:5" x14ac:dyDescent="0.4">
      <c r="C59" s="24"/>
      <c r="E59" s="37"/>
    </row>
    <row r="60" spans="3:5" x14ac:dyDescent="0.4">
      <c r="C60" s="24"/>
      <c r="E60" s="37"/>
    </row>
    <row r="61" spans="3:5" x14ac:dyDescent="0.4">
      <c r="C61" s="24"/>
      <c r="E61" s="37"/>
    </row>
    <row r="62" spans="3:5" x14ac:dyDescent="0.4">
      <c r="C62" s="24"/>
      <c r="E62" s="37"/>
    </row>
    <row r="63" spans="3:5" x14ac:dyDescent="0.4">
      <c r="C63" s="24"/>
      <c r="E63" s="37"/>
    </row>
    <row r="64" spans="3:5" x14ac:dyDescent="0.4">
      <c r="C64" s="24"/>
      <c r="E64" s="37"/>
    </row>
    <row r="65" spans="3:5" x14ac:dyDescent="0.4">
      <c r="C65" s="24"/>
      <c r="E65" s="37"/>
    </row>
    <row r="66" spans="3:5" x14ac:dyDescent="0.4">
      <c r="C66" s="24"/>
      <c r="E66" s="37"/>
    </row>
    <row r="67" spans="3:5" x14ac:dyDescent="0.4">
      <c r="C67" s="26"/>
      <c r="E67" s="37"/>
    </row>
    <row r="68" spans="3:5" x14ac:dyDescent="0.4">
      <c r="C68" s="26"/>
      <c r="E68" s="37"/>
    </row>
    <row r="69" spans="3:5" x14ac:dyDescent="0.4">
      <c r="C69" s="24"/>
      <c r="E69" s="37"/>
    </row>
    <row r="70" spans="3:5" x14ac:dyDescent="0.4">
      <c r="C70" s="24"/>
      <c r="E70" s="37"/>
    </row>
    <row r="71" spans="3:5" x14ac:dyDescent="0.4">
      <c r="C71" s="24"/>
      <c r="E71" s="37"/>
    </row>
    <row r="72" spans="3:5" x14ac:dyDescent="0.4">
      <c r="C72" s="24"/>
      <c r="E72" s="37"/>
    </row>
    <row r="73" spans="3:5" x14ac:dyDescent="0.4">
      <c r="C73" s="24"/>
      <c r="E73" s="37"/>
    </row>
    <row r="74" spans="3:5" x14ac:dyDescent="0.4">
      <c r="C74" s="26"/>
      <c r="E74" s="37"/>
    </row>
    <row r="75" spans="3:5" x14ac:dyDescent="0.4">
      <c r="C75" s="24"/>
      <c r="E75" s="37"/>
    </row>
    <row r="76" spans="3:5" x14ac:dyDescent="0.4">
      <c r="C76" s="24"/>
      <c r="E76" s="37"/>
    </row>
    <row r="77" spans="3:5" x14ac:dyDescent="0.4">
      <c r="C77" s="24"/>
      <c r="E77" s="37"/>
    </row>
    <row r="78" spans="3:5" x14ac:dyDescent="0.4">
      <c r="C78" s="24"/>
      <c r="E78" s="37"/>
    </row>
    <row r="79" spans="3:5" x14ac:dyDescent="0.4">
      <c r="C79" s="24"/>
      <c r="E79" s="37"/>
    </row>
    <row r="80" spans="3:5" x14ac:dyDescent="0.4">
      <c r="C80" s="24"/>
      <c r="E80" s="37"/>
    </row>
    <row r="81" spans="3:5" x14ac:dyDescent="0.4">
      <c r="C81" s="26"/>
      <c r="E81" s="37"/>
    </row>
    <row r="82" spans="3:5" x14ac:dyDescent="0.4">
      <c r="C82" s="24"/>
      <c r="E82" s="37"/>
    </row>
    <row r="83" spans="3:5" x14ac:dyDescent="0.4">
      <c r="C83" s="24"/>
      <c r="E83" s="37"/>
    </row>
    <row r="84" spans="3:5" x14ac:dyDescent="0.4">
      <c r="C84" s="24"/>
      <c r="E84" s="37"/>
    </row>
    <row r="85" spans="3:5" x14ac:dyDescent="0.4">
      <c r="C85" s="26"/>
      <c r="E85" s="37"/>
    </row>
    <row r="86" spans="3:5" x14ac:dyDescent="0.4">
      <c r="C86" s="24"/>
      <c r="E86" s="37"/>
    </row>
    <row r="87" spans="3:5" x14ac:dyDescent="0.4">
      <c r="C87" s="26"/>
      <c r="E87" s="37"/>
    </row>
    <row r="88" spans="3:5" x14ac:dyDescent="0.4">
      <c r="C88" s="24"/>
      <c r="E88" s="37"/>
    </row>
    <row r="89" spans="3:5" x14ac:dyDescent="0.4">
      <c r="C89" s="24"/>
      <c r="E89" s="37"/>
    </row>
    <row r="90" spans="3:5" x14ac:dyDescent="0.4">
      <c r="C90" s="24"/>
      <c r="E90" s="37"/>
    </row>
    <row r="91" spans="3:5" x14ac:dyDescent="0.4">
      <c r="C91" s="24"/>
      <c r="E91" s="37"/>
    </row>
    <row r="92" spans="3:5" x14ac:dyDescent="0.4">
      <c r="C92" s="24"/>
      <c r="E92" s="37"/>
    </row>
    <row r="93" spans="3:5" x14ac:dyDescent="0.4">
      <c r="C93" s="24"/>
      <c r="E93" s="37"/>
    </row>
    <row r="94" spans="3:5" x14ac:dyDescent="0.4">
      <c r="C94" s="24"/>
      <c r="E94" s="37"/>
    </row>
    <row r="95" spans="3:5" x14ac:dyDescent="0.4">
      <c r="C95" s="24"/>
      <c r="E95" s="37"/>
    </row>
    <row r="96" spans="3:5" x14ac:dyDescent="0.4">
      <c r="C96" s="24"/>
      <c r="E96" s="37"/>
    </row>
    <row r="97" spans="3:5" x14ac:dyDescent="0.4">
      <c r="C97" s="24"/>
      <c r="E97" s="37"/>
    </row>
    <row r="98" spans="3:5" x14ac:dyDescent="0.4">
      <c r="C98" s="24"/>
      <c r="E98" s="37"/>
    </row>
    <row r="99" spans="3:5" x14ac:dyDescent="0.4">
      <c r="C99" s="24"/>
      <c r="E99" s="37"/>
    </row>
    <row r="100" spans="3:5" x14ac:dyDescent="0.4">
      <c r="C100" s="24"/>
      <c r="E100" s="37"/>
    </row>
    <row r="101" spans="3:5" x14ac:dyDescent="0.4">
      <c r="C101" s="24"/>
      <c r="E101" s="37"/>
    </row>
    <row r="102" spans="3:5" x14ac:dyDescent="0.4">
      <c r="C102" s="24"/>
      <c r="E102" s="37"/>
    </row>
    <row r="103" spans="3:5" x14ac:dyDescent="0.4">
      <c r="C103" s="24"/>
      <c r="E103" s="37"/>
    </row>
    <row r="104" spans="3:5" x14ac:dyDescent="0.4">
      <c r="C104" s="24"/>
      <c r="E104" s="37"/>
    </row>
    <row r="105" spans="3:5" x14ac:dyDescent="0.4">
      <c r="C105" s="24"/>
      <c r="E105" s="37"/>
    </row>
    <row r="106" spans="3:5" x14ac:dyDescent="0.4">
      <c r="C106" s="24"/>
      <c r="E106" s="37"/>
    </row>
    <row r="107" spans="3:5" x14ac:dyDescent="0.4">
      <c r="C107" s="24"/>
      <c r="E107" s="37"/>
    </row>
    <row r="108" spans="3:5" x14ac:dyDescent="0.4">
      <c r="C108" s="24"/>
      <c r="E108" s="37"/>
    </row>
    <row r="109" spans="3:5" x14ac:dyDescent="0.4">
      <c r="C109" s="24"/>
      <c r="E109" s="37"/>
    </row>
    <row r="110" spans="3:5" x14ac:dyDescent="0.4">
      <c r="C110" s="24"/>
      <c r="E110" s="37"/>
    </row>
    <row r="111" spans="3:5" x14ac:dyDescent="0.4">
      <c r="C111" s="24"/>
      <c r="E111" s="37"/>
    </row>
    <row r="112" spans="3:5" x14ac:dyDescent="0.4">
      <c r="C112" s="24"/>
      <c r="E112" s="37"/>
    </row>
    <row r="113" spans="3:5" x14ac:dyDescent="0.4">
      <c r="C113" s="24"/>
      <c r="E113" s="37"/>
    </row>
    <row r="114" spans="3:5" x14ac:dyDescent="0.4">
      <c r="C114" s="24"/>
      <c r="E114" s="37"/>
    </row>
    <row r="115" spans="3:5" x14ac:dyDescent="0.4">
      <c r="C115" s="24"/>
      <c r="E115" s="37"/>
    </row>
    <row r="116" spans="3:5" x14ac:dyDescent="0.4">
      <c r="C116" s="24"/>
      <c r="E116" s="37"/>
    </row>
    <row r="117" spans="3:5" x14ac:dyDescent="0.4">
      <c r="C117" s="24"/>
      <c r="E117" s="37"/>
    </row>
    <row r="118" spans="3:5" x14ac:dyDescent="0.4">
      <c r="C118" s="24"/>
      <c r="E118" s="37"/>
    </row>
    <row r="119" spans="3:5" x14ac:dyDescent="0.4">
      <c r="C119" s="24"/>
      <c r="E119" s="37"/>
    </row>
    <row r="120" spans="3:5" x14ac:dyDescent="0.4">
      <c r="C120" s="24"/>
      <c r="E120" s="37"/>
    </row>
    <row r="121" spans="3:5" x14ac:dyDescent="0.4">
      <c r="C121" s="24"/>
      <c r="E121" s="37"/>
    </row>
    <row r="122" spans="3:5" x14ac:dyDescent="0.4">
      <c r="C122" s="24"/>
      <c r="E122" s="37"/>
    </row>
    <row r="123" spans="3:5" x14ac:dyDescent="0.4">
      <c r="C123" s="24"/>
      <c r="E123" s="37"/>
    </row>
    <row r="124" spans="3:5" x14ac:dyDescent="0.4">
      <c r="C124" s="26"/>
      <c r="E124" s="37"/>
    </row>
    <row r="125" spans="3:5" x14ac:dyDescent="0.4">
      <c r="C125" s="26"/>
      <c r="E125" s="37"/>
    </row>
    <row r="126" spans="3:5" x14ac:dyDescent="0.4">
      <c r="C126" s="24"/>
      <c r="E126" s="37"/>
    </row>
    <row r="127" spans="3:5" x14ac:dyDescent="0.4">
      <c r="C127" s="24"/>
      <c r="E127" s="37"/>
    </row>
    <row r="128" spans="3:5" x14ac:dyDescent="0.4">
      <c r="C128" s="24"/>
      <c r="E128" s="37"/>
    </row>
    <row r="129" spans="3:5" x14ac:dyDescent="0.4">
      <c r="C129" s="24"/>
      <c r="E129" s="37"/>
    </row>
    <row r="130" spans="3:5" x14ac:dyDescent="0.4">
      <c r="C130" s="24"/>
      <c r="E130" s="37"/>
    </row>
    <row r="131" spans="3:5" x14ac:dyDescent="0.4">
      <c r="C131" s="24"/>
      <c r="E131" s="37"/>
    </row>
    <row r="132" spans="3:5" x14ac:dyDescent="0.4">
      <c r="C132" s="24"/>
      <c r="E132" s="37"/>
    </row>
    <row r="133" spans="3:5" x14ac:dyDescent="0.4">
      <c r="C133" s="24"/>
      <c r="E133" s="37"/>
    </row>
    <row r="134" spans="3:5" x14ac:dyDescent="0.4">
      <c r="C134" s="26"/>
      <c r="E134" s="37"/>
    </row>
    <row r="135" spans="3:5" x14ac:dyDescent="0.4">
      <c r="C135" s="24"/>
      <c r="E135" s="37"/>
    </row>
    <row r="136" spans="3:5" x14ac:dyDescent="0.4">
      <c r="C136" s="24"/>
      <c r="E136" s="37"/>
    </row>
    <row r="137" spans="3:5" x14ac:dyDescent="0.4">
      <c r="C137" s="24"/>
      <c r="E137" s="37"/>
    </row>
    <row r="138" spans="3:5" x14ac:dyDescent="0.4">
      <c r="C138" s="24"/>
      <c r="E138" s="37"/>
    </row>
    <row r="139" spans="3:5" x14ac:dyDescent="0.4">
      <c r="C139" s="24"/>
      <c r="E139" s="37"/>
    </row>
    <row r="140" spans="3:5" x14ac:dyDescent="0.4">
      <c r="C140" s="24"/>
      <c r="E140" s="37"/>
    </row>
    <row r="141" spans="3:5" x14ac:dyDescent="0.4">
      <c r="C141" s="26"/>
      <c r="E141" s="37"/>
    </row>
    <row r="142" spans="3:5" x14ac:dyDescent="0.4">
      <c r="C142" s="24"/>
      <c r="E142" s="37"/>
    </row>
    <row r="143" spans="3:5" x14ac:dyDescent="0.4">
      <c r="C143" s="24"/>
      <c r="E143" s="37"/>
    </row>
    <row r="144" spans="3:5" x14ac:dyDescent="0.4">
      <c r="C144" s="24"/>
      <c r="E144" s="37"/>
    </row>
    <row r="145" spans="3:5" x14ac:dyDescent="0.4">
      <c r="C145" s="24"/>
      <c r="E145" s="37"/>
    </row>
    <row r="146" spans="3:5" x14ac:dyDescent="0.4">
      <c r="C146" s="24"/>
      <c r="E146" s="37"/>
    </row>
    <row r="147" spans="3:5" x14ac:dyDescent="0.4">
      <c r="C147" s="24"/>
      <c r="E147" s="37"/>
    </row>
    <row r="148" spans="3:5" x14ac:dyDescent="0.4">
      <c r="C148" s="24"/>
      <c r="E148" s="37"/>
    </row>
    <row r="149" spans="3:5" x14ac:dyDescent="0.4">
      <c r="C149" s="24"/>
      <c r="E149" s="37"/>
    </row>
    <row r="150" spans="3:5" x14ac:dyDescent="0.4">
      <c r="C150" s="24"/>
      <c r="E150" s="37"/>
    </row>
    <row r="151" spans="3:5" x14ac:dyDescent="0.4">
      <c r="C151" s="24"/>
      <c r="E151" s="37"/>
    </row>
    <row r="152" spans="3:5" x14ac:dyDescent="0.4">
      <c r="C152" s="24"/>
      <c r="E152" s="37"/>
    </row>
    <row r="153" spans="3:5" x14ac:dyDescent="0.4">
      <c r="C153" s="24"/>
      <c r="E153" s="37"/>
    </row>
    <row r="154" spans="3:5" x14ac:dyDescent="0.4">
      <c r="C154" s="24"/>
      <c r="E154" s="37"/>
    </row>
    <row r="155" spans="3:5" x14ac:dyDescent="0.4">
      <c r="C155" s="24"/>
      <c r="E155" s="37"/>
    </row>
    <row r="156" spans="3:5" x14ac:dyDescent="0.4">
      <c r="C156" s="26"/>
      <c r="E156" s="37"/>
    </row>
    <row r="157" spans="3:5" x14ac:dyDescent="0.4">
      <c r="C157" s="24"/>
      <c r="E157" s="37"/>
    </row>
    <row r="158" spans="3:5" x14ac:dyDescent="0.4">
      <c r="C158" s="24"/>
      <c r="E158" s="37"/>
    </row>
    <row r="159" spans="3:5" x14ac:dyDescent="0.4">
      <c r="C159" s="24"/>
      <c r="E159" s="37"/>
    </row>
    <row r="160" spans="3:5" x14ac:dyDescent="0.4">
      <c r="C160" s="24"/>
      <c r="E160" s="37"/>
    </row>
    <row r="161" spans="3:5" x14ac:dyDescent="0.4">
      <c r="C161" s="24"/>
      <c r="E161" s="37"/>
    </row>
    <row r="162" spans="3:5" x14ac:dyDescent="0.4">
      <c r="C162" s="24"/>
      <c r="E162" s="37"/>
    </row>
    <row r="163" spans="3:5" x14ac:dyDescent="0.4">
      <c r="C163" s="24"/>
      <c r="E163" s="37"/>
    </row>
    <row r="164" spans="3:5" x14ac:dyDescent="0.4">
      <c r="C164" s="24"/>
      <c r="E164" s="37"/>
    </row>
    <row r="165" spans="3:5" x14ac:dyDescent="0.4">
      <c r="C165" s="24"/>
      <c r="E165" s="37"/>
    </row>
    <row r="166" spans="3:5" x14ac:dyDescent="0.4">
      <c r="C166" s="24"/>
      <c r="E166" s="37"/>
    </row>
    <row r="167" spans="3:5" x14ac:dyDescent="0.4">
      <c r="C167" s="24"/>
      <c r="E167" s="37"/>
    </row>
    <row r="168" spans="3:5" x14ac:dyDescent="0.4">
      <c r="C168" s="24"/>
      <c r="E168" s="37"/>
    </row>
    <row r="169" spans="3:5" x14ac:dyDescent="0.4">
      <c r="C169" s="24"/>
      <c r="E169" s="37"/>
    </row>
    <row r="170" spans="3:5" x14ac:dyDescent="0.4">
      <c r="C170" s="24"/>
      <c r="E170" s="37"/>
    </row>
    <row r="171" spans="3:5" x14ac:dyDescent="0.4">
      <c r="C171" s="24"/>
      <c r="E171" s="37"/>
    </row>
    <row r="172" spans="3:5" x14ac:dyDescent="0.4">
      <c r="C172" s="24"/>
      <c r="E172" s="37"/>
    </row>
    <row r="173" spans="3:5" x14ac:dyDescent="0.4">
      <c r="C173" s="24"/>
      <c r="E173" s="37"/>
    </row>
    <row r="174" spans="3:5" x14ac:dyDescent="0.4">
      <c r="C174" s="24"/>
      <c r="E174" s="37"/>
    </row>
    <row r="175" spans="3:5" x14ac:dyDescent="0.4">
      <c r="C175" s="24"/>
      <c r="E175" s="37"/>
    </row>
    <row r="176" spans="3:5" x14ac:dyDescent="0.4">
      <c r="C176" s="24"/>
      <c r="E176" s="37"/>
    </row>
    <row r="177" spans="3:5" x14ac:dyDescent="0.4">
      <c r="C177" s="24"/>
      <c r="E177" s="37"/>
    </row>
    <row r="178" spans="3:5" x14ac:dyDescent="0.4">
      <c r="C178" s="24"/>
      <c r="E178" s="37"/>
    </row>
    <row r="179" spans="3:5" x14ac:dyDescent="0.4">
      <c r="C179" s="24"/>
    </row>
    <row r="180" spans="3:5" x14ac:dyDescent="0.4">
      <c r="C180" s="24"/>
    </row>
    <row r="181" spans="3:5" x14ac:dyDescent="0.4">
      <c r="C181" s="24"/>
    </row>
    <row r="182" spans="3:5" x14ac:dyDescent="0.4">
      <c r="C182" s="24"/>
    </row>
    <row r="183" spans="3:5" x14ac:dyDescent="0.4">
      <c r="C183" s="24"/>
    </row>
    <row r="184" spans="3:5" x14ac:dyDescent="0.4">
      <c r="C184" s="24"/>
    </row>
    <row r="185" spans="3:5" x14ac:dyDescent="0.4">
      <c r="C185" s="24"/>
    </row>
    <row r="186" spans="3:5" x14ac:dyDescent="0.4">
      <c r="C186" s="24"/>
    </row>
    <row r="187" spans="3:5" x14ac:dyDescent="0.4">
      <c r="C187" s="24"/>
    </row>
    <row r="188" spans="3:5" x14ac:dyDescent="0.4">
      <c r="C188" s="24"/>
    </row>
    <row r="189" spans="3:5" x14ac:dyDescent="0.4">
      <c r="C189" s="24"/>
    </row>
    <row r="190" spans="3:5" x14ac:dyDescent="0.4">
      <c r="C190" s="24"/>
    </row>
    <row r="191" spans="3:5" x14ac:dyDescent="0.4">
      <c r="C191" s="24"/>
    </row>
    <row r="192" spans="3:5" x14ac:dyDescent="0.4">
      <c r="C192" s="24"/>
    </row>
    <row r="193" spans="3:3" x14ac:dyDescent="0.4">
      <c r="C193" s="24"/>
    </row>
    <row r="194" spans="3:3" x14ac:dyDescent="0.4">
      <c r="C194" s="24"/>
    </row>
    <row r="195" spans="3:3" x14ac:dyDescent="0.4">
      <c r="C195" s="24"/>
    </row>
    <row r="196" spans="3:3" x14ac:dyDescent="0.4">
      <c r="C196" s="24"/>
    </row>
    <row r="197" spans="3:3" x14ac:dyDescent="0.4">
      <c r="C197" s="24"/>
    </row>
    <row r="198" spans="3:3" x14ac:dyDescent="0.4">
      <c r="C198" s="24"/>
    </row>
    <row r="199" spans="3:3" x14ac:dyDescent="0.4">
      <c r="C199" s="24"/>
    </row>
    <row r="200" spans="3:3" x14ac:dyDescent="0.4">
      <c r="C200" s="24"/>
    </row>
    <row r="201" spans="3:3" x14ac:dyDescent="0.4">
      <c r="C201" s="24"/>
    </row>
    <row r="202" spans="3:3" x14ac:dyDescent="0.4">
      <c r="C202" s="24"/>
    </row>
    <row r="203" spans="3:3" x14ac:dyDescent="0.4">
      <c r="C203" s="24"/>
    </row>
    <row r="204" spans="3:3" x14ac:dyDescent="0.4">
      <c r="C204" s="24"/>
    </row>
    <row r="205" spans="3:3" x14ac:dyDescent="0.4">
      <c r="C205" s="24"/>
    </row>
    <row r="206" spans="3:3" x14ac:dyDescent="0.4">
      <c r="C206" s="24"/>
    </row>
    <row r="207" spans="3:3" x14ac:dyDescent="0.4">
      <c r="C207" s="24"/>
    </row>
    <row r="208" spans="3:3" x14ac:dyDescent="0.4">
      <c r="C208" s="24"/>
    </row>
    <row r="209" spans="3:3" x14ac:dyDescent="0.4">
      <c r="C209" s="24"/>
    </row>
    <row r="210" spans="3:3" x14ac:dyDescent="0.4">
      <c r="C210" s="24"/>
    </row>
    <row r="211" spans="3:3" x14ac:dyDescent="0.4">
      <c r="C211" s="24"/>
    </row>
    <row r="212" spans="3:3" x14ac:dyDescent="0.4">
      <c r="C212" s="24"/>
    </row>
    <row r="213" spans="3:3" x14ac:dyDescent="0.4">
      <c r="C213" s="24"/>
    </row>
    <row r="214" spans="3:3" x14ac:dyDescent="0.4">
      <c r="C214" s="24"/>
    </row>
    <row r="215" spans="3:3" x14ac:dyDescent="0.4">
      <c r="C215" s="24"/>
    </row>
    <row r="216" spans="3:3" x14ac:dyDescent="0.4">
      <c r="C216" s="24"/>
    </row>
    <row r="217" spans="3:3" x14ac:dyDescent="0.4">
      <c r="C217" s="24"/>
    </row>
    <row r="218" spans="3:3" x14ac:dyDescent="0.4">
      <c r="C218" s="24"/>
    </row>
    <row r="219" spans="3:3" x14ac:dyDescent="0.4">
      <c r="C219" s="24"/>
    </row>
    <row r="220" spans="3:3" x14ac:dyDescent="0.4">
      <c r="C220" s="24"/>
    </row>
    <row r="221" spans="3:3" x14ac:dyDescent="0.4">
      <c r="C221" s="24"/>
    </row>
    <row r="222" spans="3:3" x14ac:dyDescent="0.4">
      <c r="C222" s="24"/>
    </row>
    <row r="223" spans="3:3" x14ac:dyDescent="0.4">
      <c r="C223" s="24"/>
    </row>
    <row r="224" spans="3:3" x14ac:dyDescent="0.4">
      <c r="C224" s="24"/>
    </row>
    <row r="225" spans="3:3" x14ac:dyDescent="0.4">
      <c r="C225" s="24"/>
    </row>
    <row r="226" spans="3:3" x14ac:dyDescent="0.4">
      <c r="C226" s="24"/>
    </row>
    <row r="227" spans="3:3" x14ac:dyDescent="0.4">
      <c r="C227" s="24"/>
    </row>
    <row r="228" spans="3:3" x14ac:dyDescent="0.4">
      <c r="C228" s="24"/>
    </row>
    <row r="229" spans="3:3" x14ac:dyDescent="0.4">
      <c r="C229" s="24"/>
    </row>
    <row r="230" spans="3:3" x14ac:dyDescent="0.4">
      <c r="C230" s="26"/>
    </row>
    <row r="231" spans="3:3" x14ac:dyDescent="0.4">
      <c r="C231" s="24"/>
    </row>
    <row r="232" spans="3:3" x14ac:dyDescent="0.4">
      <c r="C232" s="24"/>
    </row>
    <row r="233" spans="3:3" x14ac:dyDescent="0.4">
      <c r="C233" s="24"/>
    </row>
    <row r="234" spans="3:3" x14ac:dyDescent="0.4">
      <c r="C234" s="24"/>
    </row>
    <row r="235" spans="3:3" x14ac:dyDescent="0.4">
      <c r="C235" s="24"/>
    </row>
    <row r="236" spans="3:3" x14ac:dyDescent="0.4">
      <c r="C236" s="24"/>
    </row>
    <row r="237" spans="3:3" x14ac:dyDescent="0.4">
      <c r="C237" s="24"/>
    </row>
    <row r="238" spans="3:3" x14ac:dyDescent="0.4">
      <c r="C238" s="24"/>
    </row>
    <row r="239" spans="3:3" x14ac:dyDescent="0.4">
      <c r="C239" s="24"/>
    </row>
    <row r="240" spans="3:3" x14ac:dyDescent="0.4">
      <c r="C240" s="24"/>
    </row>
    <row r="241" spans="3:3" x14ac:dyDescent="0.4">
      <c r="C241" s="24"/>
    </row>
    <row r="242" spans="3:3" x14ac:dyDescent="0.4">
      <c r="C242" s="24"/>
    </row>
    <row r="243" spans="3:3" x14ac:dyDescent="0.4">
      <c r="C243" s="24"/>
    </row>
    <row r="244" spans="3:3" x14ac:dyDescent="0.4">
      <c r="C244" s="24"/>
    </row>
    <row r="245" spans="3:3" x14ac:dyDescent="0.4">
      <c r="C245" s="24"/>
    </row>
    <row r="246" spans="3:3" x14ac:dyDescent="0.4">
      <c r="C246" s="24"/>
    </row>
    <row r="247" spans="3:3" x14ac:dyDescent="0.4">
      <c r="C247" s="24"/>
    </row>
    <row r="248" spans="3:3" x14ac:dyDescent="0.4">
      <c r="C248" s="24"/>
    </row>
    <row r="249" spans="3:3" x14ac:dyDescent="0.4">
      <c r="C249" s="24"/>
    </row>
    <row r="250" spans="3:3" x14ac:dyDescent="0.4">
      <c r="C250" s="24"/>
    </row>
    <row r="251" spans="3:3" x14ac:dyDescent="0.4">
      <c r="C251" s="24"/>
    </row>
    <row r="252" spans="3:3" x14ac:dyDescent="0.4">
      <c r="C252" s="24"/>
    </row>
    <row r="253" spans="3:3" x14ac:dyDescent="0.4">
      <c r="C253" s="24"/>
    </row>
    <row r="254" spans="3:3" x14ac:dyDescent="0.4">
      <c r="C254" s="24"/>
    </row>
    <row r="255" spans="3:3" x14ac:dyDescent="0.4">
      <c r="C255" s="24"/>
    </row>
    <row r="256" spans="3:3" x14ac:dyDescent="0.4">
      <c r="C256" s="24"/>
    </row>
    <row r="257" spans="3:3" x14ac:dyDescent="0.4">
      <c r="C257" s="24"/>
    </row>
    <row r="258" spans="3:3" x14ac:dyDescent="0.4">
      <c r="C258" s="24"/>
    </row>
    <row r="259" spans="3:3" x14ac:dyDescent="0.4">
      <c r="C259" s="24"/>
    </row>
    <row r="260" spans="3:3" x14ac:dyDescent="0.4">
      <c r="C260" s="24"/>
    </row>
    <row r="261" spans="3:3" x14ac:dyDescent="0.4">
      <c r="C261" s="24"/>
    </row>
    <row r="262" spans="3:3" x14ac:dyDescent="0.4">
      <c r="C262" s="24"/>
    </row>
    <row r="263" spans="3:3" x14ac:dyDescent="0.4">
      <c r="C263" s="26"/>
    </row>
    <row r="264" spans="3:3" x14ac:dyDescent="0.4">
      <c r="C264" s="24"/>
    </row>
    <row r="265" spans="3:3" x14ac:dyDescent="0.4">
      <c r="C265" s="24"/>
    </row>
    <row r="266" spans="3:3" x14ac:dyDescent="0.4">
      <c r="C266" s="24"/>
    </row>
    <row r="267" spans="3:3" x14ac:dyDescent="0.4">
      <c r="C267" s="24"/>
    </row>
    <row r="268" spans="3:3" x14ac:dyDescent="0.4">
      <c r="C268" s="24"/>
    </row>
    <row r="269" spans="3:3" x14ac:dyDescent="0.4">
      <c r="C269" s="24"/>
    </row>
    <row r="270" spans="3:3" x14ac:dyDescent="0.4">
      <c r="C270" s="24"/>
    </row>
    <row r="271" spans="3:3" x14ac:dyDescent="0.4">
      <c r="C271" s="24"/>
    </row>
    <row r="272" spans="3:3" x14ac:dyDescent="0.4">
      <c r="C272" s="24"/>
    </row>
    <row r="273" spans="3:3" x14ac:dyDescent="0.4">
      <c r="C273" s="24"/>
    </row>
    <row r="274" spans="3:3" x14ac:dyDescent="0.4">
      <c r="C274" s="24"/>
    </row>
    <row r="275" spans="3:3" x14ac:dyDescent="0.4">
      <c r="C275" s="24"/>
    </row>
    <row r="276" spans="3:3" x14ac:dyDescent="0.4">
      <c r="C276" s="24"/>
    </row>
    <row r="277" spans="3:3" x14ac:dyDescent="0.4">
      <c r="C277" s="24"/>
    </row>
    <row r="278" spans="3:3" x14ac:dyDescent="0.4">
      <c r="C278" s="24"/>
    </row>
    <row r="279" spans="3:3" x14ac:dyDescent="0.4">
      <c r="C279" s="24"/>
    </row>
    <row r="280" spans="3:3" x14ac:dyDescent="0.4">
      <c r="C280" s="24"/>
    </row>
    <row r="281" spans="3:3" x14ac:dyDescent="0.4">
      <c r="C281" s="24"/>
    </row>
    <row r="282" spans="3:3" x14ac:dyDescent="0.4">
      <c r="C282" s="24"/>
    </row>
    <row r="283" spans="3:3" x14ac:dyDescent="0.4">
      <c r="C283" s="24"/>
    </row>
    <row r="284" spans="3:3" x14ac:dyDescent="0.4">
      <c r="C284" s="24"/>
    </row>
    <row r="285" spans="3:3" x14ac:dyDescent="0.4">
      <c r="C285" s="24"/>
    </row>
    <row r="286" spans="3:3" x14ac:dyDescent="0.4">
      <c r="C286" s="24"/>
    </row>
    <row r="287" spans="3:3" x14ac:dyDescent="0.4">
      <c r="C287" s="24"/>
    </row>
    <row r="288" spans="3:3" x14ac:dyDescent="0.4">
      <c r="C288" s="24"/>
    </row>
    <row r="289" spans="3:3" x14ac:dyDescent="0.4">
      <c r="C289" s="24"/>
    </row>
    <row r="290" spans="3:3" x14ac:dyDescent="0.4">
      <c r="C290" s="24"/>
    </row>
    <row r="291" spans="3:3" x14ac:dyDescent="0.4">
      <c r="C291" s="24"/>
    </row>
    <row r="292" spans="3:3" x14ac:dyDescent="0.4">
      <c r="C292" s="24"/>
    </row>
    <row r="293" spans="3:3" x14ac:dyDescent="0.4">
      <c r="C293" s="24"/>
    </row>
    <row r="294" spans="3:3" x14ac:dyDescent="0.4">
      <c r="C294" s="24"/>
    </row>
    <row r="295" spans="3:3" x14ac:dyDescent="0.4">
      <c r="C295" s="24"/>
    </row>
    <row r="296" spans="3:3" x14ac:dyDescent="0.4">
      <c r="C296" s="24"/>
    </row>
    <row r="297" spans="3:3" x14ac:dyDescent="0.4">
      <c r="C297" s="24"/>
    </row>
    <row r="298" spans="3:3" x14ac:dyDescent="0.4">
      <c r="C298" s="24"/>
    </row>
    <row r="299" spans="3:3" x14ac:dyDescent="0.4">
      <c r="C299" s="24"/>
    </row>
    <row r="300" spans="3:3" x14ac:dyDescent="0.4">
      <c r="C300" s="24"/>
    </row>
    <row r="301" spans="3:3" x14ac:dyDescent="0.4">
      <c r="C301" s="24"/>
    </row>
    <row r="302" spans="3:3" x14ac:dyDescent="0.4">
      <c r="C302" s="24"/>
    </row>
    <row r="303" spans="3:3" x14ac:dyDescent="0.4">
      <c r="C303" s="24"/>
    </row>
    <row r="304" spans="3:3" x14ac:dyDescent="0.4">
      <c r="C304" s="24"/>
    </row>
    <row r="305" spans="3:3" x14ac:dyDescent="0.4">
      <c r="C305" s="24"/>
    </row>
    <row r="306" spans="3:3" x14ac:dyDescent="0.4">
      <c r="C306" s="24"/>
    </row>
    <row r="307" spans="3:3" x14ac:dyDescent="0.4">
      <c r="C307" s="24"/>
    </row>
    <row r="308" spans="3:3" x14ac:dyDescent="0.4">
      <c r="C308" s="24"/>
    </row>
    <row r="309" spans="3:3" x14ac:dyDescent="0.4">
      <c r="C309" s="24"/>
    </row>
    <row r="310" spans="3:3" x14ac:dyDescent="0.4">
      <c r="C310" s="24"/>
    </row>
    <row r="311" spans="3:3" x14ac:dyDescent="0.4">
      <c r="C311" s="24"/>
    </row>
    <row r="312" spans="3:3" x14ac:dyDescent="0.4">
      <c r="C312" s="24"/>
    </row>
    <row r="313" spans="3:3" x14ac:dyDescent="0.4">
      <c r="C313" s="24"/>
    </row>
    <row r="314" spans="3:3" x14ac:dyDescent="0.4">
      <c r="C314" s="24"/>
    </row>
    <row r="315" spans="3:3" x14ac:dyDescent="0.4">
      <c r="C315" s="24"/>
    </row>
    <row r="316" spans="3:3" x14ac:dyDescent="0.4">
      <c r="C316" s="24"/>
    </row>
    <row r="317" spans="3:3" x14ac:dyDescent="0.4">
      <c r="C317" s="24"/>
    </row>
    <row r="318" spans="3:3" x14ac:dyDescent="0.4">
      <c r="C318" s="24"/>
    </row>
    <row r="319" spans="3:3" x14ac:dyDescent="0.4">
      <c r="C319" s="24"/>
    </row>
    <row r="320" spans="3:3" x14ac:dyDescent="0.4">
      <c r="C320" s="24"/>
    </row>
    <row r="321" spans="3:3" x14ac:dyDescent="0.4">
      <c r="C321" s="24"/>
    </row>
    <row r="322" spans="3:3" x14ac:dyDescent="0.4">
      <c r="C322" s="24"/>
    </row>
    <row r="323" spans="3:3" x14ac:dyDescent="0.4">
      <c r="C323" s="24"/>
    </row>
    <row r="324" spans="3:3" x14ac:dyDescent="0.4">
      <c r="C324" s="24"/>
    </row>
    <row r="325" spans="3:3" x14ac:dyDescent="0.4">
      <c r="C325" s="24"/>
    </row>
    <row r="326" spans="3:3" x14ac:dyDescent="0.4">
      <c r="C326" s="24"/>
    </row>
    <row r="327" spans="3:3" x14ac:dyDescent="0.4">
      <c r="C327" s="24"/>
    </row>
    <row r="328" spans="3:3" x14ac:dyDescent="0.4">
      <c r="C328" s="24"/>
    </row>
    <row r="329" spans="3:3" x14ac:dyDescent="0.4">
      <c r="C329" s="24"/>
    </row>
    <row r="330" spans="3:3" x14ac:dyDescent="0.4">
      <c r="C330" s="24"/>
    </row>
    <row r="331" spans="3:3" x14ac:dyDescent="0.4">
      <c r="C331" s="24"/>
    </row>
    <row r="332" spans="3:3" x14ac:dyDescent="0.4">
      <c r="C332" s="24"/>
    </row>
    <row r="333" spans="3:3" x14ac:dyDescent="0.4">
      <c r="C333" s="24"/>
    </row>
    <row r="334" spans="3:3" x14ac:dyDescent="0.4">
      <c r="C334" s="24"/>
    </row>
    <row r="335" spans="3:3" x14ac:dyDescent="0.4">
      <c r="C335" s="24"/>
    </row>
    <row r="336" spans="3:3" x14ac:dyDescent="0.4">
      <c r="C336" s="24"/>
    </row>
    <row r="337" spans="3:3" x14ac:dyDescent="0.4">
      <c r="C337" s="24"/>
    </row>
    <row r="338" spans="3:3" x14ac:dyDescent="0.4">
      <c r="C338" s="24"/>
    </row>
    <row r="339" spans="3:3" x14ac:dyDescent="0.4">
      <c r="C339" s="26"/>
    </row>
    <row r="340" spans="3:3" x14ac:dyDescent="0.4">
      <c r="C340" s="24"/>
    </row>
    <row r="341" spans="3:3" x14ac:dyDescent="0.4">
      <c r="C341" s="24"/>
    </row>
    <row r="342" spans="3:3" x14ac:dyDescent="0.4">
      <c r="C342" s="24"/>
    </row>
    <row r="343" spans="3:3" x14ac:dyDescent="0.4">
      <c r="C343" s="26"/>
    </row>
    <row r="344" spans="3:3" x14ac:dyDescent="0.4">
      <c r="C344" s="24"/>
    </row>
    <row r="345" spans="3:3" x14ac:dyDescent="0.4">
      <c r="C345" s="24"/>
    </row>
    <row r="346" spans="3:3" x14ac:dyDescent="0.4">
      <c r="C346" s="24"/>
    </row>
    <row r="347" spans="3:3" x14ac:dyDescent="0.4">
      <c r="C347" s="24"/>
    </row>
    <row r="348" spans="3:3" x14ac:dyDescent="0.4">
      <c r="C348" s="24"/>
    </row>
    <row r="349" spans="3:3" x14ac:dyDescent="0.4">
      <c r="C349" s="24"/>
    </row>
    <row r="350" spans="3:3" x14ac:dyDescent="0.4">
      <c r="C350" s="24"/>
    </row>
    <row r="351" spans="3:3" x14ac:dyDescent="0.4">
      <c r="C351" s="24"/>
    </row>
    <row r="352" spans="3:3" x14ac:dyDescent="0.4">
      <c r="C352" s="24"/>
    </row>
    <row r="353" spans="3:3" x14ac:dyDescent="0.4">
      <c r="C353" s="24"/>
    </row>
    <row r="354" spans="3:3" x14ac:dyDescent="0.4">
      <c r="C354" s="24"/>
    </row>
    <row r="355" spans="3:3" x14ac:dyDescent="0.4">
      <c r="C355" s="24"/>
    </row>
    <row r="356" spans="3:3" x14ac:dyDescent="0.4">
      <c r="C356" s="24"/>
    </row>
    <row r="357" spans="3:3" x14ac:dyDescent="0.4">
      <c r="C357" s="24"/>
    </row>
    <row r="358" spans="3:3" x14ac:dyDescent="0.4">
      <c r="C358" s="24"/>
    </row>
    <row r="359" spans="3:3" x14ac:dyDescent="0.4">
      <c r="C359" s="24"/>
    </row>
    <row r="360" spans="3:3" x14ac:dyDescent="0.4">
      <c r="C360" s="24"/>
    </row>
    <row r="361" spans="3:3" x14ac:dyDescent="0.4">
      <c r="C361" s="24"/>
    </row>
    <row r="362" spans="3:3" x14ac:dyDescent="0.4">
      <c r="C362" s="24"/>
    </row>
    <row r="363" spans="3:3" x14ac:dyDescent="0.4">
      <c r="C363" s="24"/>
    </row>
    <row r="364" spans="3:3" x14ac:dyDescent="0.4">
      <c r="C364" s="24"/>
    </row>
    <row r="365" spans="3:3" x14ac:dyDescent="0.4">
      <c r="C365" s="24"/>
    </row>
    <row r="366" spans="3:3" x14ac:dyDescent="0.4">
      <c r="C366" s="24"/>
    </row>
    <row r="367" spans="3:3" x14ac:dyDescent="0.4">
      <c r="C367" s="24"/>
    </row>
    <row r="368" spans="3:3" x14ac:dyDescent="0.4">
      <c r="C368" s="24"/>
    </row>
    <row r="369" spans="3:3" x14ac:dyDescent="0.4">
      <c r="C369" s="24"/>
    </row>
    <row r="370" spans="3:3" x14ac:dyDescent="0.4">
      <c r="C370" s="26"/>
    </row>
    <row r="371" spans="3:3" x14ac:dyDescent="0.4">
      <c r="C371" s="24"/>
    </row>
    <row r="372" spans="3:3" x14ac:dyDescent="0.4">
      <c r="C372" s="24"/>
    </row>
    <row r="373" spans="3:3" x14ac:dyDescent="0.4">
      <c r="C373" s="24"/>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CEA1F-3DF0-455D-9F0D-B9A2EF9FB661}">
  <dimension ref="A1:M371"/>
  <sheetViews>
    <sheetView workbookViewId="0">
      <selection sqref="A1:E1"/>
    </sheetView>
  </sheetViews>
  <sheetFormatPr defaultRowHeight="12.3" x14ac:dyDescent="0.4"/>
  <cols>
    <col min="1" max="5" width="30.609375" style="21" customWidth="1"/>
    <col min="6" max="6" width="22.5" customWidth="1"/>
    <col min="7" max="7" width="2.609375" customWidth="1"/>
    <col min="8" max="9" width="22.5" customWidth="1"/>
    <col min="10" max="10" width="2.609375" customWidth="1"/>
    <col min="11" max="11" width="53.21875" customWidth="1"/>
    <col min="12" max="12" width="27.77734375" customWidth="1"/>
  </cols>
  <sheetData>
    <row r="1" spans="1:13" ht="46.2" customHeight="1" x14ac:dyDescent="0.4">
      <c r="A1" s="43" t="s">
        <v>780</v>
      </c>
      <c r="B1" s="44"/>
      <c r="C1" s="44"/>
      <c r="D1" s="44"/>
      <c r="E1" s="44"/>
      <c r="F1" s="38" t="s">
        <v>783</v>
      </c>
      <c r="H1" s="38" t="s">
        <v>784</v>
      </c>
      <c r="I1" s="38" t="s">
        <v>753</v>
      </c>
      <c r="J1" s="23"/>
      <c r="K1" s="40" t="s">
        <v>781</v>
      </c>
      <c r="L1" s="45" t="s">
        <v>782</v>
      </c>
      <c r="M1" s="45"/>
    </row>
    <row r="2" spans="1:13" x14ac:dyDescent="0.4">
      <c r="A2" s="22" t="s">
        <v>68</v>
      </c>
      <c r="B2" s="29" t="s">
        <v>85</v>
      </c>
      <c r="C2" s="29" t="s">
        <v>178</v>
      </c>
      <c r="D2" s="29" t="s">
        <v>31</v>
      </c>
      <c r="E2" s="29"/>
      <c r="F2" s="41">
        <f>COUNTIF(A2:E2,"*")</f>
        <v>4</v>
      </c>
      <c r="G2" s="41"/>
      <c r="H2" s="41">
        <v>1</v>
      </c>
      <c r="I2" s="42">
        <f>COUNTIF(F2:F160, 1)</f>
        <v>49</v>
      </c>
      <c r="K2" s="39" t="s">
        <v>68</v>
      </c>
      <c r="L2" t="s">
        <v>68</v>
      </c>
      <c r="M2" s="20">
        <v>124</v>
      </c>
    </row>
    <row r="3" spans="1:13" x14ac:dyDescent="0.4">
      <c r="A3" s="22" t="s">
        <v>46</v>
      </c>
      <c r="B3" s="29"/>
      <c r="C3" s="29"/>
      <c r="D3" s="29"/>
      <c r="E3" s="29"/>
      <c r="F3" s="41">
        <f t="shared" ref="F3:F66" si="0">COUNTIF(A3:E3,"*")</f>
        <v>1</v>
      </c>
      <c r="G3" s="41"/>
      <c r="H3" s="41">
        <v>2</v>
      </c>
      <c r="I3" s="42">
        <f>COUNTIF(F2:F160, 2)</f>
        <v>44</v>
      </c>
      <c r="K3" s="25" t="s">
        <v>46</v>
      </c>
      <c r="L3" t="s">
        <v>346</v>
      </c>
      <c r="M3" s="20">
        <v>10</v>
      </c>
    </row>
    <row r="4" spans="1:13" x14ac:dyDescent="0.4">
      <c r="A4" s="22" t="s">
        <v>68</v>
      </c>
      <c r="B4" s="29" t="s">
        <v>85</v>
      </c>
      <c r="C4" s="29"/>
      <c r="D4" s="29"/>
      <c r="E4" s="29"/>
      <c r="F4" s="41">
        <f t="shared" si="0"/>
        <v>2</v>
      </c>
      <c r="G4" s="41"/>
      <c r="H4" s="41">
        <v>3</v>
      </c>
      <c r="I4" s="42">
        <f>COUNTIF(F2:F160, 3)</f>
        <v>39</v>
      </c>
      <c r="K4" s="39" t="s">
        <v>68</v>
      </c>
      <c r="L4" t="s">
        <v>189</v>
      </c>
      <c r="M4" s="20">
        <v>66</v>
      </c>
    </row>
    <row r="5" spans="1:13" x14ac:dyDescent="0.4">
      <c r="A5" s="22" t="s">
        <v>68</v>
      </c>
      <c r="B5" s="29" t="s">
        <v>85</v>
      </c>
      <c r="C5" s="29" t="s">
        <v>178</v>
      </c>
      <c r="D5" s="29"/>
      <c r="E5" s="29"/>
      <c r="F5" s="41">
        <f t="shared" si="0"/>
        <v>3</v>
      </c>
      <c r="G5" s="41"/>
      <c r="H5" s="41">
        <v>4</v>
      </c>
      <c r="I5" s="42">
        <f>COUNTIF(F2:F160, 4)</f>
        <v>19</v>
      </c>
      <c r="K5" s="39" t="s">
        <v>68</v>
      </c>
      <c r="L5" t="s">
        <v>46</v>
      </c>
      <c r="M5" s="20">
        <v>12</v>
      </c>
    </row>
    <row r="6" spans="1:13" x14ac:dyDescent="0.4">
      <c r="A6" s="22" t="s">
        <v>46</v>
      </c>
      <c r="B6" s="29"/>
      <c r="C6" s="29"/>
      <c r="D6" s="29"/>
      <c r="E6" s="29"/>
      <c r="F6" s="41">
        <f t="shared" si="0"/>
        <v>1</v>
      </c>
      <c r="G6" s="41"/>
      <c r="H6" s="41">
        <v>5</v>
      </c>
      <c r="I6" s="42">
        <f>COUNTIF(F2:F160, 5)</f>
        <v>8</v>
      </c>
      <c r="K6" s="25" t="s">
        <v>46</v>
      </c>
      <c r="L6" t="s">
        <v>31</v>
      </c>
      <c r="M6" s="20">
        <v>6</v>
      </c>
    </row>
    <row r="7" spans="1:13" x14ac:dyDescent="0.4">
      <c r="A7" s="22" t="s">
        <v>68</v>
      </c>
      <c r="B7" s="29"/>
      <c r="C7" s="29"/>
      <c r="D7" s="29"/>
      <c r="E7" s="29"/>
      <c r="F7" s="41">
        <f t="shared" si="0"/>
        <v>1</v>
      </c>
      <c r="G7" s="41"/>
      <c r="H7" s="41"/>
      <c r="I7" s="41"/>
      <c r="K7" s="39" t="s">
        <v>68</v>
      </c>
      <c r="L7" t="s">
        <v>178</v>
      </c>
      <c r="M7" s="20">
        <v>60</v>
      </c>
    </row>
    <row r="8" spans="1:13" x14ac:dyDescent="0.4">
      <c r="A8" s="22" t="s">
        <v>68</v>
      </c>
      <c r="B8" s="29"/>
      <c r="C8" s="29"/>
      <c r="D8" s="29"/>
      <c r="E8" s="29"/>
      <c r="F8" s="41">
        <f t="shared" si="0"/>
        <v>1</v>
      </c>
      <c r="G8" s="41"/>
      <c r="H8" s="41"/>
      <c r="I8" s="41"/>
      <c r="K8" s="39" t="s">
        <v>68</v>
      </c>
      <c r="L8" t="s">
        <v>85</v>
      </c>
      <c r="M8" s="20">
        <v>92</v>
      </c>
    </row>
    <row r="9" spans="1:13" x14ac:dyDescent="0.4">
      <c r="A9" s="22" t="s">
        <v>68</v>
      </c>
      <c r="B9" s="29" t="s">
        <v>85</v>
      </c>
      <c r="C9" s="29"/>
      <c r="D9" s="29"/>
      <c r="E9" s="29"/>
      <c r="F9" s="41">
        <f t="shared" si="0"/>
        <v>2</v>
      </c>
      <c r="G9" s="41"/>
      <c r="H9" s="41"/>
      <c r="I9" s="41"/>
      <c r="K9" s="39" t="s">
        <v>68</v>
      </c>
    </row>
    <row r="10" spans="1:13" x14ac:dyDescent="0.4">
      <c r="A10" s="22" t="s">
        <v>85</v>
      </c>
      <c r="B10" s="29"/>
      <c r="C10" s="29"/>
      <c r="D10" s="29"/>
      <c r="E10" s="29"/>
      <c r="F10" s="41">
        <f t="shared" si="0"/>
        <v>1</v>
      </c>
      <c r="G10" s="41"/>
      <c r="H10" s="41"/>
      <c r="I10" s="41"/>
      <c r="K10" s="39" t="s">
        <v>85</v>
      </c>
    </row>
    <row r="11" spans="1:13" x14ac:dyDescent="0.4">
      <c r="A11" s="22" t="s">
        <v>68</v>
      </c>
      <c r="B11" s="29" t="s">
        <v>85</v>
      </c>
      <c r="C11" s="29" t="s">
        <v>178</v>
      </c>
      <c r="D11" s="29"/>
      <c r="E11" s="29"/>
      <c r="F11" s="41">
        <f t="shared" si="0"/>
        <v>3</v>
      </c>
      <c r="G11" s="41"/>
      <c r="H11" s="41"/>
      <c r="I11" s="41"/>
      <c r="K11" s="39" t="s">
        <v>68</v>
      </c>
    </row>
    <row r="12" spans="1:13" x14ac:dyDescent="0.4">
      <c r="A12" s="22" t="s">
        <v>189</v>
      </c>
      <c r="B12" s="29" t="s">
        <v>68</v>
      </c>
      <c r="C12" s="29" t="s">
        <v>85</v>
      </c>
      <c r="D12" s="29"/>
      <c r="E12" s="29"/>
      <c r="F12" s="41">
        <f t="shared" si="0"/>
        <v>3</v>
      </c>
      <c r="G12" s="41"/>
      <c r="H12" s="41"/>
      <c r="I12" s="41"/>
      <c r="K12" s="39" t="s">
        <v>189</v>
      </c>
    </row>
    <row r="13" spans="1:13" x14ac:dyDescent="0.4">
      <c r="A13" s="22" t="s">
        <v>68</v>
      </c>
      <c r="B13" s="29" t="s">
        <v>85</v>
      </c>
      <c r="C13" s="29" t="s">
        <v>178</v>
      </c>
      <c r="D13" s="29"/>
      <c r="E13" s="29"/>
      <c r="F13" s="41">
        <f t="shared" si="0"/>
        <v>3</v>
      </c>
      <c r="G13" s="41"/>
      <c r="H13" s="41"/>
      <c r="I13" s="41"/>
      <c r="K13" s="39" t="s">
        <v>68</v>
      </c>
    </row>
    <row r="14" spans="1:13" x14ac:dyDescent="0.4">
      <c r="A14" s="22" t="s">
        <v>68</v>
      </c>
      <c r="B14" s="29" t="s">
        <v>85</v>
      </c>
      <c r="C14" s="29"/>
      <c r="D14" s="29"/>
      <c r="E14" s="29"/>
      <c r="F14" s="41">
        <f t="shared" si="0"/>
        <v>2</v>
      </c>
      <c r="G14" s="41"/>
      <c r="H14" s="41"/>
      <c r="I14" s="41"/>
      <c r="K14" s="39" t="s">
        <v>68</v>
      </c>
    </row>
    <row r="15" spans="1:13" x14ac:dyDescent="0.4">
      <c r="A15" s="22" t="s">
        <v>68</v>
      </c>
      <c r="B15" s="29" t="s">
        <v>85</v>
      </c>
      <c r="C15" s="29"/>
      <c r="D15" s="29"/>
      <c r="E15" s="29"/>
      <c r="F15" s="41">
        <f t="shared" si="0"/>
        <v>2</v>
      </c>
      <c r="G15" s="41"/>
      <c r="H15" s="41"/>
      <c r="I15" s="41"/>
      <c r="K15" s="39" t="s">
        <v>68</v>
      </c>
    </row>
    <row r="16" spans="1:13" x14ac:dyDescent="0.4">
      <c r="A16" s="22" t="s">
        <v>189</v>
      </c>
      <c r="B16" s="29" t="s">
        <v>68</v>
      </c>
      <c r="C16" s="29" t="s">
        <v>85</v>
      </c>
      <c r="D16" s="29"/>
      <c r="E16" s="29"/>
      <c r="F16" s="41">
        <f t="shared" si="0"/>
        <v>3</v>
      </c>
      <c r="G16" s="41"/>
      <c r="H16" s="41"/>
      <c r="I16" s="41"/>
      <c r="K16" s="39" t="s">
        <v>189</v>
      </c>
    </row>
    <row r="17" spans="1:11" x14ac:dyDescent="0.4">
      <c r="A17" s="22" t="s">
        <v>189</v>
      </c>
      <c r="B17" s="29" t="s">
        <v>68</v>
      </c>
      <c r="C17" s="29" t="s">
        <v>85</v>
      </c>
      <c r="D17" s="29" t="s">
        <v>346</v>
      </c>
      <c r="E17" s="29" t="s">
        <v>178</v>
      </c>
      <c r="F17" s="41">
        <f t="shared" si="0"/>
        <v>5</v>
      </c>
      <c r="G17" s="41"/>
      <c r="H17" s="41"/>
      <c r="I17" s="41"/>
      <c r="K17" s="39" t="s">
        <v>189</v>
      </c>
    </row>
    <row r="18" spans="1:11" x14ac:dyDescent="0.4">
      <c r="A18" s="22" t="s">
        <v>68</v>
      </c>
      <c r="B18" s="29" t="s">
        <v>85</v>
      </c>
      <c r="C18" s="29" t="s">
        <v>178</v>
      </c>
      <c r="D18" s="29"/>
      <c r="E18" s="29"/>
      <c r="F18" s="41">
        <f t="shared" si="0"/>
        <v>3</v>
      </c>
      <c r="G18" s="41"/>
      <c r="H18" s="41"/>
      <c r="I18" s="41"/>
      <c r="K18" s="39" t="s">
        <v>68</v>
      </c>
    </row>
    <row r="19" spans="1:11" x14ac:dyDescent="0.4">
      <c r="A19" s="22" t="s">
        <v>189</v>
      </c>
      <c r="B19" s="29" t="s">
        <v>68</v>
      </c>
      <c r="C19" s="29"/>
      <c r="D19" s="29"/>
      <c r="E19" s="29"/>
      <c r="F19" s="41">
        <f t="shared" si="0"/>
        <v>2</v>
      </c>
      <c r="G19" s="41"/>
      <c r="H19" s="41"/>
      <c r="I19" s="41"/>
      <c r="K19" s="39" t="s">
        <v>189</v>
      </c>
    </row>
    <row r="20" spans="1:11" x14ac:dyDescent="0.4">
      <c r="A20" s="22" t="s">
        <v>189</v>
      </c>
      <c r="B20" s="29" t="s">
        <v>68</v>
      </c>
      <c r="C20" s="29" t="s">
        <v>85</v>
      </c>
      <c r="D20" s="29" t="s">
        <v>178</v>
      </c>
      <c r="E20" s="29"/>
      <c r="F20" s="41">
        <f t="shared" si="0"/>
        <v>4</v>
      </c>
      <c r="G20" s="41"/>
      <c r="H20" s="41"/>
      <c r="I20" s="41"/>
      <c r="K20" s="39" t="s">
        <v>189</v>
      </c>
    </row>
    <row r="21" spans="1:11" x14ac:dyDescent="0.4">
      <c r="A21" s="22" t="s">
        <v>68</v>
      </c>
      <c r="B21" s="29" t="s">
        <v>85</v>
      </c>
      <c r="C21" s="29" t="s">
        <v>178</v>
      </c>
      <c r="D21" s="29"/>
      <c r="E21" s="29"/>
      <c r="F21" s="41">
        <f t="shared" si="0"/>
        <v>3</v>
      </c>
      <c r="G21" s="41"/>
      <c r="H21" s="41"/>
      <c r="I21" s="41"/>
      <c r="K21" s="39" t="s">
        <v>68</v>
      </c>
    </row>
    <row r="22" spans="1:11" x14ac:dyDescent="0.4">
      <c r="A22" s="22" t="s">
        <v>189</v>
      </c>
      <c r="B22" s="29" t="s">
        <v>68</v>
      </c>
      <c r="C22" s="29"/>
      <c r="D22" s="29"/>
      <c r="E22" s="29"/>
      <c r="F22" s="41">
        <f t="shared" si="0"/>
        <v>2</v>
      </c>
      <c r="G22" s="41"/>
      <c r="H22" s="41"/>
      <c r="I22" s="41"/>
      <c r="K22" s="39" t="s">
        <v>189</v>
      </c>
    </row>
    <row r="23" spans="1:11" x14ac:dyDescent="0.4">
      <c r="A23" s="22" t="s">
        <v>68</v>
      </c>
      <c r="B23" s="29" t="s">
        <v>85</v>
      </c>
      <c r="C23" s="29" t="s">
        <v>178</v>
      </c>
      <c r="D23" s="29"/>
      <c r="E23" s="29"/>
      <c r="F23" s="41">
        <f t="shared" si="0"/>
        <v>3</v>
      </c>
      <c r="G23" s="41"/>
      <c r="H23" s="41"/>
      <c r="I23" s="41"/>
      <c r="K23" s="39" t="s">
        <v>68</v>
      </c>
    </row>
    <row r="24" spans="1:11" x14ac:dyDescent="0.4">
      <c r="A24" s="22" t="s">
        <v>68</v>
      </c>
      <c r="B24" s="29" t="s">
        <v>85</v>
      </c>
      <c r="C24" s="29" t="s">
        <v>178</v>
      </c>
      <c r="D24" s="29"/>
      <c r="E24" s="29"/>
      <c r="F24" s="41">
        <f t="shared" si="0"/>
        <v>3</v>
      </c>
      <c r="G24" s="41"/>
      <c r="H24" s="41"/>
      <c r="I24" s="41"/>
      <c r="K24" s="39" t="s">
        <v>68</v>
      </c>
    </row>
    <row r="25" spans="1:11" x14ac:dyDescent="0.4">
      <c r="A25" s="22" t="s">
        <v>68</v>
      </c>
      <c r="B25" s="29" t="s">
        <v>85</v>
      </c>
      <c r="C25" s="29" t="s">
        <v>178</v>
      </c>
      <c r="D25" s="29"/>
      <c r="E25" s="29"/>
      <c r="F25" s="41">
        <f t="shared" si="0"/>
        <v>3</v>
      </c>
      <c r="G25" s="41"/>
      <c r="H25" s="41"/>
      <c r="I25" s="41"/>
      <c r="K25" s="39" t="s">
        <v>68</v>
      </c>
    </row>
    <row r="26" spans="1:11" x14ac:dyDescent="0.4">
      <c r="A26" s="22" t="s">
        <v>189</v>
      </c>
      <c r="B26" s="29" t="s">
        <v>68</v>
      </c>
      <c r="C26" s="29" t="s">
        <v>85</v>
      </c>
      <c r="D26" s="29" t="s">
        <v>178</v>
      </c>
      <c r="E26" s="29"/>
      <c r="F26" s="41">
        <f t="shared" si="0"/>
        <v>4</v>
      </c>
      <c r="G26" s="41"/>
      <c r="H26" s="41"/>
      <c r="I26" s="41"/>
      <c r="K26" s="39" t="s">
        <v>189</v>
      </c>
    </row>
    <row r="27" spans="1:11" x14ac:dyDescent="0.4">
      <c r="A27" s="22" t="s">
        <v>189</v>
      </c>
      <c r="B27" s="29" t="s">
        <v>68</v>
      </c>
      <c r="C27" s="29" t="s">
        <v>85</v>
      </c>
      <c r="D27" s="29"/>
      <c r="E27" s="29"/>
      <c r="F27" s="41">
        <f t="shared" si="0"/>
        <v>3</v>
      </c>
      <c r="G27" s="41"/>
      <c r="H27" s="41"/>
      <c r="I27" s="41"/>
      <c r="K27" s="39" t="s">
        <v>189</v>
      </c>
    </row>
    <row r="28" spans="1:11" x14ac:dyDescent="0.4">
      <c r="A28" s="22" t="s">
        <v>68</v>
      </c>
      <c r="B28" s="29" t="s">
        <v>85</v>
      </c>
      <c r="C28" s="29" t="s">
        <v>178</v>
      </c>
      <c r="D28" s="29" t="s">
        <v>31</v>
      </c>
      <c r="E28" s="29"/>
      <c r="F28" s="41">
        <f t="shared" si="0"/>
        <v>4</v>
      </c>
      <c r="G28" s="41"/>
      <c r="H28" s="41"/>
      <c r="I28" s="41"/>
      <c r="K28" s="39" t="s">
        <v>68</v>
      </c>
    </row>
    <row r="29" spans="1:11" x14ac:dyDescent="0.4">
      <c r="A29" s="22" t="s">
        <v>68</v>
      </c>
      <c r="B29" s="29" t="s">
        <v>85</v>
      </c>
      <c r="C29" s="29" t="s">
        <v>178</v>
      </c>
      <c r="D29" s="29"/>
      <c r="E29" s="29"/>
      <c r="F29" s="41">
        <f t="shared" si="0"/>
        <v>3</v>
      </c>
      <c r="G29" s="41"/>
      <c r="H29" s="41"/>
      <c r="I29" s="41"/>
      <c r="K29" s="39" t="s">
        <v>68</v>
      </c>
    </row>
    <row r="30" spans="1:11" x14ac:dyDescent="0.4">
      <c r="A30" s="22" t="s">
        <v>189</v>
      </c>
      <c r="B30" s="29" t="s">
        <v>68</v>
      </c>
      <c r="C30" s="29"/>
      <c r="D30" s="29"/>
      <c r="E30" s="29"/>
      <c r="F30" s="41">
        <f t="shared" si="0"/>
        <v>2</v>
      </c>
      <c r="G30" s="41"/>
      <c r="H30" s="41"/>
      <c r="I30" s="41"/>
      <c r="K30" s="39" t="s">
        <v>189</v>
      </c>
    </row>
    <row r="31" spans="1:11" x14ac:dyDescent="0.4">
      <c r="A31" s="22" t="s">
        <v>68</v>
      </c>
      <c r="B31" s="29" t="s">
        <v>85</v>
      </c>
      <c r="C31" s="29" t="s">
        <v>178</v>
      </c>
      <c r="D31" s="29"/>
      <c r="E31" s="29"/>
      <c r="F31" s="41">
        <f t="shared" si="0"/>
        <v>3</v>
      </c>
      <c r="G31" s="41"/>
      <c r="H31" s="41"/>
      <c r="I31" s="41"/>
      <c r="K31" s="39" t="s">
        <v>68</v>
      </c>
    </row>
    <row r="32" spans="1:11" x14ac:dyDescent="0.4">
      <c r="A32" s="22" t="s">
        <v>178</v>
      </c>
      <c r="B32" s="29"/>
      <c r="C32" s="29"/>
      <c r="D32" s="29"/>
      <c r="E32" s="29"/>
      <c r="F32" s="41">
        <f t="shared" si="0"/>
        <v>1</v>
      </c>
      <c r="G32" s="41"/>
      <c r="H32" s="41"/>
      <c r="I32" s="41"/>
      <c r="K32" s="39" t="s">
        <v>178</v>
      </c>
    </row>
    <row r="33" spans="1:11" x14ac:dyDescent="0.4">
      <c r="A33" s="22" t="s">
        <v>189</v>
      </c>
      <c r="B33" s="29" t="s">
        <v>68</v>
      </c>
      <c r="C33" s="29" t="s">
        <v>85</v>
      </c>
      <c r="D33" s="29"/>
      <c r="E33" s="29"/>
      <c r="F33" s="41">
        <f t="shared" si="0"/>
        <v>3</v>
      </c>
      <c r="G33" s="41"/>
      <c r="H33" s="41"/>
      <c r="I33" s="41"/>
      <c r="K33" s="39" t="s">
        <v>189</v>
      </c>
    </row>
    <row r="34" spans="1:11" x14ac:dyDescent="0.4">
      <c r="A34" s="22" t="s">
        <v>68</v>
      </c>
      <c r="B34" s="29" t="s">
        <v>85</v>
      </c>
      <c r="C34" s="29" t="s">
        <v>178</v>
      </c>
      <c r="D34" s="29"/>
      <c r="E34" s="29"/>
      <c r="F34" s="41">
        <f t="shared" si="0"/>
        <v>3</v>
      </c>
      <c r="G34" s="41"/>
      <c r="H34" s="41"/>
      <c r="I34" s="41"/>
      <c r="K34" s="39" t="s">
        <v>68</v>
      </c>
    </row>
    <row r="35" spans="1:11" x14ac:dyDescent="0.4">
      <c r="A35" s="22" t="s">
        <v>189</v>
      </c>
      <c r="B35" s="29"/>
      <c r="C35" s="29"/>
      <c r="D35" s="29"/>
      <c r="E35" s="29"/>
      <c r="F35" s="41">
        <f t="shared" si="0"/>
        <v>1</v>
      </c>
      <c r="G35" s="41"/>
      <c r="H35" s="41"/>
      <c r="I35" s="41"/>
      <c r="K35" s="39" t="s">
        <v>189</v>
      </c>
    </row>
    <row r="36" spans="1:11" x14ac:dyDescent="0.4">
      <c r="A36" s="22" t="s">
        <v>189</v>
      </c>
      <c r="B36" s="29" t="s">
        <v>68</v>
      </c>
      <c r="C36" s="29" t="s">
        <v>85</v>
      </c>
      <c r="D36" s="29" t="s">
        <v>178</v>
      </c>
      <c r="E36" s="29"/>
      <c r="F36" s="41">
        <f t="shared" si="0"/>
        <v>4</v>
      </c>
      <c r="G36" s="41"/>
      <c r="H36" s="41"/>
      <c r="I36" s="41"/>
      <c r="K36" s="39" t="s">
        <v>189</v>
      </c>
    </row>
    <row r="37" spans="1:11" x14ac:dyDescent="0.4">
      <c r="A37" s="22" t="s">
        <v>189</v>
      </c>
      <c r="B37" s="29" t="s">
        <v>68</v>
      </c>
      <c r="C37" s="29"/>
      <c r="D37" s="29"/>
      <c r="E37" s="29"/>
      <c r="F37" s="41">
        <f t="shared" si="0"/>
        <v>2</v>
      </c>
      <c r="G37" s="41"/>
      <c r="H37" s="41"/>
      <c r="I37" s="41"/>
      <c r="K37" s="39" t="s">
        <v>189</v>
      </c>
    </row>
    <row r="38" spans="1:11" x14ac:dyDescent="0.4">
      <c r="A38" s="22" t="s">
        <v>189</v>
      </c>
      <c r="B38" s="29" t="s">
        <v>68</v>
      </c>
      <c r="C38" s="29" t="s">
        <v>85</v>
      </c>
      <c r="D38" s="29" t="s">
        <v>178</v>
      </c>
      <c r="E38" s="29"/>
      <c r="F38" s="41">
        <f t="shared" si="0"/>
        <v>4</v>
      </c>
      <c r="G38" s="41"/>
      <c r="H38" s="41"/>
      <c r="I38" s="41"/>
      <c r="K38" s="39" t="s">
        <v>189</v>
      </c>
    </row>
    <row r="39" spans="1:11" x14ac:dyDescent="0.4">
      <c r="A39" s="22" t="s">
        <v>189</v>
      </c>
      <c r="B39" s="29" t="s">
        <v>68</v>
      </c>
      <c r="C39" s="29" t="s">
        <v>85</v>
      </c>
      <c r="D39" s="29" t="s">
        <v>346</v>
      </c>
      <c r="E39" s="29" t="s">
        <v>178</v>
      </c>
      <c r="F39" s="41">
        <f t="shared" si="0"/>
        <v>5</v>
      </c>
      <c r="G39" s="41"/>
      <c r="H39" s="41"/>
      <c r="I39" s="41"/>
      <c r="K39" s="39" t="s">
        <v>189</v>
      </c>
    </row>
    <row r="40" spans="1:11" x14ac:dyDescent="0.4">
      <c r="A40" s="22" t="s">
        <v>189</v>
      </c>
      <c r="B40" s="29"/>
      <c r="C40" s="29"/>
      <c r="D40" s="29"/>
      <c r="E40" s="29"/>
      <c r="F40" s="41">
        <f t="shared" si="0"/>
        <v>1</v>
      </c>
      <c r="G40" s="41"/>
      <c r="H40" s="41"/>
      <c r="I40" s="41"/>
      <c r="K40" s="39" t="s">
        <v>189</v>
      </c>
    </row>
    <row r="41" spans="1:11" x14ac:dyDescent="0.4">
      <c r="A41" s="22" t="s">
        <v>68</v>
      </c>
      <c r="B41" s="29" t="s">
        <v>178</v>
      </c>
      <c r="C41" s="29"/>
      <c r="D41" s="29"/>
      <c r="E41" s="29"/>
      <c r="F41" s="41">
        <f t="shared" si="0"/>
        <v>2</v>
      </c>
      <c r="G41" s="41"/>
      <c r="H41" s="41"/>
      <c r="I41" s="41"/>
      <c r="K41" s="39" t="s">
        <v>68</v>
      </c>
    </row>
    <row r="42" spans="1:11" x14ac:dyDescent="0.4">
      <c r="A42" s="22" t="s">
        <v>189</v>
      </c>
      <c r="B42" s="29"/>
      <c r="C42" s="29"/>
      <c r="D42" s="29"/>
      <c r="E42" s="29"/>
      <c r="F42" s="41">
        <f t="shared" si="0"/>
        <v>1</v>
      </c>
      <c r="G42" s="41"/>
      <c r="H42" s="41"/>
      <c r="I42" s="41"/>
      <c r="K42" s="39" t="s">
        <v>189</v>
      </c>
    </row>
    <row r="43" spans="1:11" x14ac:dyDescent="0.4">
      <c r="A43" s="22" t="s">
        <v>189</v>
      </c>
      <c r="B43" s="29" t="s">
        <v>68</v>
      </c>
      <c r="C43" s="29" t="s">
        <v>346</v>
      </c>
      <c r="D43" s="29"/>
      <c r="E43" s="29"/>
      <c r="F43" s="41">
        <f t="shared" si="0"/>
        <v>3</v>
      </c>
      <c r="G43" s="41"/>
      <c r="H43" s="41"/>
      <c r="I43" s="41"/>
      <c r="K43" s="39" t="s">
        <v>189</v>
      </c>
    </row>
    <row r="44" spans="1:11" x14ac:dyDescent="0.4">
      <c r="A44" s="22" t="s">
        <v>68</v>
      </c>
      <c r="B44" s="29" t="s">
        <v>85</v>
      </c>
      <c r="C44" s="29"/>
      <c r="D44" s="29"/>
      <c r="E44" s="29"/>
      <c r="F44" s="41">
        <f t="shared" si="0"/>
        <v>2</v>
      </c>
      <c r="G44" s="41"/>
      <c r="H44" s="41"/>
      <c r="I44" s="41"/>
      <c r="K44" s="39" t="s">
        <v>68</v>
      </c>
    </row>
    <row r="45" spans="1:11" x14ac:dyDescent="0.4">
      <c r="A45" s="22" t="s">
        <v>189</v>
      </c>
      <c r="B45" s="29" t="s">
        <v>68</v>
      </c>
      <c r="C45" s="29" t="s">
        <v>85</v>
      </c>
      <c r="D45" s="29" t="s">
        <v>178</v>
      </c>
      <c r="E45" s="29"/>
      <c r="F45" s="41">
        <f t="shared" si="0"/>
        <v>4</v>
      </c>
      <c r="G45" s="41"/>
      <c r="H45" s="41"/>
      <c r="I45" s="41"/>
      <c r="K45" s="39" t="s">
        <v>189</v>
      </c>
    </row>
    <row r="46" spans="1:11" x14ac:dyDescent="0.4">
      <c r="A46" s="22" t="s">
        <v>189</v>
      </c>
      <c r="B46" s="29" t="s">
        <v>68</v>
      </c>
      <c r="C46" s="29" t="s">
        <v>85</v>
      </c>
      <c r="D46" s="29" t="s">
        <v>346</v>
      </c>
      <c r="E46" s="29" t="s">
        <v>178</v>
      </c>
      <c r="F46" s="41">
        <f t="shared" si="0"/>
        <v>5</v>
      </c>
      <c r="G46" s="41"/>
      <c r="H46" s="41"/>
      <c r="I46" s="41"/>
      <c r="K46" s="39" t="s">
        <v>189</v>
      </c>
    </row>
    <row r="47" spans="1:11" x14ac:dyDescent="0.4">
      <c r="A47" s="22" t="s">
        <v>68</v>
      </c>
      <c r="B47" s="29" t="s">
        <v>85</v>
      </c>
      <c r="C47" s="29" t="s">
        <v>178</v>
      </c>
      <c r="D47" s="29"/>
      <c r="E47" s="29"/>
      <c r="F47" s="41">
        <f t="shared" si="0"/>
        <v>3</v>
      </c>
      <c r="G47" s="41"/>
      <c r="H47" s="41"/>
      <c r="I47" s="41"/>
      <c r="K47" s="39" t="s">
        <v>68</v>
      </c>
    </row>
    <row r="48" spans="1:11" x14ac:dyDescent="0.4">
      <c r="A48" s="22" t="s">
        <v>189</v>
      </c>
      <c r="B48" s="29" t="s">
        <v>68</v>
      </c>
      <c r="C48" s="29" t="s">
        <v>85</v>
      </c>
      <c r="D48" s="29"/>
      <c r="E48" s="29"/>
      <c r="F48" s="41">
        <f t="shared" si="0"/>
        <v>3</v>
      </c>
      <c r="G48" s="41"/>
      <c r="H48" s="41"/>
      <c r="I48" s="41"/>
      <c r="K48" s="39" t="s">
        <v>189</v>
      </c>
    </row>
    <row r="49" spans="1:11" x14ac:dyDescent="0.4">
      <c r="A49" s="22" t="s">
        <v>68</v>
      </c>
      <c r="B49" s="29" t="s">
        <v>85</v>
      </c>
      <c r="C49" s="29" t="s">
        <v>178</v>
      </c>
      <c r="D49" s="29"/>
      <c r="E49" s="29"/>
      <c r="F49" s="41">
        <f t="shared" si="0"/>
        <v>3</v>
      </c>
      <c r="G49" s="41"/>
      <c r="H49" s="41"/>
      <c r="I49" s="41"/>
      <c r="K49" s="39" t="s">
        <v>68</v>
      </c>
    </row>
    <row r="50" spans="1:11" x14ac:dyDescent="0.4">
      <c r="A50" s="22" t="s">
        <v>189</v>
      </c>
      <c r="B50" s="29"/>
      <c r="C50" s="29"/>
      <c r="D50" s="29"/>
      <c r="E50" s="29"/>
      <c r="F50" s="41">
        <f t="shared" si="0"/>
        <v>1</v>
      </c>
      <c r="G50" s="41"/>
      <c r="H50" s="41"/>
      <c r="I50" s="41"/>
      <c r="K50" s="39" t="s">
        <v>189</v>
      </c>
    </row>
    <row r="51" spans="1:11" x14ac:dyDescent="0.4">
      <c r="A51" s="22" t="s">
        <v>68</v>
      </c>
      <c r="B51" s="29" t="s">
        <v>85</v>
      </c>
      <c r="C51" s="29" t="s">
        <v>178</v>
      </c>
      <c r="D51" s="29"/>
      <c r="E51" s="29"/>
      <c r="F51" s="41">
        <f t="shared" si="0"/>
        <v>3</v>
      </c>
      <c r="G51" s="41"/>
      <c r="H51" s="41"/>
      <c r="I51" s="41"/>
      <c r="K51" s="39" t="s">
        <v>68</v>
      </c>
    </row>
    <row r="52" spans="1:11" x14ac:dyDescent="0.4">
      <c r="A52" s="22" t="s">
        <v>189</v>
      </c>
      <c r="B52" s="29" t="s">
        <v>68</v>
      </c>
      <c r="C52" s="29" t="s">
        <v>85</v>
      </c>
      <c r="D52" s="29" t="s">
        <v>346</v>
      </c>
      <c r="E52" s="29" t="s">
        <v>178</v>
      </c>
      <c r="F52" s="41">
        <f t="shared" si="0"/>
        <v>5</v>
      </c>
      <c r="G52" s="41"/>
      <c r="H52" s="41"/>
      <c r="I52" s="41"/>
      <c r="K52" s="39" t="s">
        <v>189</v>
      </c>
    </row>
    <row r="53" spans="1:11" x14ac:dyDescent="0.4">
      <c r="A53" s="22" t="s">
        <v>189</v>
      </c>
      <c r="B53" s="29" t="s">
        <v>68</v>
      </c>
      <c r="C53" s="29" t="s">
        <v>85</v>
      </c>
      <c r="D53" s="29" t="s">
        <v>178</v>
      </c>
      <c r="E53" s="29" t="s">
        <v>31</v>
      </c>
      <c r="F53" s="41">
        <f t="shared" si="0"/>
        <v>5</v>
      </c>
      <c r="G53" s="41"/>
      <c r="H53" s="41"/>
      <c r="I53" s="41"/>
      <c r="K53" s="39" t="s">
        <v>189</v>
      </c>
    </row>
    <row r="54" spans="1:11" x14ac:dyDescent="0.4">
      <c r="A54" s="22" t="s">
        <v>189</v>
      </c>
      <c r="B54" s="29" t="s">
        <v>68</v>
      </c>
      <c r="C54" s="29"/>
      <c r="D54" s="29"/>
      <c r="E54" s="29"/>
      <c r="F54" s="41">
        <f t="shared" si="0"/>
        <v>2</v>
      </c>
      <c r="G54" s="41"/>
      <c r="H54" s="41"/>
      <c r="I54" s="41"/>
      <c r="K54" s="39" t="s">
        <v>189</v>
      </c>
    </row>
    <row r="55" spans="1:11" x14ac:dyDescent="0.4">
      <c r="A55" s="22" t="s">
        <v>189</v>
      </c>
      <c r="B55" s="29" t="s">
        <v>68</v>
      </c>
      <c r="C55" s="29" t="s">
        <v>85</v>
      </c>
      <c r="D55" s="29" t="s">
        <v>178</v>
      </c>
      <c r="E55" s="29"/>
      <c r="F55" s="41">
        <f t="shared" si="0"/>
        <v>4</v>
      </c>
      <c r="G55" s="41"/>
      <c r="H55" s="41"/>
      <c r="I55" s="41"/>
      <c r="K55" s="39" t="s">
        <v>189</v>
      </c>
    </row>
    <row r="56" spans="1:11" x14ac:dyDescent="0.4">
      <c r="A56" s="22" t="s">
        <v>68</v>
      </c>
      <c r="B56" s="29"/>
      <c r="C56" s="29"/>
      <c r="D56" s="29"/>
      <c r="E56" s="29"/>
      <c r="F56" s="41">
        <f t="shared" si="0"/>
        <v>1</v>
      </c>
      <c r="G56" s="41"/>
      <c r="H56" s="41"/>
      <c r="I56" s="41"/>
      <c r="K56" s="39" t="s">
        <v>68</v>
      </c>
    </row>
    <row r="57" spans="1:11" x14ac:dyDescent="0.4">
      <c r="A57" s="22" t="s">
        <v>189</v>
      </c>
      <c r="B57" s="29"/>
      <c r="C57" s="29"/>
      <c r="D57" s="29"/>
      <c r="E57" s="29"/>
      <c r="F57" s="41">
        <f t="shared" si="0"/>
        <v>1</v>
      </c>
      <c r="G57" s="41"/>
      <c r="H57" s="41"/>
      <c r="I57" s="41"/>
      <c r="K57" s="39" t="s">
        <v>189</v>
      </c>
    </row>
    <row r="58" spans="1:11" x14ac:dyDescent="0.4">
      <c r="A58" s="22" t="s">
        <v>68</v>
      </c>
      <c r="B58" s="29"/>
      <c r="C58" s="29"/>
      <c r="D58" s="29"/>
      <c r="E58" s="29"/>
      <c r="F58" s="41">
        <f t="shared" si="0"/>
        <v>1</v>
      </c>
      <c r="G58" s="41"/>
      <c r="H58" s="41"/>
      <c r="I58" s="41"/>
      <c r="K58" s="39" t="s">
        <v>68</v>
      </c>
    </row>
    <row r="59" spans="1:11" x14ac:dyDescent="0.4">
      <c r="A59" s="22" t="s">
        <v>189</v>
      </c>
      <c r="B59" s="29"/>
      <c r="C59" s="29"/>
      <c r="D59" s="29"/>
      <c r="E59" s="29"/>
      <c r="F59" s="41">
        <f t="shared" si="0"/>
        <v>1</v>
      </c>
      <c r="G59" s="41"/>
      <c r="H59" s="41"/>
      <c r="I59" s="41"/>
      <c r="K59" s="39" t="s">
        <v>189</v>
      </c>
    </row>
    <row r="60" spans="1:11" x14ac:dyDescent="0.4">
      <c r="A60" s="22" t="s">
        <v>189</v>
      </c>
      <c r="B60" s="29" t="s">
        <v>68</v>
      </c>
      <c r="C60" s="29"/>
      <c r="D60" s="29"/>
      <c r="E60" s="29"/>
      <c r="F60" s="41">
        <f t="shared" si="0"/>
        <v>2</v>
      </c>
      <c r="G60" s="41"/>
      <c r="H60" s="41"/>
      <c r="I60" s="41"/>
      <c r="K60" s="39" t="s">
        <v>189</v>
      </c>
    </row>
    <row r="61" spans="1:11" x14ac:dyDescent="0.4">
      <c r="A61" s="22" t="s">
        <v>189</v>
      </c>
      <c r="B61" s="29" t="s">
        <v>68</v>
      </c>
      <c r="C61" s="29" t="s">
        <v>85</v>
      </c>
      <c r="D61" s="29" t="s">
        <v>178</v>
      </c>
      <c r="E61" s="29"/>
      <c r="F61" s="41">
        <f t="shared" si="0"/>
        <v>4</v>
      </c>
      <c r="G61" s="41"/>
      <c r="H61" s="41"/>
      <c r="I61" s="41"/>
      <c r="K61" s="39" t="s">
        <v>189</v>
      </c>
    </row>
    <row r="62" spans="1:11" x14ac:dyDescent="0.4">
      <c r="A62" s="22" t="s">
        <v>189</v>
      </c>
      <c r="B62" s="29" t="s">
        <v>68</v>
      </c>
      <c r="C62" s="29" t="s">
        <v>85</v>
      </c>
      <c r="D62" s="29" t="s">
        <v>178</v>
      </c>
      <c r="E62" s="29"/>
      <c r="F62" s="41">
        <f t="shared" si="0"/>
        <v>4</v>
      </c>
      <c r="G62" s="41"/>
      <c r="H62" s="41"/>
      <c r="I62" s="41"/>
      <c r="K62" s="39" t="s">
        <v>189</v>
      </c>
    </row>
    <row r="63" spans="1:11" x14ac:dyDescent="0.4">
      <c r="A63" s="22" t="s">
        <v>68</v>
      </c>
      <c r="B63" s="29"/>
      <c r="C63" s="29"/>
      <c r="D63" s="29"/>
      <c r="E63" s="29"/>
      <c r="F63" s="41">
        <f t="shared" si="0"/>
        <v>1</v>
      </c>
      <c r="G63" s="41"/>
      <c r="H63" s="41"/>
      <c r="I63" s="41"/>
      <c r="K63" s="39" t="s">
        <v>68</v>
      </c>
    </row>
    <row r="64" spans="1:11" x14ac:dyDescent="0.4">
      <c r="A64" s="22" t="s">
        <v>189</v>
      </c>
      <c r="B64" s="29" t="s">
        <v>68</v>
      </c>
      <c r="C64" s="29" t="s">
        <v>85</v>
      </c>
      <c r="D64" s="29" t="s">
        <v>178</v>
      </c>
      <c r="E64" s="29"/>
      <c r="F64" s="41">
        <f t="shared" si="0"/>
        <v>4</v>
      </c>
      <c r="G64" s="41"/>
      <c r="H64" s="41"/>
      <c r="I64" s="41"/>
      <c r="K64" s="39" t="s">
        <v>189</v>
      </c>
    </row>
    <row r="65" spans="1:11" x14ac:dyDescent="0.4">
      <c r="A65" s="22" t="s">
        <v>46</v>
      </c>
      <c r="B65" s="29"/>
      <c r="C65" s="29"/>
      <c r="D65" s="29"/>
      <c r="E65" s="29"/>
      <c r="F65" s="41">
        <f t="shared" si="0"/>
        <v>1</v>
      </c>
      <c r="G65" s="41"/>
      <c r="H65" s="41"/>
      <c r="I65" s="41"/>
      <c r="K65" s="25" t="s">
        <v>46</v>
      </c>
    </row>
    <row r="66" spans="1:11" x14ac:dyDescent="0.4">
      <c r="A66" s="22" t="s">
        <v>46</v>
      </c>
      <c r="B66" s="29"/>
      <c r="C66" s="29"/>
      <c r="D66" s="29"/>
      <c r="E66" s="29"/>
      <c r="F66" s="41">
        <f t="shared" si="0"/>
        <v>1</v>
      </c>
      <c r="G66" s="41"/>
      <c r="H66" s="41"/>
      <c r="I66" s="41"/>
      <c r="K66" s="25" t="s">
        <v>46</v>
      </c>
    </row>
    <row r="67" spans="1:11" x14ac:dyDescent="0.4">
      <c r="A67" s="22" t="s">
        <v>189</v>
      </c>
      <c r="B67" s="29" t="s">
        <v>68</v>
      </c>
      <c r="C67" s="29"/>
      <c r="D67" s="29"/>
      <c r="E67" s="29"/>
      <c r="F67" s="41">
        <f t="shared" ref="F67:F130" si="1">COUNTIF(A67:E67,"*")</f>
        <v>2</v>
      </c>
      <c r="G67" s="41"/>
      <c r="H67" s="41"/>
      <c r="I67" s="41"/>
      <c r="K67" s="39" t="s">
        <v>189</v>
      </c>
    </row>
    <row r="68" spans="1:11" x14ac:dyDescent="0.4">
      <c r="A68" s="22" t="s">
        <v>68</v>
      </c>
      <c r="B68" s="29" t="s">
        <v>85</v>
      </c>
      <c r="C68" s="29"/>
      <c r="D68" s="29"/>
      <c r="E68" s="29"/>
      <c r="F68" s="41">
        <f t="shared" si="1"/>
        <v>2</v>
      </c>
      <c r="G68" s="41"/>
      <c r="H68" s="41"/>
      <c r="I68" s="41"/>
      <c r="K68" s="39" t="s">
        <v>68</v>
      </c>
    </row>
    <row r="69" spans="1:11" x14ac:dyDescent="0.4">
      <c r="A69" s="22" t="s">
        <v>189</v>
      </c>
      <c r="B69" s="29" t="s">
        <v>85</v>
      </c>
      <c r="C69" s="29"/>
      <c r="D69" s="29"/>
      <c r="E69" s="29"/>
      <c r="F69" s="41">
        <f t="shared" si="1"/>
        <v>2</v>
      </c>
      <c r="G69" s="41"/>
      <c r="H69" s="41"/>
      <c r="I69" s="41"/>
      <c r="K69" s="39" t="s">
        <v>189</v>
      </c>
    </row>
    <row r="70" spans="1:11" x14ac:dyDescent="0.4">
      <c r="A70" s="22" t="s">
        <v>85</v>
      </c>
      <c r="B70" s="29"/>
      <c r="C70" s="29"/>
      <c r="D70" s="29"/>
      <c r="E70" s="29"/>
      <c r="F70" s="41">
        <f t="shared" si="1"/>
        <v>1</v>
      </c>
      <c r="G70" s="41"/>
      <c r="H70" s="41"/>
      <c r="I70" s="41"/>
      <c r="K70" s="39" t="s">
        <v>85</v>
      </c>
    </row>
    <row r="71" spans="1:11" x14ac:dyDescent="0.4">
      <c r="A71" s="22" t="s">
        <v>68</v>
      </c>
      <c r="B71" s="29" t="s">
        <v>85</v>
      </c>
      <c r="C71" s="29"/>
      <c r="D71" s="29"/>
      <c r="E71" s="29"/>
      <c r="F71" s="41">
        <f t="shared" si="1"/>
        <v>2</v>
      </c>
      <c r="G71" s="41"/>
      <c r="H71" s="41"/>
      <c r="I71" s="41"/>
      <c r="K71" s="39" t="s">
        <v>68</v>
      </c>
    </row>
    <row r="72" spans="1:11" x14ac:dyDescent="0.4">
      <c r="A72" s="22" t="s">
        <v>46</v>
      </c>
      <c r="B72" s="29"/>
      <c r="C72" s="29"/>
      <c r="D72" s="29"/>
      <c r="E72" s="29"/>
      <c r="F72" s="41">
        <f t="shared" si="1"/>
        <v>1</v>
      </c>
      <c r="G72" s="41"/>
      <c r="H72" s="41"/>
      <c r="I72" s="41"/>
      <c r="K72" s="25" t="s">
        <v>46</v>
      </c>
    </row>
    <row r="73" spans="1:11" x14ac:dyDescent="0.4">
      <c r="A73" s="22" t="s">
        <v>68</v>
      </c>
      <c r="B73" s="29"/>
      <c r="C73" s="29"/>
      <c r="D73" s="29"/>
      <c r="E73" s="29"/>
      <c r="F73" s="41">
        <f t="shared" si="1"/>
        <v>1</v>
      </c>
      <c r="G73" s="41"/>
      <c r="H73" s="41"/>
      <c r="I73" s="41"/>
      <c r="K73" s="39" t="s">
        <v>68</v>
      </c>
    </row>
    <row r="74" spans="1:11" x14ac:dyDescent="0.4">
      <c r="A74" s="22" t="s">
        <v>346</v>
      </c>
      <c r="B74" s="29"/>
      <c r="C74" s="29"/>
      <c r="D74" s="29"/>
      <c r="E74" s="29"/>
      <c r="F74" s="41">
        <f t="shared" si="1"/>
        <v>1</v>
      </c>
      <c r="G74" s="41"/>
      <c r="H74" s="41"/>
      <c r="I74" s="41"/>
      <c r="K74" s="39" t="s">
        <v>346</v>
      </c>
    </row>
    <row r="75" spans="1:11" x14ac:dyDescent="0.4">
      <c r="A75" s="22" t="s">
        <v>68</v>
      </c>
      <c r="B75" s="29" t="s">
        <v>85</v>
      </c>
      <c r="C75" s="29"/>
      <c r="D75" s="29"/>
      <c r="E75" s="29"/>
      <c r="F75" s="41">
        <f t="shared" si="1"/>
        <v>2</v>
      </c>
      <c r="G75" s="41"/>
      <c r="H75" s="41"/>
      <c r="I75" s="41"/>
      <c r="K75" s="39" t="s">
        <v>68</v>
      </c>
    </row>
    <row r="76" spans="1:11" x14ac:dyDescent="0.4">
      <c r="A76" s="22" t="s">
        <v>189</v>
      </c>
      <c r="B76" s="29" t="s">
        <v>68</v>
      </c>
      <c r="C76" s="29" t="s">
        <v>85</v>
      </c>
      <c r="D76" s="29"/>
      <c r="E76" s="29"/>
      <c r="F76" s="41">
        <f t="shared" si="1"/>
        <v>3</v>
      </c>
      <c r="G76" s="41"/>
      <c r="H76" s="41"/>
      <c r="I76" s="41"/>
      <c r="K76" s="39" t="s">
        <v>189</v>
      </c>
    </row>
    <row r="77" spans="1:11" x14ac:dyDescent="0.4">
      <c r="A77" s="22" t="s">
        <v>85</v>
      </c>
      <c r="B77" s="29"/>
      <c r="C77" s="29"/>
      <c r="D77" s="29"/>
      <c r="E77" s="29"/>
      <c r="F77" s="41">
        <f t="shared" si="1"/>
        <v>1</v>
      </c>
      <c r="G77" s="41"/>
      <c r="H77" s="41"/>
      <c r="I77" s="41"/>
      <c r="K77" s="39" t="s">
        <v>85</v>
      </c>
    </row>
    <row r="78" spans="1:11" x14ac:dyDescent="0.4">
      <c r="A78" s="22" t="s">
        <v>68</v>
      </c>
      <c r="B78" s="29" t="s">
        <v>85</v>
      </c>
      <c r="C78" s="29" t="s">
        <v>178</v>
      </c>
      <c r="D78" s="29"/>
      <c r="E78" s="29"/>
      <c r="F78" s="41">
        <f t="shared" si="1"/>
        <v>3</v>
      </c>
      <c r="G78" s="41"/>
      <c r="H78" s="41"/>
      <c r="I78" s="41"/>
      <c r="K78" s="39" t="s">
        <v>68</v>
      </c>
    </row>
    <row r="79" spans="1:11" x14ac:dyDescent="0.4">
      <c r="A79" s="22" t="s">
        <v>46</v>
      </c>
      <c r="B79" s="29"/>
      <c r="C79" s="29"/>
      <c r="D79" s="29"/>
      <c r="E79" s="29"/>
      <c r="F79" s="41">
        <f t="shared" si="1"/>
        <v>1</v>
      </c>
      <c r="G79" s="41"/>
      <c r="H79" s="41"/>
      <c r="I79" s="41"/>
      <c r="K79" s="25" t="s">
        <v>46</v>
      </c>
    </row>
    <row r="80" spans="1:11" x14ac:dyDescent="0.4">
      <c r="A80" s="22" t="s">
        <v>189</v>
      </c>
      <c r="B80" s="29" t="s">
        <v>68</v>
      </c>
      <c r="C80" s="29" t="s">
        <v>85</v>
      </c>
      <c r="D80" s="29"/>
      <c r="E80" s="29"/>
      <c r="F80" s="41">
        <f t="shared" si="1"/>
        <v>3</v>
      </c>
      <c r="G80" s="41"/>
      <c r="H80" s="41"/>
      <c r="I80" s="41"/>
      <c r="K80" s="39" t="s">
        <v>189</v>
      </c>
    </row>
    <row r="81" spans="1:11" x14ac:dyDescent="0.4">
      <c r="A81" s="22" t="s">
        <v>189</v>
      </c>
      <c r="B81" s="29" t="s">
        <v>68</v>
      </c>
      <c r="C81" s="29" t="s">
        <v>85</v>
      </c>
      <c r="D81" s="29" t="s">
        <v>178</v>
      </c>
      <c r="E81" s="29"/>
      <c r="F81" s="41">
        <f t="shared" si="1"/>
        <v>4</v>
      </c>
      <c r="G81" s="41"/>
      <c r="H81" s="41"/>
      <c r="I81" s="41"/>
      <c r="K81" s="39" t="s">
        <v>189</v>
      </c>
    </row>
    <row r="82" spans="1:11" x14ac:dyDescent="0.4">
      <c r="A82" s="22" t="s">
        <v>68</v>
      </c>
      <c r="B82" s="29" t="s">
        <v>85</v>
      </c>
      <c r="C82" s="29"/>
      <c r="D82" s="29"/>
      <c r="E82" s="29"/>
      <c r="F82" s="41">
        <f t="shared" si="1"/>
        <v>2</v>
      </c>
      <c r="G82" s="41"/>
      <c r="H82" s="41"/>
      <c r="I82" s="41"/>
      <c r="K82" s="39" t="s">
        <v>68</v>
      </c>
    </row>
    <row r="83" spans="1:11" x14ac:dyDescent="0.4">
      <c r="A83" s="22" t="s">
        <v>46</v>
      </c>
      <c r="B83" s="29"/>
      <c r="C83" s="29"/>
      <c r="D83" s="29"/>
      <c r="E83" s="29"/>
      <c r="F83" s="41">
        <f t="shared" si="1"/>
        <v>1</v>
      </c>
      <c r="G83" s="41"/>
      <c r="H83" s="41"/>
      <c r="I83" s="41"/>
      <c r="K83" s="25" t="s">
        <v>46</v>
      </c>
    </row>
    <row r="84" spans="1:11" x14ac:dyDescent="0.4">
      <c r="A84" s="22" t="s">
        <v>68</v>
      </c>
      <c r="B84" s="29" t="s">
        <v>85</v>
      </c>
      <c r="C84" s="29"/>
      <c r="D84" s="29"/>
      <c r="E84" s="29"/>
      <c r="F84" s="41">
        <f t="shared" si="1"/>
        <v>2</v>
      </c>
      <c r="G84" s="41"/>
      <c r="H84" s="41"/>
      <c r="I84" s="41"/>
      <c r="K84" s="39" t="s">
        <v>68</v>
      </c>
    </row>
    <row r="85" spans="1:11" x14ac:dyDescent="0.4">
      <c r="A85" s="22" t="s">
        <v>46</v>
      </c>
      <c r="B85" s="29"/>
      <c r="C85" s="29"/>
      <c r="D85" s="29"/>
      <c r="E85" s="29"/>
      <c r="F85" s="41">
        <f t="shared" si="1"/>
        <v>1</v>
      </c>
      <c r="G85" s="41"/>
      <c r="H85" s="41"/>
      <c r="I85" s="41"/>
      <c r="K85" s="25" t="s">
        <v>46</v>
      </c>
    </row>
    <row r="86" spans="1:11" x14ac:dyDescent="0.4">
      <c r="A86" s="22" t="s">
        <v>68</v>
      </c>
      <c r="B86" s="29" t="s">
        <v>85</v>
      </c>
      <c r="C86" s="29"/>
      <c r="D86" s="29"/>
      <c r="E86" s="29"/>
      <c r="F86" s="41">
        <f t="shared" si="1"/>
        <v>2</v>
      </c>
      <c r="G86" s="41"/>
      <c r="H86" s="41"/>
      <c r="I86" s="41"/>
      <c r="K86" s="39" t="s">
        <v>68</v>
      </c>
    </row>
    <row r="87" spans="1:11" x14ac:dyDescent="0.4">
      <c r="A87" s="22" t="s">
        <v>189</v>
      </c>
      <c r="B87" s="29" t="s">
        <v>68</v>
      </c>
      <c r="C87" s="29" t="s">
        <v>85</v>
      </c>
      <c r="D87" s="29" t="s">
        <v>178</v>
      </c>
      <c r="E87" s="29"/>
      <c r="F87" s="41">
        <f t="shared" si="1"/>
        <v>4</v>
      </c>
      <c r="G87" s="41"/>
      <c r="H87" s="41"/>
      <c r="I87" s="41"/>
      <c r="K87" s="39" t="s">
        <v>189</v>
      </c>
    </row>
    <row r="88" spans="1:11" x14ac:dyDescent="0.4">
      <c r="A88" s="22" t="s">
        <v>189</v>
      </c>
      <c r="B88" s="29" t="s">
        <v>68</v>
      </c>
      <c r="C88" s="29"/>
      <c r="D88" s="29"/>
      <c r="E88" s="29"/>
      <c r="F88" s="41">
        <f t="shared" si="1"/>
        <v>2</v>
      </c>
      <c r="G88" s="41"/>
      <c r="H88" s="41"/>
      <c r="I88" s="41"/>
      <c r="K88" s="39" t="s">
        <v>189</v>
      </c>
    </row>
    <row r="89" spans="1:11" x14ac:dyDescent="0.4">
      <c r="A89" s="22" t="s">
        <v>68</v>
      </c>
      <c r="B89" s="29" t="s">
        <v>85</v>
      </c>
      <c r="C89" s="29"/>
      <c r="D89" s="29"/>
      <c r="E89" s="29"/>
      <c r="F89" s="41">
        <f t="shared" si="1"/>
        <v>2</v>
      </c>
      <c r="G89" s="41"/>
      <c r="H89" s="41"/>
      <c r="I89" s="41"/>
      <c r="K89" s="39" t="s">
        <v>68</v>
      </c>
    </row>
    <row r="90" spans="1:11" x14ac:dyDescent="0.4">
      <c r="A90" s="22" t="s">
        <v>68</v>
      </c>
      <c r="B90" s="29" t="s">
        <v>178</v>
      </c>
      <c r="C90" s="29"/>
      <c r="D90" s="29"/>
      <c r="E90" s="29"/>
      <c r="F90" s="41">
        <f t="shared" si="1"/>
        <v>2</v>
      </c>
      <c r="G90" s="41"/>
      <c r="H90" s="41"/>
      <c r="I90" s="41"/>
      <c r="K90" s="39" t="s">
        <v>68</v>
      </c>
    </row>
    <row r="91" spans="1:11" x14ac:dyDescent="0.4">
      <c r="A91" s="22" t="s">
        <v>189</v>
      </c>
      <c r="B91" s="29" t="s">
        <v>178</v>
      </c>
      <c r="C91" s="29"/>
      <c r="D91" s="29"/>
      <c r="E91" s="29"/>
      <c r="F91" s="41">
        <f t="shared" si="1"/>
        <v>2</v>
      </c>
      <c r="G91" s="41"/>
      <c r="H91" s="41"/>
      <c r="I91" s="41"/>
      <c r="K91" s="39" t="s">
        <v>189</v>
      </c>
    </row>
    <row r="92" spans="1:11" x14ac:dyDescent="0.4">
      <c r="A92" s="22" t="s">
        <v>189</v>
      </c>
      <c r="B92" s="29" t="s">
        <v>68</v>
      </c>
      <c r="C92" s="29" t="s">
        <v>85</v>
      </c>
      <c r="D92" s="29" t="s">
        <v>346</v>
      </c>
      <c r="E92" s="29"/>
      <c r="F92" s="41">
        <f t="shared" si="1"/>
        <v>4</v>
      </c>
      <c r="G92" s="41"/>
      <c r="H92" s="41"/>
      <c r="I92" s="41"/>
      <c r="K92" s="39" t="s">
        <v>189</v>
      </c>
    </row>
    <row r="93" spans="1:11" x14ac:dyDescent="0.4">
      <c r="A93" s="22" t="s">
        <v>189</v>
      </c>
      <c r="B93" s="29" t="s">
        <v>68</v>
      </c>
      <c r="C93" s="29" t="s">
        <v>85</v>
      </c>
      <c r="D93" s="29"/>
      <c r="E93" s="29"/>
      <c r="F93" s="41">
        <f t="shared" si="1"/>
        <v>3</v>
      </c>
      <c r="G93" s="41"/>
      <c r="H93" s="41"/>
      <c r="I93" s="41"/>
      <c r="K93" s="39" t="s">
        <v>189</v>
      </c>
    </row>
    <row r="94" spans="1:11" x14ac:dyDescent="0.4">
      <c r="A94" s="22" t="s">
        <v>189</v>
      </c>
      <c r="B94" s="29" t="s">
        <v>31</v>
      </c>
      <c r="C94" s="29"/>
      <c r="D94" s="29"/>
      <c r="E94" s="29"/>
      <c r="F94" s="41">
        <f t="shared" si="1"/>
        <v>2</v>
      </c>
      <c r="G94" s="41"/>
      <c r="H94" s="41"/>
      <c r="I94" s="41"/>
      <c r="K94" s="39" t="s">
        <v>189</v>
      </c>
    </row>
    <row r="95" spans="1:11" x14ac:dyDescent="0.4">
      <c r="A95" s="22" t="s">
        <v>189</v>
      </c>
      <c r="B95" s="29" t="s">
        <v>68</v>
      </c>
      <c r="C95" s="29" t="s">
        <v>85</v>
      </c>
      <c r="D95" s="29" t="s">
        <v>178</v>
      </c>
      <c r="E95" s="29"/>
      <c r="F95" s="41">
        <f t="shared" si="1"/>
        <v>4</v>
      </c>
      <c r="G95" s="41"/>
      <c r="H95" s="41"/>
      <c r="I95" s="41"/>
      <c r="K95" s="39" t="s">
        <v>189</v>
      </c>
    </row>
    <row r="96" spans="1:11" x14ac:dyDescent="0.4">
      <c r="A96" s="22" t="s">
        <v>68</v>
      </c>
      <c r="B96" s="29" t="s">
        <v>85</v>
      </c>
      <c r="C96" s="29"/>
      <c r="D96" s="29"/>
      <c r="E96" s="29"/>
      <c r="F96" s="41">
        <f t="shared" si="1"/>
        <v>2</v>
      </c>
      <c r="G96" s="41"/>
      <c r="H96" s="41"/>
      <c r="I96" s="41"/>
      <c r="K96" s="39" t="s">
        <v>68</v>
      </c>
    </row>
    <row r="97" spans="1:11" x14ac:dyDescent="0.4">
      <c r="A97" s="22" t="s">
        <v>68</v>
      </c>
      <c r="B97" s="29" t="s">
        <v>178</v>
      </c>
      <c r="C97" s="29"/>
      <c r="D97" s="29"/>
      <c r="E97" s="29"/>
      <c r="F97" s="41">
        <f t="shared" si="1"/>
        <v>2</v>
      </c>
      <c r="G97" s="41"/>
      <c r="H97" s="41"/>
      <c r="I97" s="41"/>
      <c r="K97" s="39" t="s">
        <v>68</v>
      </c>
    </row>
    <row r="98" spans="1:11" x14ac:dyDescent="0.4">
      <c r="A98" s="22" t="s">
        <v>68</v>
      </c>
      <c r="B98" s="29" t="s">
        <v>85</v>
      </c>
      <c r="C98" s="29"/>
      <c r="D98" s="29"/>
      <c r="E98" s="29"/>
      <c r="F98" s="41">
        <f t="shared" si="1"/>
        <v>2</v>
      </c>
      <c r="G98" s="41"/>
      <c r="H98" s="41"/>
      <c r="I98" s="41"/>
      <c r="K98" s="39" t="s">
        <v>68</v>
      </c>
    </row>
    <row r="99" spans="1:11" x14ac:dyDescent="0.4">
      <c r="A99" s="22" t="s">
        <v>68</v>
      </c>
      <c r="B99" s="29"/>
      <c r="C99" s="29"/>
      <c r="D99" s="29"/>
      <c r="E99" s="29"/>
      <c r="F99" s="41">
        <f t="shared" si="1"/>
        <v>1</v>
      </c>
      <c r="G99" s="41"/>
      <c r="H99" s="41"/>
      <c r="I99" s="41"/>
      <c r="K99" s="39" t="s">
        <v>68</v>
      </c>
    </row>
    <row r="100" spans="1:11" x14ac:dyDescent="0.4">
      <c r="A100" s="22" t="s">
        <v>68</v>
      </c>
      <c r="B100" s="29"/>
      <c r="C100" s="29"/>
      <c r="D100" s="29"/>
      <c r="E100" s="29"/>
      <c r="F100" s="41">
        <f t="shared" si="1"/>
        <v>1</v>
      </c>
      <c r="G100" s="41"/>
      <c r="H100" s="41"/>
      <c r="I100" s="41"/>
      <c r="K100" s="39" t="s">
        <v>68</v>
      </c>
    </row>
    <row r="101" spans="1:11" x14ac:dyDescent="0.4">
      <c r="A101" s="22" t="s">
        <v>68</v>
      </c>
      <c r="B101" s="29" t="s">
        <v>85</v>
      </c>
      <c r="C101" s="29"/>
      <c r="D101" s="29"/>
      <c r="E101" s="29"/>
      <c r="F101" s="41">
        <f t="shared" si="1"/>
        <v>2</v>
      </c>
      <c r="G101" s="41"/>
      <c r="H101" s="41"/>
      <c r="I101" s="41"/>
      <c r="K101" s="39" t="s">
        <v>68</v>
      </c>
    </row>
    <row r="102" spans="1:11" x14ac:dyDescent="0.4">
      <c r="A102" s="22" t="s">
        <v>189</v>
      </c>
      <c r="B102" s="29" t="s">
        <v>68</v>
      </c>
      <c r="C102" s="29" t="s">
        <v>85</v>
      </c>
      <c r="D102" s="29" t="s">
        <v>346</v>
      </c>
      <c r="E102" s="29" t="s">
        <v>178</v>
      </c>
      <c r="F102" s="41">
        <f t="shared" si="1"/>
        <v>5</v>
      </c>
      <c r="G102" s="41"/>
      <c r="H102" s="41"/>
      <c r="I102" s="41"/>
      <c r="K102" s="39" t="s">
        <v>189</v>
      </c>
    </row>
    <row r="103" spans="1:11" x14ac:dyDescent="0.4">
      <c r="A103" s="22" t="s">
        <v>85</v>
      </c>
      <c r="B103" s="29" t="s">
        <v>178</v>
      </c>
      <c r="C103" s="29"/>
      <c r="D103" s="29"/>
      <c r="E103" s="29"/>
      <c r="F103" s="41">
        <f t="shared" si="1"/>
        <v>2</v>
      </c>
      <c r="G103" s="41"/>
      <c r="H103" s="41"/>
      <c r="I103" s="41"/>
      <c r="K103" s="39" t="s">
        <v>85</v>
      </c>
    </row>
    <row r="104" spans="1:11" x14ac:dyDescent="0.4">
      <c r="A104" s="22" t="s">
        <v>68</v>
      </c>
      <c r="B104" s="29"/>
      <c r="C104" s="29"/>
      <c r="D104" s="29"/>
      <c r="E104" s="29"/>
      <c r="F104" s="41">
        <f t="shared" si="1"/>
        <v>1</v>
      </c>
      <c r="G104" s="41"/>
      <c r="H104" s="41"/>
      <c r="I104" s="41"/>
      <c r="K104" s="39" t="s">
        <v>68</v>
      </c>
    </row>
    <row r="105" spans="1:11" x14ac:dyDescent="0.4">
      <c r="A105" s="22" t="s">
        <v>68</v>
      </c>
      <c r="B105" s="29"/>
      <c r="C105" s="29"/>
      <c r="D105" s="29"/>
      <c r="E105" s="29"/>
      <c r="F105" s="41">
        <f t="shared" si="1"/>
        <v>1</v>
      </c>
      <c r="G105" s="41"/>
      <c r="H105" s="41"/>
      <c r="I105" s="41"/>
      <c r="K105" s="39" t="s">
        <v>68</v>
      </c>
    </row>
    <row r="106" spans="1:11" x14ac:dyDescent="0.4">
      <c r="A106" s="22" t="s">
        <v>189</v>
      </c>
      <c r="B106" s="29" t="s">
        <v>68</v>
      </c>
      <c r="C106" s="29"/>
      <c r="D106" s="29"/>
      <c r="E106" s="29"/>
      <c r="F106" s="41">
        <f t="shared" si="1"/>
        <v>2</v>
      </c>
      <c r="G106" s="41"/>
      <c r="H106" s="41"/>
      <c r="I106" s="41"/>
      <c r="K106" s="39" t="s">
        <v>189</v>
      </c>
    </row>
    <row r="107" spans="1:11" x14ac:dyDescent="0.4">
      <c r="A107" s="22" t="s">
        <v>68</v>
      </c>
      <c r="B107" s="29" t="s">
        <v>85</v>
      </c>
      <c r="C107" s="29"/>
      <c r="D107" s="29"/>
      <c r="E107" s="29"/>
      <c r="F107" s="41">
        <f t="shared" si="1"/>
        <v>2</v>
      </c>
      <c r="G107" s="41"/>
      <c r="H107" s="41"/>
      <c r="I107" s="41"/>
      <c r="K107" s="39" t="s">
        <v>68</v>
      </c>
    </row>
    <row r="108" spans="1:11" x14ac:dyDescent="0.4">
      <c r="A108" s="22" t="s">
        <v>189</v>
      </c>
      <c r="B108" s="29" t="s">
        <v>68</v>
      </c>
      <c r="C108" s="29" t="s">
        <v>85</v>
      </c>
      <c r="D108" s="29"/>
      <c r="E108" s="29"/>
      <c r="F108" s="41">
        <f t="shared" si="1"/>
        <v>3</v>
      </c>
      <c r="G108" s="41"/>
      <c r="H108" s="41"/>
      <c r="I108" s="41"/>
      <c r="K108" s="39" t="s">
        <v>189</v>
      </c>
    </row>
    <row r="109" spans="1:11" x14ac:dyDescent="0.4">
      <c r="A109" s="22" t="s">
        <v>68</v>
      </c>
      <c r="B109" s="29" t="s">
        <v>178</v>
      </c>
      <c r="C109" s="29"/>
      <c r="D109" s="29"/>
      <c r="E109" s="29"/>
      <c r="F109" s="41">
        <f t="shared" si="1"/>
        <v>2</v>
      </c>
      <c r="G109" s="41"/>
      <c r="H109" s="41"/>
      <c r="I109" s="41"/>
      <c r="K109" s="39" t="s">
        <v>68</v>
      </c>
    </row>
    <row r="110" spans="1:11" x14ac:dyDescent="0.4">
      <c r="A110" s="22" t="s">
        <v>68</v>
      </c>
      <c r="B110" s="29" t="s">
        <v>85</v>
      </c>
      <c r="C110" s="29"/>
      <c r="D110" s="29"/>
      <c r="E110" s="29"/>
      <c r="F110" s="41">
        <f t="shared" si="1"/>
        <v>2</v>
      </c>
      <c r="G110" s="41"/>
      <c r="H110" s="41"/>
      <c r="I110" s="41"/>
      <c r="K110" s="39" t="s">
        <v>68</v>
      </c>
    </row>
    <row r="111" spans="1:11" x14ac:dyDescent="0.4">
      <c r="A111" s="22" t="s">
        <v>68</v>
      </c>
      <c r="B111" s="29" t="s">
        <v>85</v>
      </c>
      <c r="C111" s="29"/>
      <c r="D111" s="29"/>
      <c r="E111" s="29"/>
      <c r="F111" s="41">
        <f t="shared" si="1"/>
        <v>2</v>
      </c>
      <c r="G111" s="41"/>
      <c r="H111" s="41"/>
      <c r="I111" s="41"/>
      <c r="K111" s="39" t="s">
        <v>68</v>
      </c>
    </row>
    <row r="112" spans="1:11" x14ac:dyDescent="0.4">
      <c r="A112" s="22" t="s">
        <v>68</v>
      </c>
      <c r="B112" s="29"/>
      <c r="C112" s="29"/>
      <c r="D112" s="29"/>
      <c r="E112" s="29"/>
      <c r="F112" s="41">
        <f t="shared" si="1"/>
        <v>1</v>
      </c>
      <c r="G112" s="41"/>
      <c r="H112" s="41"/>
      <c r="I112" s="41"/>
      <c r="K112" s="39" t="s">
        <v>68</v>
      </c>
    </row>
    <row r="113" spans="1:11" x14ac:dyDescent="0.4">
      <c r="A113" s="22" t="s">
        <v>68</v>
      </c>
      <c r="B113" s="29" t="s">
        <v>85</v>
      </c>
      <c r="C113" s="29" t="s">
        <v>178</v>
      </c>
      <c r="D113" s="29"/>
      <c r="E113" s="29"/>
      <c r="F113" s="41">
        <f t="shared" si="1"/>
        <v>3</v>
      </c>
      <c r="G113" s="41"/>
      <c r="H113" s="41"/>
      <c r="I113" s="41"/>
      <c r="K113" s="39" t="s">
        <v>68</v>
      </c>
    </row>
    <row r="114" spans="1:11" x14ac:dyDescent="0.4">
      <c r="A114" s="22" t="s">
        <v>68</v>
      </c>
      <c r="B114" s="29" t="s">
        <v>85</v>
      </c>
      <c r="C114" s="29" t="s">
        <v>178</v>
      </c>
      <c r="D114" s="29"/>
      <c r="E114" s="29"/>
      <c r="F114" s="41">
        <f t="shared" si="1"/>
        <v>3</v>
      </c>
      <c r="G114" s="41"/>
      <c r="H114" s="41"/>
      <c r="I114" s="41"/>
      <c r="K114" s="39" t="s">
        <v>68</v>
      </c>
    </row>
    <row r="115" spans="1:11" x14ac:dyDescent="0.4">
      <c r="A115" s="22" t="s">
        <v>68</v>
      </c>
      <c r="B115" s="29"/>
      <c r="C115" s="29"/>
      <c r="D115" s="29"/>
      <c r="E115" s="29"/>
      <c r="F115" s="41">
        <f t="shared" si="1"/>
        <v>1</v>
      </c>
      <c r="G115" s="41"/>
      <c r="H115" s="41"/>
      <c r="I115" s="41"/>
      <c r="K115" s="39" t="s">
        <v>68</v>
      </c>
    </row>
    <row r="116" spans="1:11" x14ac:dyDescent="0.4">
      <c r="A116" s="22" t="s">
        <v>68</v>
      </c>
      <c r="B116" s="29"/>
      <c r="C116" s="29"/>
      <c r="D116" s="29"/>
      <c r="E116" s="29"/>
      <c r="F116" s="41">
        <f t="shared" si="1"/>
        <v>1</v>
      </c>
      <c r="G116" s="41"/>
      <c r="H116" s="41"/>
      <c r="I116" s="41"/>
      <c r="K116" s="39" t="s">
        <v>68</v>
      </c>
    </row>
    <row r="117" spans="1:11" x14ac:dyDescent="0.4">
      <c r="A117" s="22" t="s">
        <v>189</v>
      </c>
      <c r="B117" s="29" t="s">
        <v>68</v>
      </c>
      <c r="C117" s="29" t="s">
        <v>178</v>
      </c>
      <c r="D117" s="29"/>
      <c r="E117" s="29"/>
      <c r="F117" s="41">
        <f t="shared" si="1"/>
        <v>3</v>
      </c>
      <c r="G117" s="41"/>
      <c r="H117" s="41"/>
      <c r="I117" s="41"/>
      <c r="K117" s="39" t="s">
        <v>189</v>
      </c>
    </row>
    <row r="118" spans="1:11" x14ac:dyDescent="0.4">
      <c r="A118" s="22" t="s">
        <v>68</v>
      </c>
      <c r="B118" s="29" t="s">
        <v>85</v>
      </c>
      <c r="C118" s="29" t="s">
        <v>178</v>
      </c>
      <c r="D118" s="29"/>
      <c r="E118" s="29"/>
      <c r="F118" s="41">
        <f t="shared" si="1"/>
        <v>3</v>
      </c>
      <c r="G118" s="41"/>
      <c r="H118" s="41"/>
      <c r="I118" s="41"/>
      <c r="K118" s="39" t="s">
        <v>68</v>
      </c>
    </row>
    <row r="119" spans="1:11" x14ac:dyDescent="0.4">
      <c r="A119" s="22" t="s">
        <v>68</v>
      </c>
      <c r="B119" s="29"/>
      <c r="C119" s="29"/>
      <c r="D119" s="29"/>
      <c r="E119" s="29"/>
      <c r="F119" s="41">
        <f t="shared" si="1"/>
        <v>1</v>
      </c>
      <c r="G119" s="41"/>
      <c r="H119" s="41"/>
      <c r="I119" s="41"/>
      <c r="K119" s="39" t="s">
        <v>68</v>
      </c>
    </row>
    <row r="120" spans="1:11" x14ac:dyDescent="0.4">
      <c r="A120" s="22" t="s">
        <v>189</v>
      </c>
      <c r="B120" s="29" t="s">
        <v>68</v>
      </c>
      <c r="C120" s="29" t="s">
        <v>85</v>
      </c>
      <c r="D120" s="29"/>
      <c r="E120" s="29"/>
      <c r="F120" s="41">
        <f t="shared" si="1"/>
        <v>3</v>
      </c>
      <c r="G120" s="41"/>
      <c r="H120" s="41"/>
      <c r="I120" s="41"/>
      <c r="K120" s="39" t="s">
        <v>189</v>
      </c>
    </row>
    <row r="121" spans="1:11" x14ac:dyDescent="0.4">
      <c r="A121" s="22" t="s">
        <v>189</v>
      </c>
      <c r="B121" s="29" t="s">
        <v>68</v>
      </c>
      <c r="C121" s="29" t="s">
        <v>85</v>
      </c>
      <c r="D121" s="29"/>
      <c r="E121" s="29"/>
      <c r="F121" s="41">
        <f t="shared" si="1"/>
        <v>3</v>
      </c>
      <c r="G121" s="41"/>
      <c r="H121" s="41"/>
      <c r="I121" s="41"/>
      <c r="K121" s="39" t="s">
        <v>189</v>
      </c>
    </row>
    <row r="122" spans="1:11" x14ac:dyDescent="0.4">
      <c r="A122" s="22" t="s">
        <v>31</v>
      </c>
      <c r="B122" s="29"/>
      <c r="C122" s="29"/>
      <c r="D122" s="29"/>
      <c r="E122" s="29"/>
      <c r="F122" s="41">
        <f t="shared" si="1"/>
        <v>1</v>
      </c>
      <c r="G122" s="41"/>
      <c r="H122" s="41"/>
      <c r="I122" s="41"/>
      <c r="K122" s="25" t="s">
        <v>31</v>
      </c>
    </row>
    <row r="123" spans="1:11" x14ac:dyDescent="0.4">
      <c r="A123" s="22" t="s">
        <v>46</v>
      </c>
      <c r="B123" s="29"/>
      <c r="C123" s="29"/>
      <c r="D123" s="29"/>
      <c r="E123" s="29"/>
      <c r="F123" s="41">
        <f t="shared" si="1"/>
        <v>1</v>
      </c>
      <c r="G123" s="41"/>
      <c r="H123" s="41"/>
      <c r="I123" s="41"/>
      <c r="K123" s="25" t="s">
        <v>46</v>
      </c>
    </row>
    <row r="124" spans="1:11" x14ac:dyDescent="0.4">
      <c r="A124" s="22" t="s">
        <v>68</v>
      </c>
      <c r="B124" s="29" t="s">
        <v>85</v>
      </c>
      <c r="C124" s="29" t="s">
        <v>178</v>
      </c>
      <c r="D124" s="29"/>
      <c r="E124" s="29"/>
      <c r="F124" s="41">
        <f t="shared" si="1"/>
        <v>3</v>
      </c>
      <c r="G124" s="41"/>
      <c r="H124" s="41"/>
      <c r="I124" s="41"/>
      <c r="K124" s="39" t="s">
        <v>68</v>
      </c>
    </row>
    <row r="125" spans="1:11" x14ac:dyDescent="0.4">
      <c r="A125" s="22" t="s">
        <v>189</v>
      </c>
      <c r="B125" s="29" t="s">
        <v>68</v>
      </c>
      <c r="C125" s="29" t="s">
        <v>85</v>
      </c>
      <c r="D125" s="29" t="s">
        <v>178</v>
      </c>
      <c r="E125" s="29"/>
      <c r="F125" s="41">
        <f t="shared" si="1"/>
        <v>4</v>
      </c>
      <c r="G125" s="41"/>
      <c r="H125" s="41"/>
      <c r="I125" s="41"/>
      <c r="K125" s="39" t="s">
        <v>189</v>
      </c>
    </row>
    <row r="126" spans="1:11" x14ac:dyDescent="0.4">
      <c r="A126" s="22" t="s">
        <v>189</v>
      </c>
      <c r="B126" s="29" t="s">
        <v>68</v>
      </c>
      <c r="C126" s="29"/>
      <c r="D126" s="29"/>
      <c r="E126" s="29"/>
      <c r="F126" s="41">
        <f t="shared" si="1"/>
        <v>2</v>
      </c>
      <c r="G126" s="41"/>
      <c r="H126" s="41"/>
      <c r="I126" s="41"/>
      <c r="K126" s="39" t="s">
        <v>189</v>
      </c>
    </row>
    <row r="127" spans="1:11" x14ac:dyDescent="0.4">
      <c r="A127" s="22" t="s">
        <v>189</v>
      </c>
      <c r="B127" s="29" t="s">
        <v>68</v>
      </c>
      <c r="C127" s="29" t="s">
        <v>85</v>
      </c>
      <c r="D127" s="29" t="s">
        <v>178</v>
      </c>
      <c r="E127" s="29"/>
      <c r="F127" s="41">
        <f t="shared" si="1"/>
        <v>4</v>
      </c>
      <c r="G127" s="41"/>
      <c r="H127" s="41"/>
      <c r="I127" s="41"/>
      <c r="K127" s="39" t="s">
        <v>189</v>
      </c>
    </row>
    <row r="128" spans="1:11" x14ac:dyDescent="0.4">
      <c r="A128" s="22" t="s">
        <v>189</v>
      </c>
      <c r="B128" s="29"/>
      <c r="C128" s="29"/>
      <c r="D128" s="29"/>
      <c r="E128" s="29"/>
      <c r="F128" s="41">
        <f t="shared" si="1"/>
        <v>1</v>
      </c>
      <c r="G128" s="41"/>
      <c r="H128" s="41"/>
      <c r="I128" s="41"/>
      <c r="K128" s="39" t="s">
        <v>189</v>
      </c>
    </row>
    <row r="129" spans="1:11" x14ac:dyDescent="0.4">
      <c r="A129" s="22" t="s">
        <v>189</v>
      </c>
      <c r="B129" s="29" t="s">
        <v>68</v>
      </c>
      <c r="C129" s="29" t="s">
        <v>85</v>
      </c>
      <c r="D129" s="29" t="s">
        <v>178</v>
      </c>
      <c r="E129" s="29"/>
      <c r="F129" s="41">
        <f t="shared" si="1"/>
        <v>4</v>
      </c>
      <c r="G129" s="41"/>
      <c r="H129" s="41"/>
      <c r="I129" s="41"/>
      <c r="K129" s="39" t="s">
        <v>189</v>
      </c>
    </row>
    <row r="130" spans="1:11" x14ac:dyDescent="0.4">
      <c r="A130" s="22" t="s">
        <v>189</v>
      </c>
      <c r="B130" s="29" t="s">
        <v>68</v>
      </c>
      <c r="C130" s="29" t="s">
        <v>85</v>
      </c>
      <c r="D130" s="29" t="s">
        <v>346</v>
      </c>
      <c r="E130" s="29" t="s">
        <v>178</v>
      </c>
      <c r="F130" s="41">
        <f t="shared" si="1"/>
        <v>5</v>
      </c>
      <c r="G130" s="41"/>
      <c r="H130" s="41"/>
      <c r="I130" s="41"/>
      <c r="K130" s="39" t="s">
        <v>189</v>
      </c>
    </row>
    <row r="131" spans="1:11" x14ac:dyDescent="0.4">
      <c r="A131" s="22" t="s">
        <v>68</v>
      </c>
      <c r="B131" s="29" t="s">
        <v>85</v>
      </c>
      <c r="C131" s="29" t="s">
        <v>178</v>
      </c>
      <c r="D131" s="29"/>
      <c r="E131" s="29"/>
      <c r="F131" s="41">
        <f t="shared" ref="F131:F160" si="2">COUNTIF(A131:E131,"*")</f>
        <v>3</v>
      </c>
      <c r="G131" s="41"/>
      <c r="H131" s="41"/>
      <c r="I131" s="41"/>
      <c r="K131" s="39" t="s">
        <v>68</v>
      </c>
    </row>
    <row r="132" spans="1:11" x14ac:dyDescent="0.4">
      <c r="A132" s="22" t="s">
        <v>46</v>
      </c>
      <c r="B132" s="29"/>
      <c r="C132" s="29"/>
      <c r="D132" s="29"/>
      <c r="E132" s="29"/>
      <c r="F132" s="41">
        <f t="shared" si="2"/>
        <v>1</v>
      </c>
      <c r="G132" s="41"/>
      <c r="H132" s="41"/>
      <c r="I132" s="41"/>
      <c r="K132" s="25" t="s">
        <v>46</v>
      </c>
    </row>
    <row r="133" spans="1:11" x14ac:dyDescent="0.4">
      <c r="A133" s="22" t="s">
        <v>189</v>
      </c>
      <c r="B133" s="29"/>
      <c r="C133" s="29"/>
      <c r="D133" s="29"/>
      <c r="E133" s="29"/>
      <c r="F133" s="41">
        <f t="shared" si="2"/>
        <v>1</v>
      </c>
      <c r="G133" s="41"/>
      <c r="H133" s="41"/>
      <c r="I133" s="41"/>
      <c r="K133" s="39" t="s">
        <v>189</v>
      </c>
    </row>
    <row r="134" spans="1:11" x14ac:dyDescent="0.4">
      <c r="A134" s="22" t="s">
        <v>68</v>
      </c>
      <c r="B134" s="29"/>
      <c r="C134" s="29"/>
      <c r="D134" s="29"/>
      <c r="E134" s="29"/>
      <c r="F134" s="41">
        <f t="shared" si="2"/>
        <v>1</v>
      </c>
      <c r="G134" s="41"/>
      <c r="H134" s="41"/>
      <c r="I134" s="41"/>
      <c r="K134" s="39" t="s">
        <v>68</v>
      </c>
    </row>
    <row r="135" spans="1:11" x14ac:dyDescent="0.4">
      <c r="A135" s="22" t="s">
        <v>85</v>
      </c>
      <c r="B135" s="29"/>
      <c r="C135" s="29"/>
      <c r="D135" s="29"/>
      <c r="E135" s="29"/>
      <c r="F135" s="41">
        <f t="shared" si="2"/>
        <v>1</v>
      </c>
      <c r="G135" s="41"/>
      <c r="H135" s="41"/>
      <c r="I135" s="41"/>
      <c r="K135" s="39" t="s">
        <v>85</v>
      </c>
    </row>
    <row r="136" spans="1:11" x14ac:dyDescent="0.4">
      <c r="A136" s="22" t="s">
        <v>189</v>
      </c>
      <c r="B136" s="29"/>
      <c r="C136" s="29"/>
      <c r="D136" s="29"/>
      <c r="E136" s="29"/>
      <c r="F136" s="41">
        <f t="shared" si="2"/>
        <v>1</v>
      </c>
      <c r="G136" s="41"/>
      <c r="H136" s="41"/>
      <c r="I136" s="41"/>
      <c r="K136" s="39" t="s">
        <v>189</v>
      </c>
    </row>
    <row r="137" spans="1:11" x14ac:dyDescent="0.4">
      <c r="A137" s="22" t="s">
        <v>68</v>
      </c>
      <c r="B137" s="29"/>
      <c r="C137" s="29"/>
      <c r="D137" s="29"/>
      <c r="E137" s="29"/>
      <c r="F137" s="41">
        <f t="shared" si="2"/>
        <v>1</v>
      </c>
      <c r="G137" s="41"/>
      <c r="H137" s="41"/>
      <c r="I137" s="41"/>
      <c r="K137" s="39" t="s">
        <v>68</v>
      </c>
    </row>
    <row r="138" spans="1:11" x14ac:dyDescent="0.4">
      <c r="A138" s="22" t="s">
        <v>68</v>
      </c>
      <c r="B138" s="29" t="s">
        <v>85</v>
      </c>
      <c r="C138" s="29" t="s">
        <v>178</v>
      </c>
      <c r="D138" s="29"/>
      <c r="E138" s="29"/>
      <c r="F138" s="41">
        <f t="shared" si="2"/>
        <v>3</v>
      </c>
      <c r="G138" s="41"/>
      <c r="H138" s="41"/>
      <c r="I138" s="41"/>
      <c r="K138" s="39" t="s">
        <v>68</v>
      </c>
    </row>
    <row r="139" spans="1:11" x14ac:dyDescent="0.4">
      <c r="A139" s="22" t="s">
        <v>46</v>
      </c>
      <c r="B139" s="29"/>
      <c r="C139" s="29"/>
      <c r="D139" s="29"/>
      <c r="E139" s="29"/>
      <c r="F139" s="41">
        <f t="shared" si="2"/>
        <v>1</v>
      </c>
      <c r="G139" s="41"/>
      <c r="H139" s="41"/>
      <c r="I139" s="41"/>
      <c r="K139" s="25" t="s">
        <v>46</v>
      </c>
    </row>
    <row r="140" spans="1:11" x14ac:dyDescent="0.4">
      <c r="A140" s="22" t="s">
        <v>68</v>
      </c>
      <c r="B140" s="29" t="s">
        <v>85</v>
      </c>
      <c r="C140" s="29" t="s">
        <v>178</v>
      </c>
      <c r="D140" s="29"/>
      <c r="E140" s="29"/>
      <c r="F140" s="41">
        <f t="shared" si="2"/>
        <v>3</v>
      </c>
      <c r="G140" s="41"/>
      <c r="H140" s="41"/>
      <c r="I140" s="41"/>
      <c r="K140" s="39" t="s">
        <v>68</v>
      </c>
    </row>
    <row r="141" spans="1:11" x14ac:dyDescent="0.4">
      <c r="A141" s="22" t="s">
        <v>189</v>
      </c>
      <c r="B141" s="29" t="s">
        <v>68</v>
      </c>
      <c r="C141" s="29" t="s">
        <v>85</v>
      </c>
      <c r="D141" s="29" t="s">
        <v>178</v>
      </c>
      <c r="E141" s="29"/>
      <c r="F141" s="41">
        <f t="shared" si="2"/>
        <v>4</v>
      </c>
      <c r="G141" s="41"/>
      <c r="H141" s="41"/>
      <c r="I141" s="41"/>
      <c r="K141" s="39" t="s">
        <v>189</v>
      </c>
    </row>
    <row r="142" spans="1:11" x14ac:dyDescent="0.4">
      <c r="A142" s="22" t="s">
        <v>85</v>
      </c>
      <c r="B142" s="29"/>
      <c r="C142" s="29"/>
      <c r="D142" s="29"/>
      <c r="E142" s="29"/>
      <c r="F142" s="41">
        <f t="shared" si="2"/>
        <v>1</v>
      </c>
      <c r="G142" s="41"/>
      <c r="H142" s="41"/>
      <c r="I142" s="41"/>
      <c r="K142" s="39" t="s">
        <v>85</v>
      </c>
    </row>
    <row r="143" spans="1:11" x14ac:dyDescent="0.4">
      <c r="A143" s="22" t="s">
        <v>68</v>
      </c>
      <c r="B143" s="29"/>
      <c r="C143" s="29"/>
      <c r="D143" s="29"/>
      <c r="E143" s="29"/>
      <c r="F143" s="41">
        <f t="shared" si="2"/>
        <v>1</v>
      </c>
      <c r="G143" s="41"/>
      <c r="H143" s="41"/>
      <c r="I143" s="41"/>
      <c r="K143" s="39" t="s">
        <v>68</v>
      </c>
    </row>
    <row r="144" spans="1:11" x14ac:dyDescent="0.4">
      <c r="A144" s="22" t="s">
        <v>68</v>
      </c>
      <c r="B144" s="29" t="s">
        <v>85</v>
      </c>
      <c r="C144" s="29"/>
      <c r="D144" s="29"/>
      <c r="E144" s="29"/>
      <c r="F144" s="41">
        <f t="shared" si="2"/>
        <v>2</v>
      </c>
      <c r="G144" s="41"/>
      <c r="H144" s="41"/>
      <c r="I144" s="41"/>
      <c r="K144" s="39" t="s">
        <v>68</v>
      </c>
    </row>
    <row r="145" spans="1:11" x14ac:dyDescent="0.4">
      <c r="A145" s="22" t="s">
        <v>189</v>
      </c>
      <c r="B145" s="29" t="s">
        <v>68</v>
      </c>
      <c r="C145" s="29"/>
      <c r="D145" s="29"/>
      <c r="E145" s="29"/>
      <c r="F145" s="41">
        <f t="shared" si="2"/>
        <v>2</v>
      </c>
      <c r="G145" s="41"/>
      <c r="H145" s="41"/>
      <c r="I145" s="41"/>
      <c r="K145" s="39" t="s">
        <v>189</v>
      </c>
    </row>
    <row r="146" spans="1:11" x14ac:dyDescent="0.4">
      <c r="A146" s="22" t="s">
        <v>68</v>
      </c>
      <c r="B146" s="29" t="s">
        <v>85</v>
      </c>
      <c r="C146" s="29"/>
      <c r="D146" s="29"/>
      <c r="E146" s="29"/>
      <c r="F146" s="41">
        <f t="shared" si="2"/>
        <v>2</v>
      </c>
      <c r="G146" s="41"/>
      <c r="H146" s="41"/>
      <c r="I146" s="41"/>
      <c r="K146" s="39" t="s">
        <v>68</v>
      </c>
    </row>
    <row r="147" spans="1:11" x14ac:dyDescent="0.4">
      <c r="A147" s="22" t="s">
        <v>85</v>
      </c>
      <c r="B147" s="29" t="s">
        <v>31</v>
      </c>
      <c r="C147" s="29"/>
      <c r="D147" s="29"/>
      <c r="E147" s="29"/>
      <c r="F147" s="41">
        <f t="shared" si="2"/>
        <v>2</v>
      </c>
      <c r="G147" s="41"/>
      <c r="H147" s="41"/>
      <c r="I147" s="41"/>
      <c r="K147" s="39" t="s">
        <v>85</v>
      </c>
    </row>
    <row r="148" spans="1:11" x14ac:dyDescent="0.4">
      <c r="A148" s="22" t="s">
        <v>189</v>
      </c>
      <c r="B148" s="29" t="s">
        <v>68</v>
      </c>
      <c r="C148" s="29"/>
      <c r="D148" s="29"/>
      <c r="E148" s="29"/>
      <c r="F148" s="41">
        <f t="shared" si="2"/>
        <v>2</v>
      </c>
      <c r="G148" s="41"/>
      <c r="H148" s="41"/>
      <c r="I148" s="41"/>
      <c r="K148" s="39" t="s">
        <v>189</v>
      </c>
    </row>
    <row r="149" spans="1:11" x14ac:dyDescent="0.4">
      <c r="A149" s="22" t="s">
        <v>189</v>
      </c>
      <c r="B149" s="29" t="s">
        <v>68</v>
      </c>
      <c r="C149" s="29"/>
      <c r="D149" s="29"/>
      <c r="E149" s="29"/>
      <c r="F149" s="41">
        <f t="shared" si="2"/>
        <v>2</v>
      </c>
      <c r="G149" s="41"/>
      <c r="H149" s="41"/>
      <c r="I149" s="41"/>
      <c r="K149" s="39" t="s">
        <v>189</v>
      </c>
    </row>
    <row r="150" spans="1:11" x14ac:dyDescent="0.4">
      <c r="A150" s="22" t="s">
        <v>189</v>
      </c>
      <c r="B150" s="29" t="s">
        <v>68</v>
      </c>
      <c r="C150" s="29" t="s">
        <v>85</v>
      </c>
      <c r="D150" s="29"/>
      <c r="E150" s="29"/>
      <c r="F150" s="41">
        <f t="shared" si="2"/>
        <v>3</v>
      </c>
      <c r="G150" s="41"/>
      <c r="H150" s="41"/>
      <c r="I150" s="41"/>
      <c r="K150" s="39" t="s">
        <v>189</v>
      </c>
    </row>
    <row r="151" spans="1:11" x14ac:dyDescent="0.4">
      <c r="A151" s="22" t="s">
        <v>68</v>
      </c>
      <c r="B151" s="29"/>
      <c r="C151" s="29"/>
      <c r="D151" s="29"/>
      <c r="E151" s="29"/>
      <c r="F151" s="41">
        <f t="shared" si="2"/>
        <v>1</v>
      </c>
      <c r="G151" s="41"/>
      <c r="H151" s="41"/>
      <c r="I151" s="41"/>
      <c r="K151" s="39" t="s">
        <v>68</v>
      </c>
    </row>
    <row r="152" spans="1:11" x14ac:dyDescent="0.4">
      <c r="A152" s="22" t="s">
        <v>178</v>
      </c>
      <c r="B152" s="29"/>
      <c r="C152" s="29"/>
      <c r="D152" s="29"/>
      <c r="E152" s="29"/>
      <c r="F152" s="41">
        <f t="shared" si="2"/>
        <v>1</v>
      </c>
      <c r="G152" s="41"/>
      <c r="H152" s="41"/>
      <c r="I152" s="41"/>
      <c r="K152" s="39" t="s">
        <v>178</v>
      </c>
    </row>
    <row r="153" spans="1:11" x14ac:dyDescent="0.4">
      <c r="A153" s="22" t="s">
        <v>189</v>
      </c>
      <c r="B153" s="29" t="s">
        <v>68</v>
      </c>
      <c r="C153" s="29"/>
      <c r="D153" s="29"/>
      <c r="E153" s="29"/>
      <c r="F153" s="41">
        <f t="shared" si="2"/>
        <v>2</v>
      </c>
      <c r="G153" s="41"/>
      <c r="H153" s="41"/>
      <c r="I153" s="41"/>
      <c r="K153" s="39" t="s">
        <v>189</v>
      </c>
    </row>
    <row r="154" spans="1:11" x14ac:dyDescent="0.4">
      <c r="A154" s="22" t="s">
        <v>46</v>
      </c>
      <c r="B154" s="29"/>
      <c r="C154" s="29"/>
      <c r="D154" s="29"/>
      <c r="E154" s="29"/>
      <c r="F154" s="41">
        <f t="shared" si="2"/>
        <v>1</v>
      </c>
      <c r="G154" s="41"/>
      <c r="H154" s="41"/>
      <c r="I154" s="41"/>
      <c r="K154" s="25" t="s">
        <v>46</v>
      </c>
    </row>
    <row r="155" spans="1:11" x14ac:dyDescent="0.4">
      <c r="A155" s="22" t="s">
        <v>68</v>
      </c>
      <c r="B155" s="29"/>
      <c r="C155" s="29"/>
      <c r="D155" s="29"/>
      <c r="E155" s="29"/>
      <c r="F155" s="41">
        <f t="shared" si="2"/>
        <v>1</v>
      </c>
      <c r="G155" s="41"/>
      <c r="H155" s="41"/>
      <c r="I155" s="41"/>
      <c r="K155" s="39" t="s">
        <v>68</v>
      </c>
    </row>
    <row r="156" spans="1:11" x14ac:dyDescent="0.4">
      <c r="A156" s="22" t="s">
        <v>68</v>
      </c>
      <c r="B156" s="29" t="s">
        <v>85</v>
      </c>
      <c r="C156" s="29"/>
      <c r="D156" s="29"/>
      <c r="E156" s="29"/>
      <c r="F156" s="41">
        <f t="shared" si="2"/>
        <v>2</v>
      </c>
      <c r="G156" s="41"/>
      <c r="H156" s="41"/>
      <c r="I156" s="41"/>
      <c r="K156" s="39" t="s">
        <v>68</v>
      </c>
    </row>
    <row r="157" spans="1:11" x14ac:dyDescent="0.4">
      <c r="A157" s="22" t="s">
        <v>189</v>
      </c>
      <c r="B157" s="29" t="s">
        <v>68</v>
      </c>
      <c r="C157" s="29" t="s">
        <v>85</v>
      </c>
      <c r="D157" s="29" t="s">
        <v>346</v>
      </c>
      <c r="E157" s="29" t="s">
        <v>178</v>
      </c>
      <c r="F157" s="41">
        <f t="shared" si="2"/>
        <v>5</v>
      </c>
      <c r="G157" s="41"/>
      <c r="H157" s="41"/>
      <c r="I157" s="41"/>
      <c r="K157" s="39" t="s">
        <v>189</v>
      </c>
    </row>
    <row r="158" spans="1:11" x14ac:dyDescent="0.4">
      <c r="A158" s="22" t="s">
        <v>189</v>
      </c>
      <c r="B158" s="29" t="s">
        <v>68</v>
      </c>
      <c r="C158" s="29" t="s">
        <v>178</v>
      </c>
      <c r="D158" s="29"/>
      <c r="E158" s="29"/>
      <c r="F158" s="41">
        <f t="shared" si="2"/>
        <v>3</v>
      </c>
      <c r="G158" s="41"/>
      <c r="H158" s="41"/>
      <c r="I158" s="41"/>
      <c r="K158" s="39" t="s">
        <v>189</v>
      </c>
    </row>
    <row r="159" spans="1:11" x14ac:dyDescent="0.4">
      <c r="A159" s="22" t="s">
        <v>68</v>
      </c>
      <c r="B159" s="29" t="s">
        <v>85</v>
      </c>
      <c r="C159" s="29" t="s">
        <v>178</v>
      </c>
      <c r="D159" s="29"/>
      <c r="E159" s="29"/>
      <c r="F159" s="41">
        <f t="shared" si="2"/>
        <v>3</v>
      </c>
      <c r="G159" s="41"/>
      <c r="H159" s="41"/>
      <c r="I159" s="41"/>
      <c r="K159" s="39" t="s">
        <v>68</v>
      </c>
    </row>
    <row r="160" spans="1:11" x14ac:dyDescent="0.4">
      <c r="A160" s="22" t="s">
        <v>68</v>
      </c>
      <c r="B160" s="29" t="s">
        <v>85</v>
      </c>
      <c r="C160" s="29" t="s">
        <v>178</v>
      </c>
      <c r="D160" s="29"/>
      <c r="E160" s="29"/>
      <c r="F160" s="41">
        <f t="shared" si="2"/>
        <v>3</v>
      </c>
      <c r="G160" s="41"/>
      <c r="H160" s="41"/>
      <c r="I160" s="41"/>
      <c r="K160" s="39" t="s">
        <v>68</v>
      </c>
    </row>
    <row r="161" spans="11:11" x14ac:dyDescent="0.4">
      <c r="K161" s="39" t="s">
        <v>85</v>
      </c>
    </row>
    <row r="162" spans="11:11" x14ac:dyDescent="0.4">
      <c r="K162" s="39" t="s">
        <v>85</v>
      </c>
    </row>
    <row r="163" spans="11:11" x14ac:dyDescent="0.4">
      <c r="K163" s="39" t="s">
        <v>85</v>
      </c>
    </row>
    <row r="164" spans="11:11" x14ac:dyDescent="0.4">
      <c r="K164" s="39" t="s">
        <v>85</v>
      </c>
    </row>
    <row r="165" spans="11:11" x14ac:dyDescent="0.4">
      <c r="K165" s="39" t="s">
        <v>85</v>
      </c>
    </row>
    <row r="166" spans="11:11" x14ac:dyDescent="0.4">
      <c r="K166" s="39" t="s">
        <v>68</v>
      </c>
    </row>
    <row r="167" spans="11:11" x14ac:dyDescent="0.4">
      <c r="K167" s="39" t="s">
        <v>85</v>
      </c>
    </row>
    <row r="168" spans="11:11" x14ac:dyDescent="0.4">
      <c r="K168" s="39" t="s">
        <v>85</v>
      </c>
    </row>
    <row r="169" spans="11:11" x14ac:dyDescent="0.4">
      <c r="K169" s="39" t="s">
        <v>85</v>
      </c>
    </row>
    <row r="170" spans="11:11" x14ac:dyDescent="0.4">
      <c r="K170" s="39" t="s">
        <v>68</v>
      </c>
    </row>
    <row r="171" spans="11:11" x14ac:dyDescent="0.4">
      <c r="K171" s="39" t="s">
        <v>68</v>
      </c>
    </row>
    <row r="172" spans="11:11" x14ac:dyDescent="0.4">
      <c r="K172" s="39" t="s">
        <v>85</v>
      </c>
    </row>
    <row r="173" spans="11:11" x14ac:dyDescent="0.4">
      <c r="K173" s="39" t="s">
        <v>68</v>
      </c>
    </row>
    <row r="174" spans="11:11" x14ac:dyDescent="0.4">
      <c r="K174" s="39" t="s">
        <v>68</v>
      </c>
    </row>
    <row r="175" spans="11:11" x14ac:dyDescent="0.4">
      <c r="K175" s="39" t="s">
        <v>85</v>
      </c>
    </row>
    <row r="176" spans="11:11" x14ac:dyDescent="0.4">
      <c r="K176" s="39" t="s">
        <v>68</v>
      </c>
    </row>
    <row r="177" spans="11:11" x14ac:dyDescent="0.4">
      <c r="K177" s="39" t="s">
        <v>85</v>
      </c>
    </row>
    <row r="178" spans="11:11" x14ac:dyDescent="0.4">
      <c r="K178" s="39" t="s">
        <v>85</v>
      </c>
    </row>
    <row r="179" spans="11:11" x14ac:dyDescent="0.4">
      <c r="K179" s="39" t="s">
        <v>85</v>
      </c>
    </row>
    <row r="180" spans="11:11" x14ac:dyDescent="0.4">
      <c r="K180" s="39" t="s">
        <v>68</v>
      </c>
    </row>
    <row r="181" spans="11:11" x14ac:dyDescent="0.4">
      <c r="K181" s="39" t="s">
        <v>68</v>
      </c>
    </row>
    <row r="182" spans="11:11" x14ac:dyDescent="0.4">
      <c r="K182" s="39" t="s">
        <v>85</v>
      </c>
    </row>
    <row r="183" spans="11:11" x14ac:dyDescent="0.4">
      <c r="K183" s="39" t="s">
        <v>85</v>
      </c>
    </row>
    <row r="184" spans="11:11" x14ac:dyDescent="0.4">
      <c r="K184" s="39" t="s">
        <v>68</v>
      </c>
    </row>
    <row r="185" spans="11:11" x14ac:dyDescent="0.4">
      <c r="K185" s="39" t="s">
        <v>85</v>
      </c>
    </row>
    <row r="186" spans="11:11" x14ac:dyDescent="0.4">
      <c r="K186" s="39" t="s">
        <v>68</v>
      </c>
    </row>
    <row r="187" spans="11:11" x14ac:dyDescent="0.4">
      <c r="K187" s="39" t="s">
        <v>85</v>
      </c>
    </row>
    <row r="188" spans="11:11" x14ac:dyDescent="0.4">
      <c r="K188" s="39" t="s">
        <v>68</v>
      </c>
    </row>
    <row r="189" spans="11:11" x14ac:dyDescent="0.4">
      <c r="K189" s="39" t="s">
        <v>68</v>
      </c>
    </row>
    <row r="190" spans="11:11" x14ac:dyDescent="0.4">
      <c r="K190" s="39" t="s">
        <v>68</v>
      </c>
    </row>
    <row r="191" spans="11:11" x14ac:dyDescent="0.4">
      <c r="K191" s="39" t="s">
        <v>68</v>
      </c>
    </row>
    <row r="192" spans="11:11" x14ac:dyDescent="0.4">
      <c r="K192" s="39" t="s">
        <v>178</v>
      </c>
    </row>
    <row r="193" spans="11:11" x14ac:dyDescent="0.4">
      <c r="K193" s="39" t="s">
        <v>68</v>
      </c>
    </row>
    <row r="194" spans="11:11" x14ac:dyDescent="0.4">
      <c r="K194" s="39" t="s">
        <v>85</v>
      </c>
    </row>
    <row r="195" spans="11:11" x14ac:dyDescent="0.4">
      <c r="K195" s="39" t="s">
        <v>68</v>
      </c>
    </row>
    <row r="196" spans="11:11" x14ac:dyDescent="0.4">
      <c r="K196" s="39" t="s">
        <v>68</v>
      </c>
    </row>
    <row r="197" spans="11:11" x14ac:dyDescent="0.4">
      <c r="K197" s="39" t="s">
        <v>85</v>
      </c>
    </row>
    <row r="198" spans="11:11" x14ac:dyDescent="0.4">
      <c r="K198" s="39" t="s">
        <v>68</v>
      </c>
    </row>
    <row r="199" spans="11:11" x14ac:dyDescent="0.4">
      <c r="K199" s="39" t="s">
        <v>85</v>
      </c>
    </row>
    <row r="200" spans="11:11" x14ac:dyDescent="0.4">
      <c r="K200" s="39" t="s">
        <v>85</v>
      </c>
    </row>
    <row r="201" spans="11:11" x14ac:dyDescent="0.4">
      <c r="K201" s="39" t="s">
        <v>68</v>
      </c>
    </row>
    <row r="202" spans="11:11" x14ac:dyDescent="0.4">
      <c r="K202" s="39" t="s">
        <v>68</v>
      </c>
    </row>
    <row r="203" spans="11:11" x14ac:dyDescent="0.4">
      <c r="K203" s="39" t="s">
        <v>68</v>
      </c>
    </row>
    <row r="204" spans="11:11" x14ac:dyDescent="0.4">
      <c r="K204" s="39" t="s">
        <v>68</v>
      </c>
    </row>
    <row r="205" spans="11:11" x14ac:dyDescent="0.4">
      <c r="K205" s="39" t="s">
        <v>68</v>
      </c>
    </row>
    <row r="206" spans="11:11" x14ac:dyDescent="0.4">
      <c r="K206" s="39" t="s">
        <v>68</v>
      </c>
    </row>
    <row r="207" spans="11:11" x14ac:dyDescent="0.4">
      <c r="K207" s="39" t="s">
        <v>68</v>
      </c>
    </row>
    <row r="208" spans="11:11" x14ac:dyDescent="0.4">
      <c r="K208" s="39" t="s">
        <v>68</v>
      </c>
    </row>
    <row r="209" spans="11:11" x14ac:dyDescent="0.4">
      <c r="K209" s="39" t="s">
        <v>68</v>
      </c>
    </row>
    <row r="210" spans="11:11" x14ac:dyDescent="0.4">
      <c r="K210" s="39" t="s">
        <v>85</v>
      </c>
    </row>
    <row r="211" spans="11:11" x14ac:dyDescent="0.4">
      <c r="K211" s="39" t="s">
        <v>85</v>
      </c>
    </row>
    <row r="212" spans="11:11" x14ac:dyDescent="0.4">
      <c r="K212" s="39" t="s">
        <v>85</v>
      </c>
    </row>
    <row r="213" spans="11:11" x14ac:dyDescent="0.4">
      <c r="K213" s="39" t="s">
        <v>85</v>
      </c>
    </row>
    <row r="214" spans="11:11" x14ac:dyDescent="0.4">
      <c r="K214" s="39" t="s">
        <v>68</v>
      </c>
    </row>
    <row r="215" spans="11:11" x14ac:dyDescent="0.4">
      <c r="K215" s="39" t="s">
        <v>85</v>
      </c>
    </row>
    <row r="216" spans="11:11" x14ac:dyDescent="0.4">
      <c r="K216" s="39" t="s">
        <v>68</v>
      </c>
    </row>
    <row r="217" spans="11:11" x14ac:dyDescent="0.4">
      <c r="K217" s="39" t="s">
        <v>68</v>
      </c>
    </row>
    <row r="218" spans="11:11" x14ac:dyDescent="0.4">
      <c r="K218" s="39" t="s">
        <v>85</v>
      </c>
    </row>
    <row r="219" spans="11:11" x14ac:dyDescent="0.4">
      <c r="K219" s="39" t="s">
        <v>85</v>
      </c>
    </row>
    <row r="220" spans="11:11" x14ac:dyDescent="0.4">
      <c r="K220" s="39" t="s">
        <v>85</v>
      </c>
    </row>
    <row r="221" spans="11:11" x14ac:dyDescent="0.4">
      <c r="K221" s="39" t="s">
        <v>68</v>
      </c>
    </row>
    <row r="222" spans="11:11" x14ac:dyDescent="0.4">
      <c r="K222" s="39" t="s">
        <v>68</v>
      </c>
    </row>
    <row r="223" spans="11:11" x14ac:dyDescent="0.4">
      <c r="K223" s="39" t="s">
        <v>85</v>
      </c>
    </row>
    <row r="224" spans="11:11" x14ac:dyDescent="0.4">
      <c r="K224" s="39" t="s">
        <v>178</v>
      </c>
    </row>
    <row r="225" spans="11:11" x14ac:dyDescent="0.4">
      <c r="K225" s="39" t="s">
        <v>178</v>
      </c>
    </row>
    <row r="226" spans="11:11" x14ac:dyDescent="0.4">
      <c r="K226" s="39" t="s">
        <v>68</v>
      </c>
    </row>
    <row r="227" spans="11:11" x14ac:dyDescent="0.4">
      <c r="K227" s="39" t="s">
        <v>68</v>
      </c>
    </row>
    <row r="228" spans="11:11" x14ac:dyDescent="0.4">
      <c r="K228" s="25" t="s">
        <v>31</v>
      </c>
    </row>
    <row r="229" spans="11:11" x14ac:dyDescent="0.4">
      <c r="K229" s="39" t="s">
        <v>68</v>
      </c>
    </row>
    <row r="230" spans="11:11" x14ac:dyDescent="0.4">
      <c r="K230" s="39" t="s">
        <v>85</v>
      </c>
    </row>
    <row r="231" spans="11:11" x14ac:dyDescent="0.4">
      <c r="K231" s="39" t="s">
        <v>178</v>
      </c>
    </row>
    <row r="232" spans="11:11" x14ac:dyDescent="0.4">
      <c r="K232" s="39" t="s">
        <v>85</v>
      </c>
    </row>
    <row r="233" spans="11:11" x14ac:dyDescent="0.4">
      <c r="K233" s="39" t="s">
        <v>85</v>
      </c>
    </row>
    <row r="234" spans="11:11" x14ac:dyDescent="0.4">
      <c r="K234" s="39" t="s">
        <v>68</v>
      </c>
    </row>
    <row r="235" spans="11:11" x14ac:dyDescent="0.4">
      <c r="K235" s="39" t="s">
        <v>178</v>
      </c>
    </row>
    <row r="236" spans="11:11" x14ac:dyDescent="0.4">
      <c r="K236" s="39" t="s">
        <v>68</v>
      </c>
    </row>
    <row r="237" spans="11:11" x14ac:dyDescent="0.4">
      <c r="K237" s="39" t="s">
        <v>85</v>
      </c>
    </row>
    <row r="238" spans="11:11" x14ac:dyDescent="0.4">
      <c r="K238" s="39" t="s">
        <v>68</v>
      </c>
    </row>
    <row r="239" spans="11:11" x14ac:dyDescent="0.4">
      <c r="K239" s="39" t="s">
        <v>178</v>
      </c>
    </row>
    <row r="240" spans="11:11" x14ac:dyDescent="0.4">
      <c r="K240" s="39" t="s">
        <v>85</v>
      </c>
    </row>
    <row r="241" spans="11:11" x14ac:dyDescent="0.4">
      <c r="K241" s="39" t="s">
        <v>85</v>
      </c>
    </row>
    <row r="242" spans="11:11" x14ac:dyDescent="0.4">
      <c r="K242" s="39" t="s">
        <v>85</v>
      </c>
    </row>
    <row r="243" spans="11:11" x14ac:dyDescent="0.4">
      <c r="K243" s="39" t="s">
        <v>85</v>
      </c>
    </row>
    <row r="244" spans="11:11" x14ac:dyDescent="0.4">
      <c r="K244" s="39" t="s">
        <v>68</v>
      </c>
    </row>
    <row r="245" spans="11:11" x14ac:dyDescent="0.4">
      <c r="K245" s="39" t="s">
        <v>85</v>
      </c>
    </row>
    <row r="246" spans="11:11" x14ac:dyDescent="0.4">
      <c r="K246" s="39" t="s">
        <v>68</v>
      </c>
    </row>
    <row r="247" spans="11:11" x14ac:dyDescent="0.4">
      <c r="K247" s="39" t="s">
        <v>68</v>
      </c>
    </row>
    <row r="248" spans="11:11" x14ac:dyDescent="0.4">
      <c r="K248" s="39" t="s">
        <v>85</v>
      </c>
    </row>
    <row r="249" spans="11:11" x14ac:dyDescent="0.4">
      <c r="K249" s="39" t="s">
        <v>68</v>
      </c>
    </row>
    <row r="250" spans="11:11" x14ac:dyDescent="0.4">
      <c r="K250" s="39" t="s">
        <v>68</v>
      </c>
    </row>
    <row r="251" spans="11:11" x14ac:dyDescent="0.4">
      <c r="K251" s="39" t="s">
        <v>68</v>
      </c>
    </row>
    <row r="252" spans="11:11" x14ac:dyDescent="0.4">
      <c r="K252" s="39" t="s">
        <v>68</v>
      </c>
    </row>
    <row r="253" spans="11:11" x14ac:dyDescent="0.4">
      <c r="K253" s="39" t="s">
        <v>68</v>
      </c>
    </row>
    <row r="254" spans="11:11" x14ac:dyDescent="0.4">
      <c r="K254" s="39" t="s">
        <v>85</v>
      </c>
    </row>
    <row r="255" spans="11:11" x14ac:dyDescent="0.4">
      <c r="K255" s="39" t="s">
        <v>85</v>
      </c>
    </row>
    <row r="256" spans="11:11" x14ac:dyDescent="0.4">
      <c r="K256" s="39" t="s">
        <v>85</v>
      </c>
    </row>
    <row r="257" spans="11:11" x14ac:dyDescent="0.4">
      <c r="K257" s="39" t="s">
        <v>68</v>
      </c>
    </row>
    <row r="258" spans="11:11" x14ac:dyDescent="0.4">
      <c r="K258" s="39" t="s">
        <v>85</v>
      </c>
    </row>
    <row r="259" spans="11:11" x14ac:dyDescent="0.4">
      <c r="K259" s="39" t="s">
        <v>68</v>
      </c>
    </row>
    <row r="260" spans="11:11" x14ac:dyDescent="0.4">
      <c r="K260" s="39" t="s">
        <v>85</v>
      </c>
    </row>
    <row r="261" spans="11:11" x14ac:dyDescent="0.4">
      <c r="K261" s="25" t="s">
        <v>31</v>
      </c>
    </row>
    <row r="262" spans="11:11" x14ac:dyDescent="0.4">
      <c r="K262" s="39" t="s">
        <v>68</v>
      </c>
    </row>
    <row r="263" spans="11:11" x14ac:dyDescent="0.4">
      <c r="K263" s="39" t="s">
        <v>68</v>
      </c>
    </row>
    <row r="264" spans="11:11" x14ac:dyDescent="0.4">
      <c r="K264" s="39" t="s">
        <v>68</v>
      </c>
    </row>
    <row r="265" spans="11:11" x14ac:dyDescent="0.4">
      <c r="K265" s="39" t="s">
        <v>68</v>
      </c>
    </row>
    <row r="266" spans="11:11" x14ac:dyDescent="0.4">
      <c r="K266" s="39" t="s">
        <v>85</v>
      </c>
    </row>
    <row r="267" spans="11:11" x14ac:dyDescent="0.4">
      <c r="K267" s="39" t="s">
        <v>68</v>
      </c>
    </row>
    <row r="268" spans="11:11" x14ac:dyDescent="0.4">
      <c r="K268" s="39" t="s">
        <v>68</v>
      </c>
    </row>
    <row r="269" spans="11:11" x14ac:dyDescent="0.4">
      <c r="K269" s="39" t="s">
        <v>85</v>
      </c>
    </row>
    <row r="270" spans="11:11" x14ac:dyDescent="0.4">
      <c r="K270" s="39" t="s">
        <v>85</v>
      </c>
    </row>
    <row r="271" spans="11:11" x14ac:dyDescent="0.4">
      <c r="K271" s="39" t="s">
        <v>178</v>
      </c>
    </row>
    <row r="272" spans="11:11" x14ac:dyDescent="0.4">
      <c r="K272" s="39" t="s">
        <v>178</v>
      </c>
    </row>
    <row r="273" spans="11:11" x14ac:dyDescent="0.4">
      <c r="K273" s="39" t="s">
        <v>178</v>
      </c>
    </row>
    <row r="274" spans="11:11" x14ac:dyDescent="0.4">
      <c r="K274" s="39" t="s">
        <v>85</v>
      </c>
    </row>
    <row r="275" spans="11:11" x14ac:dyDescent="0.4">
      <c r="K275" s="39" t="s">
        <v>178</v>
      </c>
    </row>
    <row r="276" spans="11:11" x14ac:dyDescent="0.4">
      <c r="K276" s="39" t="s">
        <v>85</v>
      </c>
    </row>
    <row r="277" spans="11:11" x14ac:dyDescent="0.4">
      <c r="K277" s="39" t="s">
        <v>85</v>
      </c>
    </row>
    <row r="278" spans="11:11" x14ac:dyDescent="0.4">
      <c r="K278" s="39" t="s">
        <v>178</v>
      </c>
    </row>
    <row r="279" spans="11:11" x14ac:dyDescent="0.4">
      <c r="K279" s="39" t="s">
        <v>85</v>
      </c>
    </row>
    <row r="280" spans="11:11" x14ac:dyDescent="0.4">
      <c r="K280" s="39" t="s">
        <v>178</v>
      </c>
    </row>
    <row r="281" spans="11:11" x14ac:dyDescent="0.4">
      <c r="K281" s="39" t="s">
        <v>178</v>
      </c>
    </row>
    <row r="282" spans="11:11" x14ac:dyDescent="0.4">
      <c r="K282" s="39" t="s">
        <v>178</v>
      </c>
    </row>
    <row r="283" spans="11:11" x14ac:dyDescent="0.4">
      <c r="K283" s="39" t="s">
        <v>178</v>
      </c>
    </row>
    <row r="284" spans="11:11" x14ac:dyDescent="0.4">
      <c r="K284" s="39" t="s">
        <v>85</v>
      </c>
    </row>
    <row r="285" spans="11:11" x14ac:dyDescent="0.4">
      <c r="K285" s="39" t="s">
        <v>85</v>
      </c>
    </row>
    <row r="286" spans="11:11" x14ac:dyDescent="0.4">
      <c r="K286" s="39" t="s">
        <v>178</v>
      </c>
    </row>
    <row r="287" spans="11:11" x14ac:dyDescent="0.4">
      <c r="K287" s="39" t="s">
        <v>178</v>
      </c>
    </row>
    <row r="288" spans="11:11" x14ac:dyDescent="0.4">
      <c r="K288" s="39" t="s">
        <v>178</v>
      </c>
    </row>
    <row r="289" spans="11:11" x14ac:dyDescent="0.4">
      <c r="K289" s="39" t="s">
        <v>85</v>
      </c>
    </row>
    <row r="290" spans="11:11" x14ac:dyDescent="0.4">
      <c r="K290" s="39" t="s">
        <v>178</v>
      </c>
    </row>
    <row r="291" spans="11:11" x14ac:dyDescent="0.4">
      <c r="K291" s="39" t="s">
        <v>85</v>
      </c>
    </row>
    <row r="292" spans="11:11" x14ac:dyDescent="0.4">
      <c r="K292" s="39" t="s">
        <v>85</v>
      </c>
    </row>
    <row r="293" spans="11:11" x14ac:dyDescent="0.4">
      <c r="K293" s="39" t="s">
        <v>85</v>
      </c>
    </row>
    <row r="294" spans="11:11" x14ac:dyDescent="0.4">
      <c r="K294" s="39" t="s">
        <v>346</v>
      </c>
    </row>
    <row r="295" spans="11:11" x14ac:dyDescent="0.4">
      <c r="K295" s="39" t="s">
        <v>85</v>
      </c>
    </row>
    <row r="296" spans="11:11" x14ac:dyDescent="0.4">
      <c r="K296" s="39" t="s">
        <v>85</v>
      </c>
    </row>
    <row r="297" spans="11:11" x14ac:dyDescent="0.4">
      <c r="K297" s="39" t="s">
        <v>178</v>
      </c>
    </row>
    <row r="298" spans="11:11" x14ac:dyDescent="0.4">
      <c r="K298" s="39" t="s">
        <v>85</v>
      </c>
    </row>
    <row r="299" spans="11:11" x14ac:dyDescent="0.4">
      <c r="K299" s="39" t="s">
        <v>178</v>
      </c>
    </row>
    <row r="300" spans="11:11" x14ac:dyDescent="0.4">
      <c r="K300" s="39" t="s">
        <v>178</v>
      </c>
    </row>
    <row r="301" spans="11:11" x14ac:dyDescent="0.4">
      <c r="K301" s="39" t="s">
        <v>85</v>
      </c>
    </row>
    <row r="302" spans="11:11" x14ac:dyDescent="0.4">
      <c r="K302" s="39" t="s">
        <v>85</v>
      </c>
    </row>
    <row r="303" spans="11:11" x14ac:dyDescent="0.4">
      <c r="K303" s="39" t="s">
        <v>85</v>
      </c>
    </row>
    <row r="304" spans="11:11" x14ac:dyDescent="0.4">
      <c r="K304" s="39" t="s">
        <v>85</v>
      </c>
    </row>
    <row r="305" spans="11:11" x14ac:dyDescent="0.4">
      <c r="K305" s="39" t="s">
        <v>85</v>
      </c>
    </row>
    <row r="306" spans="11:11" x14ac:dyDescent="0.4">
      <c r="K306" s="39" t="s">
        <v>85</v>
      </c>
    </row>
    <row r="307" spans="11:11" x14ac:dyDescent="0.4">
      <c r="K307" s="39" t="s">
        <v>85</v>
      </c>
    </row>
    <row r="308" spans="11:11" x14ac:dyDescent="0.4">
      <c r="K308" s="39" t="s">
        <v>178</v>
      </c>
    </row>
    <row r="309" spans="11:11" x14ac:dyDescent="0.4">
      <c r="K309" s="39" t="s">
        <v>85</v>
      </c>
    </row>
    <row r="310" spans="11:11" x14ac:dyDescent="0.4">
      <c r="K310" s="39" t="s">
        <v>85</v>
      </c>
    </row>
    <row r="311" spans="11:11" x14ac:dyDescent="0.4">
      <c r="K311" s="39" t="s">
        <v>85</v>
      </c>
    </row>
    <row r="312" spans="11:11" x14ac:dyDescent="0.4">
      <c r="K312" s="39" t="s">
        <v>85</v>
      </c>
    </row>
    <row r="313" spans="11:11" x14ac:dyDescent="0.4">
      <c r="K313" s="39" t="s">
        <v>85</v>
      </c>
    </row>
    <row r="314" spans="11:11" x14ac:dyDescent="0.4">
      <c r="K314" s="39" t="s">
        <v>85</v>
      </c>
    </row>
    <row r="315" spans="11:11" x14ac:dyDescent="0.4">
      <c r="K315" s="39" t="s">
        <v>85</v>
      </c>
    </row>
    <row r="316" spans="11:11" x14ac:dyDescent="0.4">
      <c r="K316" s="39" t="s">
        <v>85</v>
      </c>
    </row>
    <row r="317" spans="11:11" x14ac:dyDescent="0.4">
      <c r="K317" s="39" t="s">
        <v>178</v>
      </c>
    </row>
    <row r="318" spans="11:11" x14ac:dyDescent="0.4">
      <c r="K318" s="39" t="s">
        <v>178</v>
      </c>
    </row>
    <row r="319" spans="11:11" x14ac:dyDescent="0.4">
      <c r="K319" s="39" t="s">
        <v>178</v>
      </c>
    </row>
    <row r="320" spans="11:11" x14ac:dyDescent="0.4">
      <c r="K320" s="39" t="s">
        <v>178</v>
      </c>
    </row>
    <row r="321" spans="11:11" x14ac:dyDescent="0.4">
      <c r="K321" s="39" t="s">
        <v>85</v>
      </c>
    </row>
    <row r="322" spans="11:11" x14ac:dyDescent="0.4">
      <c r="K322" s="39" t="s">
        <v>85</v>
      </c>
    </row>
    <row r="323" spans="11:11" x14ac:dyDescent="0.4">
      <c r="K323" s="39" t="s">
        <v>178</v>
      </c>
    </row>
    <row r="324" spans="11:11" x14ac:dyDescent="0.4">
      <c r="K324" s="39" t="s">
        <v>85</v>
      </c>
    </row>
    <row r="325" spans="11:11" x14ac:dyDescent="0.4">
      <c r="K325" s="39" t="s">
        <v>85</v>
      </c>
    </row>
    <row r="326" spans="11:11" x14ac:dyDescent="0.4">
      <c r="K326" s="39" t="s">
        <v>85</v>
      </c>
    </row>
    <row r="327" spans="11:11" x14ac:dyDescent="0.4">
      <c r="K327" s="39" t="s">
        <v>85</v>
      </c>
    </row>
    <row r="328" spans="11:11" x14ac:dyDescent="0.4">
      <c r="K328" s="39" t="s">
        <v>178</v>
      </c>
    </row>
    <row r="329" spans="11:11" x14ac:dyDescent="0.4">
      <c r="K329" s="39" t="s">
        <v>178</v>
      </c>
    </row>
    <row r="330" spans="11:11" x14ac:dyDescent="0.4">
      <c r="K330" s="39" t="s">
        <v>178</v>
      </c>
    </row>
    <row r="331" spans="11:11" x14ac:dyDescent="0.4">
      <c r="K331" s="39" t="s">
        <v>85</v>
      </c>
    </row>
    <row r="332" spans="11:11" x14ac:dyDescent="0.4">
      <c r="K332" s="39" t="s">
        <v>85</v>
      </c>
    </row>
    <row r="333" spans="11:11" x14ac:dyDescent="0.4">
      <c r="K333" s="39" t="s">
        <v>85</v>
      </c>
    </row>
    <row r="334" spans="11:11" x14ac:dyDescent="0.4">
      <c r="K334" s="39" t="s">
        <v>178</v>
      </c>
    </row>
    <row r="335" spans="11:11" x14ac:dyDescent="0.4">
      <c r="K335" s="39" t="s">
        <v>178</v>
      </c>
    </row>
    <row r="336" spans="11:11" x14ac:dyDescent="0.4">
      <c r="K336" s="39" t="s">
        <v>178</v>
      </c>
    </row>
    <row r="337" spans="11:11" x14ac:dyDescent="0.4">
      <c r="K337" s="25" t="s">
        <v>31</v>
      </c>
    </row>
    <row r="338" spans="11:11" x14ac:dyDescent="0.4">
      <c r="K338" s="39" t="s">
        <v>346</v>
      </c>
    </row>
    <row r="339" spans="11:11" x14ac:dyDescent="0.4">
      <c r="K339" s="39" t="s">
        <v>178</v>
      </c>
    </row>
    <row r="340" spans="11:11" x14ac:dyDescent="0.4">
      <c r="K340" s="39" t="s">
        <v>178</v>
      </c>
    </row>
    <row r="341" spans="11:11" x14ac:dyDescent="0.4">
      <c r="K341" s="25" t="s">
        <v>31</v>
      </c>
    </row>
    <row r="342" spans="11:11" x14ac:dyDescent="0.4">
      <c r="K342" s="39" t="s">
        <v>178</v>
      </c>
    </row>
    <row r="343" spans="11:11" x14ac:dyDescent="0.4">
      <c r="K343" s="39" t="s">
        <v>178</v>
      </c>
    </row>
    <row r="344" spans="11:11" x14ac:dyDescent="0.4">
      <c r="K344" s="39" t="s">
        <v>346</v>
      </c>
    </row>
    <row r="345" spans="11:11" x14ac:dyDescent="0.4">
      <c r="K345" s="39" t="s">
        <v>178</v>
      </c>
    </row>
    <row r="346" spans="11:11" x14ac:dyDescent="0.4">
      <c r="K346" s="39" t="s">
        <v>346</v>
      </c>
    </row>
    <row r="347" spans="11:11" x14ac:dyDescent="0.4">
      <c r="K347" s="39" t="s">
        <v>346</v>
      </c>
    </row>
    <row r="348" spans="11:11" x14ac:dyDescent="0.4">
      <c r="K348" s="39" t="s">
        <v>178</v>
      </c>
    </row>
    <row r="349" spans="11:11" x14ac:dyDescent="0.4">
      <c r="K349" s="39" t="s">
        <v>178</v>
      </c>
    </row>
    <row r="350" spans="11:11" x14ac:dyDescent="0.4">
      <c r="K350" s="39" t="s">
        <v>178</v>
      </c>
    </row>
    <row r="351" spans="11:11" x14ac:dyDescent="0.4">
      <c r="K351" s="39" t="s">
        <v>178</v>
      </c>
    </row>
    <row r="352" spans="11:11" x14ac:dyDescent="0.4">
      <c r="K352" s="39" t="s">
        <v>178</v>
      </c>
    </row>
    <row r="353" spans="11:11" x14ac:dyDescent="0.4">
      <c r="K353" s="39" t="s">
        <v>178</v>
      </c>
    </row>
    <row r="354" spans="11:11" x14ac:dyDescent="0.4">
      <c r="K354" s="39" t="s">
        <v>178</v>
      </c>
    </row>
    <row r="355" spans="11:11" x14ac:dyDescent="0.4">
      <c r="K355" s="39" t="s">
        <v>346</v>
      </c>
    </row>
    <row r="356" spans="11:11" x14ac:dyDescent="0.4">
      <c r="K356" s="39" t="s">
        <v>178</v>
      </c>
    </row>
    <row r="357" spans="11:11" x14ac:dyDescent="0.4">
      <c r="K357" s="39" t="s">
        <v>346</v>
      </c>
    </row>
    <row r="358" spans="11:11" x14ac:dyDescent="0.4">
      <c r="K358" s="39" t="s">
        <v>178</v>
      </c>
    </row>
    <row r="359" spans="11:11" x14ac:dyDescent="0.4">
      <c r="K359" s="39" t="s">
        <v>178</v>
      </c>
    </row>
    <row r="360" spans="11:11" x14ac:dyDescent="0.4">
      <c r="K360" s="39" t="s">
        <v>178</v>
      </c>
    </row>
    <row r="361" spans="11:11" x14ac:dyDescent="0.4">
      <c r="K361" s="39" t="s">
        <v>346</v>
      </c>
    </row>
    <row r="362" spans="11:11" x14ac:dyDescent="0.4">
      <c r="K362" s="39" t="s">
        <v>178</v>
      </c>
    </row>
    <row r="363" spans="11:11" x14ac:dyDescent="0.4">
      <c r="K363" s="39" t="s">
        <v>346</v>
      </c>
    </row>
    <row r="364" spans="11:11" x14ac:dyDescent="0.4">
      <c r="K364" s="39" t="s">
        <v>178</v>
      </c>
    </row>
    <row r="365" spans="11:11" x14ac:dyDescent="0.4">
      <c r="K365" s="39" t="s">
        <v>178</v>
      </c>
    </row>
    <row r="366" spans="11:11" x14ac:dyDescent="0.4">
      <c r="K366" s="39" t="s">
        <v>178</v>
      </c>
    </row>
    <row r="367" spans="11:11" x14ac:dyDescent="0.4">
      <c r="K367" s="39" t="s">
        <v>178</v>
      </c>
    </row>
    <row r="368" spans="11:11" x14ac:dyDescent="0.4">
      <c r="K368" s="25" t="s">
        <v>31</v>
      </c>
    </row>
    <row r="369" spans="11:11" x14ac:dyDescent="0.4">
      <c r="K369" s="39" t="s">
        <v>178</v>
      </c>
    </row>
    <row r="370" spans="11:11" x14ac:dyDescent="0.4">
      <c r="K370" s="39" t="s">
        <v>178</v>
      </c>
    </row>
    <row r="371" spans="11:11" x14ac:dyDescent="0.4">
      <c r="K371" s="39" t="s">
        <v>178</v>
      </c>
    </row>
  </sheetData>
  <mergeCells count="2">
    <mergeCell ref="A1:E1"/>
    <mergeCell ref="L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8EE11-E4E2-4964-BFB0-06F93BF037A3}">
  <dimension ref="A1:D176"/>
  <sheetViews>
    <sheetView topLeftCell="B1" workbookViewId="0">
      <selection activeCell="H11" sqref="H11"/>
    </sheetView>
  </sheetViews>
  <sheetFormatPr defaultRowHeight="12.3" x14ac:dyDescent="0.4"/>
  <cols>
    <col min="1" max="1" width="49.5546875" customWidth="1"/>
    <col min="2" max="4" width="50.44140625" customWidth="1"/>
  </cols>
  <sheetData>
    <row r="1" spans="1:4" ht="24.6" x14ac:dyDescent="0.4">
      <c r="A1" s="2" t="s">
        <v>771</v>
      </c>
      <c r="B1" s="2" t="s">
        <v>772</v>
      </c>
      <c r="C1" s="2" t="s">
        <v>773</v>
      </c>
      <c r="D1" s="2" t="s">
        <v>774</v>
      </c>
    </row>
    <row r="2" spans="1:4" ht="24.6" x14ac:dyDescent="0.4">
      <c r="A2" s="8" t="s">
        <v>31</v>
      </c>
      <c r="B2" s="8" t="s">
        <v>32</v>
      </c>
      <c r="C2" s="8" t="s">
        <v>32</v>
      </c>
      <c r="D2" s="8" t="s">
        <v>33</v>
      </c>
    </row>
    <row r="3" spans="1:4" x14ac:dyDescent="0.4">
      <c r="A3" s="8" t="s">
        <v>45</v>
      </c>
      <c r="B3" s="8" t="s">
        <v>32</v>
      </c>
      <c r="C3" s="8" t="s">
        <v>46</v>
      </c>
      <c r="D3" s="8" t="s">
        <v>46</v>
      </c>
    </row>
    <row r="4" spans="1:4" x14ac:dyDescent="0.4">
      <c r="A4" s="8" t="s">
        <v>45</v>
      </c>
      <c r="B4" s="8" t="s">
        <v>32</v>
      </c>
      <c r="C4" s="8" t="s">
        <v>51</v>
      </c>
      <c r="D4" s="8" t="s">
        <v>52</v>
      </c>
    </row>
    <row r="5" spans="1:4" ht="24.6" x14ac:dyDescent="0.4">
      <c r="A5" s="8" t="s">
        <v>45</v>
      </c>
      <c r="B5" s="8" t="s">
        <v>51</v>
      </c>
      <c r="C5" s="8" t="s">
        <v>51</v>
      </c>
      <c r="D5" s="8" t="s">
        <v>56</v>
      </c>
    </row>
    <row r="6" spans="1:4" x14ac:dyDescent="0.4">
      <c r="A6" s="8" t="s">
        <v>45</v>
      </c>
      <c r="B6" s="8" t="s">
        <v>60</v>
      </c>
      <c r="C6" s="8" t="s">
        <v>61</v>
      </c>
      <c r="D6" s="8" t="s">
        <v>46</v>
      </c>
    </row>
    <row r="7" spans="1:4" x14ac:dyDescent="0.4">
      <c r="A7" s="8" t="s">
        <v>45</v>
      </c>
      <c r="B7" s="8" t="s">
        <v>32</v>
      </c>
      <c r="C7" s="8" t="s">
        <v>60</v>
      </c>
      <c r="D7" s="8" t="s">
        <v>68</v>
      </c>
    </row>
    <row r="8" spans="1:4" x14ac:dyDescent="0.4">
      <c r="A8" s="8" t="s">
        <v>45</v>
      </c>
      <c r="B8" s="8" t="s">
        <v>60</v>
      </c>
      <c r="C8" s="8" t="s">
        <v>60</v>
      </c>
      <c r="D8" s="8" t="s">
        <v>68</v>
      </c>
    </row>
    <row r="9" spans="1:4" x14ac:dyDescent="0.4">
      <c r="A9" s="8" t="s">
        <v>78</v>
      </c>
      <c r="B9" s="8" t="s">
        <v>60</v>
      </c>
      <c r="C9" s="8" t="s">
        <v>61</v>
      </c>
      <c r="D9" s="8" t="s">
        <v>52</v>
      </c>
    </row>
    <row r="10" spans="1:4" x14ac:dyDescent="0.4">
      <c r="A10" s="8" t="s">
        <v>45</v>
      </c>
      <c r="B10" s="8" t="s">
        <v>32</v>
      </c>
      <c r="C10" s="8" t="s">
        <v>61</v>
      </c>
      <c r="D10" s="8" t="s">
        <v>85</v>
      </c>
    </row>
    <row r="11" spans="1:4" ht="24.6" x14ac:dyDescent="0.4">
      <c r="A11" s="8" t="s">
        <v>45</v>
      </c>
      <c r="B11" s="8" t="s">
        <v>32</v>
      </c>
      <c r="C11" s="8" t="s">
        <v>60</v>
      </c>
      <c r="D11" s="8" t="s">
        <v>56</v>
      </c>
    </row>
    <row r="12" spans="1:4" ht="24.6" x14ac:dyDescent="0.4">
      <c r="A12" s="8" t="s">
        <v>45</v>
      </c>
      <c r="B12" s="8" t="s">
        <v>60</v>
      </c>
      <c r="C12" s="8" t="s">
        <v>46</v>
      </c>
      <c r="D12" s="8" t="s">
        <v>94</v>
      </c>
    </row>
    <row r="13" spans="1:4" ht="24.6" x14ac:dyDescent="0.4">
      <c r="A13" s="8" t="s">
        <v>78</v>
      </c>
      <c r="B13" s="8" t="s">
        <v>32</v>
      </c>
      <c r="C13" s="8" t="s">
        <v>32</v>
      </c>
      <c r="D13" s="8" t="s">
        <v>56</v>
      </c>
    </row>
    <row r="14" spans="1:4" x14ac:dyDescent="0.4">
      <c r="A14" s="8" t="s">
        <v>105</v>
      </c>
      <c r="B14" s="8" t="s">
        <v>60</v>
      </c>
      <c r="C14" s="8" t="s">
        <v>61</v>
      </c>
      <c r="D14" s="8" t="s">
        <v>52</v>
      </c>
    </row>
    <row r="15" spans="1:4" x14ac:dyDescent="0.4">
      <c r="A15" s="8" t="s">
        <v>105</v>
      </c>
      <c r="B15" s="8" t="s">
        <v>32</v>
      </c>
      <c r="C15" s="8" t="s">
        <v>46</v>
      </c>
      <c r="D15" s="8" t="s">
        <v>52</v>
      </c>
    </row>
    <row r="16" spans="1:4" ht="24.6" x14ac:dyDescent="0.4">
      <c r="A16" s="8" t="s">
        <v>105</v>
      </c>
      <c r="B16" s="8" t="s">
        <v>60</v>
      </c>
      <c r="C16" s="8" t="s">
        <v>60</v>
      </c>
      <c r="D16" s="8" t="s">
        <v>94</v>
      </c>
    </row>
    <row r="17" spans="1:4" ht="36.9" x14ac:dyDescent="0.4">
      <c r="A17" s="8" t="s">
        <v>31</v>
      </c>
      <c r="B17" s="8" t="s">
        <v>32</v>
      </c>
      <c r="C17" s="8" t="s">
        <v>60</v>
      </c>
      <c r="D17" s="8" t="s">
        <v>116</v>
      </c>
    </row>
    <row r="18" spans="1:4" ht="24.6" x14ac:dyDescent="0.4">
      <c r="A18" s="8" t="s">
        <v>105</v>
      </c>
      <c r="B18" s="8" t="s">
        <v>121</v>
      </c>
      <c r="C18" s="8" t="s">
        <v>46</v>
      </c>
      <c r="D18" s="8" t="s">
        <v>56</v>
      </c>
    </row>
    <row r="19" spans="1:4" x14ac:dyDescent="0.4">
      <c r="A19" s="8" t="s">
        <v>105</v>
      </c>
      <c r="B19" s="8" t="s">
        <v>60</v>
      </c>
      <c r="C19" s="8" t="s">
        <v>51</v>
      </c>
      <c r="D19" s="8" t="s">
        <v>125</v>
      </c>
    </row>
    <row r="20" spans="1:4" ht="24.6" x14ac:dyDescent="0.4">
      <c r="A20" s="8" t="s">
        <v>105</v>
      </c>
      <c r="B20" s="8" t="s">
        <v>32</v>
      </c>
      <c r="C20" s="8" t="s">
        <v>32</v>
      </c>
      <c r="D20" s="8" t="s">
        <v>130</v>
      </c>
    </row>
    <row r="21" spans="1:4" ht="24.6" x14ac:dyDescent="0.4">
      <c r="A21" s="8" t="s">
        <v>105</v>
      </c>
      <c r="B21" s="8" t="s">
        <v>32</v>
      </c>
      <c r="C21" s="8" t="s">
        <v>46</v>
      </c>
      <c r="D21" s="8" t="s">
        <v>56</v>
      </c>
    </row>
    <row r="22" spans="1:4" x14ac:dyDescent="0.4">
      <c r="A22" s="8" t="s">
        <v>105</v>
      </c>
      <c r="B22" s="8" t="s">
        <v>32</v>
      </c>
      <c r="C22" s="8" t="s">
        <v>61</v>
      </c>
      <c r="D22" s="8" t="s">
        <v>125</v>
      </c>
    </row>
    <row r="23" spans="1:4" ht="24.6" x14ac:dyDescent="0.4">
      <c r="A23" s="8" t="s">
        <v>105</v>
      </c>
      <c r="B23" s="8" t="s">
        <v>32</v>
      </c>
      <c r="C23" s="8" t="s">
        <v>32</v>
      </c>
      <c r="D23" s="8" t="s">
        <v>56</v>
      </c>
    </row>
    <row r="24" spans="1:4" ht="24.6" x14ac:dyDescent="0.4">
      <c r="A24" s="8" t="s">
        <v>105</v>
      </c>
      <c r="B24" s="8" t="s">
        <v>32</v>
      </c>
      <c r="C24" s="8" t="s">
        <v>32</v>
      </c>
      <c r="D24" s="8" t="s">
        <v>56</v>
      </c>
    </row>
    <row r="25" spans="1:4" ht="24.6" x14ac:dyDescent="0.4">
      <c r="A25" s="8" t="s">
        <v>105</v>
      </c>
      <c r="B25" s="8" t="s">
        <v>32</v>
      </c>
      <c r="C25" s="8" t="s">
        <v>60</v>
      </c>
      <c r="D25" s="8" t="s">
        <v>56</v>
      </c>
    </row>
    <row r="26" spans="1:4" ht="24.6" x14ac:dyDescent="0.4">
      <c r="A26" s="8" t="s">
        <v>78</v>
      </c>
      <c r="B26" s="8" t="s">
        <v>32</v>
      </c>
      <c r="C26" s="8" t="s">
        <v>32</v>
      </c>
      <c r="D26" s="8" t="s">
        <v>130</v>
      </c>
    </row>
    <row r="27" spans="1:4" ht="24.6" x14ac:dyDescent="0.4">
      <c r="A27" s="8" t="s">
        <v>105</v>
      </c>
      <c r="B27" s="8" t="s">
        <v>60</v>
      </c>
      <c r="C27" s="8" t="s">
        <v>60</v>
      </c>
      <c r="D27" s="8" t="s">
        <v>94</v>
      </c>
    </row>
    <row r="28" spans="1:4" ht="24.6" x14ac:dyDescent="0.4">
      <c r="A28" s="8" t="s">
        <v>105</v>
      </c>
      <c r="B28" s="8" t="s">
        <v>32</v>
      </c>
      <c r="C28" s="8" t="s">
        <v>32</v>
      </c>
      <c r="D28" s="8" t="s">
        <v>33</v>
      </c>
    </row>
    <row r="29" spans="1:4" ht="24.6" x14ac:dyDescent="0.4">
      <c r="A29" s="8" t="s">
        <v>105</v>
      </c>
      <c r="B29" s="8" t="s">
        <v>32</v>
      </c>
      <c r="C29" s="8" t="s">
        <v>46</v>
      </c>
      <c r="D29" s="8" t="s">
        <v>56</v>
      </c>
    </row>
    <row r="30" spans="1:4" x14ac:dyDescent="0.4">
      <c r="A30" s="8" t="s">
        <v>105</v>
      </c>
      <c r="B30" s="8" t="s">
        <v>32</v>
      </c>
      <c r="C30" s="8" t="s">
        <v>32</v>
      </c>
      <c r="D30" s="8" t="s">
        <v>125</v>
      </c>
    </row>
    <row r="31" spans="1:4" ht="24.6" x14ac:dyDescent="0.4">
      <c r="A31" s="8" t="s">
        <v>105</v>
      </c>
      <c r="B31" s="8" t="s">
        <v>32</v>
      </c>
      <c r="C31" s="8" t="s">
        <v>32</v>
      </c>
      <c r="D31" s="8" t="s">
        <v>56</v>
      </c>
    </row>
    <row r="32" spans="1:4" x14ac:dyDescent="0.4">
      <c r="A32" s="8" t="s">
        <v>105</v>
      </c>
      <c r="B32" s="8" t="s">
        <v>60</v>
      </c>
      <c r="C32" s="8" t="s">
        <v>60</v>
      </c>
      <c r="D32" s="8" t="s">
        <v>178</v>
      </c>
    </row>
    <row r="33" spans="1:4" ht="24.6" x14ac:dyDescent="0.4">
      <c r="A33" s="8" t="s">
        <v>105</v>
      </c>
      <c r="B33" s="8" t="s">
        <v>32</v>
      </c>
      <c r="C33" s="8" t="s">
        <v>46</v>
      </c>
      <c r="D33" s="8" t="s">
        <v>94</v>
      </c>
    </row>
    <row r="34" spans="1:4" ht="24.6" x14ac:dyDescent="0.4">
      <c r="A34" s="8" t="s">
        <v>78</v>
      </c>
      <c r="B34" s="8" t="s">
        <v>32</v>
      </c>
      <c r="C34" s="8" t="s">
        <v>32</v>
      </c>
      <c r="D34" s="8" t="s">
        <v>56</v>
      </c>
    </row>
    <row r="35" spans="1:4" x14ac:dyDescent="0.4">
      <c r="A35" s="8" t="s">
        <v>105</v>
      </c>
      <c r="B35" s="8" t="s">
        <v>61</v>
      </c>
      <c r="C35" s="8" t="s">
        <v>61</v>
      </c>
      <c r="D35" s="8" t="s">
        <v>189</v>
      </c>
    </row>
    <row r="36" spans="1:4" ht="24.6" x14ac:dyDescent="0.4">
      <c r="A36" s="8" t="s">
        <v>105</v>
      </c>
      <c r="B36" s="8" t="s">
        <v>32</v>
      </c>
      <c r="C36" s="8" t="s">
        <v>32</v>
      </c>
      <c r="D36" s="8" t="s">
        <v>130</v>
      </c>
    </row>
    <row r="37" spans="1:4" x14ac:dyDescent="0.4">
      <c r="A37" s="8" t="s">
        <v>105</v>
      </c>
      <c r="B37" s="8" t="s">
        <v>60</v>
      </c>
      <c r="C37" s="8" t="s">
        <v>60</v>
      </c>
      <c r="D37" s="8" t="s">
        <v>125</v>
      </c>
    </row>
    <row r="38" spans="1:4" ht="24.6" x14ac:dyDescent="0.4">
      <c r="A38" s="8" t="s">
        <v>105</v>
      </c>
      <c r="B38" s="8" t="s">
        <v>32</v>
      </c>
      <c r="C38" s="8" t="s">
        <v>60</v>
      </c>
      <c r="D38" s="8" t="s">
        <v>130</v>
      </c>
    </row>
    <row r="39" spans="1:4" ht="36.9" x14ac:dyDescent="0.4">
      <c r="A39" s="8" t="s">
        <v>105</v>
      </c>
      <c r="B39" s="8" t="s">
        <v>32</v>
      </c>
      <c r="C39" s="8" t="s">
        <v>32</v>
      </c>
      <c r="D39" s="8" t="s">
        <v>116</v>
      </c>
    </row>
    <row r="40" spans="1:4" x14ac:dyDescent="0.4">
      <c r="A40" s="8" t="s">
        <v>105</v>
      </c>
      <c r="B40" s="8" t="s">
        <v>61</v>
      </c>
      <c r="C40" s="8" t="s">
        <v>61</v>
      </c>
      <c r="D40" s="8" t="s">
        <v>189</v>
      </c>
    </row>
    <row r="41" spans="1:4" ht="24.6" x14ac:dyDescent="0.4">
      <c r="A41" s="8" t="s">
        <v>105</v>
      </c>
      <c r="B41" s="8" t="s">
        <v>32</v>
      </c>
      <c r="C41" s="8" t="s">
        <v>61</v>
      </c>
      <c r="D41" s="8" t="s">
        <v>213</v>
      </c>
    </row>
    <row r="42" spans="1:4" x14ac:dyDescent="0.4">
      <c r="A42" s="8" t="s">
        <v>217</v>
      </c>
      <c r="B42" s="8" t="s">
        <v>32</v>
      </c>
      <c r="C42" s="8" t="s">
        <v>51</v>
      </c>
      <c r="D42" s="8" t="s">
        <v>189</v>
      </c>
    </row>
    <row r="43" spans="1:4" ht="24.6" x14ac:dyDescent="0.4">
      <c r="A43" s="8" t="s">
        <v>105</v>
      </c>
      <c r="B43" s="8" t="s">
        <v>32</v>
      </c>
      <c r="C43" s="8" t="s">
        <v>32</v>
      </c>
      <c r="D43" s="8" t="s">
        <v>222</v>
      </c>
    </row>
    <row r="44" spans="1:4" x14ac:dyDescent="0.4">
      <c r="A44" s="8" t="s">
        <v>105</v>
      </c>
      <c r="B44" s="8" t="s">
        <v>51</v>
      </c>
      <c r="C44" s="8" t="s">
        <v>51</v>
      </c>
      <c r="D44" s="8" t="s">
        <v>52</v>
      </c>
    </row>
    <row r="45" spans="1:4" ht="24.6" x14ac:dyDescent="0.4">
      <c r="A45" s="8" t="s">
        <v>105</v>
      </c>
      <c r="B45" s="8" t="s">
        <v>32</v>
      </c>
      <c r="C45" s="8" t="s">
        <v>32</v>
      </c>
      <c r="D45" s="8" t="s">
        <v>130</v>
      </c>
    </row>
    <row r="46" spans="1:4" ht="36.9" x14ac:dyDescent="0.4">
      <c r="A46" s="8" t="s">
        <v>105</v>
      </c>
      <c r="B46" s="8" t="s">
        <v>32</v>
      </c>
      <c r="C46" s="8" t="s">
        <v>32</v>
      </c>
      <c r="D46" s="8" t="s">
        <v>116</v>
      </c>
    </row>
    <row r="47" spans="1:4" ht="24.6" x14ac:dyDescent="0.4">
      <c r="A47" s="8" t="s">
        <v>105</v>
      </c>
      <c r="B47" s="8" t="s">
        <v>32</v>
      </c>
      <c r="C47" s="8" t="s">
        <v>46</v>
      </c>
      <c r="D47" s="8" t="s">
        <v>56</v>
      </c>
    </row>
    <row r="48" spans="1:4" ht="24.6" x14ac:dyDescent="0.4">
      <c r="A48" s="8" t="s">
        <v>78</v>
      </c>
      <c r="B48" s="8" t="s">
        <v>32</v>
      </c>
      <c r="C48" s="8" t="s">
        <v>32</v>
      </c>
      <c r="D48" s="8" t="s">
        <v>94</v>
      </c>
    </row>
    <row r="49" spans="1:4" ht="24.6" x14ac:dyDescent="0.4">
      <c r="A49" s="8" t="s">
        <v>105</v>
      </c>
      <c r="B49" s="8" t="s">
        <v>32</v>
      </c>
      <c r="C49" s="8" t="s">
        <v>32</v>
      </c>
      <c r="D49" s="8" t="s">
        <v>56</v>
      </c>
    </row>
    <row r="50" spans="1:4" x14ac:dyDescent="0.4">
      <c r="A50" s="8" t="s">
        <v>105</v>
      </c>
      <c r="B50" s="8" t="s">
        <v>60</v>
      </c>
      <c r="C50" s="8" t="s">
        <v>51</v>
      </c>
      <c r="D50" s="8" t="s">
        <v>189</v>
      </c>
    </row>
    <row r="51" spans="1:4" ht="24.6" x14ac:dyDescent="0.4">
      <c r="A51" s="8" t="s">
        <v>105</v>
      </c>
      <c r="B51" s="8" t="s">
        <v>32</v>
      </c>
      <c r="C51" s="8" t="s">
        <v>46</v>
      </c>
      <c r="D51" s="8" t="s">
        <v>56</v>
      </c>
    </row>
    <row r="52" spans="1:4" ht="36.9" x14ac:dyDescent="0.4">
      <c r="A52" s="8" t="s">
        <v>105</v>
      </c>
      <c r="B52" s="8" t="s">
        <v>32</v>
      </c>
      <c r="C52" s="8" t="s">
        <v>32</v>
      </c>
      <c r="D52" s="8" t="s">
        <v>116</v>
      </c>
    </row>
    <row r="53" spans="1:4" ht="36.9" x14ac:dyDescent="0.4">
      <c r="A53" s="8" t="s">
        <v>105</v>
      </c>
      <c r="B53" s="8" t="s">
        <v>32</v>
      </c>
      <c r="C53" s="8" t="s">
        <v>32</v>
      </c>
      <c r="D53" s="8" t="s">
        <v>260</v>
      </c>
    </row>
    <row r="54" spans="1:4" x14ac:dyDescent="0.4">
      <c r="A54" s="8" t="s">
        <v>105</v>
      </c>
      <c r="B54" s="8" t="s">
        <v>60</v>
      </c>
      <c r="C54" s="8" t="s">
        <v>60</v>
      </c>
      <c r="D54" s="8" t="s">
        <v>125</v>
      </c>
    </row>
    <row r="55" spans="1:4" ht="24.6" x14ac:dyDescent="0.4">
      <c r="A55" s="8" t="s">
        <v>105</v>
      </c>
      <c r="B55" s="8" t="s">
        <v>32</v>
      </c>
      <c r="C55" s="8" t="s">
        <v>32</v>
      </c>
      <c r="D55" s="8" t="s">
        <v>130</v>
      </c>
    </row>
    <row r="56" spans="1:4" x14ac:dyDescent="0.4">
      <c r="A56" s="8" t="s">
        <v>105</v>
      </c>
      <c r="B56" s="8" t="s">
        <v>32</v>
      </c>
      <c r="C56" s="8" t="s">
        <v>61</v>
      </c>
      <c r="D56" s="8" t="s">
        <v>68</v>
      </c>
    </row>
    <row r="57" spans="1:4" x14ac:dyDescent="0.4">
      <c r="A57" s="8" t="s">
        <v>105</v>
      </c>
      <c r="B57" s="8" t="s">
        <v>32</v>
      </c>
      <c r="C57" s="8" t="s">
        <v>32</v>
      </c>
      <c r="D57" s="8" t="s">
        <v>189</v>
      </c>
    </row>
    <row r="58" spans="1:4" x14ac:dyDescent="0.4">
      <c r="A58" s="8" t="s">
        <v>105</v>
      </c>
      <c r="B58" s="8" t="s">
        <v>121</v>
      </c>
      <c r="C58" s="8" t="s">
        <v>51</v>
      </c>
      <c r="D58" s="8" t="s">
        <v>68</v>
      </c>
    </row>
    <row r="59" spans="1:4" x14ac:dyDescent="0.4">
      <c r="A59" s="8" t="s">
        <v>105</v>
      </c>
      <c r="B59" s="8" t="s">
        <v>32</v>
      </c>
      <c r="C59" s="8" t="s">
        <v>46</v>
      </c>
      <c r="D59" s="8" t="s">
        <v>189</v>
      </c>
    </row>
    <row r="60" spans="1:4" x14ac:dyDescent="0.4">
      <c r="A60" s="8"/>
      <c r="B60" s="8" t="s">
        <v>61</v>
      </c>
      <c r="C60" s="8" t="s">
        <v>61</v>
      </c>
      <c r="D60" s="8" t="s">
        <v>125</v>
      </c>
    </row>
    <row r="61" spans="1:4" ht="24.6" x14ac:dyDescent="0.4">
      <c r="A61" s="8" t="s">
        <v>105</v>
      </c>
      <c r="B61" s="8" t="s">
        <v>32</v>
      </c>
      <c r="C61" s="8" t="s">
        <v>60</v>
      </c>
      <c r="D61" s="8" t="s">
        <v>130</v>
      </c>
    </row>
    <row r="62" spans="1:4" ht="24.6" x14ac:dyDescent="0.4">
      <c r="A62" s="8" t="s">
        <v>105</v>
      </c>
      <c r="B62" s="8" t="s">
        <v>32</v>
      </c>
      <c r="C62" s="8" t="s">
        <v>32</v>
      </c>
      <c r="D62" s="8" t="s">
        <v>130</v>
      </c>
    </row>
    <row r="63" spans="1:4" x14ac:dyDescent="0.4">
      <c r="A63" s="8" t="s">
        <v>31</v>
      </c>
      <c r="B63" s="8" t="s">
        <v>32</v>
      </c>
      <c r="C63" s="8" t="s">
        <v>60</v>
      </c>
      <c r="D63" s="8" t="s">
        <v>68</v>
      </c>
    </row>
    <row r="64" spans="1:4" ht="24.6" x14ac:dyDescent="0.4">
      <c r="A64" s="8" t="s">
        <v>105</v>
      </c>
      <c r="B64" s="8" t="s">
        <v>32</v>
      </c>
      <c r="C64" s="8" t="s">
        <v>60</v>
      </c>
      <c r="D64" s="8" t="s">
        <v>130</v>
      </c>
    </row>
    <row r="65" spans="1:4" x14ac:dyDescent="0.4">
      <c r="A65" s="8" t="s">
        <v>78</v>
      </c>
      <c r="B65" s="8" t="s">
        <v>32</v>
      </c>
      <c r="C65" s="8" t="s">
        <v>46</v>
      </c>
      <c r="D65" s="8" t="s">
        <v>46</v>
      </c>
    </row>
    <row r="66" spans="1:4" x14ac:dyDescent="0.4">
      <c r="A66" s="8" t="s">
        <v>105</v>
      </c>
      <c r="B66" s="8" t="s">
        <v>121</v>
      </c>
      <c r="C66" s="8" t="s">
        <v>46</v>
      </c>
      <c r="D66" s="8" t="s">
        <v>46</v>
      </c>
    </row>
    <row r="67" spans="1:4" x14ac:dyDescent="0.4">
      <c r="A67" s="8" t="s">
        <v>105</v>
      </c>
      <c r="B67" s="8" t="s">
        <v>61</v>
      </c>
      <c r="C67" s="8" t="s">
        <v>46</v>
      </c>
      <c r="D67" s="8"/>
    </row>
    <row r="68" spans="1:4" x14ac:dyDescent="0.4">
      <c r="A68" s="8" t="s">
        <v>31</v>
      </c>
      <c r="B68" s="8" t="s">
        <v>32</v>
      </c>
      <c r="C68" s="8" t="s">
        <v>32</v>
      </c>
      <c r="D68" s="8" t="s">
        <v>125</v>
      </c>
    </row>
    <row r="69" spans="1:4" x14ac:dyDescent="0.4">
      <c r="A69" s="8" t="s">
        <v>105</v>
      </c>
      <c r="B69" s="8" t="s">
        <v>32</v>
      </c>
      <c r="C69" s="8" t="s">
        <v>32</v>
      </c>
      <c r="D69" s="8" t="s">
        <v>52</v>
      </c>
    </row>
    <row r="70" spans="1:4" x14ac:dyDescent="0.4">
      <c r="A70" s="8"/>
      <c r="B70" s="8" t="s">
        <v>51</v>
      </c>
      <c r="C70" s="8" t="s">
        <v>51</v>
      </c>
      <c r="D70" s="8" t="s">
        <v>325</v>
      </c>
    </row>
    <row r="71" spans="1:4" x14ac:dyDescent="0.4">
      <c r="A71" s="8" t="s">
        <v>78</v>
      </c>
      <c r="B71" s="8" t="s">
        <v>60</v>
      </c>
      <c r="C71" s="8" t="s">
        <v>60</v>
      </c>
      <c r="D71" s="8" t="s">
        <v>85</v>
      </c>
    </row>
    <row r="72" spans="1:4" x14ac:dyDescent="0.4">
      <c r="A72" s="8" t="s">
        <v>217</v>
      </c>
      <c r="B72" s="8" t="s">
        <v>32</v>
      </c>
      <c r="C72" s="8" t="s">
        <v>32</v>
      </c>
      <c r="D72" s="8" t="s">
        <v>52</v>
      </c>
    </row>
    <row r="73" spans="1:4" x14ac:dyDescent="0.4">
      <c r="A73" s="8" t="s">
        <v>105</v>
      </c>
      <c r="B73" s="8" t="s">
        <v>121</v>
      </c>
      <c r="C73" s="8" t="s">
        <v>46</v>
      </c>
      <c r="D73" s="8" t="s">
        <v>46</v>
      </c>
    </row>
    <row r="74" spans="1:4" x14ac:dyDescent="0.4">
      <c r="A74" s="8" t="s">
        <v>105</v>
      </c>
      <c r="B74" s="8" t="s">
        <v>32</v>
      </c>
      <c r="C74" s="8" t="s">
        <v>32</v>
      </c>
      <c r="D74" s="8" t="s">
        <v>68</v>
      </c>
    </row>
    <row r="75" spans="1:4" x14ac:dyDescent="0.4">
      <c r="A75" s="8" t="s">
        <v>31</v>
      </c>
      <c r="B75" s="8" t="s">
        <v>32</v>
      </c>
      <c r="C75" s="8" t="s">
        <v>32</v>
      </c>
      <c r="D75" s="8" t="s">
        <v>346</v>
      </c>
    </row>
    <row r="76" spans="1:4" x14ac:dyDescent="0.4">
      <c r="A76" s="8" t="s">
        <v>105</v>
      </c>
      <c r="B76" s="8" t="s">
        <v>32</v>
      </c>
      <c r="C76" s="8" t="s">
        <v>51</v>
      </c>
      <c r="D76" s="8" t="s">
        <v>52</v>
      </c>
    </row>
    <row r="77" spans="1:4" ht="24.6" x14ac:dyDescent="0.4">
      <c r="A77" s="8" t="s">
        <v>105</v>
      </c>
      <c r="B77" s="8" t="s">
        <v>51</v>
      </c>
      <c r="C77" s="8" t="s">
        <v>61</v>
      </c>
      <c r="D77" s="8" t="s">
        <v>94</v>
      </c>
    </row>
    <row r="78" spans="1:4" x14ac:dyDescent="0.4">
      <c r="A78" s="8" t="s">
        <v>105</v>
      </c>
      <c r="B78" s="8"/>
      <c r="C78" s="8"/>
      <c r="D78" s="8"/>
    </row>
    <row r="79" spans="1:4" x14ac:dyDescent="0.4">
      <c r="A79" s="8" t="s">
        <v>78</v>
      </c>
      <c r="B79" s="8" t="s">
        <v>32</v>
      </c>
      <c r="C79" s="8" t="s">
        <v>32</v>
      </c>
      <c r="D79" s="8" t="s">
        <v>85</v>
      </c>
    </row>
    <row r="80" spans="1:4" ht="24.6" x14ac:dyDescent="0.4">
      <c r="A80" s="8" t="s">
        <v>105</v>
      </c>
      <c r="B80" s="8" t="s">
        <v>32</v>
      </c>
      <c r="C80" s="8" t="s">
        <v>32</v>
      </c>
      <c r="D80" s="8" t="s">
        <v>56</v>
      </c>
    </row>
    <row r="81" spans="1:4" x14ac:dyDescent="0.4">
      <c r="A81" s="8" t="s">
        <v>105</v>
      </c>
      <c r="B81" s="8" t="s">
        <v>121</v>
      </c>
      <c r="C81" s="8" t="s">
        <v>46</v>
      </c>
      <c r="D81" s="8" t="s">
        <v>46</v>
      </c>
    </row>
    <row r="82" spans="1:4" ht="24.6" x14ac:dyDescent="0.4">
      <c r="A82" s="8" t="s">
        <v>105</v>
      </c>
      <c r="B82" s="8" t="s">
        <v>51</v>
      </c>
      <c r="C82" s="8" t="s">
        <v>61</v>
      </c>
      <c r="D82" s="8" t="s">
        <v>94</v>
      </c>
    </row>
    <row r="83" spans="1:4" ht="24.6" x14ac:dyDescent="0.4">
      <c r="A83" s="8" t="s">
        <v>105</v>
      </c>
      <c r="B83" s="8" t="s">
        <v>32</v>
      </c>
      <c r="C83" s="8" t="s">
        <v>32</v>
      </c>
      <c r="D83" s="8" t="s">
        <v>130</v>
      </c>
    </row>
    <row r="84" spans="1:4" x14ac:dyDescent="0.4">
      <c r="A84" s="8" t="s">
        <v>105</v>
      </c>
      <c r="B84" s="8" t="s">
        <v>121</v>
      </c>
      <c r="C84" s="8" t="s">
        <v>46</v>
      </c>
      <c r="D84" s="8"/>
    </row>
    <row r="85" spans="1:4" x14ac:dyDescent="0.4">
      <c r="A85" s="8" t="s">
        <v>78</v>
      </c>
      <c r="B85" s="8" t="s">
        <v>32</v>
      </c>
      <c r="C85" s="8" t="s">
        <v>32</v>
      </c>
      <c r="D85" s="8" t="s">
        <v>52</v>
      </c>
    </row>
    <row r="86" spans="1:4" x14ac:dyDescent="0.4">
      <c r="A86" s="8" t="s">
        <v>105</v>
      </c>
      <c r="B86" s="8" t="s">
        <v>60</v>
      </c>
      <c r="C86" s="8" t="s">
        <v>46</v>
      </c>
      <c r="D86" s="8" t="s">
        <v>46</v>
      </c>
    </row>
    <row r="87" spans="1:4" x14ac:dyDescent="0.4">
      <c r="A87" s="8" t="s">
        <v>105</v>
      </c>
      <c r="B87" s="8" t="s">
        <v>32</v>
      </c>
      <c r="C87" s="8" t="s">
        <v>32</v>
      </c>
      <c r="D87" s="8" t="s">
        <v>52</v>
      </c>
    </row>
    <row r="88" spans="1:4" x14ac:dyDescent="0.4">
      <c r="A88" s="8" t="s">
        <v>31</v>
      </c>
      <c r="B88" s="8" t="s">
        <v>121</v>
      </c>
      <c r="C88" s="8" t="s">
        <v>46</v>
      </c>
      <c r="D88" s="8" t="s">
        <v>46</v>
      </c>
    </row>
    <row r="89" spans="1:4" x14ac:dyDescent="0.4">
      <c r="A89" s="8" t="s">
        <v>105</v>
      </c>
      <c r="B89" s="8" t="s">
        <v>60</v>
      </c>
      <c r="C89" s="8" t="s">
        <v>32</v>
      </c>
      <c r="D89" s="8" t="s">
        <v>52</v>
      </c>
    </row>
    <row r="90" spans="1:4" ht="24.6" x14ac:dyDescent="0.4">
      <c r="A90" s="8" t="s">
        <v>31</v>
      </c>
      <c r="B90" s="8" t="s">
        <v>32</v>
      </c>
      <c r="C90" s="8" t="s">
        <v>32</v>
      </c>
      <c r="D90" s="8" t="s">
        <v>130</v>
      </c>
    </row>
    <row r="91" spans="1:4" x14ac:dyDescent="0.4">
      <c r="A91" s="8" t="s">
        <v>105</v>
      </c>
      <c r="B91" s="8" t="s">
        <v>60</v>
      </c>
      <c r="C91" s="8" t="s">
        <v>60</v>
      </c>
      <c r="D91" s="8" t="s">
        <v>125</v>
      </c>
    </row>
    <row r="92" spans="1:4" x14ac:dyDescent="0.4">
      <c r="A92" s="8" t="s">
        <v>105</v>
      </c>
      <c r="B92" s="8" t="s">
        <v>32</v>
      </c>
      <c r="C92" s="8" t="s">
        <v>32</v>
      </c>
      <c r="D92" s="8" t="s">
        <v>52</v>
      </c>
    </row>
    <row r="93" spans="1:4" ht="24.6" x14ac:dyDescent="0.4">
      <c r="A93" s="8" t="s">
        <v>105</v>
      </c>
      <c r="B93" s="8" t="s">
        <v>32</v>
      </c>
      <c r="C93" s="8" t="s">
        <v>32</v>
      </c>
      <c r="D93" s="8" t="s">
        <v>213</v>
      </c>
    </row>
    <row r="94" spans="1:4" x14ac:dyDescent="0.4">
      <c r="A94" s="8" t="s">
        <v>105</v>
      </c>
      <c r="B94" s="8" t="s">
        <v>32</v>
      </c>
      <c r="C94" s="8" t="s">
        <v>32</v>
      </c>
      <c r="D94" s="8" t="s">
        <v>416</v>
      </c>
    </row>
    <row r="95" spans="1:4" ht="24.6" x14ac:dyDescent="0.4">
      <c r="A95" s="8" t="s">
        <v>31</v>
      </c>
      <c r="B95" s="8" t="s">
        <v>51</v>
      </c>
      <c r="C95" s="8" t="s">
        <v>51</v>
      </c>
      <c r="D95" s="8" t="s">
        <v>421</v>
      </c>
    </row>
    <row r="96" spans="1:4" ht="24.6" x14ac:dyDescent="0.4">
      <c r="A96" s="8" t="s">
        <v>105</v>
      </c>
      <c r="B96" s="8" t="s">
        <v>51</v>
      </c>
      <c r="C96" s="8" t="s">
        <v>51</v>
      </c>
      <c r="D96" s="8" t="s">
        <v>94</v>
      </c>
    </row>
    <row r="97" spans="1:4" x14ac:dyDescent="0.4">
      <c r="A97" s="8" t="s">
        <v>105</v>
      </c>
      <c r="B97" s="8" t="s">
        <v>121</v>
      </c>
      <c r="C97" s="8" t="s">
        <v>61</v>
      </c>
      <c r="D97" s="8" t="s">
        <v>430</v>
      </c>
    </row>
    <row r="98" spans="1:4" ht="24.6" x14ac:dyDescent="0.4">
      <c r="A98" s="8" t="s">
        <v>105</v>
      </c>
      <c r="B98" s="8" t="s">
        <v>32</v>
      </c>
      <c r="C98" s="8" t="s">
        <v>32</v>
      </c>
      <c r="D98" s="8" t="s">
        <v>130</v>
      </c>
    </row>
    <row r="99" spans="1:4" x14ac:dyDescent="0.4">
      <c r="A99" s="8" t="s">
        <v>31</v>
      </c>
      <c r="B99" s="8" t="s">
        <v>32</v>
      </c>
      <c r="C99" s="8" t="s">
        <v>32</v>
      </c>
      <c r="D99" s="8" t="s">
        <v>52</v>
      </c>
    </row>
    <row r="100" spans="1:4" ht="24.6" x14ac:dyDescent="0.4">
      <c r="A100" s="8" t="s">
        <v>105</v>
      </c>
      <c r="B100" s="8" t="s">
        <v>32</v>
      </c>
      <c r="C100" s="8" t="s">
        <v>51</v>
      </c>
      <c r="D100" s="8" t="s">
        <v>213</v>
      </c>
    </row>
    <row r="101" spans="1:4" x14ac:dyDescent="0.4">
      <c r="A101" s="8" t="s">
        <v>105</v>
      </c>
      <c r="B101" s="8" t="s">
        <v>51</v>
      </c>
      <c r="C101" s="8" t="s">
        <v>51</v>
      </c>
      <c r="D101" s="8" t="s">
        <v>52</v>
      </c>
    </row>
    <row r="102" spans="1:4" x14ac:dyDescent="0.4">
      <c r="A102" s="8" t="s">
        <v>105</v>
      </c>
      <c r="B102" s="8" t="s">
        <v>32</v>
      </c>
      <c r="C102" s="8"/>
      <c r="D102" s="8" t="s">
        <v>68</v>
      </c>
    </row>
    <row r="103" spans="1:4" x14ac:dyDescent="0.4">
      <c r="A103" s="8" t="s">
        <v>105</v>
      </c>
      <c r="B103" s="8" t="s">
        <v>60</v>
      </c>
      <c r="C103" s="8" t="s">
        <v>46</v>
      </c>
      <c r="D103" s="8" t="s">
        <v>68</v>
      </c>
    </row>
    <row r="104" spans="1:4" x14ac:dyDescent="0.4">
      <c r="A104" s="8" t="s">
        <v>217</v>
      </c>
      <c r="B104" s="8" t="s">
        <v>51</v>
      </c>
      <c r="C104" s="8" t="s">
        <v>60</v>
      </c>
      <c r="D104" s="8" t="s">
        <v>52</v>
      </c>
    </row>
    <row r="105" spans="1:4" x14ac:dyDescent="0.4">
      <c r="A105" s="8" t="s">
        <v>105</v>
      </c>
      <c r="B105" s="8" t="s">
        <v>121</v>
      </c>
      <c r="C105" s="8" t="s">
        <v>46</v>
      </c>
      <c r="D105" s="8"/>
    </row>
    <row r="106" spans="1:4" ht="36.9" x14ac:dyDescent="0.4">
      <c r="A106" s="8" t="s">
        <v>105</v>
      </c>
      <c r="B106" s="8" t="s">
        <v>60</v>
      </c>
      <c r="C106" s="8" t="s">
        <v>51</v>
      </c>
      <c r="D106" s="8" t="s">
        <v>116</v>
      </c>
    </row>
    <row r="107" spans="1:4" x14ac:dyDescent="0.4">
      <c r="A107" s="8" t="s">
        <v>105</v>
      </c>
      <c r="B107" s="8" t="s">
        <v>32</v>
      </c>
      <c r="C107" s="8" t="s">
        <v>32</v>
      </c>
      <c r="D107" s="8" t="s">
        <v>467</v>
      </c>
    </row>
    <row r="108" spans="1:4" x14ac:dyDescent="0.4">
      <c r="A108" s="8" t="s">
        <v>105</v>
      </c>
      <c r="B108" s="8" t="s">
        <v>121</v>
      </c>
      <c r="C108" s="8" t="s">
        <v>46</v>
      </c>
      <c r="D108" s="8" t="s">
        <v>68</v>
      </c>
    </row>
    <row r="109" spans="1:4" x14ac:dyDescent="0.4">
      <c r="A109" s="8" t="s">
        <v>105</v>
      </c>
      <c r="B109" s="8" t="s">
        <v>61</v>
      </c>
      <c r="C109" s="8" t="s">
        <v>51</v>
      </c>
      <c r="D109" s="8" t="s">
        <v>68</v>
      </c>
    </row>
    <row r="110" spans="1:4" x14ac:dyDescent="0.4">
      <c r="A110" s="8" t="s">
        <v>31</v>
      </c>
      <c r="B110" s="8" t="s">
        <v>32</v>
      </c>
      <c r="C110" s="8" t="s">
        <v>61</v>
      </c>
      <c r="D110" s="8" t="s">
        <v>125</v>
      </c>
    </row>
    <row r="111" spans="1:4" x14ac:dyDescent="0.4">
      <c r="A111" s="8" t="s">
        <v>105</v>
      </c>
      <c r="B111" s="8" t="s">
        <v>32</v>
      </c>
      <c r="C111" s="8" t="s">
        <v>60</v>
      </c>
      <c r="D111" s="8" t="s">
        <v>52</v>
      </c>
    </row>
    <row r="112" spans="1:4" ht="24.6" x14ac:dyDescent="0.4">
      <c r="A112" s="8" t="s">
        <v>31</v>
      </c>
      <c r="B112" s="8" t="s">
        <v>32</v>
      </c>
      <c r="C112" s="8" t="s">
        <v>32</v>
      </c>
      <c r="D112" s="8" t="s">
        <v>94</v>
      </c>
    </row>
    <row r="113" spans="1:4" x14ac:dyDescent="0.4">
      <c r="A113" s="8" t="s">
        <v>105</v>
      </c>
      <c r="B113" s="8" t="s">
        <v>61</v>
      </c>
      <c r="C113" s="8" t="s">
        <v>46</v>
      </c>
      <c r="D113" s="8"/>
    </row>
    <row r="114" spans="1:4" ht="24.6" x14ac:dyDescent="0.4">
      <c r="A114" s="8" t="s">
        <v>105</v>
      </c>
      <c r="B114" s="8" t="s">
        <v>32</v>
      </c>
      <c r="C114" s="8" t="s">
        <v>32</v>
      </c>
      <c r="D114" s="8" t="s">
        <v>213</v>
      </c>
    </row>
    <row r="115" spans="1:4" x14ac:dyDescent="0.4">
      <c r="A115" s="8" t="s">
        <v>105</v>
      </c>
      <c r="B115" s="8" t="s">
        <v>61</v>
      </c>
      <c r="C115" s="8" t="s">
        <v>61</v>
      </c>
      <c r="D115" s="8"/>
    </row>
    <row r="116" spans="1:4" x14ac:dyDescent="0.4">
      <c r="A116" s="8" t="s">
        <v>31</v>
      </c>
      <c r="B116" s="8" t="s">
        <v>32</v>
      </c>
      <c r="C116" s="8" t="s">
        <v>46</v>
      </c>
      <c r="D116" s="8" t="s">
        <v>52</v>
      </c>
    </row>
    <row r="117" spans="1:4" x14ac:dyDescent="0.4">
      <c r="A117" s="8" t="s">
        <v>105</v>
      </c>
      <c r="B117" s="8" t="s">
        <v>32</v>
      </c>
      <c r="C117" s="8" t="s">
        <v>32</v>
      </c>
      <c r="D117" s="8" t="s">
        <v>52</v>
      </c>
    </row>
    <row r="118" spans="1:4" x14ac:dyDescent="0.4">
      <c r="A118" s="8" t="s">
        <v>105</v>
      </c>
      <c r="B118" s="8" t="s">
        <v>32</v>
      </c>
      <c r="C118" s="8" t="s">
        <v>32</v>
      </c>
      <c r="D118" s="8" t="s">
        <v>68</v>
      </c>
    </row>
    <row r="119" spans="1:4" ht="24.6" x14ac:dyDescent="0.4">
      <c r="A119" s="8" t="s">
        <v>105</v>
      </c>
      <c r="B119" s="8" t="s">
        <v>51</v>
      </c>
      <c r="C119" s="8" t="s">
        <v>51</v>
      </c>
      <c r="D119" s="8" t="s">
        <v>56</v>
      </c>
    </row>
    <row r="120" spans="1:4" ht="24.6" x14ac:dyDescent="0.4">
      <c r="A120" s="8" t="s">
        <v>105</v>
      </c>
      <c r="B120" s="8" t="s">
        <v>32</v>
      </c>
      <c r="C120" s="8" t="s">
        <v>32</v>
      </c>
      <c r="D120" s="8" t="s">
        <v>56</v>
      </c>
    </row>
    <row r="121" spans="1:4" x14ac:dyDescent="0.4">
      <c r="A121" s="8" t="s">
        <v>105</v>
      </c>
      <c r="B121" s="8" t="s">
        <v>121</v>
      </c>
      <c r="C121" s="8" t="s">
        <v>46</v>
      </c>
      <c r="D121" s="8"/>
    </row>
    <row r="122" spans="1:4" x14ac:dyDescent="0.4">
      <c r="A122" s="8" t="s">
        <v>31</v>
      </c>
      <c r="B122" s="8" t="s">
        <v>32</v>
      </c>
      <c r="C122" s="8" t="s">
        <v>60</v>
      </c>
      <c r="D122" s="8" t="s">
        <v>68</v>
      </c>
    </row>
    <row r="123" spans="1:4" x14ac:dyDescent="0.4">
      <c r="A123" s="8" t="s">
        <v>105</v>
      </c>
      <c r="B123" s="8" t="s">
        <v>60</v>
      </c>
      <c r="C123" s="8" t="s">
        <v>46</v>
      </c>
      <c r="D123" s="8" t="s">
        <v>68</v>
      </c>
    </row>
    <row r="124" spans="1:4" ht="24.6" x14ac:dyDescent="0.4">
      <c r="A124" s="8" t="s">
        <v>105</v>
      </c>
      <c r="B124" s="8" t="s">
        <v>32</v>
      </c>
      <c r="C124" s="8" t="s">
        <v>32</v>
      </c>
      <c r="D124" s="8" t="s">
        <v>528</v>
      </c>
    </row>
    <row r="125" spans="1:4" ht="24.6" x14ac:dyDescent="0.4">
      <c r="A125" s="8" t="s">
        <v>105</v>
      </c>
      <c r="B125" s="8" t="s">
        <v>32</v>
      </c>
      <c r="C125" s="8" t="s">
        <v>32</v>
      </c>
      <c r="D125" s="8" t="s">
        <v>56</v>
      </c>
    </row>
    <row r="126" spans="1:4" x14ac:dyDescent="0.4">
      <c r="A126" s="8" t="s">
        <v>105</v>
      </c>
      <c r="B126" s="8" t="s">
        <v>121</v>
      </c>
      <c r="C126" s="8" t="s">
        <v>61</v>
      </c>
      <c r="D126" s="8" t="s">
        <v>68</v>
      </c>
    </row>
    <row r="127" spans="1:4" ht="24.6" x14ac:dyDescent="0.4">
      <c r="A127" s="8" t="s">
        <v>105</v>
      </c>
      <c r="B127" s="8" t="s">
        <v>32</v>
      </c>
      <c r="C127" s="8" t="s">
        <v>32</v>
      </c>
      <c r="D127" s="8" t="s">
        <v>94</v>
      </c>
    </row>
    <row r="128" spans="1:4" x14ac:dyDescent="0.4">
      <c r="A128" s="8" t="s">
        <v>105</v>
      </c>
      <c r="B128" s="8" t="s">
        <v>121</v>
      </c>
      <c r="C128" s="8" t="s">
        <v>46</v>
      </c>
      <c r="D128" s="8"/>
    </row>
    <row r="129" spans="1:4" ht="24.6" x14ac:dyDescent="0.4">
      <c r="A129" s="8" t="s">
        <v>31</v>
      </c>
      <c r="B129" s="8" t="s">
        <v>32</v>
      </c>
      <c r="C129" s="8" t="s">
        <v>51</v>
      </c>
      <c r="D129" s="8" t="s">
        <v>94</v>
      </c>
    </row>
    <row r="130" spans="1:4" x14ac:dyDescent="0.4">
      <c r="A130" s="8" t="s">
        <v>105</v>
      </c>
      <c r="B130" s="8" t="s">
        <v>51</v>
      </c>
      <c r="C130" s="8" t="s">
        <v>61</v>
      </c>
      <c r="D130" s="8" t="s">
        <v>31</v>
      </c>
    </row>
    <row r="131" spans="1:4" x14ac:dyDescent="0.4">
      <c r="A131" s="8" t="s">
        <v>31</v>
      </c>
      <c r="B131" s="8" t="s">
        <v>32</v>
      </c>
      <c r="C131" s="8" t="s">
        <v>46</v>
      </c>
      <c r="D131" s="8" t="s">
        <v>46</v>
      </c>
    </row>
    <row r="132" spans="1:4" ht="24.6" x14ac:dyDescent="0.4">
      <c r="A132" s="8" t="s">
        <v>105</v>
      </c>
      <c r="B132" s="8" t="s">
        <v>32</v>
      </c>
      <c r="C132" s="8" t="s">
        <v>32</v>
      </c>
      <c r="D132" s="8" t="s">
        <v>56</v>
      </c>
    </row>
    <row r="133" spans="1:4" ht="24.6" x14ac:dyDescent="0.4">
      <c r="A133" s="8" t="s">
        <v>105</v>
      </c>
      <c r="B133" s="8" t="s">
        <v>32</v>
      </c>
      <c r="C133" s="8" t="s">
        <v>32</v>
      </c>
      <c r="D133" s="8" t="s">
        <v>130</v>
      </c>
    </row>
    <row r="134" spans="1:4" x14ac:dyDescent="0.4">
      <c r="A134" s="8" t="s">
        <v>105</v>
      </c>
      <c r="B134" s="8" t="s">
        <v>32</v>
      </c>
      <c r="C134" s="8" t="s">
        <v>46</v>
      </c>
      <c r="D134" s="8" t="s">
        <v>125</v>
      </c>
    </row>
    <row r="135" spans="1:4" ht="24.6" x14ac:dyDescent="0.4">
      <c r="A135" s="8" t="s">
        <v>105</v>
      </c>
      <c r="B135" s="8" t="s">
        <v>32</v>
      </c>
      <c r="C135" s="8" t="s">
        <v>32</v>
      </c>
      <c r="D135" s="8" t="s">
        <v>130</v>
      </c>
    </row>
    <row r="136" spans="1:4" x14ac:dyDescent="0.4">
      <c r="A136" s="8" t="s">
        <v>105</v>
      </c>
      <c r="B136" s="8" t="s">
        <v>61</v>
      </c>
      <c r="C136" s="8" t="s">
        <v>61</v>
      </c>
      <c r="D136" s="8" t="s">
        <v>189</v>
      </c>
    </row>
    <row r="137" spans="1:4" ht="24.6" x14ac:dyDescent="0.4">
      <c r="A137" s="8" t="s">
        <v>105</v>
      </c>
      <c r="B137" s="8" t="s">
        <v>32</v>
      </c>
      <c r="C137" s="8" t="s">
        <v>60</v>
      </c>
      <c r="D137" s="8" t="s">
        <v>130</v>
      </c>
    </row>
    <row r="138" spans="1:4" ht="36.9" x14ac:dyDescent="0.4">
      <c r="A138" s="8" t="s">
        <v>105</v>
      </c>
      <c r="B138" s="8" t="s">
        <v>32</v>
      </c>
      <c r="C138" s="8" t="s">
        <v>32</v>
      </c>
      <c r="D138" s="8" t="s">
        <v>116</v>
      </c>
    </row>
    <row r="139" spans="1:4" x14ac:dyDescent="0.4">
      <c r="A139" s="8" t="s">
        <v>31</v>
      </c>
      <c r="B139" s="8" t="s">
        <v>121</v>
      </c>
      <c r="C139" s="8" t="s">
        <v>46</v>
      </c>
      <c r="D139" s="8"/>
    </row>
    <row r="140" spans="1:4" ht="24.6" x14ac:dyDescent="0.4">
      <c r="A140" s="8" t="s">
        <v>105</v>
      </c>
      <c r="B140" s="8" t="s">
        <v>32</v>
      </c>
      <c r="C140" s="8" t="s">
        <v>32</v>
      </c>
      <c r="D140" s="8" t="s">
        <v>56</v>
      </c>
    </row>
    <row r="141" spans="1:4" x14ac:dyDescent="0.4">
      <c r="A141" s="8" t="s">
        <v>31</v>
      </c>
      <c r="B141" s="8" t="s">
        <v>121</v>
      </c>
      <c r="C141" s="8" t="s">
        <v>46</v>
      </c>
      <c r="D141" s="8" t="s">
        <v>46</v>
      </c>
    </row>
    <row r="142" spans="1:4" x14ac:dyDescent="0.4">
      <c r="A142" s="8" t="s">
        <v>105</v>
      </c>
      <c r="B142" s="8" t="s">
        <v>32</v>
      </c>
      <c r="C142" s="8" t="s">
        <v>32</v>
      </c>
      <c r="D142" s="8" t="s">
        <v>189</v>
      </c>
    </row>
    <row r="143" spans="1:4" x14ac:dyDescent="0.4">
      <c r="A143" s="8" t="s">
        <v>599</v>
      </c>
      <c r="B143" s="8" t="s">
        <v>51</v>
      </c>
      <c r="C143" s="8" t="s">
        <v>51</v>
      </c>
      <c r="D143" s="8" t="s">
        <v>68</v>
      </c>
    </row>
    <row r="144" spans="1:4" x14ac:dyDescent="0.4">
      <c r="A144" s="8" t="s">
        <v>105</v>
      </c>
      <c r="B144" s="8" t="s">
        <v>121</v>
      </c>
      <c r="C144" s="8" t="s">
        <v>46</v>
      </c>
      <c r="D144" s="8" t="s">
        <v>85</v>
      </c>
    </row>
    <row r="145" spans="1:4" x14ac:dyDescent="0.4">
      <c r="A145" s="8" t="s">
        <v>105</v>
      </c>
      <c r="B145" s="8" t="s">
        <v>61</v>
      </c>
      <c r="C145" s="8" t="s">
        <v>61</v>
      </c>
      <c r="D145" s="8" t="s">
        <v>189</v>
      </c>
    </row>
    <row r="146" spans="1:4" x14ac:dyDescent="0.4">
      <c r="A146" s="8" t="s">
        <v>31</v>
      </c>
      <c r="B146" s="8" t="s">
        <v>32</v>
      </c>
      <c r="C146" s="8" t="s">
        <v>32</v>
      </c>
      <c r="D146" s="8" t="s">
        <v>68</v>
      </c>
    </row>
    <row r="147" spans="1:4" ht="24.6" x14ac:dyDescent="0.4">
      <c r="A147" s="8" t="s">
        <v>105</v>
      </c>
      <c r="B147" s="8" t="s">
        <v>32</v>
      </c>
      <c r="C147" s="8" t="s">
        <v>32</v>
      </c>
      <c r="D147" s="8" t="s">
        <v>56</v>
      </c>
    </row>
    <row r="148" spans="1:4" x14ac:dyDescent="0.4">
      <c r="A148" s="8" t="s">
        <v>105</v>
      </c>
      <c r="B148" s="8" t="s">
        <v>121</v>
      </c>
      <c r="C148" s="8" t="s">
        <v>46</v>
      </c>
      <c r="D148" s="8" t="s">
        <v>46</v>
      </c>
    </row>
    <row r="149" spans="1:4" ht="24.6" x14ac:dyDescent="0.4">
      <c r="A149" s="8" t="s">
        <v>217</v>
      </c>
      <c r="B149" s="8" t="s">
        <v>51</v>
      </c>
      <c r="C149" s="8" t="s">
        <v>51</v>
      </c>
      <c r="D149" s="8" t="s">
        <v>56</v>
      </c>
    </row>
    <row r="150" spans="1:4" x14ac:dyDescent="0.4">
      <c r="A150" s="8" t="s">
        <v>105</v>
      </c>
      <c r="B150" s="8" t="s">
        <v>121</v>
      </c>
      <c r="C150" s="8" t="s">
        <v>46</v>
      </c>
      <c r="D150" s="8"/>
    </row>
    <row r="151" spans="1:4" ht="24.6" x14ac:dyDescent="0.4">
      <c r="A151" s="8" t="s">
        <v>105</v>
      </c>
      <c r="B151" s="8" t="s">
        <v>60</v>
      </c>
      <c r="C151" s="8" t="s">
        <v>60</v>
      </c>
      <c r="D151" s="8" t="s">
        <v>130</v>
      </c>
    </row>
    <row r="152" spans="1:4" x14ac:dyDescent="0.4">
      <c r="A152" s="8" t="s">
        <v>31</v>
      </c>
      <c r="B152" s="8" t="s">
        <v>121</v>
      </c>
      <c r="C152" s="8" t="s">
        <v>46</v>
      </c>
      <c r="D152" s="8"/>
    </row>
    <row r="153" spans="1:4" x14ac:dyDescent="0.4">
      <c r="A153" s="8" t="s">
        <v>105</v>
      </c>
      <c r="B153" s="8" t="s">
        <v>32</v>
      </c>
      <c r="C153" s="8" t="s">
        <v>32</v>
      </c>
      <c r="D153" s="8" t="s">
        <v>85</v>
      </c>
    </row>
    <row r="154" spans="1:4" x14ac:dyDescent="0.4">
      <c r="A154" s="8" t="s">
        <v>105</v>
      </c>
      <c r="B154" s="8" t="s">
        <v>61</v>
      </c>
      <c r="C154" s="8" t="s">
        <v>46</v>
      </c>
      <c r="D154" s="8" t="s">
        <v>68</v>
      </c>
    </row>
    <row r="155" spans="1:4" x14ac:dyDescent="0.4">
      <c r="A155" s="8" t="s">
        <v>105</v>
      </c>
      <c r="B155" s="8" t="s">
        <v>32</v>
      </c>
      <c r="C155" s="8" t="s">
        <v>32</v>
      </c>
      <c r="D155" s="8" t="s">
        <v>52</v>
      </c>
    </row>
    <row r="156" spans="1:4" x14ac:dyDescent="0.4">
      <c r="A156" s="8" t="s">
        <v>105</v>
      </c>
      <c r="B156" s="8" t="s">
        <v>121</v>
      </c>
      <c r="C156" s="8" t="s">
        <v>46</v>
      </c>
      <c r="D156" s="8"/>
    </row>
    <row r="157" spans="1:4" x14ac:dyDescent="0.4">
      <c r="A157" s="8" t="s">
        <v>105</v>
      </c>
      <c r="B157" s="8" t="s">
        <v>61</v>
      </c>
      <c r="C157" s="8" t="s">
        <v>61</v>
      </c>
      <c r="D157" s="8" t="s">
        <v>125</v>
      </c>
    </row>
    <row r="158" spans="1:4" x14ac:dyDescent="0.4">
      <c r="A158" s="8" t="s">
        <v>31</v>
      </c>
      <c r="B158" s="8" t="s">
        <v>32</v>
      </c>
      <c r="C158" s="8" t="s">
        <v>32</v>
      </c>
      <c r="D158" s="8" t="s">
        <v>52</v>
      </c>
    </row>
    <row r="159" spans="1:4" x14ac:dyDescent="0.4">
      <c r="A159" s="8" t="s">
        <v>105</v>
      </c>
      <c r="B159" s="8"/>
      <c r="C159" s="8" t="s">
        <v>32</v>
      </c>
      <c r="D159" s="8" t="s">
        <v>655</v>
      </c>
    </row>
    <row r="160" spans="1:4" x14ac:dyDescent="0.4">
      <c r="A160" s="8" t="s">
        <v>31</v>
      </c>
      <c r="B160" s="8" t="s">
        <v>32</v>
      </c>
      <c r="C160" s="8" t="s">
        <v>32</v>
      </c>
      <c r="D160" s="8" t="s">
        <v>125</v>
      </c>
    </row>
    <row r="161" spans="1:4" x14ac:dyDescent="0.4">
      <c r="A161" s="8" t="s">
        <v>105</v>
      </c>
      <c r="B161" s="8" t="s">
        <v>61</v>
      </c>
      <c r="C161" s="8" t="s">
        <v>46</v>
      </c>
      <c r="D161" s="8"/>
    </row>
    <row r="162" spans="1:4" x14ac:dyDescent="0.4">
      <c r="A162" s="8" t="s">
        <v>105</v>
      </c>
      <c r="B162" s="8" t="s">
        <v>51</v>
      </c>
      <c r="C162" s="8" t="s">
        <v>51</v>
      </c>
      <c r="D162" s="8" t="s">
        <v>125</v>
      </c>
    </row>
    <row r="163" spans="1:4" ht="24.6" x14ac:dyDescent="0.4">
      <c r="A163" s="8" t="s">
        <v>31</v>
      </c>
      <c r="B163" s="8" t="s">
        <v>32</v>
      </c>
      <c r="C163" s="8" t="s">
        <v>51</v>
      </c>
      <c r="D163" s="8" t="s">
        <v>94</v>
      </c>
    </row>
    <row r="164" spans="1:4" x14ac:dyDescent="0.4">
      <c r="A164" s="8" t="s">
        <v>105</v>
      </c>
      <c r="B164" s="8" t="s">
        <v>61</v>
      </c>
      <c r="C164" s="8" t="s">
        <v>46</v>
      </c>
      <c r="D164" s="8" t="s">
        <v>68</v>
      </c>
    </row>
    <row r="165" spans="1:4" x14ac:dyDescent="0.4">
      <c r="A165" s="8" t="s">
        <v>105</v>
      </c>
      <c r="B165" s="8" t="s">
        <v>32</v>
      </c>
      <c r="C165" s="8" t="s">
        <v>32</v>
      </c>
      <c r="D165" s="8" t="s">
        <v>178</v>
      </c>
    </row>
    <row r="166" spans="1:4" x14ac:dyDescent="0.4">
      <c r="A166" s="8" t="s">
        <v>217</v>
      </c>
      <c r="B166" s="8" t="s">
        <v>32</v>
      </c>
      <c r="C166" s="8" t="s">
        <v>32</v>
      </c>
      <c r="D166" s="8" t="s">
        <v>125</v>
      </c>
    </row>
    <row r="167" spans="1:4" x14ac:dyDescent="0.4">
      <c r="A167" s="8" t="s">
        <v>105</v>
      </c>
      <c r="B167" s="8" t="s">
        <v>121</v>
      </c>
      <c r="C167" s="8" t="s">
        <v>46</v>
      </c>
      <c r="D167" s="8" t="s">
        <v>46</v>
      </c>
    </row>
    <row r="168" spans="1:4" x14ac:dyDescent="0.4">
      <c r="A168" s="8" t="s">
        <v>105</v>
      </c>
      <c r="B168" s="8" t="s">
        <v>61</v>
      </c>
      <c r="C168" s="8" t="s">
        <v>46</v>
      </c>
      <c r="D168" s="8"/>
    </row>
    <row r="169" spans="1:4" x14ac:dyDescent="0.4">
      <c r="A169" s="8" t="s">
        <v>31</v>
      </c>
      <c r="B169" s="8" t="s">
        <v>61</v>
      </c>
      <c r="C169" s="8" t="s">
        <v>46</v>
      </c>
      <c r="D169" s="8"/>
    </row>
    <row r="170" spans="1:4" x14ac:dyDescent="0.4">
      <c r="A170" s="8" t="s">
        <v>217</v>
      </c>
      <c r="B170" s="8" t="s">
        <v>60</v>
      </c>
      <c r="C170" s="8" t="s">
        <v>51</v>
      </c>
      <c r="D170" s="8" t="s">
        <v>68</v>
      </c>
    </row>
    <row r="171" spans="1:4" x14ac:dyDescent="0.4">
      <c r="A171" s="8" t="s">
        <v>105</v>
      </c>
      <c r="B171" s="8" t="s">
        <v>60</v>
      </c>
      <c r="C171" s="8" t="s">
        <v>60</v>
      </c>
      <c r="D171" s="8" t="s">
        <v>52</v>
      </c>
    </row>
    <row r="172" spans="1:4" ht="36.9" x14ac:dyDescent="0.4">
      <c r="A172" s="8" t="s">
        <v>31</v>
      </c>
      <c r="B172" s="8" t="s">
        <v>32</v>
      </c>
      <c r="C172" s="8" t="s">
        <v>32</v>
      </c>
      <c r="D172" s="8" t="s">
        <v>116</v>
      </c>
    </row>
    <row r="173" spans="1:4" ht="24.6" x14ac:dyDescent="0.4">
      <c r="A173" s="8" t="s">
        <v>105</v>
      </c>
      <c r="B173" s="8" t="s">
        <v>32</v>
      </c>
      <c r="C173" s="8" t="s">
        <v>32</v>
      </c>
      <c r="D173" s="8" t="s">
        <v>528</v>
      </c>
    </row>
    <row r="174" spans="1:4" ht="24.6" x14ac:dyDescent="0.4">
      <c r="A174" s="8" t="s">
        <v>105</v>
      </c>
      <c r="B174" s="8" t="s">
        <v>32</v>
      </c>
      <c r="C174" s="8" t="s">
        <v>32</v>
      </c>
      <c r="D174" s="8" t="s">
        <v>56</v>
      </c>
    </row>
    <row r="175" spans="1:4" x14ac:dyDescent="0.4">
      <c r="A175" s="8" t="s">
        <v>31</v>
      </c>
      <c r="B175" s="8" t="s">
        <v>121</v>
      </c>
      <c r="C175" s="8" t="s">
        <v>46</v>
      </c>
      <c r="D175" s="8"/>
    </row>
    <row r="176" spans="1:4" ht="24.6" x14ac:dyDescent="0.4">
      <c r="A176" s="8" t="s">
        <v>105</v>
      </c>
      <c r="B176" s="8" t="s">
        <v>32</v>
      </c>
      <c r="C176" s="8" t="s">
        <v>32</v>
      </c>
      <c r="D176" s="8" t="s">
        <v>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7491-C293-4BBB-A23F-E805BE45CC79}">
  <dimension ref="A1:W166"/>
  <sheetViews>
    <sheetView topLeftCell="Q1" workbookViewId="0">
      <selection activeCell="Z7" sqref="Z7"/>
    </sheetView>
  </sheetViews>
  <sheetFormatPr defaultRowHeight="12.3" x14ac:dyDescent="0.4"/>
  <cols>
    <col min="1" max="10" width="10.609375" style="18" customWidth="1"/>
    <col min="22" max="22" width="16" customWidth="1"/>
    <col min="23" max="23" width="18.5" style="67" customWidth="1"/>
  </cols>
  <sheetData>
    <row r="1" spans="1:23" ht="20.100000000000001" customHeight="1" x14ac:dyDescent="0.4">
      <c r="A1" s="5" t="s">
        <v>785</v>
      </c>
      <c r="B1" s="5" t="s">
        <v>786</v>
      </c>
      <c r="C1" s="5" t="s">
        <v>787</v>
      </c>
      <c r="D1" s="5" t="s">
        <v>788</v>
      </c>
      <c r="E1" s="5" t="s">
        <v>789</v>
      </c>
      <c r="F1" s="5" t="s">
        <v>790</v>
      </c>
      <c r="G1" s="5" t="s">
        <v>791</v>
      </c>
      <c r="H1" s="5" t="s">
        <v>792</v>
      </c>
      <c r="I1" s="5" t="s">
        <v>793</v>
      </c>
      <c r="J1" s="5" t="s">
        <v>794</v>
      </c>
      <c r="L1" s="62" t="s">
        <v>795</v>
      </c>
      <c r="M1" s="63" t="s">
        <v>800</v>
      </c>
      <c r="N1" s="62" t="s">
        <v>796</v>
      </c>
      <c r="O1" s="63" t="s">
        <v>801</v>
      </c>
      <c r="P1" s="62" t="s">
        <v>797</v>
      </c>
      <c r="Q1" s="63" t="s">
        <v>802</v>
      </c>
      <c r="R1" s="62" t="s">
        <v>798</v>
      </c>
      <c r="S1" s="63" t="s">
        <v>803</v>
      </c>
      <c r="T1" s="62" t="s">
        <v>799</v>
      </c>
      <c r="U1" s="63" t="s">
        <v>804</v>
      </c>
      <c r="V1" s="65" t="s">
        <v>805</v>
      </c>
      <c r="W1" s="66" t="s">
        <v>806</v>
      </c>
    </row>
    <row r="2" spans="1:23" x14ac:dyDescent="0.4">
      <c r="A2" s="8">
        <v>3</v>
      </c>
      <c r="B2" s="8">
        <v>3</v>
      </c>
      <c r="C2" s="8">
        <v>3</v>
      </c>
      <c r="D2" s="8">
        <v>2</v>
      </c>
      <c r="E2" s="8">
        <v>5</v>
      </c>
      <c r="F2" s="8">
        <v>1</v>
      </c>
      <c r="G2" s="8">
        <v>4</v>
      </c>
      <c r="H2" s="8">
        <v>2</v>
      </c>
      <c r="I2" s="8">
        <v>3</v>
      </c>
      <c r="J2" s="8">
        <v>2</v>
      </c>
      <c r="L2">
        <f>A2 - 1</f>
        <v>2</v>
      </c>
      <c r="M2">
        <f>5 - B2</f>
        <v>2</v>
      </c>
      <c r="N2">
        <f>C2 - 1</f>
        <v>2</v>
      </c>
      <c r="O2">
        <f>5-D2</f>
        <v>3</v>
      </c>
      <c r="P2">
        <f>E2-1</f>
        <v>4</v>
      </c>
      <c r="Q2">
        <f>5-F2</f>
        <v>4</v>
      </c>
      <c r="R2">
        <f>G2 - 1</f>
        <v>3</v>
      </c>
      <c r="S2">
        <f>5-H2</f>
        <v>3</v>
      </c>
      <c r="T2">
        <f>I2-1</f>
        <v>2</v>
      </c>
      <c r="U2">
        <f>5-J2</f>
        <v>3</v>
      </c>
      <c r="V2" s="64">
        <f>SUM(L2:U2) * 2.5</f>
        <v>70</v>
      </c>
      <c r="W2" s="67">
        <f>_xlfn.PERCENTRANK.EXC($V$2:$V$166, V2, 3)</f>
        <v>0.46300000000000002</v>
      </c>
    </row>
    <row r="3" spans="1:23" x14ac:dyDescent="0.4">
      <c r="A3" s="8">
        <v>4</v>
      </c>
      <c r="B3" s="8">
        <v>1</v>
      </c>
      <c r="C3" s="8">
        <v>5</v>
      </c>
      <c r="D3" s="8">
        <v>2</v>
      </c>
      <c r="E3" s="8">
        <v>5</v>
      </c>
      <c r="F3" s="8">
        <v>1</v>
      </c>
      <c r="G3" s="8">
        <v>5</v>
      </c>
      <c r="H3" s="8">
        <v>1</v>
      </c>
      <c r="I3" s="8">
        <v>5</v>
      </c>
      <c r="J3" s="8">
        <v>2</v>
      </c>
      <c r="L3" s="18">
        <f>A3 - 1</f>
        <v>3</v>
      </c>
      <c r="M3" s="18">
        <f>5 - B3</f>
        <v>4</v>
      </c>
      <c r="N3" s="18">
        <f>C3 - 1</f>
        <v>4</v>
      </c>
      <c r="O3" s="18">
        <f>5-D3</f>
        <v>3</v>
      </c>
      <c r="P3" s="18">
        <f>E3-1</f>
        <v>4</v>
      </c>
      <c r="Q3" s="18">
        <f>5-F3</f>
        <v>4</v>
      </c>
      <c r="R3" s="18">
        <f>G3 - 1</f>
        <v>4</v>
      </c>
      <c r="S3" s="18">
        <f>5-H3</f>
        <v>4</v>
      </c>
      <c r="T3" s="18">
        <f>I3-1</f>
        <v>4</v>
      </c>
      <c r="U3" s="18">
        <f>5-J3</f>
        <v>3</v>
      </c>
      <c r="V3" s="64">
        <f>SUM(L3:U3) * 2.5</f>
        <v>92.5</v>
      </c>
      <c r="W3" s="67">
        <f>_xlfn.PERCENTRANK.EXC($V$2:$V$166, V3, 3)</f>
        <v>0.879</v>
      </c>
    </row>
    <row r="4" spans="1:23" x14ac:dyDescent="0.4">
      <c r="A4" s="8">
        <v>3</v>
      </c>
      <c r="B4" s="8">
        <v>1</v>
      </c>
      <c r="C4" s="8">
        <v>4</v>
      </c>
      <c r="D4" s="8">
        <v>5</v>
      </c>
      <c r="E4" s="8">
        <v>5</v>
      </c>
      <c r="F4" s="8">
        <v>1</v>
      </c>
      <c r="G4" s="8">
        <v>4</v>
      </c>
      <c r="H4" s="8">
        <v>2</v>
      </c>
      <c r="I4" s="8">
        <v>4</v>
      </c>
      <c r="J4" s="8">
        <v>4</v>
      </c>
      <c r="L4" s="18">
        <f>A4 - 1</f>
        <v>2</v>
      </c>
      <c r="M4" s="18">
        <f>5 - B4</f>
        <v>4</v>
      </c>
      <c r="N4" s="18">
        <f>C4 - 1</f>
        <v>3</v>
      </c>
      <c r="O4" s="18">
        <f>5-D4</f>
        <v>0</v>
      </c>
      <c r="P4" s="18">
        <f>E4-1</f>
        <v>4</v>
      </c>
      <c r="Q4" s="18">
        <f>5-F4</f>
        <v>4</v>
      </c>
      <c r="R4" s="18">
        <f>G4 - 1</f>
        <v>3</v>
      </c>
      <c r="S4" s="18">
        <f>5-H4</f>
        <v>3</v>
      </c>
      <c r="T4" s="18">
        <f>I4-1</f>
        <v>3</v>
      </c>
      <c r="U4" s="18">
        <f>5-J4</f>
        <v>1</v>
      </c>
      <c r="V4" s="64">
        <f>SUM(L4:U4) * 2.5</f>
        <v>67.5</v>
      </c>
      <c r="W4" s="67">
        <f>_xlfn.PERCENTRANK.EXC($V$2:$V$166, V4, 3)</f>
        <v>0.40899999999999997</v>
      </c>
    </row>
    <row r="5" spans="1:23" x14ac:dyDescent="0.4">
      <c r="A5" s="8">
        <v>3</v>
      </c>
      <c r="B5" s="8">
        <v>4</v>
      </c>
      <c r="C5" s="8">
        <v>2</v>
      </c>
      <c r="D5" s="8">
        <v>4</v>
      </c>
      <c r="E5" s="8">
        <v>2</v>
      </c>
      <c r="F5" s="8">
        <v>3</v>
      </c>
      <c r="G5" s="8">
        <v>2</v>
      </c>
      <c r="H5" s="8">
        <v>4</v>
      </c>
      <c r="I5" s="8">
        <v>3</v>
      </c>
      <c r="J5" s="8">
        <v>4</v>
      </c>
      <c r="L5" s="18">
        <f>A5 - 1</f>
        <v>2</v>
      </c>
      <c r="M5" s="18">
        <f>5 - B5</f>
        <v>1</v>
      </c>
      <c r="N5" s="18">
        <f>C5 - 1</f>
        <v>1</v>
      </c>
      <c r="O5" s="18">
        <f>5-D5</f>
        <v>1</v>
      </c>
      <c r="P5" s="18">
        <f>E5-1</f>
        <v>1</v>
      </c>
      <c r="Q5" s="18">
        <f>5-F5</f>
        <v>2</v>
      </c>
      <c r="R5" s="18">
        <f>G5 - 1</f>
        <v>1</v>
      </c>
      <c r="S5" s="18">
        <f>5-H5</f>
        <v>1</v>
      </c>
      <c r="T5" s="18">
        <f>I5-1</f>
        <v>2</v>
      </c>
      <c r="U5" s="18">
        <f>5-J5</f>
        <v>1</v>
      </c>
      <c r="V5" s="64">
        <f>SUM(L5:U5) * 2.5</f>
        <v>32.5</v>
      </c>
      <c r="W5" s="67">
        <f>_xlfn.PERCENTRANK.EXC($V$2:$V$166, V5, 3)</f>
        <v>2.4E-2</v>
      </c>
    </row>
    <row r="6" spans="1:23" x14ac:dyDescent="0.4">
      <c r="A6" s="8">
        <v>2</v>
      </c>
      <c r="B6" s="8">
        <v>4</v>
      </c>
      <c r="C6" s="8">
        <v>2</v>
      </c>
      <c r="D6" s="8">
        <v>4</v>
      </c>
      <c r="E6" s="8">
        <v>2</v>
      </c>
      <c r="F6" s="8">
        <v>4</v>
      </c>
      <c r="G6" s="8">
        <v>2</v>
      </c>
      <c r="H6" s="8">
        <v>4</v>
      </c>
      <c r="I6" s="8">
        <v>2</v>
      </c>
      <c r="J6" s="8">
        <v>3</v>
      </c>
      <c r="L6" s="18">
        <f>A6 - 1</f>
        <v>1</v>
      </c>
      <c r="M6" s="18">
        <f>5 - B6</f>
        <v>1</v>
      </c>
      <c r="N6" s="18">
        <f>C6 - 1</f>
        <v>1</v>
      </c>
      <c r="O6" s="18">
        <f>5-D6</f>
        <v>1</v>
      </c>
      <c r="P6" s="18">
        <f>E6-1</f>
        <v>1</v>
      </c>
      <c r="Q6" s="18">
        <f>5-F6</f>
        <v>1</v>
      </c>
      <c r="R6" s="18">
        <f>G6 - 1</f>
        <v>1</v>
      </c>
      <c r="S6" s="18">
        <f>5-H6</f>
        <v>1</v>
      </c>
      <c r="T6" s="18">
        <f>I6-1</f>
        <v>1</v>
      </c>
      <c r="U6" s="18">
        <f>5-J6</f>
        <v>2</v>
      </c>
      <c r="V6" s="64">
        <f>SUM(L6:U6) * 2.5</f>
        <v>27.5</v>
      </c>
      <c r="W6" s="67">
        <f>_xlfn.PERCENTRANK.EXC($V$2:$V$166, V6, 3)</f>
        <v>1.7999999999999999E-2</v>
      </c>
    </row>
    <row r="7" spans="1:23" x14ac:dyDescent="0.4">
      <c r="A7" s="8">
        <v>2</v>
      </c>
      <c r="B7" s="8">
        <v>2</v>
      </c>
      <c r="C7" s="8">
        <v>2</v>
      </c>
      <c r="D7" s="8">
        <v>4</v>
      </c>
      <c r="E7" s="8">
        <v>2</v>
      </c>
      <c r="F7" s="8">
        <v>3</v>
      </c>
      <c r="G7" s="8">
        <v>3</v>
      </c>
      <c r="H7" s="8">
        <v>3</v>
      </c>
      <c r="I7" s="8">
        <v>4</v>
      </c>
      <c r="J7" s="8">
        <v>3</v>
      </c>
      <c r="L7" s="18">
        <f>A7 - 1</f>
        <v>1</v>
      </c>
      <c r="M7" s="18">
        <f>5 - B7</f>
        <v>3</v>
      </c>
      <c r="N7" s="18">
        <f>C7 - 1</f>
        <v>1</v>
      </c>
      <c r="O7" s="18">
        <f>5-D7</f>
        <v>1</v>
      </c>
      <c r="P7" s="18">
        <f>E7-1</f>
        <v>1</v>
      </c>
      <c r="Q7" s="18">
        <f>5-F7</f>
        <v>2</v>
      </c>
      <c r="R7" s="18">
        <f>G7 - 1</f>
        <v>2</v>
      </c>
      <c r="S7" s="18">
        <f>5-H7</f>
        <v>2</v>
      </c>
      <c r="T7" s="18">
        <f>I7-1</f>
        <v>3</v>
      </c>
      <c r="U7" s="18">
        <f>5-J7</f>
        <v>2</v>
      </c>
      <c r="V7" s="64">
        <f>SUM(L7:U7) * 2.5</f>
        <v>45</v>
      </c>
      <c r="W7" s="67">
        <f>_xlfn.PERCENTRANK.EXC($V$2:$V$166, V7, 3)</f>
        <v>9.6000000000000002E-2</v>
      </c>
    </row>
    <row r="8" spans="1:23" x14ac:dyDescent="0.4">
      <c r="A8" s="8">
        <v>2</v>
      </c>
      <c r="B8" s="8">
        <v>5</v>
      </c>
      <c r="C8" s="8">
        <v>1</v>
      </c>
      <c r="D8" s="8">
        <v>2</v>
      </c>
      <c r="E8" s="8">
        <v>2</v>
      </c>
      <c r="F8" s="8">
        <v>2</v>
      </c>
      <c r="G8" s="8">
        <v>2</v>
      </c>
      <c r="H8" s="8">
        <v>2</v>
      </c>
      <c r="I8" s="8">
        <v>2</v>
      </c>
      <c r="J8" s="8">
        <v>2</v>
      </c>
      <c r="L8" s="18">
        <f>A8 - 1</f>
        <v>1</v>
      </c>
      <c r="M8" s="18">
        <f>5 - B8</f>
        <v>0</v>
      </c>
      <c r="N8" s="18">
        <f>C8 - 1</f>
        <v>0</v>
      </c>
      <c r="O8" s="18">
        <f>5-D8</f>
        <v>3</v>
      </c>
      <c r="P8" s="18">
        <f>E8-1</f>
        <v>1</v>
      </c>
      <c r="Q8" s="18">
        <f>5-F8</f>
        <v>3</v>
      </c>
      <c r="R8" s="18">
        <f>G8 - 1</f>
        <v>1</v>
      </c>
      <c r="S8" s="18">
        <f>5-H8</f>
        <v>3</v>
      </c>
      <c r="T8" s="18">
        <f>I8-1</f>
        <v>1</v>
      </c>
      <c r="U8" s="18">
        <f>5-J8</f>
        <v>3</v>
      </c>
      <c r="V8" s="64">
        <f>SUM(L8:U8) * 2.5</f>
        <v>40</v>
      </c>
      <c r="W8" s="67">
        <f>_xlfn.PERCENTRANK.EXC($V$2:$V$166, V8, 3)</f>
        <v>4.2000000000000003E-2</v>
      </c>
    </row>
    <row r="9" spans="1:23" x14ac:dyDescent="0.4">
      <c r="A9" s="8">
        <v>3</v>
      </c>
      <c r="B9" s="8">
        <v>2</v>
      </c>
      <c r="C9" s="8">
        <v>4</v>
      </c>
      <c r="D9" s="8">
        <v>2</v>
      </c>
      <c r="E9" s="8">
        <v>4</v>
      </c>
      <c r="F9" s="8">
        <v>1</v>
      </c>
      <c r="G9" s="8">
        <v>3</v>
      </c>
      <c r="H9" s="8">
        <v>2</v>
      </c>
      <c r="I9" s="8">
        <v>5</v>
      </c>
      <c r="J9" s="8">
        <v>4</v>
      </c>
      <c r="L9" s="18">
        <f>A9 - 1</f>
        <v>2</v>
      </c>
      <c r="M9" s="18">
        <f>5 - B9</f>
        <v>3</v>
      </c>
      <c r="N9" s="18">
        <f>C9 - 1</f>
        <v>3</v>
      </c>
      <c r="O9" s="18">
        <f>5-D9</f>
        <v>3</v>
      </c>
      <c r="P9" s="18">
        <f>E9-1</f>
        <v>3</v>
      </c>
      <c r="Q9" s="18">
        <f>5-F9</f>
        <v>4</v>
      </c>
      <c r="R9" s="18">
        <f>G9 - 1</f>
        <v>2</v>
      </c>
      <c r="S9" s="18">
        <f>5-H9</f>
        <v>3</v>
      </c>
      <c r="T9" s="18">
        <f>I9-1</f>
        <v>4</v>
      </c>
      <c r="U9" s="18">
        <f>5-J9</f>
        <v>1</v>
      </c>
      <c r="V9" s="64">
        <f>SUM(L9:U9) * 2.5</f>
        <v>70</v>
      </c>
      <c r="W9" s="67">
        <f>_xlfn.PERCENTRANK.EXC($V$2:$V$166, V9, 3)</f>
        <v>0.46300000000000002</v>
      </c>
    </row>
    <row r="10" spans="1:23" x14ac:dyDescent="0.4">
      <c r="A10" s="8">
        <v>2</v>
      </c>
      <c r="B10" s="8">
        <v>3</v>
      </c>
      <c r="C10" s="8">
        <v>3</v>
      </c>
      <c r="D10" s="8">
        <v>3</v>
      </c>
      <c r="E10" s="8">
        <v>3</v>
      </c>
      <c r="F10" s="8">
        <v>2</v>
      </c>
      <c r="G10" s="8">
        <v>3</v>
      </c>
      <c r="H10" s="8">
        <v>3</v>
      </c>
      <c r="I10" s="8">
        <v>3</v>
      </c>
      <c r="J10" s="8">
        <v>3</v>
      </c>
      <c r="L10" s="18">
        <f>A10 - 1</f>
        <v>1</v>
      </c>
      <c r="M10" s="18">
        <f>5 - B10</f>
        <v>2</v>
      </c>
      <c r="N10" s="18">
        <f>C10 - 1</f>
        <v>2</v>
      </c>
      <c r="O10" s="18">
        <f>5-D10</f>
        <v>2</v>
      </c>
      <c r="P10" s="18">
        <f>E10-1</f>
        <v>2</v>
      </c>
      <c r="Q10" s="18">
        <f>5-F10</f>
        <v>3</v>
      </c>
      <c r="R10" s="18">
        <f>G10 - 1</f>
        <v>2</v>
      </c>
      <c r="S10" s="18">
        <f>5-H10</f>
        <v>2</v>
      </c>
      <c r="T10" s="18">
        <f>I10-1</f>
        <v>2</v>
      </c>
      <c r="U10" s="18">
        <f>5-J10</f>
        <v>2</v>
      </c>
      <c r="V10" s="64">
        <f>SUM(L10:U10) * 2.5</f>
        <v>50</v>
      </c>
      <c r="W10" s="67">
        <f>_xlfn.PERCENTRANK.EXC($V$2:$V$166, V10, 3)</f>
        <v>0.156</v>
      </c>
    </row>
    <row r="11" spans="1:23" x14ac:dyDescent="0.4">
      <c r="A11" s="8">
        <v>2</v>
      </c>
      <c r="B11" s="8">
        <v>2</v>
      </c>
      <c r="C11" s="8">
        <v>3</v>
      </c>
      <c r="D11" s="8">
        <v>1</v>
      </c>
      <c r="E11" s="8">
        <v>3</v>
      </c>
      <c r="F11" s="8">
        <v>1</v>
      </c>
      <c r="G11" s="8">
        <v>4</v>
      </c>
      <c r="H11" s="8">
        <v>4</v>
      </c>
      <c r="I11" s="8">
        <v>4</v>
      </c>
      <c r="J11" s="8">
        <v>1</v>
      </c>
      <c r="L11" s="18">
        <f>A11 - 1</f>
        <v>1</v>
      </c>
      <c r="M11" s="18">
        <f>5 - B11</f>
        <v>3</v>
      </c>
      <c r="N11" s="18">
        <f>C11 - 1</f>
        <v>2</v>
      </c>
      <c r="O11" s="18">
        <f>5-D11</f>
        <v>4</v>
      </c>
      <c r="P11" s="18">
        <f>E11-1</f>
        <v>2</v>
      </c>
      <c r="Q11" s="18">
        <f>5-F11</f>
        <v>4</v>
      </c>
      <c r="R11" s="18">
        <f>G11 - 1</f>
        <v>3</v>
      </c>
      <c r="S11" s="18">
        <f>5-H11</f>
        <v>1</v>
      </c>
      <c r="T11" s="18">
        <f>I11-1</f>
        <v>3</v>
      </c>
      <c r="U11" s="18">
        <f>5-J11</f>
        <v>4</v>
      </c>
      <c r="V11" s="64">
        <f>SUM(L11:U11) * 2.5</f>
        <v>67.5</v>
      </c>
      <c r="W11" s="67">
        <f>_xlfn.PERCENTRANK.EXC($V$2:$V$166, V11, 3)</f>
        <v>0.40899999999999997</v>
      </c>
    </row>
    <row r="12" spans="1:23" x14ac:dyDescent="0.4">
      <c r="A12" s="8">
        <v>4</v>
      </c>
      <c r="B12" s="8">
        <v>2</v>
      </c>
      <c r="C12" s="8">
        <v>4</v>
      </c>
      <c r="D12" s="8">
        <v>4</v>
      </c>
      <c r="E12" s="8">
        <v>4</v>
      </c>
      <c r="F12" s="8">
        <v>2</v>
      </c>
      <c r="G12" s="8">
        <v>5</v>
      </c>
      <c r="H12" s="8">
        <v>2</v>
      </c>
      <c r="I12" s="8">
        <v>5</v>
      </c>
      <c r="J12" s="8">
        <v>2</v>
      </c>
      <c r="L12" s="18">
        <f>A12 - 1</f>
        <v>3</v>
      </c>
      <c r="M12" s="18">
        <f>5 - B12</f>
        <v>3</v>
      </c>
      <c r="N12" s="18">
        <f>C12 - 1</f>
        <v>3</v>
      </c>
      <c r="O12" s="18">
        <f>5-D12</f>
        <v>1</v>
      </c>
      <c r="P12" s="18">
        <f>E12-1</f>
        <v>3</v>
      </c>
      <c r="Q12" s="18">
        <f>5-F12</f>
        <v>3</v>
      </c>
      <c r="R12" s="18">
        <f>G12 - 1</f>
        <v>4</v>
      </c>
      <c r="S12" s="18">
        <f>5-H12</f>
        <v>3</v>
      </c>
      <c r="T12" s="18">
        <f>I12-1</f>
        <v>4</v>
      </c>
      <c r="U12" s="18">
        <f>5-J12</f>
        <v>3</v>
      </c>
      <c r="V12" s="64">
        <f>SUM(L12:U12) * 2.5</f>
        <v>75</v>
      </c>
      <c r="W12" s="67">
        <f>_xlfn.PERCENTRANK.EXC($V$2:$V$166, V12, 3)</f>
        <v>0.56599999999999995</v>
      </c>
    </row>
    <row r="13" spans="1:23" x14ac:dyDescent="0.4">
      <c r="A13" s="8">
        <v>4</v>
      </c>
      <c r="B13" s="8">
        <v>1</v>
      </c>
      <c r="C13" s="8">
        <v>1</v>
      </c>
      <c r="D13" s="8">
        <v>1</v>
      </c>
      <c r="E13" s="8">
        <v>1</v>
      </c>
      <c r="F13" s="8">
        <v>2</v>
      </c>
      <c r="G13" s="8">
        <v>3</v>
      </c>
      <c r="H13" s="8">
        <v>1</v>
      </c>
      <c r="I13" s="8">
        <v>4</v>
      </c>
      <c r="J13" s="8">
        <v>1</v>
      </c>
      <c r="L13" s="18">
        <f>A13 - 1</f>
        <v>3</v>
      </c>
      <c r="M13" s="18">
        <f>5 - B13</f>
        <v>4</v>
      </c>
      <c r="N13" s="18">
        <f>C13 - 1</f>
        <v>0</v>
      </c>
      <c r="O13" s="18">
        <f>5-D13</f>
        <v>4</v>
      </c>
      <c r="P13" s="18">
        <f>E13-1</f>
        <v>0</v>
      </c>
      <c r="Q13" s="18">
        <f>5-F13</f>
        <v>3</v>
      </c>
      <c r="R13" s="18">
        <f>G13 - 1</f>
        <v>2</v>
      </c>
      <c r="S13" s="18">
        <f>5-H13</f>
        <v>4</v>
      </c>
      <c r="T13" s="18">
        <f>I13-1</f>
        <v>3</v>
      </c>
      <c r="U13" s="18">
        <f>5-J13</f>
        <v>4</v>
      </c>
      <c r="V13" s="64">
        <f>SUM(L13:U13) * 2.5</f>
        <v>67.5</v>
      </c>
      <c r="W13" s="67">
        <f>_xlfn.PERCENTRANK.EXC($V$2:$V$166, V13, 3)</f>
        <v>0.40899999999999997</v>
      </c>
    </row>
    <row r="14" spans="1:23" x14ac:dyDescent="0.4">
      <c r="A14" s="8">
        <v>2</v>
      </c>
      <c r="B14" s="8">
        <v>1</v>
      </c>
      <c r="C14" s="8">
        <v>4</v>
      </c>
      <c r="D14" s="8">
        <v>1</v>
      </c>
      <c r="E14" s="8">
        <v>3</v>
      </c>
      <c r="F14" s="8">
        <v>1</v>
      </c>
      <c r="G14" s="8">
        <v>4</v>
      </c>
      <c r="H14" s="8">
        <v>1</v>
      </c>
      <c r="I14" s="8">
        <v>3</v>
      </c>
      <c r="J14" s="8">
        <v>1</v>
      </c>
      <c r="L14" s="18">
        <f>A14 - 1</f>
        <v>1</v>
      </c>
      <c r="M14" s="18">
        <f>5 - B14</f>
        <v>4</v>
      </c>
      <c r="N14" s="18">
        <f>C14 - 1</f>
        <v>3</v>
      </c>
      <c r="O14" s="18">
        <f>5-D14</f>
        <v>4</v>
      </c>
      <c r="P14" s="18">
        <f>E14-1</f>
        <v>2</v>
      </c>
      <c r="Q14" s="18">
        <f>5-F14</f>
        <v>4</v>
      </c>
      <c r="R14" s="18">
        <f>G14 - 1</f>
        <v>3</v>
      </c>
      <c r="S14" s="18">
        <f>5-H14</f>
        <v>4</v>
      </c>
      <c r="T14" s="18">
        <f>I14-1</f>
        <v>2</v>
      </c>
      <c r="U14" s="18">
        <f>5-J14</f>
        <v>4</v>
      </c>
      <c r="V14" s="64">
        <f>SUM(L14:U14) * 2.5</f>
        <v>77.5</v>
      </c>
      <c r="W14" s="67">
        <f>_xlfn.PERCENTRANK.EXC($V$2:$V$166, V14, 3)</f>
        <v>0.63800000000000001</v>
      </c>
    </row>
    <row r="15" spans="1:23" x14ac:dyDescent="0.4">
      <c r="A15" s="8">
        <v>5</v>
      </c>
      <c r="B15" s="8">
        <v>3</v>
      </c>
      <c r="C15" s="8">
        <v>4</v>
      </c>
      <c r="D15" s="8">
        <v>4</v>
      </c>
      <c r="E15" s="8">
        <v>4</v>
      </c>
      <c r="F15" s="8">
        <v>3</v>
      </c>
      <c r="G15" s="8">
        <v>5</v>
      </c>
      <c r="H15" s="8">
        <v>1</v>
      </c>
      <c r="I15" s="8">
        <v>4</v>
      </c>
      <c r="J15" s="8">
        <v>5</v>
      </c>
      <c r="L15" s="18">
        <f>A15 - 1</f>
        <v>4</v>
      </c>
      <c r="M15" s="18">
        <f>5 - B15</f>
        <v>2</v>
      </c>
      <c r="N15" s="18">
        <f>C15 - 1</f>
        <v>3</v>
      </c>
      <c r="O15" s="18">
        <f>5-D15</f>
        <v>1</v>
      </c>
      <c r="P15" s="18">
        <f>E15-1</f>
        <v>3</v>
      </c>
      <c r="Q15" s="18">
        <f>5-F15</f>
        <v>2</v>
      </c>
      <c r="R15" s="18">
        <f>G15 - 1</f>
        <v>4</v>
      </c>
      <c r="S15" s="18">
        <f>5-H15</f>
        <v>4</v>
      </c>
      <c r="T15" s="18">
        <f>I15-1</f>
        <v>3</v>
      </c>
      <c r="U15" s="18">
        <f>5-J15</f>
        <v>0</v>
      </c>
      <c r="V15" s="64">
        <f>SUM(L15:U15) * 2.5</f>
        <v>65</v>
      </c>
      <c r="W15" s="67">
        <f>_xlfn.PERCENTRANK.EXC($V$2:$V$166, V15, 3)</f>
        <v>0.36699999999999999</v>
      </c>
    </row>
    <row r="16" spans="1:23" x14ac:dyDescent="0.4">
      <c r="A16" s="8">
        <v>4</v>
      </c>
      <c r="B16" s="8">
        <v>2</v>
      </c>
      <c r="C16" s="8">
        <v>4</v>
      </c>
      <c r="D16" s="8">
        <v>1</v>
      </c>
      <c r="E16" s="8">
        <v>4</v>
      </c>
      <c r="F16" s="8">
        <v>2</v>
      </c>
      <c r="G16" s="8">
        <v>5</v>
      </c>
      <c r="H16" s="8">
        <v>1</v>
      </c>
      <c r="I16" s="8">
        <v>4</v>
      </c>
      <c r="J16" s="8">
        <v>1</v>
      </c>
      <c r="L16" s="18">
        <f>A16 - 1</f>
        <v>3</v>
      </c>
      <c r="M16" s="18">
        <f>5 - B16</f>
        <v>3</v>
      </c>
      <c r="N16" s="18">
        <f>C16 - 1</f>
        <v>3</v>
      </c>
      <c r="O16" s="18">
        <f>5-D16</f>
        <v>4</v>
      </c>
      <c r="P16" s="18">
        <f>E16-1</f>
        <v>3</v>
      </c>
      <c r="Q16" s="18">
        <f>5-F16</f>
        <v>3</v>
      </c>
      <c r="R16" s="18">
        <f>G16 - 1</f>
        <v>4</v>
      </c>
      <c r="S16" s="18">
        <f>5-H16</f>
        <v>4</v>
      </c>
      <c r="T16" s="18">
        <f>I16-1</f>
        <v>3</v>
      </c>
      <c r="U16" s="18">
        <f>5-J16</f>
        <v>4</v>
      </c>
      <c r="V16" s="64">
        <f>SUM(L16:U16) * 2.5</f>
        <v>85</v>
      </c>
      <c r="W16" s="67">
        <f>_xlfn.PERCENTRANK.EXC($V$2:$V$166, V16, 3)</f>
        <v>0.746</v>
      </c>
    </row>
    <row r="17" spans="1:23" x14ac:dyDescent="0.4">
      <c r="A17" s="8">
        <v>4</v>
      </c>
      <c r="B17" s="8">
        <v>2</v>
      </c>
      <c r="C17" s="8">
        <v>3</v>
      </c>
      <c r="D17" s="8">
        <v>2</v>
      </c>
      <c r="E17" s="8">
        <v>4</v>
      </c>
      <c r="F17" s="8">
        <v>4</v>
      </c>
      <c r="G17" s="8">
        <v>3</v>
      </c>
      <c r="H17" s="8">
        <v>2</v>
      </c>
      <c r="I17" s="8">
        <v>5</v>
      </c>
      <c r="J17" s="8">
        <v>2</v>
      </c>
      <c r="L17" s="18">
        <f>A17 - 1</f>
        <v>3</v>
      </c>
      <c r="M17" s="18">
        <f>5 - B17</f>
        <v>3</v>
      </c>
      <c r="N17" s="18">
        <f>C17 - 1</f>
        <v>2</v>
      </c>
      <c r="O17" s="18">
        <f>5-D17</f>
        <v>3</v>
      </c>
      <c r="P17" s="18">
        <f>E17-1</f>
        <v>3</v>
      </c>
      <c r="Q17" s="18">
        <f>5-F17</f>
        <v>1</v>
      </c>
      <c r="R17" s="18">
        <f>G17 - 1</f>
        <v>2</v>
      </c>
      <c r="S17" s="18">
        <f>5-H17</f>
        <v>3</v>
      </c>
      <c r="T17" s="18">
        <f>I17-1</f>
        <v>4</v>
      </c>
      <c r="U17" s="18">
        <f>5-J17</f>
        <v>3</v>
      </c>
      <c r="V17" s="64">
        <f>SUM(L17:U17) * 2.5</f>
        <v>67.5</v>
      </c>
      <c r="W17" s="67">
        <f>_xlfn.PERCENTRANK.EXC($V$2:$V$166, V17, 3)</f>
        <v>0.40899999999999997</v>
      </c>
    </row>
    <row r="18" spans="1:23" x14ac:dyDescent="0.4">
      <c r="A18" s="8">
        <v>4</v>
      </c>
      <c r="B18" s="8">
        <v>1</v>
      </c>
      <c r="C18" s="8">
        <v>5</v>
      </c>
      <c r="D18" s="8">
        <v>3</v>
      </c>
      <c r="E18" s="8">
        <v>3</v>
      </c>
      <c r="F18" s="8">
        <v>2</v>
      </c>
      <c r="G18" s="8">
        <v>4</v>
      </c>
      <c r="H18" s="8">
        <v>1</v>
      </c>
      <c r="I18" s="8">
        <v>5</v>
      </c>
      <c r="J18" s="8">
        <v>2</v>
      </c>
      <c r="L18" s="18">
        <f>A18 - 1</f>
        <v>3</v>
      </c>
      <c r="M18" s="18">
        <f>5 - B18</f>
        <v>4</v>
      </c>
      <c r="N18" s="18">
        <f>C18 - 1</f>
        <v>4</v>
      </c>
      <c r="O18" s="18">
        <f>5-D18</f>
        <v>2</v>
      </c>
      <c r="P18" s="18">
        <f>E18-1</f>
        <v>2</v>
      </c>
      <c r="Q18" s="18">
        <f>5-F18</f>
        <v>3</v>
      </c>
      <c r="R18" s="18">
        <f>G18 - 1</f>
        <v>3</v>
      </c>
      <c r="S18" s="18">
        <f>5-H18</f>
        <v>4</v>
      </c>
      <c r="T18" s="18">
        <f>I18-1</f>
        <v>4</v>
      </c>
      <c r="U18" s="18">
        <f>5-J18</f>
        <v>3</v>
      </c>
      <c r="V18" s="64">
        <f>SUM(L18:U18) * 2.5</f>
        <v>80</v>
      </c>
      <c r="W18" s="67">
        <f>_xlfn.PERCENTRANK.EXC($V$2:$V$166, V18, 3)</f>
        <v>0.66800000000000004</v>
      </c>
    </row>
    <row r="19" spans="1:23" x14ac:dyDescent="0.4">
      <c r="A19" s="8">
        <v>3</v>
      </c>
      <c r="B19" s="8">
        <v>4</v>
      </c>
      <c r="C19" s="8">
        <v>3</v>
      </c>
      <c r="D19" s="8">
        <v>3</v>
      </c>
      <c r="E19" s="8">
        <v>3</v>
      </c>
      <c r="F19" s="8">
        <v>4</v>
      </c>
      <c r="G19" s="8">
        <v>3</v>
      </c>
      <c r="H19" s="8">
        <v>2</v>
      </c>
      <c r="I19" s="8">
        <v>2</v>
      </c>
      <c r="J19" s="8">
        <v>3</v>
      </c>
      <c r="L19" s="18">
        <f>A19 - 1</f>
        <v>2</v>
      </c>
      <c r="M19" s="18">
        <f>5 - B19</f>
        <v>1</v>
      </c>
      <c r="N19" s="18">
        <f>C19 - 1</f>
        <v>2</v>
      </c>
      <c r="O19" s="18">
        <f>5-D19</f>
        <v>2</v>
      </c>
      <c r="P19" s="18">
        <f>E19-1</f>
        <v>2</v>
      </c>
      <c r="Q19" s="18">
        <f>5-F19</f>
        <v>1</v>
      </c>
      <c r="R19" s="18">
        <f>G19 - 1</f>
        <v>2</v>
      </c>
      <c r="S19" s="18">
        <f>5-H19</f>
        <v>3</v>
      </c>
      <c r="T19" s="18">
        <f>I19-1</f>
        <v>1</v>
      </c>
      <c r="U19" s="18">
        <f>5-J19</f>
        <v>2</v>
      </c>
      <c r="V19" s="64">
        <f>SUM(L19:U19) * 2.5</f>
        <v>45</v>
      </c>
      <c r="W19" s="67">
        <f>_xlfn.PERCENTRANK.EXC($V$2:$V$166, V19, 3)</f>
        <v>9.6000000000000002E-2</v>
      </c>
    </row>
    <row r="20" spans="1:23" x14ac:dyDescent="0.4">
      <c r="A20" s="8">
        <v>1</v>
      </c>
      <c r="B20" s="8">
        <v>2</v>
      </c>
      <c r="C20" s="8">
        <v>4</v>
      </c>
      <c r="D20" s="8">
        <v>1</v>
      </c>
      <c r="E20" s="8">
        <v>1</v>
      </c>
      <c r="F20" s="8">
        <v>1</v>
      </c>
      <c r="G20" s="8">
        <v>5</v>
      </c>
      <c r="H20" s="8">
        <v>4</v>
      </c>
      <c r="I20" s="8">
        <v>2</v>
      </c>
      <c r="J20" s="8">
        <v>1</v>
      </c>
      <c r="L20" s="18">
        <f>A20 - 1</f>
        <v>0</v>
      </c>
      <c r="M20" s="18">
        <f>5 - B20</f>
        <v>3</v>
      </c>
      <c r="N20" s="18">
        <f>C20 - 1</f>
        <v>3</v>
      </c>
      <c r="O20" s="18">
        <f>5-D20</f>
        <v>4</v>
      </c>
      <c r="P20" s="18">
        <f>E20-1</f>
        <v>0</v>
      </c>
      <c r="Q20" s="18">
        <f>5-F20</f>
        <v>4</v>
      </c>
      <c r="R20" s="18">
        <f>G20 - 1</f>
        <v>4</v>
      </c>
      <c r="S20" s="18">
        <f>5-H20</f>
        <v>1</v>
      </c>
      <c r="T20" s="18">
        <f>I20-1</f>
        <v>1</v>
      </c>
      <c r="U20" s="18">
        <f>5-J20</f>
        <v>4</v>
      </c>
      <c r="V20" s="64">
        <f>SUM(L20:U20) * 2.5</f>
        <v>60</v>
      </c>
      <c r="W20" s="67">
        <f>_xlfn.PERCENTRANK.EXC($V$2:$V$166, V20, 3)</f>
        <v>0.28899999999999998</v>
      </c>
    </row>
    <row r="21" spans="1:23" x14ac:dyDescent="0.4">
      <c r="A21" s="8">
        <v>2</v>
      </c>
      <c r="B21" s="8">
        <v>2</v>
      </c>
      <c r="C21" s="8">
        <v>3</v>
      </c>
      <c r="D21" s="8">
        <v>3</v>
      </c>
      <c r="E21" s="8">
        <v>3</v>
      </c>
      <c r="F21" s="8">
        <v>2</v>
      </c>
      <c r="G21" s="8">
        <v>3</v>
      </c>
      <c r="H21" s="8">
        <v>3</v>
      </c>
      <c r="I21" s="8">
        <v>2</v>
      </c>
      <c r="J21" s="8">
        <v>4</v>
      </c>
      <c r="L21" s="18">
        <f>A21 - 1</f>
        <v>1</v>
      </c>
      <c r="M21" s="18">
        <f>5 - B21</f>
        <v>3</v>
      </c>
      <c r="N21" s="18">
        <f>C21 - 1</f>
        <v>2</v>
      </c>
      <c r="O21" s="18">
        <f>5-D21</f>
        <v>2</v>
      </c>
      <c r="P21" s="18">
        <f>E21-1</f>
        <v>2</v>
      </c>
      <c r="Q21" s="18">
        <f>5-F21</f>
        <v>3</v>
      </c>
      <c r="R21" s="18">
        <f>G21 - 1</f>
        <v>2</v>
      </c>
      <c r="S21" s="18">
        <f>5-H21</f>
        <v>2</v>
      </c>
      <c r="T21" s="18">
        <f>I21-1</f>
        <v>1</v>
      </c>
      <c r="U21" s="18">
        <f>5-J21</f>
        <v>1</v>
      </c>
      <c r="V21" s="64">
        <f>SUM(L21:U21) * 2.5</f>
        <v>47.5</v>
      </c>
      <c r="W21" s="67">
        <f>_xlfn.PERCENTRANK.EXC($V$2:$V$166, V21, 3)</f>
        <v>0.13200000000000001</v>
      </c>
    </row>
    <row r="22" spans="1:23" x14ac:dyDescent="0.4">
      <c r="A22" s="8">
        <v>2</v>
      </c>
      <c r="B22" s="8">
        <v>2</v>
      </c>
      <c r="C22" s="8">
        <v>5</v>
      </c>
      <c r="D22" s="8">
        <v>1</v>
      </c>
      <c r="E22" s="8">
        <v>3</v>
      </c>
      <c r="F22" s="8">
        <v>3</v>
      </c>
      <c r="G22" s="8">
        <v>4</v>
      </c>
      <c r="H22" s="8">
        <v>1</v>
      </c>
      <c r="I22" s="8">
        <v>5</v>
      </c>
      <c r="J22" s="8">
        <v>1</v>
      </c>
      <c r="L22" s="18">
        <f>A22 - 1</f>
        <v>1</v>
      </c>
      <c r="M22" s="18">
        <f>5 - B22</f>
        <v>3</v>
      </c>
      <c r="N22" s="18">
        <f>C22 - 1</f>
        <v>4</v>
      </c>
      <c r="O22" s="18">
        <f>5-D22</f>
        <v>4</v>
      </c>
      <c r="P22" s="18">
        <f>E22-1</f>
        <v>2</v>
      </c>
      <c r="Q22" s="18">
        <f>5-F22</f>
        <v>2</v>
      </c>
      <c r="R22" s="18">
        <f>G22 - 1</f>
        <v>3</v>
      </c>
      <c r="S22" s="18">
        <f>5-H22</f>
        <v>4</v>
      </c>
      <c r="T22" s="18">
        <f>I22-1</f>
        <v>4</v>
      </c>
      <c r="U22" s="18">
        <f>5-J22</f>
        <v>4</v>
      </c>
      <c r="V22" s="64">
        <f>SUM(L22:U22) * 2.5</f>
        <v>77.5</v>
      </c>
      <c r="W22" s="67">
        <f>_xlfn.PERCENTRANK.EXC($V$2:$V$166, V22, 3)</f>
        <v>0.63800000000000001</v>
      </c>
    </row>
    <row r="23" spans="1:23" x14ac:dyDescent="0.4">
      <c r="A23" s="8">
        <v>1</v>
      </c>
      <c r="B23" s="8">
        <v>3</v>
      </c>
      <c r="C23" s="8">
        <v>3</v>
      </c>
      <c r="D23" s="8">
        <v>1</v>
      </c>
      <c r="E23" s="8">
        <v>4</v>
      </c>
      <c r="F23" s="8">
        <v>3</v>
      </c>
      <c r="G23" s="8">
        <v>4</v>
      </c>
      <c r="H23" s="8">
        <v>4</v>
      </c>
      <c r="I23" s="8">
        <v>4</v>
      </c>
      <c r="J23" s="8">
        <v>1</v>
      </c>
      <c r="L23" s="18">
        <f>A23 - 1</f>
        <v>0</v>
      </c>
      <c r="M23" s="18">
        <f>5 - B23</f>
        <v>2</v>
      </c>
      <c r="N23" s="18">
        <f>C23 - 1</f>
        <v>2</v>
      </c>
      <c r="O23" s="18">
        <f>5-D23</f>
        <v>4</v>
      </c>
      <c r="P23" s="18">
        <f>E23-1</f>
        <v>3</v>
      </c>
      <c r="Q23" s="18">
        <f>5-F23</f>
        <v>2</v>
      </c>
      <c r="R23" s="18">
        <f>G23 - 1</f>
        <v>3</v>
      </c>
      <c r="S23" s="18">
        <f>5-H23</f>
        <v>1</v>
      </c>
      <c r="T23" s="18">
        <f>I23-1</f>
        <v>3</v>
      </c>
      <c r="U23" s="18">
        <f>5-J23</f>
        <v>4</v>
      </c>
      <c r="V23" s="64">
        <f>SUM(L23:U23) * 2.5</f>
        <v>60</v>
      </c>
      <c r="W23" s="67">
        <f>_xlfn.PERCENTRANK.EXC($V$2:$V$166, V23, 3)</f>
        <v>0.28899999999999998</v>
      </c>
    </row>
    <row r="24" spans="1:23" x14ac:dyDescent="0.4">
      <c r="A24" s="8">
        <v>1</v>
      </c>
      <c r="B24" s="8">
        <v>4</v>
      </c>
      <c r="C24" s="8">
        <v>2</v>
      </c>
      <c r="D24" s="8">
        <v>2</v>
      </c>
      <c r="E24" s="8">
        <v>1</v>
      </c>
      <c r="F24" s="8">
        <v>2</v>
      </c>
      <c r="G24" s="8">
        <v>2</v>
      </c>
      <c r="H24" s="8">
        <v>2</v>
      </c>
      <c r="I24" s="8">
        <v>2</v>
      </c>
      <c r="J24" s="8">
        <v>2</v>
      </c>
      <c r="L24" s="18">
        <f>A24 - 1</f>
        <v>0</v>
      </c>
      <c r="M24" s="18">
        <f>5 - B24</f>
        <v>1</v>
      </c>
      <c r="N24" s="18">
        <f>C24 - 1</f>
        <v>1</v>
      </c>
      <c r="O24" s="18">
        <f>5-D24</f>
        <v>3</v>
      </c>
      <c r="P24" s="18">
        <f>E24-1</f>
        <v>0</v>
      </c>
      <c r="Q24" s="18">
        <f>5-F24</f>
        <v>3</v>
      </c>
      <c r="R24" s="18">
        <f>G24 - 1</f>
        <v>1</v>
      </c>
      <c r="S24" s="18">
        <f>5-H24</f>
        <v>3</v>
      </c>
      <c r="T24" s="18">
        <f>I24-1</f>
        <v>1</v>
      </c>
      <c r="U24" s="18">
        <f>5-J24</f>
        <v>3</v>
      </c>
      <c r="V24" s="64">
        <f>SUM(L24:U24) * 2.5</f>
        <v>40</v>
      </c>
      <c r="W24" s="67">
        <f>_xlfn.PERCENTRANK.EXC($V$2:$V$166, V24, 3)</f>
        <v>4.2000000000000003E-2</v>
      </c>
    </row>
    <row r="25" spans="1:23" x14ac:dyDescent="0.4">
      <c r="A25" s="8">
        <v>4</v>
      </c>
      <c r="B25" s="8">
        <v>2</v>
      </c>
      <c r="C25" s="8">
        <v>4</v>
      </c>
      <c r="D25" s="8">
        <v>2</v>
      </c>
      <c r="E25" s="8">
        <v>2</v>
      </c>
      <c r="F25" s="8">
        <v>2</v>
      </c>
      <c r="G25" s="8">
        <v>2</v>
      </c>
      <c r="H25" s="8">
        <v>2</v>
      </c>
      <c r="I25" s="8">
        <v>5</v>
      </c>
      <c r="J25" s="8">
        <v>2</v>
      </c>
      <c r="L25" s="18">
        <f>A25 - 1</f>
        <v>3</v>
      </c>
      <c r="M25" s="18">
        <f>5 - B25</f>
        <v>3</v>
      </c>
      <c r="N25" s="18">
        <f>C25 - 1</f>
        <v>3</v>
      </c>
      <c r="O25" s="18">
        <f>5-D25</f>
        <v>3</v>
      </c>
      <c r="P25" s="18">
        <f>E25-1</f>
        <v>1</v>
      </c>
      <c r="Q25" s="18">
        <f>5-F25</f>
        <v>3</v>
      </c>
      <c r="R25" s="18">
        <f>G25 - 1</f>
        <v>1</v>
      </c>
      <c r="S25" s="18">
        <f>5-H25</f>
        <v>3</v>
      </c>
      <c r="T25" s="18">
        <f>I25-1</f>
        <v>4</v>
      </c>
      <c r="U25" s="18">
        <f>5-J25</f>
        <v>3</v>
      </c>
      <c r="V25" s="64">
        <f>SUM(L25:U25) * 2.5</f>
        <v>67.5</v>
      </c>
      <c r="W25" s="67">
        <f>_xlfn.PERCENTRANK.EXC($V$2:$V$166, V25, 3)</f>
        <v>0.40899999999999997</v>
      </c>
    </row>
    <row r="26" spans="1:23" x14ac:dyDescent="0.4">
      <c r="A26" s="8">
        <v>5</v>
      </c>
      <c r="B26" s="8">
        <v>1</v>
      </c>
      <c r="C26" s="8">
        <v>5</v>
      </c>
      <c r="D26" s="8">
        <v>3</v>
      </c>
      <c r="E26" s="8">
        <v>4</v>
      </c>
      <c r="F26" s="8">
        <v>1</v>
      </c>
      <c r="G26" s="8">
        <v>3</v>
      </c>
      <c r="H26" s="8">
        <v>2</v>
      </c>
      <c r="I26" s="8">
        <v>5</v>
      </c>
      <c r="J26" s="8">
        <v>3</v>
      </c>
      <c r="L26" s="18">
        <f>A26 - 1</f>
        <v>4</v>
      </c>
      <c r="M26" s="18">
        <f>5 - B26</f>
        <v>4</v>
      </c>
      <c r="N26" s="18">
        <f>C26 - 1</f>
        <v>4</v>
      </c>
      <c r="O26" s="18">
        <f>5-D26</f>
        <v>2</v>
      </c>
      <c r="P26" s="18">
        <f>E26-1</f>
        <v>3</v>
      </c>
      <c r="Q26" s="18">
        <f>5-F26</f>
        <v>4</v>
      </c>
      <c r="R26" s="18">
        <f>G26 - 1</f>
        <v>2</v>
      </c>
      <c r="S26" s="18">
        <f>5-H26</f>
        <v>3</v>
      </c>
      <c r="T26" s="18">
        <f>I26-1</f>
        <v>4</v>
      </c>
      <c r="U26" s="18">
        <f>5-J26</f>
        <v>2</v>
      </c>
      <c r="V26" s="64">
        <f>SUM(L26:U26) * 2.5</f>
        <v>80</v>
      </c>
      <c r="W26" s="67">
        <f>_xlfn.PERCENTRANK.EXC($V$2:$V$166, V26, 3)</f>
        <v>0.66800000000000004</v>
      </c>
    </row>
    <row r="27" spans="1:23" x14ac:dyDescent="0.4">
      <c r="A27" s="8">
        <v>5</v>
      </c>
      <c r="B27" s="8">
        <v>5</v>
      </c>
      <c r="C27" s="8">
        <v>5</v>
      </c>
      <c r="D27" s="8">
        <v>2</v>
      </c>
      <c r="E27" s="8">
        <v>4</v>
      </c>
      <c r="F27" s="8">
        <v>2</v>
      </c>
      <c r="G27" s="8">
        <v>5</v>
      </c>
      <c r="H27" s="8">
        <v>2</v>
      </c>
      <c r="I27" s="8">
        <v>5</v>
      </c>
      <c r="J27" s="8">
        <v>3</v>
      </c>
      <c r="L27" s="18">
        <f>A27 - 1</f>
        <v>4</v>
      </c>
      <c r="M27" s="18">
        <f>5 - B27</f>
        <v>0</v>
      </c>
      <c r="N27" s="18">
        <f>C27 - 1</f>
        <v>4</v>
      </c>
      <c r="O27" s="18">
        <f>5-D27</f>
        <v>3</v>
      </c>
      <c r="P27" s="18">
        <f>E27-1</f>
        <v>3</v>
      </c>
      <c r="Q27" s="18">
        <f>5-F27</f>
        <v>3</v>
      </c>
      <c r="R27" s="18">
        <f>G27 - 1</f>
        <v>4</v>
      </c>
      <c r="S27" s="18">
        <f>5-H27</f>
        <v>3</v>
      </c>
      <c r="T27" s="18">
        <f>I27-1</f>
        <v>4</v>
      </c>
      <c r="U27" s="18">
        <f>5-J27</f>
        <v>2</v>
      </c>
      <c r="V27" s="64">
        <f>SUM(L27:U27) * 2.5</f>
        <v>75</v>
      </c>
      <c r="W27" s="67">
        <f>_xlfn.PERCENTRANK.EXC($V$2:$V$166, V27, 3)</f>
        <v>0.56599999999999995</v>
      </c>
    </row>
    <row r="28" spans="1:23" x14ac:dyDescent="0.4">
      <c r="A28" s="8">
        <v>5</v>
      </c>
      <c r="B28" s="8">
        <v>1</v>
      </c>
      <c r="C28" s="8">
        <v>5</v>
      </c>
      <c r="D28" s="8">
        <v>2</v>
      </c>
      <c r="E28" s="8">
        <v>3</v>
      </c>
      <c r="F28" s="8">
        <v>3</v>
      </c>
      <c r="G28" s="8">
        <v>4</v>
      </c>
      <c r="H28" s="8">
        <v>2</v>
      </c>
      <c r="I28" s="8">
        <v>4</v>
      </c>
      <c r="J28" s="8">
        <v>3</v>
      </c>
      <c r="L28" s="18">
        <f>A28 - 1</f>
        <v>4</v>
      </c>
      <c r="M28" s="18">
        <f>5 - B28</f>
        <v>4</v>
      </c>
      <c r="N28" s="18">
        <f>C28 - 1</f>
        <v>4</v>
      </c>
      <c r="O28" s="18">
        <f>5-D28</f>
        <v>3</v>
      </c>
      <c r="P28" s="18">
        <f>E28-1</f>
        <v>2</v>
      </c>
      <c r="Q28" s="18">
        <f>5-F28</f>
        <v>2</v>
      </c>
      <c r="R28" s="18">
        <f>G28 - 1</f>
        <v>3</v>
      </c>
      <c r="S28" s="18">
        <f>5-H28</f>
        <v>3</v>
      </c>
      <c r="T28" s="18">
        <f>I28-1</f>
        <v>3</v>
      </c>
      <c r="U28" s="18">
        <f>5-J28</f>
        <v>2</v>
      </c>
      <c r="V28" s="64">
        <f>SUM(L28:U28) * 2.5</f>
        <v>75</v>
      </c>
      <c r="W28" s="67">
        <f>_xlfn.PERCENTRANK.EXC($V$2:$V$166, V28, 3)</f>
        <v>0.56599999999999995</v>
      </c>
    </row>
    <row r="29" spans="1:23" x14ac:dyDescent="0.4">
      <c r="A29" s="8">
        <v>4</v>
      </c>
      <c r="B29" s="8">
        <v>1</v>
      </c>
      <c r="C29" s="8">
        <v>5</v>
      </c>
      <c r="D29" s="8">
        <v>1</v>
      </c>
      <c r="E29" s="8">
        <v>3</v>
      </c>
      <c r="F29" s="8">
        <v>2</v>
      </c>
      <c r="G29" s="8">
        <v>4</v>
      </c>
      <c r="H29" s="8">
        <v>3</v>
      </c>
      <c r="I29" s="8">
        <v>4</v>
      </c>
      <c r="J29" s="8">
        <v>2</v>
      </c>
      <c r="L29" s="18">
        <f>A29 - 1</f>
        <v>3</v>
      </c>
      <c r="M29" s="18">
        <f>5 - B29</f>
        <v>4</v>
      </c>
      <c r="N29" s="18">
        <f>C29 - 1</f>
        <v>4</v>
      </c>
      <c r="O29" s="18">
        <f>5-D29</f>
        <v>4</v>
      </c>
      <c r="P29" s="18">
        <f>E29-1</f>
        <v>2</v>
      </c>
      <c r="Q29" s="18">
        <f>5-F29</f>
        <v>3</v>
      </c>
      <c r="R29" s="18">
        <f>G29 - 1</f>
        <v>3</v>
      </c>
      <c r="S29" s="18">
        <f>5-H29</f>
        <v>2</v>
      </c>
      <c r="T29" s="18">
        <f>I29-1</f>
        <v>3</v>
      </c>
      <c r="U29" s="18">
        <f>5-J29</f>
        <v>3</v>
      </c>
      <c r="V29" s="64">
        <f>SUM(L29:U29) * 2.5</f>
        <v>77.5</v>
      </c>
      <c r="W29" s="67">
        <f>_xlfn.PERCENTRANK.EXC($V$2:$V$166, V29, 3)</f>
        <v>0.63800000000000001</v>
      </c>
    </row>
    <row r="30" spans="1:23" x14ac:dyDescent="0.4">
      <c r="A30" s="8">
        <v>1</v>
      </c>
      <c r="B30" s="8">
        <v>4</v>
      </c>
      <c r="C30" s="8">
        <v>3</v>
      </c>
      <c r="D30" s="8">
        <v>1</v>
      </c>
      <c r="E30" s="8">
        <v>4</v>
      </c>
      <c r="F30" s="8">
        <v>3</v>
      </c>
      <c r="G30" s="8">
        <v>2</v>
      </c>
      <c r="H30" s="8">
        <v>4</v>
      </c>
      <c r="I30" s="8">
        <v>3</v>
      </c>
      <c r="J30" s="8">
        <v>1</v>
      </c>
      <c r="L30" s="18">
        <f>A30 - 1</f>
        <v>0</v>
      </c>
      <c r="M30" s="18">
        <f>5 - B30</f>
        <v>1</v>
      </c>
      <c r="N30" s="18">
        <f>C30 - 1</f>
        <v>2</v>
      </c>
      <c r="O30" s="18">
        <f>5-D30</f>
        <v>4</v>
      </c>
      <c r="P30" s="18">
        <f>E30-1</f>
        <v>3</v>
      </c>
      <c r="Q30" s="18">
        <f>5-F30</f>
        <v>2</v>
      </c>
      <c r="R30" s="18">
        <f>G30 - 1</f>
        <v>1</v>
      </c>
      <c r="S30" s="18">
        <f>5-H30</f>
        <v>1</v>
      </c>
      <c r="T30" s="18">
        <f>I30-1</f>
        <v>2</v>
      </c>
      <c r="U30" s="18">
        <f>5-J30</f>
        <v>4</v>
      </c>
      <c r="V30" s="64">
        <f>SUM(L30:U30) * 2.5</f>
        <v>50</v>
      </c>
      <c r="W30" s="67">
        <f>_xlfn.PERCENTRANK.EXC($V$2:$V$166, V30, 3)</f>
        <v>0.156</v>
      </c>
    </row>
    <row r="31" spans="1:23" x14ac:dyDescent="0.4">
      <c r="A31" s="8">
        <v>1</v>
      </c>
      <c r="B31" s="8">
        <v>2</v>
      </c>
      <c r="C31" s="8">
        <v>1</v>
      </c>
      <c r="D31" s="8">
        <v>3</v>
      </c>
      <c r="E31" s="8">
        <v>3</v>
      </c>
      <c r="F31" s="8">
        <v>2</v>
      </c>
      <c r="G31" s="8">
        <v>3</v>
      </c>
      <c r="H31" s="8">
        <v>2</v>
      </c>
      <c r="I31" s="8">
        <v>2</v>
      </c>
      <c r="J31" s="8">
        <v>4</v>
      </c>
      <c r="L31" s="18">
        <f>A31 - 1</f>
        <v>0</v>
      </c>
      <c r="M31" s="18">
        <f>5 - B31</f>
        <v>3</v>
      </c>
      <c r="N31" s="18">
        <f>C31 - 1</f>
        <v>0</v>
      </c>
      <c r="O31" s="18">
        <f>5-D31</f>
        <v>2</v>
      </c>
      <c r="P31" s="18">
        <f>E31-1</f>
        <v>2</v>
      </c>
      <c r="Q31" s="18">
        <f>5-F31</f>
        <v>3</v>
      </c>
      <c r="R31" s="18">
        <f>G31 - 1</f>
        <v>2</v>
      </c>
      <c r="S31" s="18">
        <f>5-H31</f>
        <v>3</v>
      </c>
      <c r="T31" s="18">
        <f>I31-1</f>
        <v>1</v>
      </c>
      <c r="U31" s="18">
        <f>5-J31</f>
        <v>1</v>
      </c>
      <c r="V31" s="64">
        <f>SUM(L31:U31) * 2.5</f>
        <v>42.5</v>
      </c>
      <c r="W31" s="67">
        <f>_xlfn.PERCENTRANK.EXC($V$2:$V$166, V31, 3)</f>
        <v>6.6000000000000003E-2</v>
      </c>
    </row>
    <row r="32" spans="1:23" x14ac:dyDescent="0.4">
      <c r="A32" s="8">
        <v>5</v>
      </c>
      <c r="B32" s="8">
        <v>1</v>
      </c>
      <c r="C32" s="8">
        <v>1</v>
      </c>
      <c r="D32" s="8">
        <v>1</v>
      </c>
      <c r="E32" s="8">
        <v>5</v>
      </c>
      <c r="F32" s="8">
        <v>1</v>
      </c>
      <c r="G32" s="8">
        <v>5</v>
      </c>
      <c r="H32" s="8">
        <v>1</v>
      </c>
      <c r="I32" s="8">
        <v>5</v>
      </c>
      <c r="J32" s="8">
        <v>2</v>
      </c>
      <c r="L32" s="18">
        <f>A32 - 1</f>
        <v>4</v>
      </c>
      <c r="M32" s="18">
        <f>5 - B32</f>
        <v>4</v>
      </c>
      <c r="N32" s="18">
        <f>C32 - 1</f>
        <v>0</v>
      </c>
      <c r="O32" s="18">
        <f>5-D32</f>
        <v>4</v>
      </c>
      <c r="P32" s="18">
        <f>E32-1</f>
        <v>4</v>
      </c>
      <c r="Q32" s="18">
        <f>5-F32</f>
        <v>4</v>
      </c>
      <c r="R32" s="18">
        <f>G32 - 1</f>
        <v>4</v>
      </c>
      <c r="S32" s="18">
        <f>5-H32</f>
        <v>4</v>
      </c>
      <c r="T32" s="18">
        <f>I32-1</f>
        <v>4</v>
      </c>
      <c r="U32" s="18">
        <f>5-J32</f>
        <v>3</v>
      </c>
      <c r="V32" s="64">
        <f>SUM(L32:U32) * 2.5</f>
        <v>87.5</v>
      </c>
      <c r="W32" s="67">
        <f>_xlfn.PERCENTRANK.EXC($V$2:$V$166, V32, 3)</f>
        <v>0.77700000000000002</v>
      </c>
    </row>
    <row r="33" spans="1:23" x14ac:dyDescent="0.4">
      <c r="A33" s="8">
        <v>4</v>
      </c>
      <c r="B33" s="8">
        <v>3</v>
      </c>
      <c r="C33" s="8">
        <v>4</v>
      </c>
      <c r="D33" s="8">
        <v>2</v>
      </c>
      <c r="E33" s="8">
        <v>3</v>
      </c>
      <c r="F33" s="8">
        <v>3</v>
      </c>
      <c r="G33" s="8">
        <v>5</v>
      </c>
      <c r="H33" s="8">
        <v>1</v>
      </c>
      <c r="I33" s="8">
        <v>4</v>
      </c>
      <c r="J33" s="8">
        <v>3</v>
      </c>
      <c r="L33" s="18">
        <f>A33 - 1</f>
        <v>3</v>
      </c>
      <c r="M33" s="18">
        <f>5 - B33</f>
        <v>2</v>
      </c>
      <c r="N33" s="18">
        <f>C33 - 1</f>
        <v>3</v>
      </c>
      <c r="O33" s="18">
        <f>5-D33</f>
        <v>3</v>
      </c>
      <c r="P33" s="18">
        <f>E33-1</f>
        <v>2</v>
      </c>
      <c r="Q33" s="18">
        <f>5-F33</f>
        <v>2</v>
      </c>
      <c r="R33" s="18">
        <f>G33 - 1</f>
        <v>4</v>
      </c>
      <c r="S33" s="18">
        <f>5-H33</f>
        <v>4</v>
      </c>
      <c r="T33" s="18">
        <f>I33-1</f>
        <v>3</v>
      </c>
      <c r="U33" s="18">
        <f>5-J33</f>
        <v>2</v>
      </c>
      <c r="V33" s="64">
        <f>SUM(L33:U33) * 2.5</f>
        <v>70</v>
      </c>
      <c r="W33" s="67">
        <f>_xlfn.PERCENTRANK.EXC($V$2:$V$166, V33, 3)</f>
        <v>0.46300000000000002</v>
      </c>
    </row>
    <row r="34" spans="1:23" x14ac:dyDescent="0.4">
      <c r="A34" s="8">
        <v>3</v>
      </c>
      <c r="B34" s="8">
        <v>4</v>
      </c>
      <c r="C34" s="8">
        <v>4</v>
      </c>
      <c r="D34" s="8">
        <v>3</v>
      </c>
      <c r="E34" s="8">
        <v>3</v>
      </c>
      <c r="F34" s="8">
        <v>4</v>
      </c>
      <c r="G34" s="8">
        <v>3</v>
      </c>
      <c r="H34" s="8">
        <v>3</v>
      </c>
      <c r="I34" s="8">
        <v>3</v>
      </c>
      <c r="J34" s="8">
        <v>5</v>
      </c>
      <c r="L34" s="18">
        <f>A34 - 1</f>
        <v>2</v>
      </c>
      <c r="M34" s="18">
        <f>5 - B34</f>
        <v>1</v>
      </c>
      <c r="N34" s="18">
        <f>C34 - 1</f>
        <v>3</v>
      </c>
      <c r="O34" s="18">
        <f>5-D34</f>
        <v>2</v>
      </c>
      <c r="P34" s="18">
        <f>E34-1</f>
        <v>2</v>
      </c>
      <c r="Q34" s="18">
        <f>5-F34</f>
        <v>1</v>
      </c>
      <c r="R34" s="18">
        <f>G34 - 1</f>
        <v>2</v>
      </c>
      <c r="S34" s="18">
        <f>5-H34</f>
        <v>2</v>
      </c>
      <c r="T34" s="18">
        <f>I34-1</f>
        <v>2</v>
      </c>
      <c r="U34" s="18">
        <f>5-J34</f>
        <v>0</v>
      </c>
      <c r="V34" s="64">
        <f>SUM(L34:U34) * 2.5</f>
        <v>42.5</v>
      </c>
      <c r="W34" s="67">
        <f>_xlfn.PERCENTRANK.EXC($V$2:$V$166, V34, 3)</f>
        <v>6.6000000000000003E-2</v>
      </c>
    </row>
    <row r="35" spans="1:23" x14ac:dyDescent="0.4">
      <c r="A35" s="8">
        <v>2</v>
      </c>
      <c r="B35" s="8">
        <v>2</v>
      </c>
      <c r="C35" s="8">
        <v>5</v>
      </c>
      <c r="D35" s="8">
        <v>1</v>
      </c>
      <c r="E35" s="8">
        <v>3</v>
      </c>
      <c r="F35" s="8">
        <v>2</v>
      </c>
      <c r="G35" s="8">
        <v>5</v>
      </c>
      <c r="H35" s="8">
        <v>3</v>
      </c>
      <c r="I35" s="8">
        <v>5</v>
      </c>
      <c r="J35" s="8">
        <v>2</v>
      </c>
      <c r="L35" s="18">
        <f>A35 - 1</f>
        <v>1</v>
      </c>
      <c r="M35" s="18">
        <f>5 - B35</f>
        <v>3</v>
      </c>
      <c r="N35" s="18">
        <f>C35 - 1</f>
        <v>4</v>
      </c>
      <c r="O35" s="18">
        <f>5-D35</f>
        <v>4</v>
      </c>
      <c r="P35" s="18">
        <f>E35-1</f>
        <v>2</v>
      </c>
      <c r="Q35" s="18">
        <f>5-F35</f>
        <v>3</v>
      </c>
      <c r="R35" s="18">
        <f>G35 - 1</f>
        <v>4</v>
      </c>
      <c r="S35" s="18">
        <f>5-H35</f>
        <v>2</v>
      </c>
      <c r="T35" s="18">
        <f>I35-1</f>
        <v>4</v>
      </c>
      <c r="U35" s="18">
        <f>5-J35</f>
        <v>3</v>
      </c>
      <c r="V35" s="64">
        <f>SUM(L35:U35) * 2.5</f>
        <v>75</v>
      </c>
      <c r="W35" s="67">
        <f>_xlfn.PERCENTRANK.EXC($V$2:$V$166, V35, 3)</f>
        <v>0.56599999999999995</v>
      </c>
    </row>
    <row r="36" spans="1:23" x14ac:dyDescent="0.4">
      <c r="A36" s="8">
        <v>4</v>
      </c>
      <c r="B36" s="8">
        <v>2</v>
      </c>
      <c r="C36" s="8">
        <v>4</v>
      </c>
      <c r="D36" s="8">
        <v>1</v>
      </c>
      <c r="E36" s="8">
        <v>4</v>
      </c>
      <c r="F36" s="8">
        <v>2</v>
      </c>
      <c r="G36" s="8">
        <v>5</v>
      </c>
      <c r="H36" s="8">
        <v>1</v>
      </c>
      <c r="I36" s="8">
        <v>4</v>
      </c>
      <c r="J36" s="8">
        <v>3</v>
      </c>
      <c r="L36" s="18">
        <f>A36 - 1</f>
        <v>3</v>
      </c>
      <c r="M36" s="18">
        <f>5 - B36</f>
        <v>3</v>
      </c>
      <c r="N36" s="18">
        <f>C36 - 1</f>
        <v>3</v>
      </c>
      <c r="O36" s="18">
        <f>5-D36</f>
        <v>4</v>
      </c>
      <c r="P36" s="18">
        <f>E36-1</f>
        <v>3</v>
      </c>
      <c r="Q36" s="18">
        <f>5-F36</f>
        <v>3</v>
      </c>
      <c r="R36" s="18">
        <f>G36 - 1</f>
        <v>4</v>
      </c>
      <c r="S36" s="18">
        <f>5-H36</f>
        <v>4</v>
      </c>
      <c r="T36" s="18">
        <f>I36-1</f>
        <v>3</v>
      </c>
      <c r="U36" s="18">
        <f>5-J36</f>
        <v>2</v>
      </c>
      <c r="V36" s="64">
        <f>SUM(L36:U36) * 2.5</f>
        <v>80</v>
      </c>
      <c r="W36" s="67">
        <f>_xlfn.PERCENTRANK.EXC($V$2:$V$166, V36, 3)</f>
        <v>0.66800000000000004</v>
      </c>
    </row>
    <row r="37" spans="1:23" x14ac:dyDescent="0.4">
      <c r="A37" s="8">
        <v>4</v>
      </c>
      <c r="B37" s="8">
        <v>4</v>
      </c>
      <c r="C37" s="8">
        <v>2</v>
      </c>
      <c r="D37" s="8">
        <v>4</v>
      </c>
      <c r="E37" s="8">
        <v>3</v>
      </c>
      <c r="F37" s="8">
        <v>3</v>
      </c>
      <c r="G37" s="8">
        <v>3</v>
      </c>
      <c r="H37" s="8">
        <v>3</v>
      </c>
      <c r="I37" s="8">
        <v>3</v>
      </c>
      <c r="J37" s="8">
        <v>3</v>
      </c>
      <c r="L37" s="18">
        <f>A37 - 1</f>
        <v>3</v>
      </c>
      <c r="M37" s="18">
        <f>5 - B37</f>
        <v>1</v>
      </c>
      <c r="N37" s="18">
        <f>C37 - 1</f>
        <v>1</v>
      </c>
      <c r="O37" s="18">
        <f>5-D37</f>
        <v>1</v>
      </c>
      <c r="P37" s="18">
        <f>E37-1</f>
        <v>2</v>
      </c>
      <c r="Q37" s="18">
        <f>5-F37</f>
        <v>2</v>
      </c>
      <c r="R37" s="18">
        <f>G37 - 1</f>
        <v>2</v>
      </c>
      <c r="S37" s="18">
        <f>5-H37</f>
        <v>2</v>
      </c>
      <c r="T37" s="18">
        <f>I37-1</f>
        <v>2</v>
      </c>
      <c r="U37" s="18">
        <f>5-J37</f>
        <v>2</v>
      </c>
      <c r="V37" s="64">
        <f>SUM(L37:U37) * 2.5</f>
        <v>45</v>
      </c>
      <c r="W37" s="67">
        <f>_xlfn.PERCENTRANK.EXC($V$2:$V$166, V37, 3)</f>
        <v>9.6000000000000002E-2</v>
      </c>
    </row>
    <row r="38" spans="1:23" x14ac:dyDescent="0.4">
      <c r="A38" s="8">
        <v>3</v>
      </c>
      <c r="B38" s="8">
        <v>3</v>
      </c>
      <c r="C38" s="8">
        <v>3</v>
      </c>
      <c r="D38" s="8">
        <v>1</v>
      </c>
      <c r="E38" s="8">
        <v>4</v>
      </c>
      <c r="F38" s="8">
        <v>3</v>
      </c>
      <c r="G38" s="8">
        <v>4</v>
      </c>
      <c r="H38" s="8">
        <v>2</v>
      </c>
      <c r="I38" s="8">
        <v>4</v>
      </c>
      <c r="J38" s="8">
        <v>2</v>
      </c>
      <c r="L38" s="18">
        <f>A38 - 1</f>
        <v>2</v>
      </c>
      <c r="M38" s="18">
        <f>5 - B38</f>
        <v>2</v>
      </c>
      <c r="N38" s="18">
        <f>C38 - 1</f>
        <v>2</v>
      </c>
      <c r="O38" s="18">
        <f>5-D38</f>
        <v>4</v>
      </c>
      <c r="P38" s="18">
        <f>E38-1</f>
        <v>3</v>
      </c>
      <c r="Q38" s="18">
        <f>5-F38</f>
        <v>2</v>
      </c>
      <c r="R38" s="18">
        <f>G38 - 1</f>
        <v>3</v>
      </c>
      <c r="S38" s="18">
        <f>5-H38</f>
        <v>3</v>
      </c>
      <c r="T38" s="18">
        <f>I38-1</f>
        <v>3</v>
      </c>
      <c r="U38" s="18">
        <f>5-J38</f>
        <v>3</v>
      </c>
      <c r="V38" s="64">
        <f>SUM(L38:U38) * 2.5</f>
        <v>67.5</v>
      </c>
      <c r="W38" s="67">
        <f>_xlfn.PERCENTRANK.EXC($V$2:$V$166, V38, 3)</f>
        <v>0.40899999999999997</v>
      </c>
    </row>
    <row r="39" spans="1:23" x14ac:dyDescent="0.4">
      <c r="A39" s="8">
        <v>3</v>
      </c>
      <c r="B39" s="8">
        <v>3</v>
      </c>
      <c r="C39" s="8">
        <v>4</v>
      </c>
      <c r="D39" s="8">
        <v>4</v>
      </c>
      <c r="E39" s="8">
        <v>5</v>
      </c>
      <c r="F39" s="8">
        <v>3</v>
      </c>
      <c r="G39" s="8">
        <v>4</v>
      </c>
      <c r="H39" s="8">
        <v>3</v>
      </c>
      <c r="I39" s="8">
        <v>4</v>
      </c>
      <c r="J39" s="8">
        <v>4</v>
      </c>
      <c r="L39" s="18">
        <f>A39 - 1</f>
        <v>2</v>
      </c>
      <c r="M39" s="18">
        <f>5 - B39</f>
        <v>2</v>
      </c>
      <c r="N39" s="18">
        <f>C39 - 1</f>
        <v>3</v>
      </c>
      <c r="O39" s="18">
        <f>5-D39</f>
        <v>1</v>
      </c>
      <c r="P39" s="18">
        <f>E39-1</f>
        <v>4</v>
      </c>
      <c r="Q39" s="18">
        <f>5-F39</f>
        <v>2</v>
      </c>
      <c r="R39" s="18">
        <f>G39 - 1</f>
        <v>3</v>
      </c>
      <c r="S39" s="18">
        <f>5-H39</f>
        <v>2</v>
      </c>
      <c r="T39" s="18">
        <f>I39-1</f>
        <v>3</v>
      </c>
      <c r="U39" s="18">
        <f>5-J39</f>
        <v>1</v>
      </c>
      <c r="V39" s="64">
        <f>SUM(L39:U39) * 2.5</f>
        <v>57.5</v>
      </c>
      <c r="W39" s="67">
        <f>_xlfn.PERCENTRANK.EXC($V$2:$V$166, V39, 3)</f>
        <v>0.24</v>
      </c>
    </row>
    <row r="40" spans="1:23" x14ac:dyDescent="0.4">
      <c r="A40" s="8">
        <v>3</v>
      </c>
      <c r="B40" s="8">
        <v>4</v>
      </c>
      <c r="C40" s="8">
        <v>2</v>
      </c>
      <c r="D40" s="8">
        <v>3</v>
      </c>
      <c r="E40" s="8">
        <v>4</v>
      </c>
      <c r="F40" s="8">
        <v>2</v>
      </c>
      <c r="G40" s="8">
        <v>2</v>
      </c>
      <c r="H40" s="8">
        <v>4</v>
      </c>
      <c r="I40" s="8">
        <v>3</v>
      </c>
      <c r="J40" s="8">
        <v>2</v>
      </c>
      <c r="L40" s="18">
        <f>A40 - 1</f>
        <v>2</v>
      </c>
      <c r="M40" s="18">
        <f>5 - B40</f>
        <v>1</v>
      </c>
      <c r="N40" s="18">
        <f>C40 - 1</f>
        <v>1</v>
      </c>
      <c r="O40" s="18">
        <f>5-D40</f>
        <v>2</v>
      </c>
      <c r="P40" s="18">
        <f>E40-1</f>
        <v>3</v>
      </c>
      <c r="Q40" s="18">
        <f>5-F40</f>
        <v>3</v>
      </c>
      <c r="R40" s="18">
        <f>G40 - 1</f>
        <v>1</v>
      </c>
      <c r="S40" s="18">
        <f>5-H40</f>
        <v>1</v>
      </c>
      <c r="T40" s="18">
        <f>I40-1</f>
        <v>2</v>
      </c>
      <c r="U40" s="18">
        <f>5-J40</f>
        <v>3</v>
      </c>
      <c r="V40" s="64">
        <f>SUM(L40:U40) * 2.5</f>
        <v>47.5</v>
      </c>
      <c r="W40" s="67">
        <f>_xlfn.PERCENTRANK.EXC($V$2:$V$166, V40, 3)</f>
        <v>0.13200000000000001</v>
      </c>
    </row>
    <row r="41" spans="1:23" x14ac:dyDescent="0.4">
      <c r="A41" s="8">
        <v>5</v>
      </c>
      <c r="B41" s="8">
        <v>1</v>
      </c>
      <c r="C41" s="8">
        <v>1</v>
      </c>
      <c r="D41" s="8">
        <v>3</v>
      </c>
      <c r="E41" s="8">
        <v>3</v>
      </c>
      <c r="F41" s="8">
        <v>4</v>
      </c>
      <c r="G41" s="8">
        <v>5</v>
      </c>
      <c r="H41" s="8">
        <v>1</v>
      </c>
      <c r="I41" s="8">
        <v>5</v>
      </c>
      <c r="J41" s="8">
        <v>5</v>
      </c>
      <c r="L41" s="18">
        <f>A41 - 1</f>
        <v>4</v>
      </c>
      <c r="M41" s="18">
        <f>5 - B41</f>
        <v>4</v>
      </c>
      <c r="N41" s="18">
        <f>C41 - 1</f>
        <v>0</v>
      </c>
      <c r="O41" s="18">
        <f>5-D41</f>
        <v>2</v>
      </c>
      <c r="P41" s="18">
        <f>E41-1</f>
        <v>2</v>
      </c>
      <c r="Q41" s="18">
        <f>5-F41</f>
        <v>1</v>
      </c>
      <c r="R41" s="18">
        <f>G41 - 1</f>
        <v>4</v>
      </c>
      <c r="S41" s="18">
        <f>5-H41</f>
        <v>4</v>
      </c>
      <c r="T41" s="18">
        <f>I41-1</f>
        <v>4</v>
      </c>
      <c r="U41" s="18">
        <f>5-J41</f>
        <v>0</v>
      </c>
      <c r="V41" s="64">
        <f>SUM(L41:U41) * 2.5</f>
        <v>62.5</v>
      </c>
      <c r="W41" s="67">
        <f>_xlfn.PERCENTRANK.EXC($V$2:$V$166, V41, 3)</f>
        <v>0.34300000000000003</v>
      </c>
    </row>
    <row r="42" spans="1:23" x14ac:dyDescent="0.4">
      <c r="A42" s="8">
        <v>4</v>
      </c>
      <c r="B42" s="8">
        <v>2</v>
      </c>
      <c r="C42" s="8">
        <v>3</v>
      </c>
      <c r="D42" s="8">
        <v>2</v>
      </c>
      <c r="E42" s="8">
        <v>4</v>
      </c>
      <c r="F42" s="8">
        <v>2</v>
      </c>
      <c r="G42" s="8">
        <v>4</v>
      </c>
      <c r="H42" s="8">
        <v>2</v>
      </c>
      <c r="I42" s="8">
        <v>4</v>
      </c>
      <c r="J42" s="8">
        <v>1</v>
      </c>
      <c r="L42" s="18">
        <f>A42 - 1</f>
        <v>3</v>
      </c>
      <c r="M42" s="18">
        <f>5 - B42</f>
        <v>3</v>
      </c>
      <c r="N42" s="18">
        <f>C42 - 1</f>
        <v>2</v>
      </c>
      <c r="O42" s="18">
        <f>5-D42</f>
        <v>3</v>
      </c>
      <c r="P42" s="18">
        <f>E42-1</f>
        <v>3</v>
      </c>
      <c r="Q42" s="18">
        <f>5-F42</f>
        <v>3</v>
      </c>
      <c r="R42" s="18">
        <f>G42 - 1</f>
        <v>3</v>
      </c>
      <c r="S42" s="18">
        <f>5-H42</f>
        <v>3</v>
      </c>
      <c r="T42" s="18">
        <f>I42-1</f>
        <v>3</v>
      </c>
      <c r="U42" s="18">
        <f>5-J42</f>
        <v>4</v>
      </c>
      <c r="V42" s="64">
        <f>SUM(L42:U42) * 2.5</f>
        <v>75</v>
      </c>
      <c r="W42" s="67">
        <f>_xlfn.PERCENTRANK.EXC($V$2:$V$166, V42, 3)</f>
        <v>0.56599999999999995</v>
      </c>
    </row>
    <row r="43" spans="1:23" x14ac:dyDescent="0.4">
      <c r="A43" s="8">
        <v>2</v>
      </c>
      <c r="B43" s="8">
        <v>4</v>
      </c>
      <c r="C43" s="8">
        <v>2</v>
      </c>
      <c r="D43" s="8">
        <v>2</v>
      </c>
      <c r="E43" s="8">
        <v>2</v>
      </c>
      <c r="F43" s="8">
        <v>1</v>
      </c>
      <c r="G43" s="8">
        <v>3</v>
      </c>
      <c r="H43" s="8">
        <v>3</v>
      </c>
      <c r="I43" s="8">
        <v>3</v>
      </c>
      <c r="J43" s="8">
        <v>3</v>
      </c>
      <c r="L43" s="18">
        <f>A43 - 1</f>
        <v>1</v>
      </c>
      <c r="M43" s="18">
        <f>5 - B43</f>
        <v>1</v>
      </c>
      <c r="N43" s="18">
        <f>C43 - 1</f>
        <v>1</v>
      </c>
      <c r="O43" s="18">
        <f>5-D43</f>
        <v>3</v>
      </c>
      <c r="P43" s="18">
        <f>E43-1</f>
        <v>1</v>
      </c>
      <c r="Q43" s="18">
        <f>5-F43</f>
        <v>4</v>
      </c>
      <c r="R43" s="18">
        <f>G43 - 1</f>
        <v>2</v>
      </c>
      <c r="S43" s="18">
        <f>5-H43</f>
        <v>2</v>
      </c>
      <c r="T43" s="18">
        <f>I43-1</f>
        <v>2</v>
      </c>
      <c r="U43" s="18">
        <f>5-J43</f>
        <v>2</v>
      </c>
      <c r="V43" s="64">
        <f>SUM(L43:U43) * 2.5</f>
        <v>47.5</v>
      </c>
      <c r="W43" s="67">
        <f>_xlfn.PERCENTRANK.EXC($V$2:$V$166, V43, 3)</f>
        <v>0.13200000000000001</v>
      </c>
    </row>
    <row r="44" spans="1:23" x14ac:dyDescent="0.4">
      <c r="A44" s="8">
        <v>5</v>
      </c>
      <c r="B44" s="8">
        <v>1</v>
      </c>
      <c r="C44" s="8">
        <v>5</v>
      </c>
      <c r="D44" s="8">
        <v>1</v>
      </c>
      <c r="E44" s="8">
        <v>5</v>
      </c>
      <c r="F44" s="8">
        <v>1</v>
      </c>
      <c r="G44" s="8">
        <v>5</v>
      </c>
      <c r="H44" s="8">
        <v>1</v>
      </c>
      <c r="I44" s="8">
        <v>5</v>
      </c>
      <c r="J44" s="8">
        <v>5</v>
      </c>
      <c r="L44" s="18">
        <f>A44 - 1</f>
        <v>4</v>
      </c>
      <c r="M44" s="18">
        <f>5 - B44</f>
        <v>4</v>
      </c>
      <c r="N44" s="18">
        <f>C44 - 1</f>
        <v>4</v>
      </c>
      <c r="O44" s="18">
        <f>5-D44</f>
        <v>4</v>
      </c>
      <c r="P44" s="18">
        <f>E44-1</f>
        <v>4</v>
      </c>
      <c r="Q44" s="18">
        <f>5-F44</f>
        <v>4</v>
      </c>
      <c r="R44" s="18">
        <f>G44 - 1</f>
        <v>4</v>
      </c>
      <c r="S44" s="18">
        <f>5-H44</f>
        <v>4</v>
      </c>
      <c r="T44" s="18">
        <f>I44-1</f>
        <v>4</v>
      </c>
      <c r="U44" s="18">
        <f>5-J44</f>
        <v>0</v>
      </c>
      <c r="V44" s="64">
        <f>SUM(L44:U44) * 2.5</f>
        <v>90</v>
      </c>
      <c r="W44" s="67">
        <f>_xlfn.PERCENTRANK.EXC($V$2:$V$166, V44, 3)</f>
        <v>0.81899999999999995</v>
      </c>
    </row>
    <row r="45" spans="1:23" x14ac:dyDescent="0.4">
      <c r="A45" s="8">
        <v>5</v>
      </c>
      <c r="B45" s="8">
        <v>1</v>
      </c>
      <c r="C45" s="8">
        <v>5</v>
      </c>
      <c r="D45" s="8">
        <v>1</v>
      </c>
      <c r="E45" s="8">
        <v>2</v>
      </c>
      <c r="F45" s="8">
        <v>1</v>
      </c>
      <c r="G45" s="8">
        <v>5</v>
      </c>
      <c r="H45" s="8">
        <v>1</v>
      </c>
      <c r="I45" s="8">
        <v>5</v>
      </c>
      <c r="J45" s="8">
        <v>1</v>
      </c>
      <c r="L45" s="18">
        <f>A45 - 1</f>
        <v>4</v>
      </c>
      <c r="M45" s="18">
        <f>5 - B45</f>
        <v>4</v>
      </c>
      <c r="N45" s="18">
        <f>C45 - 1</f>
        <v>4</v>
      </c>
      <c r="O45" s="18">
        <f>5-D45</f>
        <v>4</v>
      </c>
      <c r="P45" s="18">
        <f>E45-1</f>
        <v>1</v>
      </c>
      <c r="Q45" s="18">
        <f>5-F45</f>
        <v>4</v>
      </c>
      <c r="R45" s="18">
        <f>G45 - 1</f>
        <v>4</v>
      </c>
      <c r="S45" s="18">
        <f>5-H45</f>
        <v>4</v>
      </c>
      <c r="T45" s="18">
        <f>I45-1</f>
        <v>4</v>
      </c>
      <c r="U45" s="18">
        <f>5-J45</f>
        <v>4</v>
      </c>
      <c r="V45" s="64">
        <f>SUM(L45:U45) * 2.5</f>
        <v>92.5</v>
      </c>
      <c r="W45" s="67">
        <f>_xlfn.PERCENTRANK.EXC($V$2:$V$166, V45, 3)</f>
        <v>0.879</v>
      </c>
    </row>
    <row r="46" spans="1:23" x14ac:dyDescent="0.4">
      <c r="A46" s="8">
        <v>3</v>
      </c>
      <c r="B46" s="8">
        <v>2</v>
      </c>
      <c r="C46" s="8">
        <v>3</v>
      </c>
      <c r="D46" s="8">
        <v>2</v>
      </c>
      <c r="E46" s="8">
        <v>3</v>
      </c>
      <c r="F46" s="8">
        <v>2</v>
      </c>
      <c r="G46" s="8">
        <v>4</v>
      </c>
      <c r="H46" s="8">
        <v>2</v>
      </c>
      <c r="I46" s="8">
        <v>3</v>
      </c>
      <c r="J46" s="8">
        <v>4</v>
      </c>
      <c r="L46" s="18">
        <f>A46 - 1</f>
        <v>2</v>
      </c>
      <c r="M46" s="18">
        <f>5 - B46</f>
        <v>3</v>
      </c>
      <c r="N46" s="18">
        <f>C46 - 1</f>
        <v>2</v>
      </c>
      <c r="O46" s="18">
        <f>5-D46</f>
        <v>3</v>
      </c>
      <c r="P46" s="18">
        <f>E46-1</f>
        <v>2</v>
      </c>
      <c r="Q46" s="18">
        <f>5-F46</f>
        <v>3</v>
      </c>
      <c r="R46" s="18">
        <f>G46 - 1</f>
        <v>3</v>
      </c>
      <c r="S46" s="18">
        <f>5-H46</f>
        <v>3</v>
      </c>
      <c r="T46" s="18">
        <f>I46-1</f>
        <v>2</v>
      </c>
      <c r="U46" s="18">
        <f>5-J46</f>
        <v>1</v>
      </c>
      <c r="V46" s="64">
        <f>SUM(L46:U46) * 2.5</f>
        <v>60</v>
      </c>
      <c r="W46" s="67">
        <f>_xlfn.PERCENTRANK.EXC($V$2:$V$166, V46, 3)</f>
        <v>0.28899999999999998</v>
      </c>
    </row>
    <row r="47" spans="1:23" x14ac:dyDescent="0.4">
      <c r="A47" s="8">
        <v>5</v>
      </c>
      <c r="B47" s="8">
        <v>1</v>
      </c>
      <c r="C47" s="8">
        <v>3</v>
      </c>
      <c r="D47" s="8">
        <v>1</v>
      </c>
      <c r="E47" s="8">
        <v>5</v>
      </c>
      <c r="F47" s="8">
        <v>1</v>
      </c>
      <c r="G47" s="8">
        <v>5</v>
      </c>
      <c r="H47" s="8">
        <v>1</v>
      </c>
      <c r="I47" s="8">
        <v>5</v>
      </c>
      <c r="J47" s="8">
        <v>2</v>
      </c>
      <c r="L47" s="18">
        <f>A47 - 1</f>
        <v>4</v>
      </c>
      <c r="M47" s="18">
        <f>5 - B47</f>
        <v>4</v>
      </c>
      <c r="N47" s="18">
        <f>C47 - 1</f>
        <v>2</v>
      </c>
      <c r="O47" s="18">
        <f>5-D47</f>
        <v>4</v>
      </c>
      <c r="P47" s="18">
        <f>E47-1</f>
        <v>4</v>
      </c>
      <c r="Q47" s="18">
        <f>5-F47</f>
        <v>4</v>
      </c>
      <c r="R47" s="18">
        <f>G47 - 1</f>
        <v>4</v>
      </c>
      <c r="S47" s="18">
        <f>5-H47</f>
        <v>4</v>
      </c>
      <c r="T47" s="18">
        <f>I47-1</f>
        <v>4</v>
      </c>
      <c r="U47" s="18">
        <f>5-J47</f>
        <v>3</v>
      </c>
      <c r="V47" s="64">
        <f>SUM(L47:U47) * 2.5</f>
        <v>92.5</v>
      </c>
      <c r="W47" s="67">
        <f>_xlfn.PERCENTRANK.EXC($V$2:$V$166, V47, 3)</f>
        <v>0.879</v>
      </c>
    </row>
    <row r="48" spans="1:23" x14ac:dyDescent="0.4">
      <c r="A48" s="8">
        <v>5</v>
      </c>
      <c r="B48" s="8">
        <v>1</v>
      </c>
      <c r="C48" s="8">
        <v>3</v>
      </c>
      <c r="D48" s="8">
        <v>3</v>
      </c>
      <c r="E48" s="8">
        <v>3</v>
      </c>
      <c r="F48" s="8">
        <v>3</v>
      </c>
      <c r="G48" s="8">
        <v>2</v>
      </c>
      <c r="H48" s="8">
        <v>3</v>
      </c>
      <c r="I48" s="8">
        <v>3</v>
      </c>
      <c r="J48" s="8">
        <v>3</v>
      </c>
      <c r="L48" s="18">
        <f>A48 - 1</f>
        <v>4</v>
      </c>
      <c r="M48" s="18">
        <f>5 - B48</f>
        <v>4</v>
      </c>
      <c r="N48" s="18">
        <f>C48 - 1</f>
        <v>2</v>
      </c>
      <c r="O48" s="18">
        <f>5-D48</f>
        <v>2</v>
      </c>
      <c r="P48" s="18">
        <f>E48-1</f>
        <v>2</v>
      </c>
      <c r="Q48" s="18">
        <f>5-F48</f>
        <v>2</v>
      </c>
      <c r="R48" s="18">
        <f>G48 - 1</f>
        <v>1</v>
      </c>
      <c r="S48" s="18">
        <f>5-H48</f>
        <v>2</v>
      </c>
      <c r="T48" s="18">
        <f>I48-1</f>
        <v>2</v>
      </c>
      <c r="U48" s="18">
        <f>5-J48</f>
        <v>2</v>
      </c>
      <c r="V48" s="64">
        <f>SUM(L48:U48) * 2.5</f>
        <v>57.5</v>
      </c>
      <c r="W48" s="67">
        <f>_xlfn.PERCENTRANK.EXC($V$2:$V$166, V48, 3)</f>
        <v>0.24</v>
      </c>
    </row>
    <row r="49" spans="1:23" x14ac:dyDescent="0.4">
      <c r="A49" s="8">
        <v>5</v>
      </c>
      <c r="B49" s="8">
        <v>2</v>
      </c>
      <c r="C49" s="8">
        <v>4</v>
      </c>
      <c r="D49" s="8">
        <v>4</v>
      </c>
      <c r="E49" s="8">
        <v>4</v>
      </c>
      <c r="F49" s="8">
        <v>3</v>
      </c>
      <c r="G49" s="8">
        <v>4</v>
      </c>
      <c r="H49" s="8">
        <v>2</v>
      </c>
      <c r="I49" s="8">
        <v>4</v>
      </c>
      <c r="J49" s="8">
        <v>4</v>
      </c>
      <c r="L49" s="18">
        <f>A49 - 1</f>
        <v>4</v>
      </c>
      <c r="M49" s="18">
        <f>5 - B49</f>
        <v>3</v>
      </c>
      <c r="N49" s="18">
        <f>C49 - 1</f>
        <v>3</v>
      </c>
      <c r="O49" s="18">
        <f>5-D49</f>
        <v>1</v>
      </c>
      <c r="P49" s="18">
        <f>E49-1</f>
        <v>3</v>
      </c>
      <c r="Q49" s="18">
        <f>5-F49</f>
        <v>2</v>
      </c>
      <c r="R49" s="18">
        <f>G49 - 1</f>
        <v>3</v>
      </c>
      <c r="S49" s="18">
        <f>5-H49</f>
        <v>3</v>
      </c>
      <c r="T49" s="18">
        <f>I49-1</f>
        <v>3</v>
      </c>
      <c r="U49" s="18">
        <f>5-J49</f>
        <v>1</v>
      </c>
      <c r="V49" s="64">
        <f>SUM(L49:U49) * 2.5</f>
        <v>65</v>
      </c>
      <c r="W49" s="67">
        <f>_xlfn.PERCENTRANK.EXC($V$2:$V$166, V49, 3)</f>
        <v>0.36699999999999999</v>
      </c>
    </row>
    <row r="50" spans="1:23" x14ac:dyDescent="0.4">
      <c r="A50" s="8">
        <v>1</v>
      </c>
      <c r="B50" s="8">
        <v>3</v>
      </c>
      <c r="C50" s="8">
        <v>3</v>
      </c>
      <c r="D50" s="8">
        <v>1</v>
      </c>
      <c r="E50" s="8">
        <v>2</v>
      </c>
      <c r="F50" s="8">
        <v>3</v>
      </c>
      <c r="G50" s="8">
        <v>4</v>
      </c>
      <c r="H50" s="8">
        <v>2</v>
      </c>
      <c r="I50" s="8">
        <v>3</v>
      </c>
      <c r="J50" s="8">
        <v>1</v>
      </c>
      <c r="L50" s="18">
        <f>A50 - 1</f>
        <v>0</v>
      </c>
      <c r="M50" s="18">
        <f>5 - B50</f>
        <v>2</v>
      </c>
      <c r="N50" s="18">
        <f>C50 - 1</f>
        <v>2</v>
      </c>
      <c r="O50" s="18">
        <f>5-D50</f>
        <v>4</v>
      </c>
      <c r="P50" s="18">
        <f>E50-1</f>
        <v>1</v>
      </c>
      <c r="Q50" s="18">
        <f>5-F50</f>
        <v>2</v>
      </c>
      <c r="R50" s="18">
        <f>G50 - 1</f>
        <v>3</v>
      </c>
      <c r="S50" s="18">
        <f>5-H50</f>
        <v>3</v>
      </c>
      <c r="T50" s="18">
        <f>I50-1</f>
        <v>2</v>
      </c>
      <c r="U50" s="18">
        <f>5-J50</f>
        <v>4</v>
      </c>
      <c r="V50" s="64">
        <f>SUM(L50:U50) * 2.5</f>
        <v>57.5</v>
      </c>
      <c r="W50" s="67">
        <f>_xlfn.PERCENTRANK.EXC($V$2:$V$166, V50, 3)</f>
        <v>0.24</v>
      </c>
    </row>
    <row r="51" spans="1:23" x14ac:dyDescent="0.4">
      <c r="A51" s="8">
        <v>3</v>
      </c>
      <c r="B51" s="8">
        <v>4</v>
      </c>
      <c r="C51" s="8">
        <v>3</v>
      </c>
      <c r="D51" s="8">
        <v>1</v>
      </c>
      <c r="E51" s="8">
        <v>3</v>
      </c>
      <c r="F51" s="8">
        <v>1</v>
      </c>
      <c r="G51" s="8">
        <v>5</v>
      </c>
      <c r="H51" s="8">
        <v>2</v>
      </c>
      <c r="I51" s="8">
        <v>4</v>
      </c>
      <c r="J51" s="8">
        <v>3</v>
      </c>
      <c r="L51" s="18">
        <f>A51 - 1</f>
        <v>2</v>
      </c>
      <c r="M51" s="18">
        <f>5 - B51</f>
        <v>1</v>
      </c>
      <c r="N51" s="18">
        <f>C51 - 1</f>
        <v>2</v>
      </c>
      <c r="O51" s="18">
        <f>5-D51</f>
        <v>4</v>
      </c>
      <c r="P51" s="18">
        <f>E51-1</f>
        <v>2</v>
      </c>
      <c r="Q51" s="18">
        <f>5-F51</f>
        <v>4</v>
      </c>
      <c r="R51" s="18">
        <f>G51 - 1</f>
        <v>4</v>
      </c>
      <c r="S51" s="18">
        <f>5-H51</f>
        <v>3</v>
      </c>
      <c r="T51" s="18">
        <f>I51-1</f>
        <v>3</v>
      </c>
      <c r="U51" s="18">
        <f>5-J51</f>
        <v>2</v>
      </c>
      <c r="V51" s="64">
        <f>SUM(L51:U51) * 2.5</f>
        <v>67.5</v>
      </c>
      <c r="W51" s="67">
        <f>_xlfn.PERCENTRANK.EXC($V$2:$V$166, V51, 3)</f>
        <v>0.40899999999999997</v>
      </c>
    </row>
    <row r="52" spans="1:23" x14ac:dyDescent="0.4">
      <c r="A52" s="8">
        <v>5</v>
      </c>
      <c r="B52" s="8">
        <v>4</v>
      </c>
      <c r="C52" s="8">
        <v>3</v>
      </c>
      <c r="D52" s="8">
        <v>4</v>
      </c>
      <c r="E52" s="8">
        <v>4</v>
      </c>
      <c r="F52" s="8">
        <v>3</v>
      </c>
      <c r="G52" s="8">
        <v>3</v>
      </c>
      <c r="H52" s="8">
        <v>2</v>
      </c>
      <c r="I52" s="8">
        <v>3</v>
      </c>
      <c r="J52" s="8">
        <v>3</v>
      </c>
      <c r="L52" s="18">
        <f>A52 - 1</f>
        <v>4</v>
      </c>
      <c r="M52" s="18">
        <f>5 - B52</f>
        <v>1</v>
      </c>
      <c r="N52" s="18">
        <f>C52 - 1</f>
        <v>2</v>
      </c>
      <c r="O52" s="18">
        <f>5-D52</f>
        <v>1</v>
      </c>
      <c r="P52" s="18">
        <f>E52-1</f>
        <v>3</v>
      </c>
      <c r="Q52" s="18">
        <f>5-F52</f>
        <v>2</v>
      </c>
      <c r="R52" s="18">
        <f>G52 - 1</f>
        <v>2</v>
      </c>
      <c r="S52" s="18">
        <f>5-H52</f>
        <v>3</v>
      </c>
      <c r="T52" s="18">
        <f>I52-1</f>
        <v>2</v>
      </c>
      <c r="U52" s="18">
        <f>5-J52</f>
        <v>2</v>
      </c>
      <c r="V52" s="64">
        <f>SUM(L52:U52) * 2.5</f>
        <v>55</v>
      </c>
      <c r="W52" s="67">
        <f>_xlfn.PERCENTRANK.EXC($V$2:$V$166, V52, 3)</f>
        <v>0.20399999999999999</v>
      </c>
    </row>
    <row r="53" spans="1:23" x14ac:dyDescent="0.4">
      <c r="A53" s="8">
        <v>4</v>
      </c>
      <c r="B53" s="8">
        <v>4</v>
      </c>
      <c r="C53" s="8">
        <v>5</v>
      </c>
      <c r="D53" s="8">
        <v>1</v>
      </c>
      <c r="E53" s="8">
        <v>4</v>
      </c>
      <c r="F53" s="8">
        <v>1</v>
      </c>
      <c r="G53" s="8">
        <v>5</v>
      </c>
      <c r="H53" s="8">
        <v>5</v>
      </c>
      <c r="I53" s="8">
        <v>4</v>
      </c>
      <c r="J53" s="8">
        <v>1</v>
      </c>
      <c r="L53" s="18">
        <f>A53 - 1</f>
        <v>3</v>
      </c>
      <c r="M53" s="18">
        <f>5 - B53</f>
        <v>1</v>
      </c>
      <c r="N53" s="18">
        <f>C53 - 1</f>
        <v>4</v>
      </c>
      <c r="O53" s="18">
        <f>5-D53</f>
        <v>4</v>
      </c>
      <c r="P53" s="18">
        <f>E53-1</f>
        <v>3</v>
      </c>
      <c r="Q53" s="18">
        <f>5-F53</f>
        <v>4</v>
      </c>
      <c r="R53" s="18">
        <f>G53 - 1</f>
        <v>4</v>
      </c>
      <c r="S53" s="18">
        <f>5-H53</f>
        <v>0</v>
      </c>
      <c r="T53" s="18">
        <f>I53-1</f>
        <v>3</v>
      </c>
      <c r="U53" s="18">
        <f>5-J53</f>
        <v>4</v>
      </c>
      <c r="V53" s="64">
        <f>SUM(L53:U53) * 2.5</f>
        <v>75</v>
      </c>
      <c r="W53" s="67">
        <f>_xlfn.PERCENTRANK.EXC($V$2:$V$166, V53, 3)</f>
        <v>0.56599999999999995</v>
      </c>
    </row>
    <row r="54" spans="1:23" x14ac:dyDescent="0.4">
      <c r="A54" s="8">
        <v>1</v>
      </c>
      <c r="B54" s="8">
        <v>4</v>
      </c>
      <c r="C54" s="8">
        <v>4</v>
      </c>
      <c r="D54" s="8">
        <v>1</v>
      </c>
      <c r="E54" s="8">
        <v>4</v>
      </c>
      <c r="F54" s="8">
        <v>1</v>
      </c>
      <c r="G54" s="8">
        <v>3</v>
      </c>
      <c r="H54" s="8">
        <v>4</v>
      </c>
      <c r="I54" s="8">
        <v>4</v>
      </c>
      <c r="J54" s="8">
        <v>1</v>
      </c>
      <c r="L54" s="18">
        <f>A54 - 1</f>
        <v>0</v>
      </c>
      <c r="M54" s="18">
        <f>5 - B54</f>
        <v>1</v>
      </c>
      <c r="N54" s="18">
        <f>C54 - 1</f>
        <v>3</v>
      </c>
      <c r="O54" s="18">
        <f>5-D54</f>
        <v>4</v>
      </c>
      <c r="P54" s="18">
        <f>E54-1</f>
        <v>3</v>
      </c>
      <c r="Q54" s="18">
        <f>5-F54</f>
        <v>4</v>
      </c>
      <c r="R54" s="18">
        <f>G54 - 1</f>
        <v>2</v>
      </c>
      <c r="S54" s="18">
        <f>5-H54</f>
        <v>1</v>
      </c>
      <c r="T54" s="18">
        <f>I54-1</f>
        <v>3</v>
      </c>
      <c r="U54" s="18">
        <f>5-J54</f>
        <v>4</v>
      </c>
      <c r="V54" s="64">
        <f>SUM(L54:U54) * 2.5</f>
        <v>62.5</v>
      </c>
      <c r="W54" s="67">
        <f>_xlfn.PERCENTRANK.EXC($V$2:$V$166, V54, 3)</f>
        <v>0.34300000000000003</v>
      </c>
    </row>
    <row r="55" spans="1:23" x14ac:dyDescent="0.4">
      <c r="A55" s="8">
        <v>5</v>
      </c>
      <c r="B55" s="8">
        <v>2</v>
      </c>
      <c r="C55" s="8">
        <v>5</v>
      </c>
      <c r="D55" s="8">
        <v>1</v>
      </c>
      <c r="E55" s="8">
        <v>1</v>
      </c>
      <c r="F55" s="8">
        <v>1</v>
      </c>
      <c r="G55" s="8">
        <v>5</v>
      </c>
      <c r="H55" s="8">
        <v>1</v>
      </c>
      <c r="I55" s="8">
        <v>5</v>
      </c>
      <c r="J55" s="8">
        <v>1</v>
      </c>
      <c r="L55" s="18">
        <f>A55 - 1</f>
        <v>4</v>
      </c>
      <c r="M55" s="18">
        <f>5 - B55</f>
        <v>3</v>
      </c>
      <c r="N55" s="18">
        <f>C55 - 1</f>
        <v>4</v>
      </c>
      <c r="O55" s="18">
        <f>5-D55</f>
        <v>4</v>
      </c>
      <c r="P55" s="18">
        <f>E55-1</f>
        <v>0</v>
      </c>
      <c r="Q55" s="18">
        <f>5-F55</f>
        <v>4</v>
      </c>
      <c r="R55" s="18">
        <f>G55 - 1</f>
        <v>4</v>
      </c>
      <c r="S55" s="18">
        <f>5-H55</f>
        <v>4</v>
      </c>
      <c r="T55" s="18">
        <f>I55-1</f>
        <v>4</v>
      </c>
      <c r="U55" s="18">
        <f>5-J55</f>
        <v>4</v>
      </c>
      <c r="V55" s="64">
        <f>SUM(L55:U55) * 2.5</f>
        <v>87.5</v>
      </c>
      <c r="W55" s="67">
        <f>_xlfn.PERCENTRANK.EXC($V$2:$V$166, V55, 3)</f>
        <v>0.77700000000000002</v>
      </c>
    </row>
    <row r="56" spans="1:23" x14ac:dyDescent="0.4">
      <c r="A56" s="8">
        <v>4</v>
      </c>
      <c r="B56" s="8">
        <v>2</v>
      </c>
      <c r="C56" s="8">
        <v>4</v>
      </c>
      <c r="D56" s="8">
        <v>3</v>
      </c>
      <c r="E56" s="8">
        <v>4</v>
      </c>
      <c r="F56" s="8">
        <v>2</v>
      </c>
      <c r="G56" s="8">
        <v>4</v>
      </c>
      <c r="H56" s="8">
        <v>2</v>
      </c>
      <c r="I56" s="8">
        <v>4</v>
      </c>
      <c r="J56" s="8">
        <v>4</v>
      </c>
      <c r="L56" s="18">
        <f>A56 - 1</f>
        <v>3</v>
      </c>
      <c r="M56" s="18">
        <f>5 - B56</f>
        <v>3</v>
      </c>
      <c r="N56" s="18">
        <f>C56 - 1</f>
        <v>3</v>
      </c>
      <c r="O56" s="18">
        <f>5-D56</f>
        <v>2</v>
      </c>
      <c r="P56" s="18">
        <f>E56-1</f>
        <v>3</v>
      </c>
      <c r="Q56" s="18">
        <f>5-F56</f>
        <v>3</v>
      </c>
      <c r="R56" s="18">
        <f>G56 - 1</f>
        <v>3</v>
      </c>
      <c r="S56" s="18">
        <f>5-H56</f>
        <v>3</v>
      </c>
      <c r="T56" s="18">
        <f>I56-1</f>
        <v>3</v>
      </c>
      <c r="U56" s="18">
        <f>5-J56</f>
        <v>1</v>
      </c>
      <c r="V56" s="64">
        <f>SUM(L56:U56) * 2.5</f>
        <v>67.5</v>
      </c>
      <c r="W56" s="67">
        <f>_xlfn.PERCENTRANK.EXC($V$2:$V$166, V56, 3)</f>
        <v>0.40899999999999997</v>
      </c>
    </row>
    <row r="57" spans="1:23" x14ac:dyDescent="0.4">
      <c r="A57" s="8">
        <v>5</v>
      </c>
      <c r="B57" s="8">
        <v>1</v>
      </c>
      <c r="C57" s="8">
        <v>3</v>
      </c>
      <c r="D57" s="8">
        <v>4</v>
      </c>
      <c r="E57" s="8">
        <v>4</v>
      </c>
      <c r="F57" s="8">
        <v>1</v>
      </c>
      <c r="G57" s="8">
        <v>5</v>
      </c>
      <c r="H57" s="8">
        <v>1</v>
      </c>
      <c r="I57" s="8">
        <v>5</v>
      </c>
      <c r="J57" s="8">
        <v>1</v>
      </c>
      <c r="L57" s="18">
        <f>A57 - 1</f>
        <v>4</v>
      </c>
      <c r="M57" s="18">
        <f>5 - B57</f>
        <v>4</v>
      </c>
      <c r="N57" s="18">
        <f>C57 - 1</f>
        <v>2</v>
      </c>
      <c r="O57" s="18">
        <f>5-D57</f>
        <v>1</v>
      </c>
      <c r="P57" s="18">
        <f>E57-1</f>
        <v>3</v>
      </c>
      <c r="Q57" s="18">
        <f>5-F57</f>
        <v>4</v>
      </c>
      <c r="R57" s="18">
        <f>G57 - 1</f>
        <v>4</v>
      </c>
      <c r="S57" s="18">
        <f>5-H57</f>
        <v>4</v>
      </c>
      <c r="T57" s="18">
        <f>I57-1</f>
        <v>4</v>
      </c>
      <c r="U57" s="18">
        <f>5-J57</f>
        <v>4</v>
      </c>
      <c r="V57" s="64">
        <f>SUM(L57:U57) * 2.5</f>
        <v>85</v>
      </c>
      <c r="W57" s="67">
        <f>_xlfn.PERCENTRANK.EXC($V$2:$V$166, V57, 3)</f>
        <v>0.746</v>
      </c>
    </row>
    <row r="58" spans="1:23" x14ac:dyDescent="0.4">
      <c r="A58" s="8">
        <v>5</v>
      </c>
      <c r="B58" s="8">
        <v>1</v>
      </c>
      <c r="C58" s="8">
        <v>5</v>
      </c>
      <c r="D58" s="8">
        <v>2</v>
      </c>
      <c r="E58" s="8">
        <v>4</v>
      </c>
      <c r="F58" s="8">
        <v>1</v>
      </c>
      <c r="G58" s="8">
        <v>5</v>
      </c>
      <c r="H58" s="8">
        <v>1</v>
      </c>
      <c r="I58" s="8">
        <v>5</v>
      </c>
      <c r="J58" s="8">
        <v>1</v>
      </c>
      <c r="L58" s="18">
        <f>A58 - 1</f>
        <v>4</v>
      </c>
      <c r="M58" s="18">
        <f>5 - B58</f>
        <v>4</v>
      </c>
      <c r="N58" s="18">
        <f>C58 - 1</f>
        <v>4</v>
      </c>
      <c r="O58" s="18">
        <f>5-D58</f>
        <v>3</v>
      </c>
      <c r="P58" s="18">
        <f>E58-1</f>
        <v>3</v>
      </c>
      <c r="Q58" s="18">
        <f>5-F58</f>
        <v>4</v>
      </c>
      <c r="R58" s="18">
        <f>G58 - 1</f>
        <v>4</v>
      </c>
      <c r="S58" s="18">
        <f>5-H58</f>
        <v>4</v>
      </c>
      <c r="T58" s="18">
        <f>I58-1</f>
        <v>4</v>
      </c>
      <c r="U58" s="18">
        <f>5-J58</f>
        <v>4</v>
      </c>
      <c r="V58" s="64">
        <f>SUM(L58:U58) * 2.5</f>
        <v>95</v>
      </c>
      <c r="W58" s="67">
        <f>_xlfn.PERCENTRANK.EXC($V$2:$V$166, V58, 3)</f>
        <v>0.92700000000000005</v>
      </c>
    </row>
    <row r="59" spans="1:23" x14ac:dyDescent="0.4">
      <c r="A59" s="8">
        <v>5</v>
      </c>
      <c r="B59" s="8">
        <v>1</v>
      </c>
      <c r="C59" s="8">
        <v>5</v>
      </c>
      <c r="D59" s="8">
        <v>1</v>
      </c>
      <c r="E59" s="8">
        <v>3</v>
      </c>
      <c r="F59" s="8">
        <v>2</v>
      </c>
      <c r="G59" s="8">
        <v>5</v>
      </c>
      <c r="H59" s="8">
        <v>1</v>
      </c>
      <c r="I59" s="8">
        <v>5</v>
      </c>
      <c r="J59" s="8">
        <v>1</v>
      </c>
      <c r="L59" s="18">
        <f>A59 - 1</f>
        <v>4</v>
      </c>
      <c r="M59" s="18">
        <f>5 - B59</f>
        <v>4</v>
      </c>
      <c r="N59" s="18">
        <f>C59 - 1</f>
        <v>4</v>
      </c>
      <c r="O59" s="18">
        <f>5-D59</f>
        <v>4</v>
      </c>
      <c r="P59" s="18">
        <f>E59-1</f>
        <v>2</v>
      </c>
      <c r="Q59" s="18">
        <f>5-F59</f>
        <v>3</v>
      </c>
      <c r="R59" s="18">
        <f>G59 - 1</f>
        <v>4</v>
      </c>
      <c r="S59" s="18">
        <f>5-H59</f>
        <v>4</v>
      </c>
      <c r="T59" s="18">
        <f>I59-1</f>
        <v>4</v>
      </c>
      <c r="U59" s="18">
        <f>5-J59</f>
        <v>4</v>
      </c>
      <c r="V59" s="64">
        <f>SUM(L59:U59) * 2.5</f>
        <v>92.5</v>
      </c>
      <c r="W59" s="67">
        <f>_xlfn.PERCENTRANK.EXC($V$2:$V$166, V59, 3)</f>
        <v>0.879</v>
      </c>
    </row>
    <row r="60" spans="1:23" x14ac:dyDescent="0.4">
      <c r="A60" s="8">
        <v>3</v>
      </c>
      <c r="B60" s="8">
        <v>5</v>
      </c>
      <c r="C60" s="8">
        <v>5</v>
      </c>
      <c r="D60" s="8">
        <v>1</v>
      </c>
      <c r="E60" s="8">
        <v>4</v>
      </c>
      <c r="F60" s="8">
        <v>4</v>
      </c>
      <c r="G60" s="8">
        <v>5</v>
      </c>
      <c r="H60" s="8">
        <v>5</v>
      </c>
      <c r="I60" s="8">
        <v>5</v>
      </c>
      <c r="J60" s="8">
        <v>1</v>
      </c>
      <c r="L60" s="18">
        <f>A60 - 1</f>
        <v>2</v>
      </c>
      <c r="M60" s="18">
        <f>5 - B60</f>
        <v>0</v>
      </c>
      <c r="N60" s="18">
        <f>C60 - 1</f>
        <v>4</v>
      </c>
      <c r="O60" s="18">
        <f>5-D60</f>
        <v>4</v>
      </c>
      <c r="P60" s="18">
        <f>E60-1</f>
        <v>3</v>
      </c>
      <c r="Q60" s="18">
        <f>5-F60</f>
        <v>1</v>
      </c>
      <c r="R60" s="18">
        <f>G60 - 1</f>
        <v>4</v>
      </c>
      <c r="S60" s="18">
        <f>5-H60</f>
        <v>0</v>
      </c>
      <c r="T60" s="18">
        <f>I60-1</f>
        <v>4</v>
      </c>
      <c r="U60" s="18">
        <f>5-J60</f>
        <v>4</v>
      </c>
      <c r="V60" s="64">
        <f>SUM(L60:U60) * 2.5</f>
        <v>65</v>
      </c>
      <c r="W60" s="67">
        <f>_xlfn.PERCENTRANK.EXC($V$2:$V$166, V60, 3)</f>
        <v>0.36699999999999999</v>
      </c>
    </row>
    <row r="61" spans="1:23" x14ac:dyDescent="0.4">
      <c r="A61" s="8">
        <v>3</v>
      </c>
      <c r="B61" s="8">
        <v>3</v>
      </c>
      <c r="C61" s="8">
        <v>4</v>
      </c>
      <c r="D61" s="8">
        <v>1</v>
      </c>
      <c r="E61" s="8">
        <v>4</v>
      </c>
      <c r="F61" s="8">
        <v>1</v>
      </c>
      <c r="G61" s="8">
        <v>4</v>
      </c>
      <c r="H61" s="8">
        <v>2</v>
      </c>
      <c r="I61" s="8">
        <v>4</v>
      </c>
      <c r="J61" s="8">
        <v>3</v>
      </c>
      <c r="L61" s="18">
        <f>A61 - 1</f>
        <v>2</v>
      </c>
      <c r="M61" s="18">
        <f>5 - B61</f>
        <v>2</v>
      </c>
      <c r="N61" s="18">
        <f>C61 - 1</f>
        <v>3</v>
      </c>
      <c r="O61" s="18">
        <f>5-D61</f>
        <v>4</v>
      </c>
      <c r="P61" s="18">
        <f>E61-1</f>
        <v>3</v>
      </c>
      <c r="Q61" s="18">
        <f>5-F61</f>
        <v>4</v>
      </c>
      <c r="R61" s="18">
        <f>G61 - 1</f>
        <v>3</v>
      </c>
      <c r="S61" s="18">
        <f>5-H61</f>
        <v>3</v>
      </c>
      <c r="T61" s="18">
        <f>I61-1</f>
        <v>3</v>
      </c>
      <c r="U61" s="18">
        <f>5-J61</f>
        <v>2</v>
      </c>
      <c r="V61" s="64">
        <f>SUM(L61:U61) * 2.5</f>
        <v>72.5</v>
      </c>
      <c r="W61" s="67">
        <f>_xlfn.PERCENTRANK.EXC($V$2:$V$166, V61, 3)</f>
        <v>0.51800000000000002</v>
      </c>
    </row>
    <row r="62" spans="1:23" x14ac:dyDescent="0.4">
      <c r="A62" s="8">
        <v>2</v>
      </c>
      <c r="B62" s="8">
        <v>2</v>
      </c>
      <c r="C62" s="8">
        <v>4</v>
      </c>
      <c r="D62" s="8">
        <v>1</v>
      </c>
      <c r="E62" s="8">
        <v>3</v>
      </c>
      <c r="F62" s="8">
        <v>1</v>
      </c>
      <c r="G62" s="8">
        <v>4</v>
      </c>
      <c r="H62" s="8">
        <v>1</v>
      </c>
      <c r="I62" s="8">
        <v>5</v>
      </c>
      <c r="J62" s="8">
        <v>3</v>
      </c>
      <c r="L62" s="18">
        <f>A62 - 1</f>
        <v>1</v>
      </c>
      <c r="M62" s="18">
        <f>5 - B62</f>
        <v>3</v>
      </c>
      <c r="N62" s="18">
        <f>C62 - 1</f>
        <v>3</v>
      </c>
      <c r="O62" s="18">
        <f>5-D62</f>
        <v>4</v>
      </c>
      <c r="P62" s="18">
        <f>E62-1</f>
        <v>2</v>
      </c>
      <c r="Q62" s="18">
        <f>5-F62</f>
        <v>4</v>
      </c>
      <c r="R62" s="18">
        <f>G62 - 1</f>
        <v>3</v>
      </c>
      <c r="S62" s="18">
        <f>5-H62</f>
        <v>4</v>
      </c>
      <c r="T62" s="18">
        <f>I62-1</f>
        <v>4</v>
      </c>
      <c r="U62" s="18">
        <f>5-J62</f>
        <v>2</v>
      </c>
      <c r="V62" s="64">
        <f>SUM(L62:U62) * 2.5</f>
        <v>75</v>
      </c>
      <c r="W62" s="67">
        <f>_xlfn.PERCENTRANK.EXC($V$2:$V$166, V62, 3)</f>
        <v>0.56599999999999995</v>
      </c>
    </row>
    <row r="63" spans="1:23" x14ac:dyDescent="0.4">
      <c r="A63" s="8">
        <v>5</v>
      </c>
      <c r="B63" s="8">
        <v>1</v>
      </c>
      <c r="C63" s="8">
        <v>5</v>
      </c>
      <c r="D63" s="8">
        <v>1</v>
      </c>
      <c r="E63" s="8">
        <v>5</v>
      </c>
      <c r="F63" s="8">
        <v>1</v>
      </c>
      <c r="G63" s="8">
        <v>3</v>
      </c>
      <c r="H63" s="8">
        <v>1</v>
      </c>
      <c r="I63" s="8">
        <v>5</v>
      </c>
      <c r="J63" s="8">
        <v>1</v>
      </c>
      <c r="L63" s="18">
        <f>A63 - 1</f>
        <v>4</v>
      </c>
      <c r="M63" s="18">
        <f>5 - B63</f>
        <v>4</v>
      </c>
      <c r="N63" s="18">
        <f>C63 - 1</f>
        <v>4</v>
      </c>
      <c r="O63" s="18">
        <f>5-D63</f>
        <v>4</v>
      </c>
      <c r="P63" s="18">
        <f>E63-1</f>
        <v>4</v>
      </c>
      <c r="Q63" s="18">
        <f>5-F63</f>
        <v>4</v>
      </c>
      <c r="R63" s="18">
        <f>G63 - 1</f>
        <v>2</v>
      </c>
      <c r="S63" s="18">
        <f>5-H63</f>
        <v>4</v>
      </c>
      <c r="T63" s="18">
        <f>I63-1</f>
        <v>4</v>
      </c>
      <c r="U63" s="18">
        <f>5-J63</f>
        <v>4</v>
      </c>
      <c r="V63" s="64">
        <f>SUM(L63:U63) * 2.5</f>
        <v>95</v>
      </c>
      <c r="W63" s="67">
        <f>_xlfn.PERCENTRANK.EXC($V$2:$V$166, V63, 3)</f>
        <v>0.92700000000000005</v>
      </c>
    </row>
    <row r="64" spans="1:23" x14ac:dyDescent="0.4">
      <c r="A64" s="8">
        <v>4</v>
      </c>
      <c r="B64" s="8">
        <v>2</v>
      </c>
      <c r="C64" s="8">
        <v>4</v>
      </c>
      <c r="D64" s="8">
        <v>4</v>
      </c>
      <c r="E64" s="8">
        <v>4</v>
      </c>
      <c r="F64" s="8">
        <v>3</v>
      </c>
      <c r="G64" s="8">
        <v>5</v>
      </c>
      <c r="H64" s="8">
        <v>2</v>
      </c>
      <c r="I64" s="8">
        <v>3</v>
      </c>
      <c r="J64" s="8">
        <v>3</v>
      </c>
      <c r="L64" s="18">
        <f>A64 - 1</f>
        <v>3</v>
      </c>
      <c r="M64" s="18">
        <f>5 - B64</f>
        <v>3</v>
      </c>
      <c r="N64" s="18">
        <f>C64 - 1</f>
        <v>3</v>
      </c>
      <c r="O64" s="18">
        <f>5-D64</f>
        <v>1</v>
      </c>
      <c r="P64" s="18">
        <f>E64-1</f>
        <v>3</v>
      </c>
      <c r="Q64" s="18">
        <f>5-F64</f>
        <v>2</v>
      </c>
      <c r="R64" s="18">
        <f>G64 - 1</f>
        <v>4</v>
      </c>
      <c r="S64" s="18">
        <f>5-H64</f>
        <v>3</v>
      </c>
      <c r="T64" s="18">
        <f>I64-1</f>
        <v>2</v>
      </c>
      <c r="U64" s="18">
        <f>5-J64</f>
        <v>2</v>
      </c>
      <c r="V64" s="64">
        <f>SUM(L64:U64) * 2.5</f>
        <v>65</v>
      </c>
      <c r="W64" s="67">
        <f>_xlfn.PERCENTRANK.EXC($V$2:$V$166, V64, 3)</f>
        <v>0.36699999999999999</v>
      </c>
    </row>
    <row r="65" spans="1:23" x14ac:dyDescent="0.4">
      <c r="A65" s="8">
        <v>3</v>
      </c>
      <c r="B65" s="8">
        <v>1</v>
      </c>
      <c r="C65" s="8">
        <v>5</v>
      </c>
      <c r="D65" s="8">
        <v>1</v>
      </c>
      <c r="E65" s="8">
        <v>4</v>
      </c>
      <c r="F65" s="8">
        <v>1</v>
      </c>
      <c r="G65" s="8">
        <v>4</v>
      </c>
      <c r="H65" s="8">
        <v>1</v>
      </c>
      <c r="I65" s="8">
        <v>5</v>
      </c>
      <c r="J65" s="8">
        <v>1</v>
      </c>
      <c r="L65" s="18">
        <f>A65 - 1</f>
        <v>2</v>
      </c>
      <c r="M65" s="18">
        <f>5 - B65</f>
        <v>4</v>
      </c>
      <c r="N65" s="18">
        <f>C65 - 1</f>
        <v>4</v>
      </c>
      <c r="O65" s="18">
        <f>5-D65</f>
        <v>4</v>
      </c>
      <c r="P65" s="18">
        <f>E65-1</f>
        <v>3</v>
      </c>
      <c r="Q65" s="18">
        <f>5-F65</f>
        <v>4</v>
      </c>
      <c r="R65" s="18">
        <f>G65 - 1</f>
        <v>3</v>
      </c>
      <c r="S65" s="18">
        <f>5-H65</f>
        <v>4</v>
      </c>
      <c r="T65" s="18">
        <f>I65-1</f>
        <v>4</v>
      </c>
      <c r="U65" s="18">
        <f>5-J65</f>
        <v>4</v>
      </c>
      <c r="V65" s="64">
        <f>SUM(L65:U65) * 2.5</f>
        <v>90</v>
      </c>
      <c r="W65" s="67">
        <f>_xlfn.PERCENTRANK.EXC($V$2:$V$166, V65, 3)</f>
        <v>0.81899999999999995</v>
      </c>
    </row>
    <row r="66" spans="1:23" x14ac:dyDescent="0.4">
      <c r="A66" s="8">
        <v>1</v>
      </c>
      <c r="B66" s="8">
        <v>4</v>
      </c>
      <c r="C66" s="8">
        <v>2</v>
      </c>
      <c r="D66" s="8">
        <v>2</v>
      </c>
      <c r="E66" s="8">
        <v>2</v>
      </c>
      <c r="F66" s="8">
        <v>3</v>
      </c>
      <c r="G66" s="8">
        <v>3</v>
      </c>
      <c r="H66" s="8">
        <v>4</v>
      </c>
      <c r="I66" s="8">
        <v>4</v>
      </c>
      <c r="J66" s="8">
        <v>2</v>
      </c>
      <c r="L66" s="18">
        <f>A66 - 1</f>
        <v>0</v>
      </c>
      <c r="M66" s="18">
        <f>5 - B66</f>
        <v>1</v>
      </c>
      <c r="N66" s="18">
        <f>C66 - 1</f>
        <v>1</v>
      </c>
      <c r="O66" s="18">
        <f>5-D66</f>
        <v>3</v>
      </c>
      <c r="P66" s="18">
        <f>E66-1</f>
        <v>1</v>
      </c>
      <c r="Q66" s="18">
        <f>5-F66</f>
        <v>2</v>
      </c>
      <c r="R66" s="18">
        <f>G66 - 1</f>
        <v>2</v>
      </c>
      <c r="S66" s="18">
        <f>5-H66</f>
        <v>1</v>
      </c>
      <c r="T66" s="18">
        <f>I66-1</f>
        <v>3</v>
      </c>
      <c r="U66" s="18">
        <f>5-J66</f>
        <v>3</v>
      </c>
      <c r="V66" s="64">
        <f>SUM(L66:U66) * 2.5</f>
        <v>42.5</v>
      </c>
      <c r="W66" s="67">
        <f>_xlfn.PERCENTRANK.EXC($V$2:$V$166, V66, 3)</f>
        <v>6.6000000000000003E-2</v>
      </c>
    </row>
    <row r="67" spans="1:23" x14ac:dyDescent="0.4">
      <c r="A67" s="8">
        <v>5</v>
      </c>
      <c r="B67" s="8">
        <v>1</v>
      </c>
      <c r="C67" s="8">
        <v>5</v>
      </c>
      <c r="D67" s="8">
        <v>2</v>
      </c>
      <c r="E67" s="8">
        <v>5</v>
      </c>
      <c r="F67" s="8">
        <v>1</v>
      </c>
      <c r="G67" s="8">
        <v>5</v>
      </c>
      <c r="H67" s="8">
        <v>3</v>
      </c>
      <c r="I67" s="8">
        <v>5</v>
      </c>
      <c r="J67" s="8">
        <v>4</v>
      </c>
      <c r="L67" s="18">
        <f>A67 - 1</f>
        <v>4</v>
      </c>
      <c r="M67" s="18">
        <f>5 - B67</f>
        <v>4</v>
      </c>
      <c r="N67" s="18">
        <f>C67 - 1</f>
        <v>4</v>
      </c>
      <c r="O67" s="18">
        <f>5-D67</f>
        <v>3</v>
      </c>
      <c r="P67" s="18">
        <f>E67-1</f>
        <v>4</v>
      </c>
      <c r="Q67" s="18">
        <f>5-F67</f>
        <v>4</v>
      </c>
      <c r="R67" s="18">
        <f>G67 - 1</f>
        <v>4</v>
      </c>
      <c r="S67" s="18">
        <f>5-H67</f>
        <v>2</v>
      </c>
      <c r="T67" s="18">
        <f>I67-1</f>
        <v>4</v>
      </c>
      <c r="U67" s="18">
        <f>5-J67</f>
        <v>1</v>
      </c>
      <c r="V67" s="64">
        <f>SUM(L67:U67) * 2.5</f>
        <v>85</v>
      </c>
      <c r="W67" s="67">
        <f>_xlfn.PERCENTRANK.EXC($V$2:$V$166, V67, 3)</f>
        <v>0.746</v>
      </c>
    </row>
    <row r="68" spans="1:23" x14ac:dyDescent="0.4">
      <c r="A68" s="8">
        <v>1</v>
      </c>
      <c r="B68" s="8">
        <v>2</v>
      </c>
      <c r="C68" s="8">
        <v>4</v>
      </c>
      <c r="D68" s="8">
        <v>1</v>
      </c>
      <c r="E68" s="8">
        <v>1</v>
      </c>
      <c r="F68" s="8">
        <v>3</v>
      </c>
      <c r="G68" s="8">
        <v>4</v>
      </c>
      <c r="H68" s="8">
        <v>5</v>
      </c>
      <c r="I68" s="8">
        <v>4</v>
      </c>
      <c r="J68" s="8">
        <v>1</v>
      </c>
      <c r="L68" s="18">
        <f>A68 - 1</f>
        <v>0</v>
      </c>
      <c r="M68" s="18">
        <f>5 - B68</f>
        <v>3</v>
      </c>
      <c r="N68" s="18">
        <f>C68 - 1</f>
        <v>3</v>
      </c>
      <c r="O68" s="18">
        <f>5-D68</f>
        <v>4</v>
      </c>
      <c r="P68" s="18">
        <f>E68-1</f>
        <v>0</v>
      </c>
      <c r="Q68" s="18">
        <f>5-F68</f>
        <v>2</v>
      </c>
      <c r="R68" s="18">
        <f>G68 - 1</f>
        <v>3</v>
      </c>
      <c r="S68" s="18">
        <f>5-H68</f>
        <v>0</v>
      </c>
      <c r="T68" s="18">
        <f>I68-1</f>
        <v>3</v>
      </c>
      <c r="U68" s="18">
        <f>5-J68</f>
        <v>4</v>
      </c>
      <c r="V68" s="64">
        <f>SUM(L68:U68) * 2.5</f>
        <v>55</v>
      </c>
      <c r="W68" s="67">
        <f>_xlfn.PERCENTRANK.EXC($V$2:$V$166, V68, 3)</f>
        <v>0.20399999999999999</v>
      </c>
    </row>
    <row r="69" spans="1:23" x14ac:dyDescent="0.4">
      <c r="A69" s="8">
        <v>2</v>
      </c>
      <c r="B69" s="8">
        <v>1</v>
      </c>
      <c r="C69" s="8">
        <v>5</v>
      </c>
      <c r="D69" s="8">
        <v>1</v>
      </c>
      <c r="E69" s="8">
        <v>4</v>
      </c>
      <c r="F69" s="8">
        <v>1</v>
      </c>
      <c r="G69" s="8">
        <v>5</v>
      </c>
      <c r="H69" s="8">
        <v>1</v>
      </c>
      <c r="I69" s="8">
        <v>5</v>
      </c>
      <c r="J69" s="8">
        <v>1</v>
      </c>
      <c r="L69" s="18">
        <f>A69 - 1</f>
        <v>1</v>
      </c>
      <c r="M69" s="18">
        <f>5 - B69</f>
        <v>4</v>
      </c>
      <c r="N69" s="18">
        <f>C69 - 1</f>
        <v>4</v>
      </c>
      <c r="O69" s="18">
        <f>5-D69</f>
        <v>4</v>
      </c>
      <c r="P69" s="18">
        <f>E69-1</f>
        <v>3</v>
      </c>
      <c r="Q69" s="18">
        <f>5-F69</f>
        <v>4</v>
      </c>
      <c r="R69" s="18">
        <f>G69 - 1</f>
        <v>4</v>
      </c>
      <c r="S69" s="18">
        <f>5-H69</f>
        <v>4</v>
      </c>
      <c r="T69" s="18">
        <f>I69-1</f>
        <v>4</v>
      </c>
      <c r="U69" s="18">
        <f>5-J69</f>
        <v>4</v>
      </c>
      <c r="V69" s="64">
        <f>SUM(L69:U69) * 2.5</f>
        <v>90</v>
      </c>
      <c r="W69" s="67">
        <f>_xlfn.PERCENTRANK.EXC($V$2:$V$166, V69, 3)</f>
        <v>0.81899999999999995</v>
      </c>
    </row>
    <row r="70" spans="1:23" x14ac:dyDescent="0.4">
      <c r="A70" s="8">
        <v>1</v>
      </c>
      <c r="B70" s="8">
        <v>3</v>
      </c>
      <c r="C70" s="8">
        <v>3</v>
      </c>
      <c r="D70" s="8">
        <v>5</v>
      </c>
      <c r="E70" s="8">
        <v>4</v>
      </c>
      <c r="F70" s="8">
        <v>3</v>
      </c>
      <c r="G70" s="8">
        <v>2</v>
      </c>
      <c r="H70" s="8">
        <v>2</v>
      </c>
      <c r="I70" s="8">
        <v>1</v>
      </c>
      <c r="J70" s="8">
        <v>5</v>
      </c>
      <c r="L70" s="18">
        <f>A70 - 1</f>
        <v>0</v>
      </c>
      <c r="M70" s="18">
        <f>5 - B70</f>
        <v>2</v>
      </c>
      <c r="N70" s="18">
        <f>C70 - 1</f>
        <v>2</v>
      </c>
      <c r="O70" s="18">
        <f>5-D70</f>
        <v>0</v>
      </c>
      <c r="P70" s="18">
        <f>E70-1</f>
        <v>3</v>
      </c>
      <c r="Q70" s="18">
        <f>5-F70</f>
        <v>2</v>
      </c>
      <c r="R70" s="18">
        <f>G70 - 1</f>
        <v>1</v>
      </c>
      <c r="S70" s="18">
        <f>5-H70</f>
        <v>3</v>
      </c>
      <c r="T70" s="18">
        <f>I70-1</f>
        <v>0</v>
      </c>
      <c r="U70" s="18">
        <f>5-J70</f>
        <v>0</v>
      </c>
      <c r="V70" s="64">
        <f>SUM(L70:U70) * 2.5</f>
        <v>32.5</v>
      </c>
      <c r="W70" s="67">
        <f>_xlfn.PERCENTRANK.EXC($V$2:$V$166, V70, 3)</f>
        <v>2.4E-2</v>
      </c>
    </row>
    <row r="71" spans="1:23" x14ac:dyDescent="0.4">
      <c r="A71" s="8">
        <v>2</v>
      </c>
      <c r="B71" s="8">
        <v>1</v>
      </c>
      <c r="C71" s="8">
        <v>1</v>
      </c>
      <c r="D71" s="8">
        <v>1</v>
      </c>
      <c r="E71" s="8">
        <v>4</v>
      </c>
      <c r="F71" s="8">
        <v>1</v>
      </c>
      <c r="G71" s="8">
        <v>5</v>
      </c>
      <c r="H71" s="8">
        <v>1</v>
      </c>
      <c r="I71" s="8">
        <v>3</v>
      </c>
      <c r="J71" s="8">
        <v>1</v>
      </c>
      <c r="L71" s="18">
        <f>A71 - 1</f>
        <v>1</v>
      </c>
      <c r="M71" s="18">
        <f>5 - B71</f>
        <v>4</v>
      </c>
      <c r="N71" s="18">
        <f>C71 - 1</f>
        <v>0</v>
      </c>
      <c r="O71" s="18">
        <f>5-D71</f>
        <v>4</v>
      </c>
      <c r="P71" s="18">
        <f>E71-1</f>
        <v>3</v>
      </c>
      <c r="Q71" s="18">
        <f>5-F71</f>
        <v>4</v>
      </c>
      <c r="R71" s="18">
        <f>G71 - 1</f>
        <v>4</v>
      </c>
      <c r="S71" s="18">
        <f>5-H71</f>
        <v>4</v>
      </c>
      <c r="T71" s="18">
        <f>I71-1</f>
        <v>2</v>
      </c>
      <c r="U71" s="18">
        <f>5-J71</f>
        <v>4</v>
      </c>
      <c r="V71" s="64">
        <f>SUM(L71:U71) * 2.5</f>
        <v>75</v>
      </c>
      <c r="W71" s="67">
        <f>_xlfn.PERCENTRANK.EXC($V$2:$V$166, V71, 3)</f>
        <v>0.56599999999999995</v>
      </c>
    </row>
    <row r="72" spans="1:23" x14ac:dyDescent="0.4">
      <c r="A72" s="8">
        <v>4</v>
      </c>
      <c r="B72" s="8">
        <v>2</v>
      </c>
      <c r="C72" s="8">
        <v>5</v>
      </c>
      <c r="D72" s="8">
        <v>1</v>
      </c>
      <c r="E72" s="8">
        <v>3</v>
      </c>
      <c r="F72" s="8">
        <v>1</v>
      </c>
      <c r="G72" s="8">
        <v>4</v>
      </c>
      <c r="H72" s="8">
        <v>3</v>
      </c>
      <c r="I72" s="8">
        <v>5</v>
      </c>
      <c r="J72" s="8">
        <v>2</v>
      </c>
      <c r="L72" s="18">
        <f>A72 - 1</f>
        <v>3</v>
      </c>
      <c r="M72" s="18">
        <f>5 - B72</f>
        <v>3</v>
      </c>
      <c r="N72" s="18">
        <f>C72 - 1</f>
        <v>4</v>
      </c>
      <c r="O72" s="18">
        <f>5-D72</f>
        <v>4</v>
      </c>
      <c r="P72" s="18">
        <f>E72-1</f>
        <v>2</v>
      </c>
      <c r="Q72" s="18">
        <f>5-F72</f>
        <v>4</v>
      </c>
      <c r="R72" s="18">
        <f>G72 - 1</f>
        <v>3</v>
      </c>
      <c r="S72" s="18">
        <f>5-H72</f>
        <v>2</v>
      </c>
      <c r="T72" s="18">
        <f>I72-1</f>
        <v>4</v>
      </c>
      <c r="U72" s="18">
        <f>5-J72</f>
        <v>3</v>
      </c>
      <c r="V72" s="64">
        <f>SUM(L72:U72) * 2.5</f>
        <v>80</v>
      </c>
      <c r="W72" s="67">
        <f>_xlfn.PERCENTRANK.EXC($V$2:$V$166, V72, 3)</f>
        <v>0.66800000000000004</v>
      </c>
    </row>
    <row r="73" spans="1:23" x14ac:dyDescent="0.4">
      <c r="A73" s="8">
        <v>2</v>
      </c>
      <c r="B73" s="8">
        <v>2</v>
      </c>
      <c r="C73" s="8">
        <v>4</v>
      </c>
      <c r="D73" s="8">
        <v>1</v>
      </c>
      <c r="E73" s="8">
        <v>4</v>
      </c>
      <c r="F73" s="8">
        <v>2</v>
      </c>
      <c r="G73" s="8">
        <v>4</v>
      </c>
      <c r="H73" s="8">
        <v>2</v>
      </c>
      <c r="I73" s="8">
        <v>4</v>
      </c>
      <c r="J73" s="8">
        <v>2</v>
      </c>
      <c r="L73" s="18">
        <f>A73 - 1</f>
        <v>1</v>
      </c>
      <c r="M73" s="18">
        <f>5 - B73</f>
        <v>3</v>
      </c>
      <c r="N73" s="18">
        <f>C73 - 1</f>
        <v>3</v>
      </c>
      <c r="O73" s="18">
        <f>5-D73</f>
        <v>4</v>
      </c>
      <c r="P73" s="18">
        <f>E73-1</f>
        <v>3</v>
      </c>
      <c r="Q73" s="18">
        <f>5-F73</f>
        <v>3</v>
      </c>
      <c r="R73" s="18">
        <f>G73 - 1</f>
        <v>3</v>
      </c>
      <c r="S73" s="18">
        <f>5-H73</f>
        <v>3</v>
      </c>
      <c r="T73" s="18">
        <f>I73-1</f>
        <v>3</v>
      </c>
      <c r="U73" s="18">
        <f>5-J73</f>
        <v>3</v>
      </c>
      <c r="V73" s="64">
        <f>SUM(L73:U73) * 2.5</f>
        <v>72.5</v>
      </c>
      <c r="W73" s="67">
        <f>_xlfn.PERCENTRANK.EXC($V$2:$V$166, V73, 3)</f>
        <v>0.51800000000000002</v>
      </c>
    </row>
    <row r="74" spans="1:23" x14ac:dyDescent="0.4">
      <c r="A74" s="8">
        <v>4</v>
      </c>
      <c r="B74" s="8">
        <v>3</v>
      </c>
      <c r="C74" s="8">
        <v>4</v>
      </c>
      <c r="D74" s="8">
        <v>3</v>
      </c>
      <c r="E74" s="8">
        <v>4</v>
      </c>
      <c r="F74" s="8">
        <v>1</v>
      </c>
      <c r="G74" s="8">
        <v>4</v>
      </c>
      <c r="H74" s="8">
        <v>2</v>
      </c>
      <c r="I74" s="8">
        <v>4</v>
      </c>
      <c r="J74" s="8">
        <v>2</v>
      </c>
      <c r="L74" s="18">
        <f>A74 - 1</f>
        <v>3</v>
      </c>
      <c r="M74" s="18">
        <f>5 - B74</f>
        <v>2</v>
      </c>
      <c r="N74" s="18">
        <f>C74 - 1</f>
        <v>3</v>
      </c>
      <c r="O74" s="18">
        <f>5-D74</f>
        <v>2</v>
      </c>
      <c r="P74" s="18">
        <f>E74-1</f>
        <v>3</v>
      </c>
      <c r="Q74" s="18">
        <f>5-F74</f>
        <v>4</v>
      </c>
      <c r="R74" s="18">
        <f>G74 - 1</f>
        <v>3</v>
      </c>
      <c r="S74" s="18">
        <f>5-H74</f>
        <v>3</v>
      </c>
      <c r="T74" s="18">
        <f>I74-1</f>
        <v>3</v>
      </c>
      <c r="U74" s="18">
        <f>5-J74</f>
        <v>3</v>
      </c>
      <c r="V74" s="64">
        <f>SUM(L74:U74) * 2.5</f>
        <v>72.5</v>
      </c>
      <c r="W74" s="67">
        <f>_xlfn.PERCENTRANK.EXC($V$2:$V$166, V74, 3)</f>
        <v>0.51800000000000002</v>
      </c>
    </row>
    <row r="75" spans="1:23" x14ac:dyDescent="0.4">
      <c r="A75" s="8">
        <v>2</v>
      </c>
      <c r="B75" s="8">
        <v>1</v>
      </c>
      <c r="C75" s="8">
        <v>5</v>
      </c>
      <c r="D75" s="8">
        <v>1</v>
      </c>
      <c r="E75" s="8">
        <v>2</v>
      </c>
      <c r="F75" s="8">
        <v>1</v>
      </c>
      <c r="G75" s="8">
        <v>5</v>
      </c>
      <c r="H75" s="8">
        <v>2</v>
      </c>
      <c r="I75" s="8">
        <v>5</v>
      </c>
      <c r="J75" s="8">
        <v>1</v>
      </c>
      <c r="L75" s="18">
        <f>A75 - 1</f>
        <v>1</v>
      </c>
      <c r="M75" s="18">
        <f>5 - B75</f>
        <v>4</v>
      </c>
      <c r="N75" s="18">
        <f>C75 - 1</f>
        <v>4</v>
      </c>
      <c r="O75" s="18">
        <f>5-D75</f>
        <v>4</v>
      </c>
      <c r="P75" s="18">
        <f>E75-1</f>
        <v>1</v>
      </c>
      <c r="Q75" s="18">
        <f>5-F75</f>
        <v>4</v>
      </c>
      <c r="R75" s="18">
        <f>G75 - 1</f>
        <v>4</v>
      </c>
      <c r="S75" s="18">
        <f>5-H75</f>
        <v>3</v>
      </c>
      <c r="T75" s="18">
        <f>I75-1</f>
        <v>4</v>
      </c>
      <c r="U75" s="18">
        <f>5-J75</f>
        <v>4</v>
      </c>
      <c r="V75" s="64">
        <f>SUM(L75:U75) * 2.5</f>
        <v>82.5</v>
      </c>
      <c r="W75" s="67">
        <f>_xlfn.PERCENTRANK.EXC($V$2:$V$166, V75, 3)</f>
        <v>0.71</v>
      </c>
    </row>
    <row r="76" spans="1:23" x14ac:dyDescent="0.4">
      <c r="A76" s="8">
        <v>1</v>
      </c>
      <c r="B76" s="8">
        <v>2</v>
      </c>
      <c r="C76" s="8">
        <v>4</v>
      </c>
      <c r="D76" s="8">
        <v>1</v>
      </c>
      <c r="E76" s="8">
        <v>2</v>
      </c>
      <c r="F76" s="8">
        <v>2</v>
      </c>
      <c r="G76" s="8">
        <v>2</v>
      </c>
      <c r="H76" s="8">
        <v>4</v>
      </c>
      <c r="I76" s="8">
        <v>5</v>
      </c>
      <c r="J76" s="8">
        <v>1</v>
      </c>
      <c r="L76" s="18">
        <f>A76 - 1</f>
        <v>0</v>
      </c>
      <c r="M76" s="18">
        <f>5 - B76</f>
        <v>3</v>
      </c>
      <c r="N76" s="18">
        <f>C76 - 1</f>
        <v>3</v>
      </c>
      <c r="O76" s="18">
        <f>5-D76</f>
        <v>4</v>
      </c>
      <c r="P76" s="18">
        <f>E76-1</f>
        <v>1</v>
      </c>
      <c r="Q76" s="18">
        <f>5-F76</f>
        <v>3</v>
      </c>
      <c r="R76" s="18">
        <f>G76 - 1</f>
        <v>1</v>
      </c>
      <c r="S76" s="18">
        <f>5-H76</f>
        <v>1</v>
      </c>
      <c r="T76" s="18">
        <f>I76-1</f>
        <v>4</v>
      </c>
      <c r="U76" s="18">
        <f>5-J76</f>
        <v>4</v>
      </c>
      <c r="V76" s="64">
        <f>SUM(L76:U76) * 2.5</f>
        <v>60</v>
      </c>
      <c r="W76" s="67">
        <f>_xlfn.PERCENTRANK.EXC($V$2:$V$166, V76, 3)</f>
        <v>0.28899999999999998</v>
      </c>
    </row>
    <row r="77" spans="1:23" x14ac:dyDescent="0.4">
      <c r="A77" s="8">
        <v>5</v>
      </c>
      <c r="B77" s="8">
        <v>1</v>
      </c>
      <c r="C77" s="8">
        <v>5</v>
      </c>
      <c r="D77" s="8">
        <v>1</v>
      </c>
      <c r="E77" s="8">
        <v>5</v>
      </c>
      <c r="F77" s="8">
        <v>1</v>
      </c>
      <c r="G77" s="8">
        <v>5</v>
      </c>
      <c r="H77" s="8">
        <v>1</v>
      </c>
      <c r="I77" s="8">
        <v>5</v>
      </c>
      <c r="J77" s="8">
        <v>2</v>
      </c>
      <c r="L77" s="18">
        <f>A77 - 1</f>
        <v>4</v>
      </c>
      <c r="M77" s="18">
        <f>5 - B77</f>
        <v>4</v>
      </c>
      <c r="N77" s="18">
        <f>C77 - 1</f>
        <v>4</v>
      </c>
      <c r="O77" s="18">
        <f>5-D77</f>
        <v>4</v>
      </c>
      <c r="P77" s="18">
        <f>E77-1</f>
        <v>4</v>
      </c>
      <c r="Q77" s="18">
        <f>5-F77</f>
        <v>4</v>
      </c>
      <c r="R77" s="18">
        <f>G77 - 1</f>
        <v>4</v>
      </c>
      <c r="S77" s="18">
        <f>5-H77</f>
        <v>4</v>
      </c>
      <c r="T77" s="18">
        <f>I77-1</f>
        <v>4</v>
      </c>
      <c r="U77" s="18">
        <f>5-J77</f>
        <v>3</v>
      </c>
      <c r="V77" s="64">
        <f>SUM(L77:U77) * 2.5</f>
        <v>97.5</v>
      </c>
      <c r="W77" s="67">
        <f>_xlfn.PERCENTRANK.EXC($V$2:$V$166, V77, 3)</f>
        <v>0.95699999999999996</v>
      </c>
    </row>
    <row r="78" spans="1:23" x14ac:dyDescent="0.4">
      <c r="A78" s="8">
        <v>3</v>
      </c>
      <c r="B78" s="8">
        <v>3</v>
      </c>
      <c r="C78" s="8">
        <v>4</v>
      </c>
      <c r="D78" s="8">
        <v>3</v>
      </c>
      <c r="E78" s="8">
        <v>3</v>
      </c>
      <c r="F78" s="8">
        <v>3</v>
      </c>
      <c r="G78" s="8">
        <v>4</v>
      </c>
      <c r="H78" s="8">
        <v>3</v>
      </c>
      <c r="I78" s="8">
        <v>3</v>
      </c>
      <c r="J78" s="8">
        <v>2</v>
      </c>
      <c r="L78" s="18">
        <f>A78 - 1</f>
        <v>2</v>
      </c>
      <c r="M78" s="18">
        <f>5 - B78</f>
        <v>2</v>
      </c>
      <c r="N78" s="18">
        <f>C78 - 1</f>
        <v>3</v>
      </c>
      <c r="O78" s="18">
        <f>5-D78</f>
        <v>2</v>
      </c>
      <c r="P78" s="18">
        <f>E78-1</f>
        <v>2</v>
      </c>
      <c r="Q78" s="18">
        <f>5-F78</f>
        <v>2</v>
      </c>
      <c r="R78" s="18">
        <f>G78 - 1</f>
        <v>3</v>
      </c>
      <c r="S78" s="18">
        <f>5-H78</f>
        <v>2</v>
      </c>
      <c r="T78" s="18">
        <f>I78-1</f>
        <v>2</v>
      </c>
      <c r="U78" s="18">
        <f>5-J78</f>
        <v>3</v>
      </c>
      <c r="V78" s="64">
        <f>SUM(L78:U78) * 2.5</f>
        <v>57.5</v>
      </c>
      <c r="W78" s="67">
        <f>_xlfn.PERCENTRANK.EXC($V$2:$V$166, V78, 3)</f>
        <v>0.24</v>
      </c>
    </row>
    <row r="79" spans="1:23" x14ac:dyDescent="0.4">
      <c r="A79" s="8">
        <v>5</v>
      </c>
      <c r="B79" s="8">
        <v>1</v>
      </c>
      <c r="C79" s="8">
        <v>5</v>
      </c>
      <c r="D79" s="8">
        <v>1</v>
      </c>
      <c r="E79" s="8">
        <v>5</v>
      </c>
      <c r="F79" s="8">
        <v>1</v>
      </c>
      <c r="G79" s="8">
        <v>5</v>
      </c>
      <c r="H79" s="8">
        <v>1</v>
      </c>
      <c r="I79" s="8">
        <v>1</v>
      </c>
      <c r="J79" s="8">
        <v>1</v>
      </c>
      <c r="L79" s="18">
        <f>A79 - 1</f>
        <v>4</v>
      </c>
      <c r="M79" s="18">
        <f>5 - B79</f>
        <v>4</v>
      </c>
      <c r="N79" s="18">
        <f>C79 - 1</f>
        <v>4</v>
      </c>
      <c r="O79" s="18">
        <f>5-D79</f>
        <v>4</v>
      </c>
      <c r="P79" s="18">
        <f>E79-1</f>
        <v>4</v>
      </c>
      <c r="Q79" s="18">
        <f>5-F79</f>
        <v>4</v>
      </c>
      <c r="R79" s="18">
        <f>G79 - 1</f>
        <v>4</v>
      </c>
      <c r="S79" s="18">
        <f>5-H79</f>
        <v>4</v>
      </c>
      <c r="T79" s="18">
        <f>I79-1</f>
        <v>0</v>
      </c>
      <c r="U79" s="18">
        <f>5-J79</f>
        <v>4</v>
      </c>
      <c r="V79" s="64">
        <f>SUM(L79:U79) * 2.5</f>
        <v>90</v>
      </c>
      <c r="W79" s="67">
        <f>_xlfn.PERCENTRANK.EXC($V$2:$V$166, V79, 3)</f>
        <v>0.81899999999999995</v>
      </c>
    </row>
    <row r="80" spans="1:23" x14ac:dyDescent="0.4">
      <c r="A80" s="8">
        <v>5</v>
      </c>
      <c r="B80" s="8">
        <v>1</v>
      </c>
      <c r="C80" s="8">
        <v>5</v>
      </c>
      <c r="D80" s="8">
        <v>2</v>
      </c>
      <c r="E80" s="8">
        <v>5</v>
      </c>
      <c r="F80" s="8">
        <v>1</v>
      </c>
      <c r="G80" s="8">
        <v>5</v>
      </c>
      <c r="H80" s="8">
        <v>1</v>
      </c>
      <c r="I80" s="8">
        <v>5</v>
      </c>
      <c r="J80" s="8">
        <v>3</v>
      </c>
      <c r="L80" s="18">
        <f>A80 - 1</f>
        <v>4</v>
      </c>
      <c r="M80" s="18">
        <f>5 - B80</f>
        <v>4</v>
      </c>
      <c r="N80" s="18">
        <f>C80 - 1</f>
        <v>4</v>
      </c>
      <c r="O80" s="18">
        <f>5-D80</f>
        <v>3</v>
      </c>
      <c r="P80" s="18">
        <f>E80-1</f>
        <v>4</v>
      </c>
      <c r="Q80" s="18">
        <f>5-F80</f>
        <v>4</v>
      </c>
      <c r="R80" s="18">
        <f>G80 - 1</f>
        <v>4</v>
      </c>
      <c r="S80" s="18">
        <f>5-H80</f>
        <v>4</v>
      </c>
      <c r="T80" s="18">
        <f>I80-1</f>
        <v>4</v>
      </c>
      <c r="U80" s="18">
        <f>5-J80</f>
        <v>2</v>
      </c>
      <c r="V80" s="64">
        <f>SUM(L80:U80) * 2.5</f>
        <v>92.5</v>
      </c>
      <c r="W80" s="67">
        <f>_xlfn.PERCENTRANK.EXC($V$2:$V$166, V80, 3)</f>
        <v>0.879</v>
      </c>
    </row>
    <row r="81" spans="1:23" x14ac:dyDescent="0.4">
      <c r="A81" s="8">
        <v>1</v>
      </c>
      <c r="B81" s="8">
        <v>2</v>
      </c>
      <c r="C81" s="8">
        <v>4</v>
      </c>
      <c r="D81" s="8">
        <v>1</v>
      </c>
      <c r="E81" s="8">
        <v>1</v>
      </c>
      <c r="F81" s="8">
        <v>3</v>
      </c>
      <c r="G81" s="8">
        <v>4</v>
      </c>
      <c r="H81" s="8">
        <v>4</v>
      </c>
      <c r="I81" s="8">
        <v>4</v>
      </c>
      <c r="J81" s="8">
        <v>1</v>
      </c>
      <c r="L81" s="18">
        <f>A81 - 1</f>
        <v>0</v>
      </c>
      <c r="M81" s="18">
        <f>5 - B81</f>
        <v>3</v>
      </c>
      <c r="N81" s="18">
        <f>C81 - 1</f>
        <v>3</v>
      </c>
      <c r="O81" s="18">
        <f>5-D81</f>
        <v>4</v>
      </c>
      <c r="P81" s="18">
        <f>E81-1</f>
        <v>0</v>
      </c>
      <c r="Q81" s="18">
        <f>5-F81</f>
        <v>2</v>
      </c>
      <c r="R81" s="18">
        <f>G81 - 1</f>
        <v>3</v>
      </c>
      <c r="S81" s="18">
        <f>5-H81</f>
        <v>1</v>
      </c>
      <c r="T81" s="18">
        <f>I81-1</f>
        <v>3</v>
      </c>
      <c r="U81" s="18">
        <f>5-J81</f>
        <v>4</v>
      </c>
      <c r="V81" s="64">
        <f>SUM(L81:U81) * 2.5</f>
        <v>57.5</v>
      </c>
      <c r="W81" s="67">
        <f>_xlfn.PERCENTRANK.EXC($V$2:$V$166, V81, 3)</f>
        <v>0.24</v>
      </c>
    </row>
    <row r="82" spans="1:23" x14ac:dyDescent="0.4">
      <c r="A82" s="8">
        <v>2</v>
      </c>
      <c r="B82" s="8">
        <v>2</v>
      </c>
      <c r="C82" s="8">
        <v>4</v>
      </c>
      <c r="D82" s="8">
        <v>2</v>
      </c>
      <c r="E82" s="8">
        <v>4</v>
      </c>
      <c r="F82" s="8">
        <v>2</v>
      </c>
      <c r="G82" s="8">
        <v>2</v>
      </c>
      <c r="H82" s="8">
        <v>2</v>
      </c>
      <c r="I82" s="8">
        <v>2</v>
      </c>
      <c r="J82" s="8">
        <v>4</v>
      </c>
      <c r="L82" s="18">
        <f>A82 - 1</f>
        <v>1</v>
      </c>
      <c r="M82" s="18">
        <f>5 - B82</f>
        <v>3</v>
      </c>
      <c r="N82" s="18">
        <f>C82 - 1</f>
        <v>3</v>
      </c>
      <c r="O82" s="18">
        <f>5-D82</f>
        <v>3</v>
      </c>
      <c r="P82" s="18">
        <f>E82-1</f>
        <v>3</v>
      </c>
      <c r="Q82" s="18">
        <f>5-F82</f>
        <v>3</v>
      </c>
      <c r="R82" s="18">
        <f>G82 - 1</f>
        <v>1</v>
      </c>
      <c r="S82" s="18">
        <f>5-H82</f>
        <v>3</v>
      </c>
      <c r="T82" s="18">
        <f>I82-1</f>
        <v>1</v>
      </c>
      <c r="U82" s="18">
        <f>5-J82</f>
        <v>1</v>
      </c>
      <c r="V82" s="64">
        <f>SUM(L82:U82) * 2.5</f>
        <v>55</v>
      </c>
      <c r="W82" s="67">
        <f>_xlfn.PERCENTRANK.EXC($V$2:$V$166, V82, 3)</f>
        <v>0.20399999999999999</v>
      </c>
    </row>
    <row r="83" spans="1:23" x14ac:dyDescent="0.4">
      <c r="A83" s="8">
        <v>2</v>
      </c>
      <c r="B83" s="8">
        <v>2</v>
      </c>
      <c r="C83" s="8">
        <v>4</v>
      </c>
      <c r="D83" s="8">
        <v>1</v>
      </c>
      <c r="E83" s="8">
        <v>3</v>
      </c>
      <c r="F83" s="8">
        <v>1</v>
      </c>
      <c r="G83" s="8">
        <v>3</v>
      </c>
      <c r="H83" s="8">
        <v>4</v>
      </c>
      <c r="I83" s="8">
        <v>5</v>
      </c>
      <c r="J83" s="8">
        <v>1</v>
      </c>
      <c r="L83" s="18">
        <f>A83 - 1</f>
        <v>1</v>
      </c>
      <c r="M83" s="18">
        <f>5 - B83</f>
        <v>3</v>
      </c>
      <c r="N83" s="18">
        <f>C83 - 1</f>
        <v>3</v>
      </c>
      <c r="O83" s="18">
        <f>5-D83</f>
        <v>4</v>
      </c>
      <c r="P83" s="18">
        <f>E83-1</f>
        <v>2</v>
      </c>
      <c r="Q83" s="18">
        <f>5-F83</f>
        <v>4</v>
      </c>
      <c r="R83" s="18">
        <f>G83 - 1</f>
        <v>2</v>
      </c>
      <c r="S83" s="18">
        <f>5-H83</f>
        <v>1</v>
      </c>
      <c r="T83" s="18">
        <f>I83-1</f>
        <v>4</v>
      </c>
      <c r="U83" s="18">
        <f>5-J83</f>
        <v>4</v>
      </c>
      <c r="V83" s="64">
        <f>SUM(L83:U83) * 2.5</f>
        <v>70</v>
      </c>
      <c r="W83" s="67">
        <f>_xlfn.PERCENTRANK.EXC($V$2:$V$166, V83, 3)</f>
        <v>0.46300000000000002</v>
      </c>
    </row>
    <row r="84" spans="1:23" x14ac:dyDescent="0.4">
      <c r="A84" s="8">
        <v>1</v>
      </c>
      <c r="B84" s="8">
        <v>4</v>
      </c>
      <c r="C84" s="8">
        <v>2</v>
      </c>
      <c r="D84" s="8">
        <v>3</v>
      </c>
      <c r="E84" s="8">
        <v>3</v>
      </c>
      <c r="F84" s="8">
        <v>3</v>
      </c>
      <c r="G84" s="8">
        <v>4</v>
      </c>
      <c r="H84" s="8">
        <v>4</v>
      </c>
      <c r="I84" s="8">
        <v>2</v>
      </c>
      <c r="J84" s="8">
        <v>1</v>
      </c>
      <c r="L84" s="18">
        <f>A84 - 1</f>
        <v>0</v>
      </c>
      <c r="M84" s="18">
        <f>5 - B84</f>
        <v>1</v>
      </c>
      <c r="N84" s="18">
        <f>C84 - 1</f>
        <v>1</v>
      </c>
      <c r="O84" s="18">
        <f>5-D84</f>
        <v>2</v>
      </c>
      <c r="P84" s="18">
        <f>E84-1</f>
        <v>2</v>
      </c>
      <c r="Q84" s="18">
        <f>5-F84</f>
        <v>2</v>
      </c>
      <c r="R84" s="18">
        <f>G84 - 1</f>
        <v>3</v>
      </c>
      <c r="S84" s="18">
        <f>5-H84</f>
        <v>1</v>
      </c>
      <c r="T84" s="18">
        <f>I84-1</f>
        <v>1</v>
      </c>
      <c r="U84" s="18">
        <f>5-J84</f>
        <v>4</v>
      </c>
      <c r="V84" s="64">
        <f>SUM(L84:U84) * 2.5</f>
        <v>42.5</v>
      </c>
      <c r="W84" s="67">
        <f>_xlfn.PERCENTRANK.EXC($V$2:$V$166, V84, 3)</f>
        <v>6.6000000000000003E-2</v>
      </c>
    </row>
    <row r="85" spans="1:23" x14ac:dyDescent="0.4">
      <c r="A85" s="8">
        <v>3</v>
      </c>
      <c r="B85" s="8">
        <v>3</v>
      </c>
      <c r="C85" s="8">
        <v>3</v>
      </c>
      <c r="D85" s="8">
        <v>2</v>
      </c>
      <c r="E85" s="8">
        <v>3</v>
      </c>
      <c r="F85" s="8">
        <v>3</v>
      </c>
      <c r="G85" s="8">
        <v>2</v>
      </c>
      <c r="H85" s="8">
        <v>3</v>
      </c>
      <c r="I85" s="8">
        <v>3</v>
      </c>
      <c r="J85" s="8">
        <v>3</v>
      </c>
      <c r="L85" s="18">
        <f>A85 - 1</f>
        <v>2</v>
      </c>
      <c r="M85" s="18">
        <f>5 - B85</f>
        <v>2</v>
      </c>
      <c r="N85" s="18">
        <f>C85 - 1</f>
        <v>2</v>
      </c>
      <c r="O85" s="18">
        <f>5-D85</f>
        <v>3</v>
      </c>
      <c r="P85" s="18">
        <f>E85-1</f>
        <v>2</v>
      </c>
      <c r="Q85" s="18">
        <f>5-F85</f>
        <v>2</v>
      </c>
      <c r="R85" s="18">
        <f>G85 - 1</f>
        <v>1</v>
      </c>
      <c r="S85" s="18">
        <f>5-H85</f>
        <v>2</v>
      </c>
      <c r="T85" s="18">
        <f>I85-1</f>
        <v>2</v>
      </c>
      <c r="U85" s="18">
        <f>5-J85</f>
        <v>2</v>
      </c>
      <c r="V85" s="64">
        <f>SUM(L85:U85) * 2.5</f>
        <v>50</v>
      </c>
      <c r="W85" s="67">
        <f>_xlfn.PERCENTRANK.EXC($V$2:$V$166, V85, 3)</f>
        <v>0.156</v>
      </c>
    </row>
    <row r="86" spans="1:23" x14ac:dyDescent="0.4">
      <c r="A86" s="8">
        <v>5</v>
      </c>
      <c r="B86" s="8">
        <v>1</v>
      </c>
      <c r="C86" s="8">
        <v>5</v>
      </c>
      <c r="D86" s="8">
        <v>1</v>
      </c>
      <c r="E86" s="8">
        <v>5</v>
      </c>
      <c r="F86" s="8">
        <v>1</v>
      </c>
      <c r="G86" s="8">
        <v>5</v>
      </c>
      <c r="H86" s="8">
        <v>1</v>
      </c>
      <c r="I86" s="8">
        <v>4</v>
      </c>
      <c r="J86" s="8">
        <v>1</v>
      </c>
      <c r="L86" s="18">
        <f>A86 - 1</f>
        <v>4</v>
      </c>
      <c r="M86" s="18">
        <f>5 - B86</f>
        <v>4</v>
      </c>
      <c r="N86" s="18">
        <f>C86 - 1</f>
        <v>4</v>
      </c>
      <c r="O86" s="18">
        <f>5-D86</f>
        <v>4</v>
      </c>
      <c r="P86" s="18">
        <f>E86-1</f>
        <v>4</v>
      </c>
      <c r="Q86" s="18">
        <f>5-F86</f>
        <v>4</v>
      </c>
      <c r="R86" s="18">
        <f>G86 - 1</f>
        <v>4</v>
      </c>
      <c r="S86" s="18">
        <f>5-H86</f>
        <v>4</v>
      </c>
      <c r="T86" s="18">
        <f>I86-1</f>
        <v>3</v>
      </c>
      <c r="U86" s="18">
        <f>5-J86</f>
        <v>4</v>
      </c>
      <c r="V86" s="64">
        <f>SUM(L86:U86) * 2.5</f>
        <v>97.5</v>
      </c>
      <c r="W86" s="67">
        <f>_xlfn.PERCENTRANK.EXC($V$2:$V$166, V86, 3)</f>
        <v>0.95699999999999996</v>
      </c>
    </row>
    <row r="87" spans="1:23" x14ac:dyDescent="0.4">
      <c r="A87" s="8">
        <v>5</v>
      </c>
      <c r="B87" s="8">
        <v>1</v>
      </c>
      <c r="C87" s="8">
        <v>5</v>
      </c>
      <c r="D87" s="8">
        <v>1</v>
      </c>
      <c r="E87" s="8">
        <v>5</v>
      </c>
      <c r="F87" s="8">
        <v>1</v>
      </c>
      <c r="G87" s="8">
        <v>3</v>
      </c>
      <c r="H87" s="8">
        <v>1</v>
      </c>
      <c r="I87" s="8">
        <v>4</v>
      </c>
      <c r="J87" s="8">
        <v>2</v>
      </c>
      <c r="L87" s="18">
        <f>A87 - 1</f>
        <v>4</v>
      </c>
      <c r="M87" s="18">
        <f>5 - B87</f>
        <v>4</v>
      </c>
      <c r="N87" s="18">
        <f>C87 - 1</f>
        <v>4</v>
      </c>
      <c r="O87" s="18">
        <f>5-D87</f>
        <v>4</v>
      </c>
      <c r="P87" s="18">
        <f>E87-1</f>
        <v>4</v>
      </c>
      <c r="Q87" s="18">
        <f>5-F87</f>
        <v>4</v>
      </c>
      <c r="R87" s="18">
        <f>G87 - 1</f>
        <v>2</v>
      </c>
      <c r="S87" s="18">
        <f>5-H87</f>
        <v>4</v>
      </c>
      <c r="T87" s="18">
        <f>I87-1</f>
        <v>3</v>
      </c>
      <c r="U87" s="18">
        <f>5-J87</f>
        <v>3</v>
      </c>
      <c r="V87" s="64">
        <f>SUM(L87:U87) * 2.5</f>
        <v>90</v>
      </c>
      <c r="W87" s="67">
        <f>_xlfn.PERCENTRANK.EXC($V$2:$V$166, V87, 3)</f>
        <v>0.81899999999999995</v>
      </c>
    </row>
    <row r="88" spans="1:23" x14ac:dyDescent="0.4">
      <c r="A88" s="8">
        <v>2</v>
      </c>
      <c r="B88" s="8">
        <v>2</v>
      </c>
      <c r="C88" s="8">
        <v>2</v>
      </c>
      <c r="D88" s="8">
        <v>2</v>
      </c>
      <c r="E88" s="8">
        <v>3</v>
      </c>
      <c r="F88" s="8">
        <v>2</v>
      </c>
      <c r="G88" s="8">
        <v>3</v>
      </c>
      <c r="H88" s="8">
        <v>3</v>
      </c>
      <c r="I88" s="8">
        <v>3</v>
      </c>
      <c r="J88" s="8">
        <v>1</v>
      </c>
      <c r="L88" s="18">
        <f>A88 - 1</f>
        <v>1</v>
      </c>
      <c r="M88" s="18">
        <f>5 - B88</f>
        <v>3</v>
      </c>
      <c r="N88" s="18">
        <f>C88 - 1</f>
        <v>1</v>
      </c>
      <c r="O88" s="18">
        <f>5-D88</f>
        <v>3</v>
      </c>
      <c r="P88" s="18">
        <f>E88-1</f>
        <v>2</v>
      </c>
      <c r="Q88" s="18">
        <f>5-F88</f>
        <v>3</v>
      </c>
      <c r="R88" s="18">
        <f>G88 - 1</f>
        <v>2</v>
      </c>
      <c r="S88" s="18">
        <f>5-H88</f>
        <v>2</v>
      </c>
      <c r="T88" s="18">
        <f>I88-1</f>
        <v>2</v>
      </c>
      <c r="U88" s="18">
        <f>5-J88</f>
        <v>4</v>
      </c>
      <c r="V88" s="64">
        <f>SUM(L88:U88) * 2.5</f>
        <v>57.5</v>
      </c>
      <c r="W88" s="67">
        <f>_xlfn.PERCENTRANK.EXC($V$2:$V$166, V88, 3)</f>
        <v>0.24</v>
      </c>
    </row>
    <row r="89" spans="1:23" x14ac:dyDescent="0.4">
      <c r="A89" s="8">
        <v>1</v>
      </c>
      <c r="B89" s="8">
        <v>3</v>
      </c>
      <c r="C89" s="8">
        <v>3</v>
      </c>
      <c r="D89" s="8">
        <v>1</v>
      </c>
      <c r="E89" s="8">
        <v>3</v>
      </c>
      <c r="F89" s="8">
        <v>1</v>
      </c>
      <c r="G89" s="8">
        <v>2</v>
      </c>
      <c r="H89" s="8">
        <v>2</v>
      </c>
      <c r="I89" s="8">
        <v>3</v>
      </c>
      <c r="J89" s="8">
        <v>1</v>
      </c>
      <c r="L89" s="18">
        <f>A89 - 1</f>
        <v>0</v>
      </c>
      <c r="M89" s="18">
        <f>5 - B89</f>
        <v>2</v>
      </c>
      <c r="N89" s="18">
        <f>C89 - 1</f>
        <v>2</v>
      </c>
      <c r="O89" s="18">
        <f>5-D89</f>
        <v>4</v>
      </c>
      <c r="P89" s="18">
        <f>E89-1</f>
        <v>2</v>
      </c>
      <c r="Q89" s="18">
        <f>5-F89</f>
        <v>4</v>
      </c>
      <c r="R89" s="18">
        <f>G89 - 1</f>
        <v>1</v>
      </c>
      <c r="S89" s="18">
        <f>5-H89</f>
        <v>3</v>
      </c>
      <c r="T89" s="18">
        <f>I89-1</f>
        <v>2</v>
      </c>
      <c r="U89" s="18">
        <f>5-J89</f>
        <v>4</v>
      </c>
      <c r="V89" s="64">
        <f>SUM(L89:U89) * 2.5</f>
        <v>60</v>
      </c>
      <c r="W89" s="67">
        <f>_xlfn.PERCENTRANK.EXC($V$2:$V$166, V89, 3)</f>
        <v>0.28899999999999998</v>
      </c>
    </row>
    <row r="90" spans="1:23" x14ac:dyDescent="0.4">
      <c r="A90" s="8">
        <v>5</v>
      </c>
      <c r="B90" s="8">
        <v>5</v>
      </c>
      <c r="C90" s="8">
        <v>4</v>
      </c>
      <c r="D90" s="8">
        <v>5</v>
      </c>
      <c r="E90" s="8">
        <v>5</v>
      </c>
      <c r="F90" s="8">
        <v>3</v>
      </c>
      <c r="G90" s="8">
        <v>5</v>
      </c>
      <c r="H90" s="8">
        <v>1</v>
      </c>
      <c r="I90" s="8">
        <v>5</v>
      </c>
      <c r="J90" s="8">
        <v>1</v>
      </c>
      <c r="L90" s="18">
        <f>A90 - 1</f>
        <v>4</v>
      </c>
      <c r="M90" s="18">
        <f>5 - B90</f>
        <v>0</v>
      </c>
      <c r="N90" s="18">
        <f>C90 - 1</f>
        <v>3</v>
      </c>
      <c r="O90" s="18">
        <f>5-D90</f>
        <v>0</v>
      </c>
      <c r="P90" s="18">
        <f>E90-1</f>
        <v>4</v>
      </c>
      <c r="Q90" s="18">
        <f>5-F90</f>
        <v>2</v>
      </c>
      <c r="R90" s="18">
        <f>G90 - 1</f>
        <v>4</v>
      </c>
      <c r="S90" s="18">
        <f>5-H90</f>
        <v>4</v>
      </c>
      <c r="T90" s="18">
        <f>I90-1</f>
        <v>4</v>
      </c>
      <c r="U90" s="18">
        <f>5-J90</f>
        <v>4</v>
      </c>
      <c r="V90" s="64">
        <f>SUM(L90:U90) * 2.5</f>
        <v>72.5</v>
      </c>
      <c r="W90" s="67">
        <f>_xlfn.PERCENTRANK.EXC($V$2:$V$166, V90, 3)</f>
        <v>0.51800000000000002</v>
      </c>
    </row>
    <row r="91" spans="1:23" x14ac:dyDescent="0.4">
      <c r="A91" s="8">
        <v>3</v>
      </c>
      <c r="B91" s="8">
        <v>2</v>
      </c>
      <c r="C91" s="8">
        <v>4</v>
      </c>
      <c r="D91" s="8">
        <v>2</v>
      </c>
      <c r="E91" s="8">
        <v>4</v>
      </c>
      <c r="F91" s="8">
        <v>2</v>
      </c>
      <c r="G91" s="8">
        <v>4</v>
      </c>
      <c r="H91" s="8">
        <v>2</v>
      </c>
      <c r="I91" s="8">
        <v>4</v>
      </c>
      <c r="J91" s="8">
        <v>3</v>
      </c>
      <c r="L91" s="18">
        <f>A91 - 1</f>
        <v>2</v>
      </c>
      <c r="M91" s="18">
        <f>5 - B91</f>
        <v>3</v>
      </c>
      <c r="N91" s="18">
        <f>C91 - 1</f>
        <v>3</v>
      </c>
      <c r="O91" s="18">
        <f>5-D91</f>
        <v>3</v>
      </c>
      <c r="P91" s="18">
        <f>E91-1</f>
        <v>3</v>
      </c>
      <c r="Q91" s="18">
        <f>5-F91</f>
        <v>3</v>
      </c>
      <c r="R91" s="18">
        <f>G91 - 1</f>
        <v>3</v>
      </c>
      <c r="S91" s="18">
        <f>5-H91</f>
        <v>3</v>
      </c>
      <c r="T91" s="18">
        <f>I91-1</f>
        <v>3</v>
      </c>
      <c r="U91" s="18">
        <f>5-J91</f>
        <v>2</v>
      </c>
      <c r="V91" s="64">
        <f>SUM(L91:U91) * 2.5</f>
        <v>70</v>
      </c>
      <c r="W91" s="67">
        <f>_xlfn.PERCENTRANK.EXC($V$2:$V$166, V91, 3)</f>
        <v>0.46300000000000002</v>
      </c>
    </row>
    <row r="92" spans="1:23" x14ac:dyDescent="0.4">
      <c r="A92" s="8">
        <v>5</v>
      </c>
      <c r="B92" s="8">
        <v>3</v>
      </c>
      <c r="C92" s="8">
        <v>5</v>
      </c>
      <c r="D92" s="8">
        <v>3</v>
      </c>
      <c r="E92" s="8">
        <v>5</v>
      </c>
      <c r="F92" s="8">
        <v>3</v>
      </c>
      <c r="G92" s="8">
        <v>5</v>
      </c>
      <c r="H92" s="8">
        <v>3</v>
      </c>
      <c r="I92" s="8">
        <v>5</v>
      </c>
      <c r="J92" s="8">
        <v>3</v>
      </c>
      <c r="L92" s="18">
        <f>A92 - 1</f>
        <v>4</v>
      </c>
      <c r="M92" s="18">
        <f>5 - B92</f>
        <v>2</v>
      </c>
      <c r="N92" s="18">
        <f>C92 - 1</f>
        <v>4</v>
      </c>
      <c r="O92" s="18">
        <f>5-D92</f>
        <v>2</v>
      </c>
      <c r="P92" s="18">
        <f>E92-1</f>
        <v>4</v>
      </c>
      <c r="Q92" s="18">
        <f>5-F92</f>
        <v>2</v>
      </c>
      <c r="R92" s="18">
        <f>G92 - 1</f>
        <v>4</v>
      </c>
      <c r="S92" s="18">
        <f>5-H92</f>
        <v>2</v>
      </c>
      <c r="T92" s="18">
        <f>I92-1</f>
        <v>4</v>
      </c>
      <c r="U92" s="18">
        <f>5-J92</f>
        <v>2</v>
      </c>
      <c r="V92" s="64">
        <f>SUM(L92:U92) * 2.5</f>
        <v>75</v>
      </c>
      <c r="W92" s="67">
        <f>_xlfn.PERCENTRANK.EXC($V$2:$V$166, V92, 3)</f>
        <v>0.56599999999999995</v>
      </c>
    </row>
    <row r="93" spans="1:23" x14ac:dyDescent="0.4">
      <c r="A93" s="8">
        <v>5</v>
      </c>
      <c r="B93" s="8">
        <v>1</v>
      </c>
      <c r="C93" s="8">
        <v>5</v>
      </c>
      <c r="D93" s="8">
        <v>1</v>
      </c>
      <c r="E93" s="8">
        <v>3</v>
      </c>
      <c r="F93" s="8">
        <v>2</v>
      </c>
      <c r="G93" s="8">
        <v>5</v>
      </c>
      <c r="H93" s="8">
        <v>1</v>
      </c>
      <c r="I93" s="8">
        <v>5</v>
      </c>
      <c r="J93" s="8">
        <v>2</v>
      </c>
      <c r="L93" s="18">
        <f>A93 - 1</f>
        <v>4</v>
      </c>
      <c r="M93" s="18">
        <f>5 - B93</f>
        <v>4</v>
      </c>
      <c r="N93" s="18">
        <f>C93 - 1</f>
        <v>4</v>
      </c>
      <c r="O93" s="18">
        <f>5-D93</f>
        <v>4</v>
      </c>
      <c r="P93" s="18">
        <f>E93-1</f>
        <v>2</v>
      </c>
      <c r="Q93" s="18">
        <f>5-F93</f>
        <v>3</v>
      </c>
      <c r="R93" s="18">
        <f>G93 - 1</f>
        <v>4</v>
      </c>
      <c r="S93" s="18">
        <f>5-H93</f>
        <v>4</v>
      </c>
      <c r="T93" s="18">
        <f>I93-1</f>
        <v>4</v>
      </c>
      <c r="U93" s="18">
        <f>5-J93</f>
        <v>3</v>
      </c>
      <c r="V93" s="64">
        <f>SUM(L93:U93) * 2.5</f>
        <v>90</v>
      </c>
      <c r="W93" s="67">
        <f>_xlfn.PERCENTRANK.EXC($V$2:$V$166, V93, 3)</f>
        <v>0.81899999999999995</v>
      </c>
    </row>
    <row r="94" spans="1:23" x14ac:dyDescent="0.4">
      <c r="A94" s="8">
        <v>4</v>
      </c>
      <c r="B94" s="8">
        <v>4</v>
      </c>
      <c r="C94" s="8">
        <v>5</v>
      </c>
      <c r="D94" s="8">
        <v>2</v>
      </c>
      <c r="E94" s="8">
        <v>4</v>
      </c>
      <c r="F94" s="8">
        <v>2</v>
      </c>
      <c r="G94" s="8">
        <v>4</v>
      </c>
      <c r="H94" s="8">
        <v>1</v>
      </c>
      <c r="I94" s="8">
        <v>5</v>
      </c>
      <c r="J94" s="8">
        <v>2</v>
      </c>
      <c r="L94" s="18">
        <f>A94 - 1</f>
        <v>3</v>
      </c>
      <c r="M94" s="18">
        <f>5 - B94</f>
        <v>1</v>
      </c>
      <c r="N94" s="18">
        <f>C94 - 1</f>
        <v>4</v>
      </c>
      <c r="O94" s="18">
        <f>5-D94</f>
        <v>3</v>
      </c>
      <c r="P94" s="18">
        <f>E94-1</f>
        <v>3</v>
      </c>
      <c r="Q94" s="18">
        <f>5-F94</f>
        <v>3</v>
      </c>
      <c r="R94" s="18">
        <f>G94 - 1</f>
        <v>3</v>
      </c>
      <c r="S94" s="18">
        <f>5-H94</f>
        <v>4</v>
      </c>
      <c r="T94" s="18">
        <f>I94-1</f>
        <v>4</v>
      </c>
      <c r="U94" s="18">
        <f>5-J94</f>
        <v>3</v>
      </c>
      <c r="V94" s="64">
        <f>SUM(L94:U94) * 2.5</f>
        <v>77.5</v>
      </c>
      <c r="W94" s="67">
        <f>_xlfn.PERCENTRANK.EXC($V$2:$V$166, V94, 3)</f>
        <v>0.63800000000000001</v>
      </c>
    </row>
    <row r="95" spans="1:23" x14ac:dyDescent="0.4">
      <c r="A95" s="8">
        <v>2</v>
      </c>
      <c r="B95" s="8">
        <v>4</v>
      </c>
      <c r="C95" s="8">
        <v>4</v>
      </c>
      <c r="D95" s="8">
        <v>3</v>
      </c>
      <c r="E95" s="8">
        <v>3</v>
      </c>
      <c r="F95" s="8">
        <v>3</v>
      </c>
      <c r="G95" s="8">
        <v>2</v>
      </c>
      <c r="H95" s="8">
        <v>3</v>
      </c>
      <c r="I95" s="8">
        <v>4</v>
      </c>
      <c r="J95" s="8">
        <v>3</v>
      </c>
      <c r="L95" s="18">
        <f>A95 - 1</f>
        <v>1</v>
      </c>
      <c r="M95" s="18">
        <f>5 - B95</f>
        <v>1</v>
      </c>
      <c r="N95" s="18">
        <f>C95 - 1</f>
        <v>3</v>
      </c>
      <c r="O95" s="18">
        <f>5-D95</f>
        <v>2</v>
      </c>
      <c r="P95" s="18">
        <f>E95-1</f>
        <v>2</v>
      </c>
      <c r="Q95" s="18">
        <f>5-F95</f>
        <v>2</v>
      </c>
      <c r="R95" s="18">
        <f>G95 - 1</f>
        <v>1</v>
      </c>
      <c r="S95" s="18">
        <f>5-H95</f>
        <v>2</v>
      </c>
      <c r="T95" s="18">
        <f>I95-1</f>
        <v>3</v>
      </c>
      <c r="U95" s="18">
        <f>5-J95</f>
        <v>2</v>
      </c>
      <c r="V95" s="64">
        <f>SUM(L95:U95) * 2.5</f>
        <v>47.5</v>
      </c>
      <c r="W95" s="67">
        <f>_xlfn.PERCENTRANK.EXC($V$2:$V$166, V95, 3)</f>
        <v>0.13200000000000001</v>
      </c>
    </row>
    <row r="96" spans="1:23" x14ac:dyDescent="0.4">
      <c r="A96" s="8">
        <v>5</v>
      </c>
      <c r="B96" s="8">
        <v>1</v>
      </c>
      <c r="C96" s="8">
        <v>5</v>
      </c>
      <c r="D96" s="8">
        <v>2</v>
      </c>
      <c r="E96" s="8">
        <v>5</v>
      </c>
      <c r="F96" s="8">
        <v>1</v>
      </c>
      <c r="G96" s="8">
        <v>5</v>
      </c>
      <c r="H96" s="8">
        <v>1</v>
      </c>
      <c r="I96" s="8">
        <v>5</v>
      </c>
      <c r="J96" s="8">
        <v>1</v>
      </c>
      <c r="L96" s="18">
        <f>A96 - 1</f>
        <v>4</v>
      </c>
      <c r="M96" s="18">
        <f>5 - B96</f>
        <v>4</v>
      </c>
      <c r="N96" s="18">
        <f>C96 - 1</f>
        <v>4</v>
      </c>
      <c r="O96" s="18">
        <f>5-D96</f>
        <v>3</v>
      </c>
      <c r="P96" s="18">
        <f>E96-1</f>
        <v>4</v>
      </c>
      <c r="Q96" s="18">
        <f>5-F96</f>
        <v>4</v>
      </c>
      <c r="R96" s="18">
        <f>G96 - 1</f>
        <v>4</v>
      </c>
      <c r="S96" s="18">
        <f>5-H96</f>
        <v>4</v>
      </c>
      <c r="T96" s="18">
        <f>I96-1</f>
        <v>4</v>
      </c>
      <c r="U96" s="18">
        <f>5-J96</f>
        <v>4</v>
      </c>
      <c r="V96" s="64">
        <f>SUM(L96:U96) * 2.5</f>
        <v>97.5</v>
      </c>
      <c r="W96" s="67">
        <f>_xlfn.PERCENTRANK.EXC($V$2:$V$166, V96, 3)</f>
        <v>0.95699999999999996</v>
      </c>
    </row>
    <row r="97" spans="1:23" x14ac:dyDescent="0.4">
      <c r="A97" s="8">
        <v>1</v>
      </c>
      <c r="B97" s="8">
        <v>2</v>
      </c>
      <c r="C97" s="8">
        <v>5</v>
      </c>
      <c r="D97" s="8">
        <v>1</v>
      </c>
      <c r="E97" s="8">
        <v>4</v>
      </c>
      <c r="F97" s="8">
        <v>2</v>
      </c>
      <c r="G97" s="8">
        <v>5</v>
      </c>
      <c r="H97" s="8">
        <v>1</v>
      </c>
      <c r="I97" s="8">
        <v>5</v>
      </c>
      <c r="J97" s="8">
        <v>1</v>
      </c>
      <c r="L97" s="18">
        <f>A97 - 1</f>
        <v>0</v>
      </c>
      <c r="M97" s="18">
        <f>5 - B97</f>
        <v>3</v>
      </c>
      <c r="N97" s="18">
        <f>C97 - 1</f>
        <v>4</v>
      </c>
      <c r="O97" s="18">
        <f>5-D97</f>
        <v>4</v>
      </c>
      <c r="P97" s="18">
        <f>E97-1</f>
        <v>3</v>
      </c>
      <c r="Q97" s="18">
        <f>5-F97</f>
        <v>3</v>
      </c>
      <c r="R97" s="18">
        <f>G97 - 1</f>
        <v>4</v>
      </c>
      <c r="S97" s="18">
        <f>5-H97</f>
        <v>4</v>
      </c>
      <c r="T97" s="18">
        <f>I97-1</f>
        <v>4</v>
      </c>
      <c r="U97" s="18">
        <f>5-J97</f>
        <v>4</v>
      </c>
      <c r="V97" s="64">
        <f>SUM(L97:U97) * 2.5</f>
        <v>82.5</v>
      </c>
      <c r="W97" s="67">
        <f>_xlfn.PERCENTRANK.EXC($V$2:$V$166, V97, 3)</f>
        <v>0.71</v>
      </c>
    </row>
    <row r="98" spans="1:23" x14ac:dyDescent="0.4">
      <c r="A98" s="8">
        <v>3</v>
      </c>
      <c r="B98" s="8">
        <v>3</v>
      </c>
      <c r="C98" s="8">
        <v>3</v>
      </c>
      <c r="D98" s="8">
        <v>3</v>
      </c>
      <c r="E98" s="8">
        <v>3</v>
      </c>
      <c r="F98" s="8">
        <v>3</v>
      </c>
      <c r="G98" s="8">
        <v>3</v>
      </c>
      <c r="H98" s="8">
        <v>3</v>
      </c>
      <c r="I98" s="8">
        <v>3</v>
      </c>
      <c r="J98" s="8">
        <v>3</v>
      </c>
      <c r="L98" s="18">
        <f>A98 - 1</f>
        <v>2</v>
      </c>
      <c r="M98" s="18">
        <f>5 - B98</f>
        <v>2</v>
      </c>
      <c r="N98" s="18">
        <f>C98 - 1</f>
        <v>2</v>
      </c>
      <c r="O98" s="18">
        <f>5-D98</f>
        <v>2</v>
      </c>
      <c r="P98" s="18">
        <f>E98-1</f>
        <v>2</v>
      </c>
      <c r="Q98" s="18">
        <f>5-F98</f>
        <v>2</v>
      </c>
      <c r="R98" s="18">
        <f>G98 - 1</f>
        <v>2</v>
      </c>
      <c r="S98" s="18">
        <f>5-H98</f>
        <v>2</v>
      </c>
      <c r="T98" s="18">
        <f>I98-1</f>
        <v>2</v>
      </c>
      <c r="U98" s="18">
        <f>5-J98</f>
        <v>2</v>
      </c>
      <c r="V98" s="64">
        <f>SUM(L98:U98) * 2.5</f>
        <v>50</v>
      </c>
      <c r="W98" s="67">
        <f>_xlfn.PERCENTRANK.EXC($V$2:$V$166, V98, 3)</f>
        <v>0.156</v>
      </c>
    </row>
    <row r="99" spans="1:23" x14ac:dyDescent="0.4">
      <c r="A99" s="8">
        <v>4</v>
      </c>
      <c r="B99" s="8">
        <v>1</v>
      </c>
      <c r="C99" s="8">
        <v>4</v>
      </c>
      <c r="D99" s="8">
        <v>1</v>
      </c>
      <c r="E99" s="8">
        <v>3</v>
      </c>
      <c r="F99" s="8">
        <v>1</v>
      </c>
      <c r="G99" s="8">
        <v>5</v>
      </c>
      <c r="H99" s="8">
        <v>1</v>
      </c>
      <c r="I99" s="8">
        <v>4</v>
      </c>
      <c r="J99" s="8">
        <v>2</v>
      </c>
      <c r="L99" s="18">
        <f>A99 - 1</f>
        <v>3</v>
      </c>
      <c r="M99" s="18">
        <f>5 - B99</f>
        <v>4</v>
      </c>
      <c r="N99" s="18">
        <f>C99 - 1</f>
        <v>3</v>
      </c>
      <c r="O99" s="18">
        <f>5-D99</f>
        <v>4</v>
      </c>
      <c r="P99" s="18">
        <f>E99-1</f>
        <v>2</v>
      </c>
      <c r="Q99" s="18">
        <f>5-F99</f>
        <v>4</v>
      </c>
      <c r="R99" s="18">
        <f>G99 - 1</f>
        <v>4</v>
      </c>
      <c r="S99" s="18">
        <f>5-H99</f>
        <v>4</v>
      </c>
      <c r="T99" s="18">
        <f>I99-1</f>
        <v>3</v>
      </c>
      <c r="U99" s="18">
        <f>5-J99</f>
        <v>3</v>
      </c>
      <c r="V99" s="64">
        <f>SUM(L99:U99) * 2.5</f>
        <v>85</v>
      </c>
      <c r="W99" s="67">
        <f>_xlfn.PERCENTRANK.EXC($V$2:$V$166, V99, 3)</f>
        <v>0.746</v>
      </c>
    </row>
    <row r="100" spans="1:23" x14ac:dyDescent="0.4">
      <c r="A100" s="8">
        <v>2</v>
      </c>
      <c r="B100" s="8">
        <v>2</v>
      </c>
      <c r="C100" s="8">
        <v>4</v>
      </c>
      <c r="D100" s="8">
        <v>2</v>
      </c>
      <c r="E100" s="8">
        <v>3</v>
      </c>
      <c r="F100" s="8">
        <v>1</v>
      </c>
      <c r="G100" s="8">
        <v>4</v>
      </c>
      <c r="H100" s="8">
        <v>1</v>
      </c>
      <c r="I100" s="8">
        <v>4</v>
      </c>
      <c r="J100" s="8">
        <v>1</v>
      </c>
      <c r="L100" s="18">
        <f>A100 - 1</f>
        <v>1</v>
      </c>
      <c r="M100" s="18">
        <f>5 - B100</f>
        <v>3</v>
      </c>
      <c r="N100" s="18">
        <f>C100 - 1</f>
        <v>3</v>
      </c>
      <c r="O100" s="18">
        <f>5-D100</f>
        <v>3</v>
      </c>
      <c r="P100" s="18">
        <f>E100-1</f>
        <v>2</v>
      </c>
      <c r="Q100" s="18">
        <f>5-F100</f>
        <v>4</v>
      </c>
      <c r="R100" s="18">
        <f>G100 - 1</f>
        <v>3</v>
      </c>
      <c r="S100" s="18">
        <f>5-H100</f>
        <v>4</v>
      </c>
      <c r="T100" s="18">
        <f>I100-1</f>
        <v>3</v>
      </c>
      <c r="U100" s="18">
        <f>5-J100</f>
        <v>4</v>
      </c>
      <c r="V100" s="64">
        <f>SUM(L100:U100) * 2.5</f>
        <v>75</v>
      </c>
      <c r="W100" s="67">
        <f>_xlfn.PERCENTRANK.EXC($V$2:$V$166, V100, 3)</f>
        <v>0.56599999999999995</v>
      </c>
    </row>
    <row r="101" spans="1:23" x14ac:dyDescent="0.4">
      <c r="A101" s="8">
        <v>3</v>
      </c>
      <c r="B101" s="8">
        <v>1</v>
      </c>
      <c r="C101" s="8">
        <v>5</v>
      </c>
      <c r="D101" s="8">
        <v>1</v>
      </c>
      <c r="E101" s="8">
        <v>5</v>
      </c>
      <c r="F101" s="8">
        <v>1</v>
      </c>
      <c r="G101" s="8">
        <v>5</v>
      </c>
      <c r="H101" s="8">
        <v>1</v>
      </c>
      <c r="I101" s="8">
        <v>5</v>
      </c>
      <c r="J101" s="8">
        <v>1</v>
      </c>
      <c r="L101" s="18">
        <f>A101 - 1</f>
        <v>2</v>
      </c>
      <c r="M101" s="18">
        <f>5 - B101</f>
        <v>4</v>
      </c>
      <c r="N101" s="18">
        <f>C101 - 1</f>
        <v>4</v>
      </c>
      <c r="O101" s="18">
        <f>5-D101</f>
        <v>4</v>
      </c>
      <c r="P101" s="18">
        <f>E101-1</f>
        <v>4</v>
      </c>
      <c r="Q101" s="18">
        <f>5-F101</f>
        <v>4</v>
      </c>
      <c r="R101" s="18">
        <f>G101 - 1</f>
        <v>4</v>
      </c>
      <c r="S101" s="18">
        <f>5-H101</f>
        <v>4</v>
      </c>
      <c r="T101" s="18">
        <f>I101-1</f>
        <v>4</v>
      </c>
      <c r="U101" s="18">
        <f>5-J101</f>
        <v>4</v>
      </c>
      <c r="V101" s="64">
        <f>SUM(L101:U101) * 2.5</f>
        <v>95</v>
      </c>
      <c r="W101" s="67">
        <f>_xlfn.PERCENTRANK.EXC($V$2:$V$166, V101, 3)</f>
        <v>0.92700000000000005</v>
      </c>
    </row>
    <row r="102" spans="1:23" x14ac:dyDescent="0.4">
      <c r="A102" s="8">
        <v>4</v>
      </c>
      <c r="B102" s="8">
        <v>2</v>
      </c>
      <c r="C102" s="8">
        <v>3</v>
      </c>
      <c r="D102" s="8">
        <v>1</v>
      </c>
      <c r="E102" s="8">
        <v>4</v>
      </c>
      <c r="F102" s="8">
        <v>1</v>
      </c>
      <c r="G102" s="8">
        <v>5</v>
      </c>
      <c r="H102" s="8">
        <v>1</v>
      </c>
      <c r="I102" s="8">
        <v>5</v>
      </c>
      <c r="J102" s="8">
        <v>1</v>
      </c>
      <c r="L102" s="18">
        <f>A102 - 1</f>
        <v>3</v>
      </c>
      <c r="M102" s="18">
        <f>5 - B102</f>
        <v>3</v>
      </c>
      <c r="N102" s="18">
        <f>C102 - 1</f>
        <v>2</v>
      </c>
      <c r="O102" s="18">
        <f>5-D102</f>
        <v>4</v>
      </c>
      <c r="P102" s="18">
        <f>E102-1</f>
        <v>3</v>
      </c>
      <c r="Q102" s="18">
        <f>5-F102</f>
        <v>4</v>
      </c>
      <c r="R102" s="18">
        <f>G102 - 1</f>
        <v>4</v>
      </c>
      <c r="S102" s="18">
        <f>5-H102</f>
        <v>4</v>
      </c>
      <c r="T102" s="18">
        <f>I102-1</f>
        <v>4</v>
      </c>
      <c r="U102" s="18">
        <f>5-J102</f>
        <v>4</v>
      </c>
      <c r="V102" s="64">
        <f>SUM(L102:U102) * 2.5</f>
        <v>87.5</v>
      </c>
      <c r="W102" s="67">
        <f>_xlfn.PERCENTRANK.EXC($V$2:$V$166, V102, 3)</f>
        <v>0.77700000000000002</v>
      </c>
    </row>
    <row r="103" spans="1:23" x14ac:dyDescent="0.4">
      <c r="A103" s="8">
        <v>1</v>
      </c>
      <c r="B103" s="8">
        <v>2</v>
      </c>
      <c r="C103" s="8">
        <v>4</v>
      </c>
      <c r="D103" s="8">
        <v>1</v>
      </c>
      <c r="E103" s="8">
        <v>3</v>
      </c>
      <c r="F103" s="8">
        <v>1</v>
      </c>
      <c r="G103" s="8">
        <v>2</v>
      </c>
      <c r="H103" s="8">
        <v>4</v>
      </c>
      <c r="I103" s="8">
        <v>3</v>
      </c>
      <c r="J103" s="8">
        <v>1</v>
      </c>
      <c r="L103" s="18">
        <f>A103 - 1</f>
        <v>0</v>
      </c>
      <c r="M103" s="18">
        <f>5 - B103</f>
        <v>3</v>
      </c>
      <c r="N103" s="18">
        <f>C103 - 1</f>
        <v>3</v>
      </c>
      <c r="O103" s="18">
        <f>5-D103</f>
        <v>4</v>
      </c>
      <c r="P103" s="18">
        <f>E103-1</f>
        <v>2</v>
      </c>
      <c r="Q103" s="18">
        <f>5-F103</f>
        <v>4</v>
      </c>
      <c r="R103" s="18">
        <f>G103 - 1</f>
        <v>1</v>
      </c>
      <c r="S103" s="18">
        <f>5-H103</f>
        <v>1</v>
      </c>
      <c r="T103" s="18">
        <f>I103-1</f>
        <v>2</v>
      </c>
      <c r="U103" s="18">
        <f>5-J103</f>
        <v>4</v>
      </c>
      <c r="V103" s="64">
        <f>SUM(L103:U103) * 2.5</f>
        <v>60</v>
      </c>
      <c r="W103" s="67">
        <f>_xlfn.PERCENTRANK.EXC($V$2:$V$166, V103, 3)</f>
        <v>0.28899999999999998</v>
      </c>
    </row>
    <row r="104" spans="1:23" x14ac:dyDescent="0.4">
      <c r="A104" s="8">
        <v>5</v>
      </c>
      <c r="B104" s="8">
        <v>4</v>
      </c>
      <c r="C104" s="8">
        <v>5</v>
      </c>
      <c r="D104" s="8">
        <v>3</v>
      </c>
      <c r="E104" s="8">
        <v>4</v>
      </c>
      <c r="F104" s="8">
        <v>3</v>
      </c>
      <c r="G104" s="8">
        <v>5</v>
      </c>
      <c r="H104" s="8">
        <v>2</v>
      </c>
      <c r="I104" s="8">
        <v>5</v>
      </c>
      <c r="J104" s="8">
        <v>3</v>
      </c>
      <c r="L104" s="18">
        <f>A104 - 1</f>
        <v>4</v>
      </c>
      <c r="M104" s="18">
        <f>5 - B104</f>
        <v>1</v>
      </c>
      <c r="N104" s="18">
        <f>C104 - 1</f>
        <v>4</v>
      </c>
      <c r="O104" s="18">
        <f>5-D104</f>
        <v>2</v>
      </c>
      <c r="P104" s="18">
        <f>E104-1</f>
        <v>3</v>
      </c>
      <c r="Q104" s="18">
        <f>5-F104</f>
        <v>2</v>
      </c>
      <c r="R104" s="18">
        <f>G104 - 1</f>
        <v>4</v>
      </c>
      <c r="S104" s="18">
        <f>5-H104</f>
        <v>3</v>
      </c>
      <c r="T104" s="18">
        <f>I104-1</f>
        <v>4</v>
      </c>
      <c r="U104" s="18">
        <f>5-J104</f>
        <v>2</v>
      </c>
      <c r="V104" s="64">
        <f>SUM(L104:U104) * 2.5</f>
        <v>72.5</v>
      </c>
      <c r="W104" s="67">
        <f>_xlfn.PERCENTRANK.EXC($V$2:$V$166, V104, 3)</f>
        <v>0.51800000000000002</v>
      </c>
    </row>
    <row r="105" spans="1:23" x14ac:dyDescent="0.4">
      <c r="A105" s="8">
        <v>4</v>
      </c>
      <c r="B105" s="8">
        <v>1</v>
      </c>
      <c r="C105" s="8">
        <v>5</v>
      </c>
      <c r="D105" s="8">
        <v>1</v>
      </c>
      <c r="E105" s="8">
        <v>5</v>
      </c>
      <c r="F105" s="8">
        <v>1</v>
      </c>
      <c r="G105" s="8">
        <v>4</v>
      </c>
      <c r="H105" s="8">
        <v>1</v>
      </c>
      <c r="I105" s="8">
        <v>5</v>
      </c>
      <c r="J105" s="8">
        <v>2</v>
      </c>
      <c r="L105" s="18">
        <f>A105 - 1</f>
        <v>3</v>
      </c>
      <c r="M105" s="18">
        <f>5 - B105</f>
        <v>4</v>
      </c>
      <c r="N105" s="18">
        <f>C105 - 1</f>
        <v>4</v>
      </c>
      <c r="O105" s="18">
        <f>5-D105</f>
        <v>4</v>
      </c>
      <c r="P105" s="18">
        <f>E105-1</f>
        <v>4</v>
      </c>
      <c r="Q105" s="18">
        <f>5-F105</f>
        <v>4</v>
      </c>
      <c r="R105" s="18">
        <f>G105 - 1</f>
        <v>3</v>
      </c>
      <c r="S105" s="18">
        <f>5-H105</f>
        <v>4</v>
      </c>
      <c r="T105" s="18">
        <f>I105-1</f>
        <v>4</v>
      </c>
      <c r="U105" s="18">
        <f>5-J105</f>
        <v>3</v>
      </c>
      <c r="V105" s="64">
        <f>SUM(L105:U105) * 2.5</f>
        <v>92.5</v>
      </c>
      <c r="W105" s="67">
        <f>_xlfn.PERCENTRANK.EXC($V$2:$V$166, V105, 3)</f>
        <v>0.879</v>
      </c>
    </row>
    <row r="106" spans="1:23" x14ac:dyDescent="0.4">
      <c r="A106" s="8">
        <v>4</v>
      </c>
      <c r="B106" s="8">
        <v>2</v>
      </c>
      <c r="C106" s="8">
        <v>4</v>
      </c>
      <c r="D106" s="8">
        <v>2</v>
      </c>
      <c r="E106" s="8">
        <v>4</v>
      </c>
      <c r="F106" s="8">
        <v>2</v>
      </c>
      <c r="G106" s="8">
        <v>3</v>
      </c>
      <c r="H106" s="8">
        <v>2</v>
      </c>
      <c r="I106" s="8">
        <v>3</v>
      </c>
      <c r="J106" s="8">
        <v>2</v>
      </c>
      <c r="L106" s="18">
        <f>A106 - 1</f>
        <v>3</v>
      </c>
      <c r="M106" s="18">
        <f>5 - B106</f>
        <v>3</v>
      </c>
      <c r="N106" s="18">
        <f>C106 - 1</f>
        <v>3</v>
      </c>
      <c r="O106" s="18">
        <f>5-D106</f>
        <v>3</v>
      </c>
      <c r="P106" s="18">
        <f>E106-1</f>
        <v>3</v>
      </c>
      <c r="Q106" s="18">
        <f>5-F106</f>
        <v>3</v>
      </c>
      <c r="R106" s="18">
        <f>G106 - 1</f>
        <v>2</v>
      </c>
      <c r="S106" s="18">
        <f>5-H106</f>
        <v>3</v>
      </c>
      <c r="T106" s="18">
        <f>I106-1</f>
        <v>2</v>
      </c>
      <c r="U106" s="18">
        <f>5-J106</f>
        <v>3</v>
      </c>
      <c r="V106" s="64">
        <f>SUM(L106:U106) * 2.5</f>
        <v>70</v>
      </c>
      <c r="W106" s="67">
        <f>_xlfn.PERCENTRANK.EXC($V$2:$V$166, V106, 3)</f>
        <v>0.46300000000000002</v>
      </c>
    </row>
    <row r="107" spans="1:23" x14ac:dyDescent="0.4">
      <c r="A107" s="8">
        <v>2</v>
      </c>
      <c r="B107" s="8">
        <v>4</v>
      </c>
      <c r="C107" s="8">
        <v>3</v>
      </c>
      <c r="D107" s="8">
        <v>3</v>
      </c>
      <c r="E107" s="8">
        <v>3</v>
      </c>
      <c r="F107" s="8">
        <v>3</v>
      </c>
      <c r="G107" s="8">
        <v>2</v>
      </c>
      <c r="H107" s="8">
        <v>4</v>
      </c>
      <c r="I107" s="8">
        <v>3</v>
      </c>
      <c r="J107" s="8">
        <v>3</v>
      </c>
      <c r="L107" s="18">
        <f>A107 - 1</f>
        <v>1</v>
      </c>
      <c r="M107" s="18">
        <f>5 - B107</f>
        <v>1</v>
      </c>
      <c r="N107" s="18">
        <f>C107 - 1</f>
        <v>2</v>
      </c>
      <c r="O107" s="18">
        <f>5-D107</f>
        <v>2</v>
      </c>
      <c r="P107" s="18">
        <f>E107-1</f>
        <v>2</v>
      </c>
      <c r="Q107" s="18">
        <f>5-F107</f>
        <v>2</v>
      </c>
      <c r="R107" s="18">
        <f>G107 - 1</f>
        <v>1</v>
      </c>
      <c r="S107" s="18">
        <f>5-H107</f>
        <v>1</v>
      </c>
      <c r="T107" s="18">
        <f>I107-1</f>
        <v>2</v>
      </c>
      <c r="U107" s="18">
        <f>5-J107</f>
        <v>2</v>
      </c>
      <c r="V107" s="64">
        <f>SUM(L107:U107) * 2.5</f>
        <v>40</v>
      </c>
      <c r="W107" s="67">
        <f>_xlfn.PERCENTRANK.EXC($V$2:$V$166, V107, 3)</f>
        <v>4.2000000000000003E-2</v>
      </c>
    </row>
    <row r="108" spans="1:23" x14ac:dyDescent="0.4">
      <c r="A108" s="8">
        <v>1</v>
      </c>
      <c r="B108" s="8">
        <v>3</v>
      </c>
      <c r="C108" s="8">
        <v>3</v>
      </c>
      <c r="D108" s="8">
        <v>1</v>
      </c>
      <c r="E108" s="8">
        <v>3</v>
      </c>
      <c r="F108" s="8">
        <v>1</v>
      </c>
      <c r="G108" s="8">
        <v>2</v>
      </c>
      <c r="H108" s="8">
        <v>2</v>
      </c>
      <c r="I108" s="8">
        <v>3</v>
      </c>
      <c r="J108" s="8">
        <v>1</v>
      </c>
      <c r="L108" s="18">
        <f>A108 - 1</f>
        <v>0</v>
      </c>
      <c r="M108" s="18">
        <f>5 - B108</f>
        <v>2</v>
      </c>
      <c r="N108" s="18">
        <f>C108 - 1</f>
        <v>2</v>
      </c>
      <c r="O108" s="18">
        <f>5-D108</f>
        <v>4</v>
      </c>
      <c r="P108" s="18">
        <f>E108-1</f>
        <v>2</v>
      </c>
      <c r="Q108" s="18">
        <f>5-F108</f>
        <v>4</v>
      </c>
      <c r="R108" s="18">
        <f>G108 - 1</f>
        <v>1</v>
      </c>
      <c r="S108" s="18">
        <f>5-H108</f>
        <v>3</v>
      </c>
      <c r="T108" s="18">
        <f>I108-1</f>
        <v>2</v>
      </c>
      <c r="U108" s="18">
        <f>5-J108</f>
        <v>4</v>
      </c>
      <c r="V108" s="64">
        <f>SUM(L108:U108) * 2.5</f>
        <v>60</v>
      </c>
      <c r="W108" s="67">
        <f>_xlfn.PERCENTRANK.EXC($V$2:$V$166, V108, 3)</f>
        <v>0.28899999999999998</v>
      </c>
    </row>
    <row r="109" spans="1:23" x14ac:dyDescent="0.4">
      <c r="A109" s="8">
        <v>4</v>
      </c>
      <c r="B109" s="8">
        <v>2</v>
      </c>
      <c r="C109" s="8">
        <v>5</v>
      </c>
      <c r="D109" s="8">
        <v>1</v>
      </c>
      <c r="E109" s="8">
        <v>4</v>
      </c>
      <c r="F109" s="8">
        <v>1</v>
      </c>
      <c r="G109" s="8">
        <v>5</v>
      </c>
      <c r="H109" s="8">
        <v>1</v>
      </c>
      <c r="I109" s="8">
        <v>5</v>
      </c>
      <c r="J109" s="8">
        <v>1</v>
      </c>
      <c r="L109" s="18">
        <f>A109 - 1</f>
        <v>3</v>
      </c>
      <c r="M109" s="18">
        <f>5 - B109</f>
        <v>3</v>
      </c>
      <c r="N109" s="18">
        <f>C109 - 1</f>
        <v>4</v>
      </c>
      <c r="O109" s="18">
        <f>5-D109</f>
        <v>4</v>
      </c>
      <c r="P109" s="18">
        <f>E109-1</f>
        <v>3</v>
      </c>
      <c r="Q109" s="18">
        <f>5-F109</f>
        <v>4</v>
      </c>
      <c r="R109" s="18">
        <f>G109 - 1</f>
        <v>4</v>
      </c>
      <c r="S109" s="18">
        <f>5-H109</f>
        <v>4</v>
      </c>
      <c r="T109" s="18">
        <f>I109-1</f>
        <v>4</v>
      </c>
      <c r="U109" s="18">
        <f>5-J109</f>
        <v>4</v>
      </c>
      <c r="V109" s="64">
        <f>SUM(L109:U109) * 2.5</f>
        <v>92.5</v>
      </c>
      <c r="W109" s="67">
        <f>_xlfn.PERCENTRANK.EXC($V$2:$V$166, V109, 3)</f>
        <v>0.879</v>
      </c>
    </row>
    <row r="110" spans="1:23" x14ac:dyDescent="0.4">
      <c r="A110" s="8">
        <v>1</v>
      </c>
      <c r="B110" s="8">
        <v>5</v>
      </c>
      <c r="C110" s="8">
        <v>1</v>
      </c>
      <c r="D110" s="8">
        <v>3</v>
      </c>
      <c r="E110" s="8">
        <v>1</v>
      </c>
      <c r="F110" s="8">
        <v>4</v>
      </c>
      <c r="G110" s="8">
        <v>1</v>
      </c>
      <c r="H110" s="8">
        <v>5</v>
      </c>
      <c r="I110" s="8">
        <v>2</v>
      </c>
      <c r="J110" s="8">
        <v>4</v>
      </c>
      <c r="L110" s="18">
        <f>A110 - 1</f>
        <v>0</v>
      </c>
      <c r="M110" s="18">
        <f>5 - B110</f>
        <v>0</v>
      </c>
      <c r="N110" s="18">
        <f>C110 - 1</f>
        <v>0</v>
      </c>
      <c r="O110" s="18">
        <f>5-D110</f>
        <v>2</v>
      </c>
      <c r="P110" s="18">
        <f>E110-1</f>
        <v>0</v>
      </c>
      <c r="Q110" s="18">
        <f>5-F110</f>
        <v>1</v>
      </c>
      <c r="R110" s="18">
        <f>G110 - 1</f>
        <v>0</v>
      </c>
      <c r="S110" s="18">
        <f>5-H110</f>
        <v>0</v>
      </c>
      <c r="T110" s="18">
        <f>I110-1</f>
        <v>1</v>
      </c>
      <c r="U110" s="18">
        <f>5-J110</f>
        <v>1</v>
      </c>
      <c r="V110" s="64">
        <f>SUM(L110:U110) * 2.5</f>
        <v>12.5</v>
      </c>
      <c r="W110" s="67">
        <f>_xlfn.PERCENTRANK.EXC($V$2:$V$166, V110, 3)</f>
        <v>6.0000000000000001E-3</v>
      </c>
    </row>
    <row r="111" spans="1:23" x14ac:dyDescent="0.4">
      <c r="A111" s="8">
        <v>2</v>
      </c>
      <c r="B111" s="8">
        <v>2</v>
      </c>
      <c r="C111" s="8">
        <v>2</v>
      </c>
      <c r="D111" s="8">
        <v>1</v>
      </c>
      <c r="E111" s="8">
        <v>4</v>
      </c>
      <c r="F111" s="8">
        <v>3</v>
      </c>
      <c r="G111" s="8">
        <v>4</v>
      </c>
      <c r="H111" s="8">
        <v>4</v>
      </c>
      <c r="I111" s="8">
        <v>4</v>
      </c>
      <c r="J111" s="8">
        <v>2</v>
      </c>
      <c r="L111" s="18">
        <f>A111 - 1</f>
        <v>1</v>
      </c>
      <c r="M111" s="18">
        <f>5 - B111</f>
        <v>3</v>
      </c>
      <c r="N111" s="18">
        <f>C111 - 1</f>
        <v>1</v>
      </c>
      <c r="O111" s="18">
        <f>5-D111</f>
        <v>4</v>
      </c>
      <c r="P111" s="18">
        <f>E111-1</f>
        <v>3</v>
      </c>
      <c r="Q111" s="18">
        <f>5-F111</f>
        <v>2</v>
      </c>
      <c r="R111" s="18">
        <f>G111 - 1</f>
        <v>3</v>
      </c>
      <c r="S111" s="18">
        <f>5-H111</f>
        <v>1</v>
      </c>
      <c r="T111" s="18">
        <f>I111-1</f>
        <v>3</v>
      </c>
      <c r="U111" s="18">
        <f>5-J111</f>
        <v>3</v>
      </c>
      <c r="V111" s="64">
        <f>SUM(L111:U111) * 2.5</f>
        <v>60</v>
      </c>
      <c r="W111" s="67">
        <f>_xlfn.PERCENTRANK.EXC($V$2:$V$166, V111, 3)</f>
        <v>0.28899999999999998</v>
      </c>
    </row>
    <row r="112" spans="1:23" x14ac:dyDescent="0.4">
      <c r="A112" s="8">
        <v>4</v>
      </c>
      <c r="B112" s="8">
        <v>2</v>
      </c>
      <c r="C112" s="8">
        <v>5</v>
      </c>
      <c r="D112" s="8">
        <v>2</v>
      </c>
      <c r="E112" s="8">
        <v>3</v>
      </c>
      <c r="F112" s="8">
        <v>2</v>
      </c>
      <c r="G112" s="8">
        <v>2</v>
      </c>
      <c r="H112" s="8">
        <v>3</v>
      </c>
      <c r="I112" s="8">
        <v>3</v>
      </c>
      <c r="J112" s="8">
        <v>2</v>
      </c>
      <c r="L112" s="18">
        <f>A112 - 1</f>
        <v>3</v>
      </c>
      <c r="M112" s="18">
        <f>5 - B112</f>
        <v>3</v>
      </c>
      <c r="N112" s="18">
        <f>C112 - 1</f>
        <v>4</v>
      </c>
      <c r="O112" s="18">
        <f>5-D112</f>
        <v>3</v>
      </c>
      <c r="P112" s="18">
        <f>E112-1</f>
        <v>2</v>
      </c>
      <c r="Q112" s="18">
        <f>5-F112</f>
        <v>3</v>
      </c>
      <c r="R112" s="18">
        <f>G112 - 1</f>
        <v>1</v>
      </c>
      <c r="S112" s="18">
        <f>5-H112</f>
        <v>2</v>
      </c>
      <c r="T112" s="18">
        <f>I112-1</f>
        <v>2</v>
      </c>
      <c r="U112" s="18">
        <f>5-J112</f>
        <v>3</v>
      </c>
      <c r="V112" s="64">
        <f>SUM(L112:U112) * 2.5</f>
        <v>65</v>
      </c>
      <c r="W112" s="67">
        <f>_xlfn.PERCENTRANK.EXC($V$2:$V$166, V112, 3)</f>
        <v>0.36699999999999999</v>
      </c>
    </row>
    <row r="113" spans="1:23" x14ac:dyDescent="0.4">
      <c r="A113" s="8">
        <v>3</v>
      </c>
      <c r="B113" s="8">
        <v>1</v>
      </c>
      <c r="C113" s="8">
        <v>4</v>
      </c>
      <c r="D113" s="8">
        <v>1</v>
      </c>
      <c r="E113" s="8">
        <v>4</v>
      </c>
      <c r="F113" s="8">
        <v>1</v>
      </c>
      <c r="G113" s="8">
        <v>4</v>
      </c>
      <c r="H113" s="8">
        <v>2</v>
      </c>
      <c r="I113" s="8">
        <v>4</v>
      </c>
      <c r="J113" s="8">
        <v>1</v>
      </c>
      <c r="L113" s="18">
        <f>A113 - 1</f>
        <v>2</v>
      </c>
      <c r="M113" s="18">
        <f>5 - B113</f>
        <v>4</v>
      </c>
      <c r="N113" s="18">
        <f>C113 - 1</f>
        <v>3</v>
      </c>
      <c r="O113" s="18">
        <f>5-D113</f>
        <v>4</v>
      </c>
      <c r="P113" s="18">
        <f>E113-1</f>
        <v>3</v>
      </c>
      <c r="Q113" s="18">
        <f>5-F113</f>
        <v>4</v>
      </c>
      <c r="R113" s="18">
        <f>G113 - 1</f>
        <v>3</v>
      </c>
      <c r="S113" s="18">
        <f>5-H113</f>
        <v>3</v>
      </c>
      <c r="T113" s="18">
        <f>I113-1</f>
        <v>3</v>
      </c>
      <c r="U113" s="18">
        <f>5-J113</f>
        <v>4</v>
      </c>
      <c r="V113" s="64">
        <f>SUM(L113:U113) * 2.5</f>
        <v>82.5</v>
      </c>
      <c r="W113" s="67">
        <f>_xlfn.PERCENTRANK.EXC($V$2:$V$166, V113, 3)</f>
        <v>0.71</v>
      </c>
    </row>
    <row r="114" spans="1:23" x14ac:dyDescent="0.4">
      <c r="A114" s="8">
        <v>1</v>
      </c>
      <c r="B114" s="8">
        <v>1</v>
      </c>
      <c r="C114" s="8">
        <v>1</v>
      </c>
      <c r="D114" s="8">
        <v>2</v>
      </c>
      <c r="E114" s="8">
        <v>3</v>
      </c>
      <c r="F114" s="8">
        <v>3</v>
      </c>
      <c r="G114" s="8">
        <v>4</v>
      </c>
      <c r="H114" s="8">
        <v>5</v>
      </c>
      <c r="I114" s="8">
        <v>1</v>
      </c>
      <c r="J114" s="8">
        <v>1</v>
      </c>
      <c r="L114" s="18">
        <f>A114 - 1</f>
        <v>0</v>
      </c>
      <c r="M114" s="18">
        <f>5 - B114</f>
        <v>4</v>
      </c>
      <c r="N114" s="18">
        <f>C114 - 1</f>
        <v>0</v>
      </c>
      <c r="O114" s="18">
        <f>5-D114</f>
        <v>3</v>
      </c>
      <c r="P114" s="18">
        <f>E114-1</f>
        <v>2</v>
      </c>
      <c r="Q114" s="18">
        <f>5-F114</f>
        <v>2</v>
      </c>
      <c r="R114" s="18">
        <f>G114 - 1</f>
        <v>3</v>
      </c>
      <c r="S114" s="18">
        <f>5-H114</f>
        <v>0</v>
      </c>
      <c r="T114" s="18">
        <f>I114-1</f>
        <v>0</v>
      </c>
      <c r="U114" s="18">
        <f>5-J114</f>
        <v>4</v>
      </c>
      <c r="V114" s="64">
        <f>SUM(L114:U114) * 2.5</f>
        <v>45</v>
      </c>
      <c r="W114" s="67">
        <f>_xlfn.PERCENTRANK.EXC($V$2:$V$166, V114, 3)</f>
        <v>9.6000000000000002E-2</v>
      </c>
    </row>
    <row r="115" spans="1:23" x14ac:dyDescent="0.4">
      <c r="A115" s="8">
        <v>3</v>
      </c>
      <c r="B115" s="8">
        <v>3</v>
      </c>
      <c r="C115" s="8">
        <v>3</v>
      </c>
      <c r="D115" s="8">
        <v>3</v>
      </c>
      <c r="E115" s="8">
        <v>3</v>
      </c>
      <c r="F115" s="8">
        <v>3</v>
      </c>
      <c r="G115" s="8">
        <v>3</v>
      </c>
      <c r="H115" s="8">
        <v>3</v>
      </c>
      <c r="I115" s="8">
        <v>3</v>
      </c>
      <c r="J115" s="8">
        <v>3</v>
      </c>
      <c r="L115" s="18">
        <f>A115 - 1</f>
        <v>2</v>
      </c>
      <c r="M115" s="18">
        <f>5 - B115</f>
        <v>2</v>
      </c>
      <c r="N115" s="18">
        <f>C115 - 1</f>
        <v>2</v>
      </c>
      <c r="O115" s="18">
        <f>5-D115</f>
        <v>2</v>
      </c>
      <c r="P115" s="18">
        <f>E115-1</f>
        <v>2</v>
      </c>
      <c r="Q115" s="18">
        <f>5-F115</f>
        <v>2</v>
      </c>
      <c r="R115" s="18">
        <f>G115 - 1</f>
        <v>2</v>
      </c>
      <c r="S115" s="18">
        <f>5-H115</f>
        <v>2</v>
      </c>
      <c r="T115" s="18">
        <f>I115-1</f>
        <v>2</v>
      </c>
      <c r="U115" s="18">
        <f>5-J115</f>
        <v>2</v>
      </c>
      <c r="V115" s="64">
        <f>SUM(L115:U115) * 2.5</f>
        <v>50</v>
      </c>
      <c r="W115" s="67">
        <f>_xlfn.PERCENTRANK.EXC($V$2:$V$166, V115, 3)</f>
        <v>0.156</v>
      </c>
    </row>
    <row r="116" spans="1:23" x14ac:dyDescent="0.4">
      <c r="A116" s="8">
        <v>2</v>
      </c>
      <c r="B116" s="8">
        <v>1</v>
      </c>
      <c r="C116" s="8">
        <v>5</v>
      </c>
      <c r="D116" s="8">
        <v>2</v>
      </c>
      <c r="E116" s="8">
        <v>4</v>
      </c>
      <c r="F116" s="8">
        <v>1</v>
      </c>
      <c r="G116" s="8">
        <v>4</v>
      </c>
      <c r="H116" s="8">
        <v>2</v>
      </c>
      <c r="I116" s="8">
        <v>5</v>
      </c>
      <c r="J116" s="8">
        <v>1</v>
      </c>
      <c r="L116" s="18">
        <f>A116 - 1</f>
        <v>1</v>
      </c>
      <c r="M116" s="18">
        <f>5 - B116</f>
        <v>4</v>
      </c>
      <c r="N116" s="18">
        <f>C116 - 1</f>
        <v>4</v>
      </c>
      <c r="O116" s="18">
        <f>5-D116</f>
        <v>3</v>
      </c>
      <c r="P116" s="18">
        <f>E116-1</f>
        <v>3</v>
      </c>
      <c r="Q116" s="18">
        <f>5-F116</f>
        <v>4</v>
      </c>
      <c r="R116" s="18">
        <f>G116 - 1</f>
        <v>3</v>
      </c>
      <c r="S116" s="18">
        <f>5-H116</f>
        <v>3</v>
      </c>
      <c r="T116" s="18">
        <f>I116-1</f>
        <v>4</v>
      </c>
      <c r="U116" s="18">
        <f>5-J116</f>
        <v>4</v>
      </c>
      <c r="V116" s="64">
        <f>SUM(L116:U116) * 2.5</f>
        <v>82.5</v>
      </c>
      <c r="W116" s="67">
        <f>_xlfn.PERCENTRANK.EXC($V$2:$V$166, V116, 3)</f>
        <v>0.71</v>
      </c>
    </row>
    <row r="117" spans="1:23" x14ac:dyDescent="0.4">
      <c r="A117" s="8">
        <v>2</v>
      </c>
      <c r="B117" s="8">
        <v>1</v>
      </c>
      <c r="C117" s="8">
        <v>5</v>
      </c>
      <c r="D117" s="8">
        <v>1</v>
      </c>
      <c r="E117" s="8">
        <v>2</v>
      </c>
      <c r="F117" s="8">
        <v>3</v>
      </c>
      <c r="G117" s="8">
        <v>4</v>
      </c>
      <c r="H117" s="8">
        <v>1</v>
      </c>
      <c r="I117" s="8">
        <v>2</v>
      </c>
      <c r="J117" s="8">
        <v>1</v>
      </c>
      <c r="L117" s="18">
        <f>A117 - 1</f>
        <v>1</v>
      </c>
      <c r="M117" s="18">
        <f>5 - B117</f>
        <v>4</v>
      </c>
      <c r="N117" s="18">
        <f>C117 - 1</f>
        <v>4</v>
      </c>
      <c r="O117" s="18">
        <f>5-D117</f>
        <v>4</v>
      </c>
      <c r="P117" s="18">
        <f>E117-1</f>
        <v>1</v>
      </c>
      <c r="Q117" s="18">
        <f>5-F117</f>
        <v>2</v>
      </c>
      <c r="R117" s="18">
        <f>G117 - 1</f>
        <v>3</v>
      </c>
      <c r="S117" s="18">
        <f>5-H117</f>
        <v>4</v>
      </c>
      <c r="T117" s="18">
        <f>I117-1</f>
        <v>1</v>
      </c>
      <c r="U117" s="18">
        <f>5-J117</f>
        <v>4</v>
      </c>
      <c r="V117" s="64">
        <f>SUM(L117:U117) * 2.5</f>
        <v>70</v>
      </c>
      <c r="W117" s="67">
        <f>_xlfn.PERCENTRANK.EXC($V$2:$V$166, V117, 3)</f>
        <v>0.46300000000000002</v>
      </c>
    </row>
    <row r="118" spans="1:23" x14ac:dyDescent="0.4">
      <c r="A118" s="8">
        <v>1</v>
      </c>
      <c r="B118" s="8">
        <v>5</v>
      </c>
      <c r="C118" s="8">
        <v>1</v>
      </c>
      <c r="D118" s="8">
        <v>1</v>
      </c>
      <c r="E118" s="8">
        <v>4</v>
      </c>
      <c r="F118" s="8">
        <v>2</v>
      </c>
      <c r="G118" s="8">
        <v>2</v>
      </c>
      <c r="H118" s="8">
        <v>5</v>
      </c>
      <c r="I118" s="8">
        <v>2</v>
      </c>
      <c r="J118" s="8">
        <v>1</v>
      </c>
      <c r="L118" s="18">
        <f>A118 - 1</f>
        <v>0</v>
      </c>
      <c r="M118" s="18">
        <f>5 - B118</f>
        <v>0</v>
      </c>
      <c r="N118" s="18">
        <f>C118 - 1</f>
        <v>0</v>
      </c>
      <c r="O118" s="18">
        <f>5-D118</f>
        <v>4</v>
      </c>
      <c r="P118" s="18">
        <f>E118-1</f>
        <v>3</v>
      </c>
      <c r="Q118" s="18">
        <f>5-F118</f>
        <v>3</v>
      </c>
      <c r="R118" s="18">
        <f>G118 - 1</f>
        <v>1</v>
      </c>
      <c r="S118" s="18">
        <f>5-H118</f>
        <v>0</v>
      </c>
      <c r="T118" s="18">
        <f>I118-1</f>
        <v>1</v>
      </c>
      <c r="U118" s="18">
        <f>5-J118</f>
        <v>4</v>
      </c>
      <c r="V118" s="64">
        <f>SUM(L118:U118) * 2.5</f>
        <v>40</v>
      </c>
      <c r="W118" s="67">
        <f>_xlfn.PERCENTRANK.EXC($V$2:$V$166, V118, 3)</f>
        <v>4.2000000000000003E-2</v>
      </c>
    </row>
    <row r="119" spans="1:23" x14ac:dyDescent="0.4">
      <c r="A119" s="8">
        <v>2</v>
      </c>
      <c r="B119" s="8">
        <v>3</v>
      </c>
      <c r="C119" s="8">
        <v>3</v>
      </c>
      <c r="D119" s="8">
        <v>1</v>
      </c>
      <c r="E119" s="8">
        <v>1</v>
      </c>
      <c r="F119" s="8">
        <v>4</v>
      </c>
      <c r="G119" s="8">
        <v>4</v>
      </c>
      <c r="H119" s="8">
        <v>4</v>
      </c>
      <c r="I119" s="8">
        <v>3</v>
      </c>
      <c r="J119" s="8">
        <v>3</v>
      </c>
      <c r="L119" s="18">
        <f>A119 - 1</f>
        <v>1</v>
      </c>
      <c r="M119" s="18">
        <f>5 - B119</f>
        <v>2</v>
      </c>
      <c r="N119" s="18">
        <f>C119 - 1</f>
        <v>2</v>
      </c>
      <c r="O119" s="18">
        <f>5-D119</f>
        <v>4</v>
      </c>
      <c r="P119" s="18">
        <f>E119-1</f>
        <v>0</v>
      </c>
      <c r="Q119" s="18">
        <f>5-F119</f>
        <v>1</v>
      </c>
      <c r="R119" s="18">
        <f>G119 - 1</f>
        <v>3</v>
      </c>
      <c r="S119" s="18">
        <f>5-H119</f>
        <v>1</v>
      </c>
      <c r="T119" s="18">
        <f>I119-1</f>
        <v>2</v>
      </c>
      <c r="U119" s="18">
        <f>5-J119</f>
        <v>2</v>
      </c>
      <c r="V119" s="64">
        <f>SUM(L119:U119) * 2.5</f>
        <v>45</v>
      </c>
      <c r="W119" s="67">
        <f>_xlfn.PERCENTRANK.EXC($V$2:$V$166, V119, 3)</f>
        <v>9.6000000000000002E-2</v>
      </c>
    </row>
    <row r="120" spans="1:23" x14ac:dyDescent="0.4">
      <c r="A120" s="8">
        <v>5</v>
      </c>
      <c r="B120" s="8">
        <v>1</v>
      </c>
      <c r="C120" s="8">
        <v>5</v>
      </c>
      <c r="D120" s="8">
        <v>1</v>
      </c>
      <c r="E120" s="8">
        <v>5</v>
      </c>
      <c r="F120" s="8">
        <v>1</v>
      </c>
      <c r="G120" s="8">
        <v>5</v>
      </c>
      <c r="H120" s="8">
        <v>2</v>
      </c>
      <c r="I120" s="8">
        <v>5</v>
      </c>
      <c r="J120" s="8">
        <v>2</v>
      </c>
      <c r="L120" s="18">
        <f>A120 - 1</f>
        <v>4</v>
      </c>
      <c r="M120" s="18">
        <f>5 - B120</f>
        <v>4</v>
      </c>
      <c r="N120" s="18">
        <f>C120 - 1</f>
        <v>4</v>
      </c>
      <c r="O120" s="18">
        <f>5-D120</f>
        <v>4</v>
      </c>
      <c r="P120" s="18">
        <f>E120-1</f>
        <v>4</v>
      </c>
      <c r="Q120" s="18">
        <f>5-F120</f>
        <v>4</v>
      </c>
      <c r="R120" s="18">
        <f>G120 - 1</f>
        <v>4</v>
      </c>
      <c r="S120" s="18">
        <f>5-H120</f>
        <v>3</v>
      </c>
      <c r="T120" s="18">
        <f>I120-1</f>
        <v>4</v>
      </c>
      <c r="U120" s="18">
        <f>5-J120</f>
        <v>3</v>
      </c>
      <c r="V120" s="64">
        <f>SUM(L120:U120) * 2.5</f>
        <v>95</v>
      </c>
      <c r="W120" s="67">
        <f>_xlfn.PERCENTRANK.EXC($V$2:$V$166, V120, 3)</f>
        <v>0.92700000000000005</v>
      </c>
    </row>
    <row r="121" spans="1:23" x14ac:dyDescent="0.4">
      <c r="A121" s="8">
        <v>5</v>
      </c>
      <c r="B121" s="8">
        <v>3</v>
      </c>
      <c r="C121" s="8">
        <v>5</v>
      </c>
      <c r="D121" s="8">
        <v>1</v>
      </c>
      <c r="E121" s="8">
        <v>4</v>
      </c>
      <c r="F121" s="8">
        <v>2</v>
      </c>
      <c r="G121" s="8">
        <v>4</v>
      </c>
      <c r="H121" s="8">
        <v>1</v>
      </c>
      <c r="I121" s="8">
        <v>4</v>
      </c>
      <c r="J121" s="8">
        <v>3</v>
      </c>
      <c r="L121" s="18">
        <f>A121 - 1</f>
        <v>4</v>
      </c>
      <c r="M121" s="18">
        <f>5 - B121</f>
        <v>2</v>
      </c>
      <c r="N121" s="18">
        <f>C121 - 1</f>
        <v>4</v>
      </c>
      <c r="O121" s="18">
        <f>5-D121</f>
        <v>4</v>
      </c>
      <c r="P121" s="18">
        <f>E121-1</f>
        <v>3</v>
      </c>
      <c r="Q121" s="18">
        <f>5-F121</f>
        <v>3</v>
      </c>
      <c r="R121" s="18">
        <f>G121 - 1</f>
        <v>3</v>
      </c>
      <c r="S121" s="18">
        <f>5-H121</f>
        <v>4</v>
      </c>
      <c r="T121" s="18">
        <f>I121-1</f>
        <v>3</v>
      </c>
      <c r="U121" s="18">
        <f>5-J121</f>
        <v>2</v>
      </c>
      <c r="V121" s="64">
        <f>SUM(L121:U121) * 2.5</f>
        <v>80</v>
      </c>
      <c r="W121" s="67">
        <f>_xlfn.PERCENTRANK.EXC($V$2:$V$166, V121, 3)</f>
        <v>0.66800000000000004</v>
      </c>
    </row>
    <row r="122" spans="1:23" x14ac:dyDescent="0.4">
      <c r="A122" s="8">
        <v>1</v>
      </c>
      <c r="B122" s="8">
        <v>1</v>
      </c>
      <c r="C122" s="8">
        <v>5</v>
      </c>
      <c r="D122" s="8">
        <v>1</v>
      </c>
      <c r="E122" s="8">
        <v>5</v>
      </c>
      <c r="F122" s="8">
        <v>1</v>
      </c>
      <c r="G122" s="8">
        <v>2</v>
      </c>
      <c r="H122" s="8">
        <v>2</v>
      </c>
      <c r="I122" s="8">
        <v>5</v>
      </c>
      <c r="J122" s="8">
        <v>1</v>
      </c>
      <c r="L122" s="18">
        <f>A122 - 1</f>
        <v>0</v>
      </c>
      <c r="M122" s="18">
        <f>5 - B122</f>
        <v>4</v>
      </c>
      <c r="N122" s="18">
        <f>C122 - 1</f>
        <v>4</v>
      </c>
      <c r="O122" s="18">
        <f>5-D122</f>
        <v>4</v>
      </c>
      <c r="P122" s="18">
        <f>E122-1</f>
        <v>4</v>
      </c>
      <c r="Q122" s="18">
        <f>5-F122</f>
        <v>4</v>
      </c>
      <c r="R122" s="18">
        <f>G122 - 1</f>
        <v>1</v>
      </c>
      <c r="S122" s="18">
        <f>5-H122</f>
        <v>3</v>
      </c>
      <c r="T122" s="18">
        <f>I122-1</f>
        <v>4</v>
      </c>
      <c r="U122" s="18">
        <f>5-J122</f>
        <v>4</v>
      </c>
      <c r="V122" s="64">
        <f>SUM(L122:U122) * 2.5</f>
        <v>80</v>
      </c>
      <c r="W122" s="67">
        <f>_xlfn.PERCENTRANK.EXC($V$2:$V$166, V122, 3)</f>
        <v>0.66800000000000004</v>
      </c>
    </row>
    <row r="123" spans="1:23" x14ac:dyDescent="0.4">
      <c r="A123" s="8">
        <v>1</v>
      </c>
      <c r="B123" s="8">
        <v>1</v>
      </c>
      <c r="C123" s="8">
        <v>4</v>
      </c>
      <c r="D123" s="8">
        <v>2</v>
      </c>
      <c r="E123" s="8">
        <v>2</v>
      </c>
      <c r="F123" s="8">
        <v>1</v>
      </c>
      <c r="G123" s="8">
        <v>2</v>
      </c>
      <c r="H123" s="8">
        <v>4</v>
      </c>
      <c r="I123" s="8">
        <v>2</v>
      </c>
      <c r="J123" s="8">
        <v>1</v>
      </c>
      <c r="L123" s="18">
        <f>A123 - 1</f>
        <v>0</v>
      </c>
      <c r="M123" s="18">
        <f>5 - B123</f>
        <v>4</v>
      </c>
      <c r="N123" s="18">
        <f>C123 - 1</f>
        <v>3</v>
      </c>
      <c r="O123" s="18">
        <f>5-D123</f>
        <v>3</v>
      </c>
      <c r="P123" s="18">
        <f>E123-1</f>
        <v>1</v>
      </c>
      <c r="Q123" s="18">
        <f>5-F123</f>
        <v>4</v>
      </c>
      <c r="R123" s="18">
        <f>G123 - 1</f>
        <v>1</v>
      </c>
      <c r="S123" s="18">
        <f>5-H123</f>
        <v>1</v>
      </c>
      <c r="T123" s="18">
        <f>I123-1</f>
        <v>1</v>
      </c>
      <c r="U123" s="18">
        <f>5-J123</f>
        <v>4</v>
      </c>
      <c r="V123" s="64">
        <f>SUM(L123:U123) * 2.5</f>
        <v>55</v>
      </c>
      <c r="W123" s="67">
        <f>_xlfn.PERCENTRANK.EXC($V$2:$V$166, V123, 3)</f>
        <v>0.20399999999999999</v>
      </c>
    </row>
    <row r="124" spans="1:23" x14ac:dyDescent="0.4">
      <c r="A124" s="8">
        <v>1</v>
      </c>
      <c r="B124" s="8">
        <v>1</v>
      </c>
      <c r="C124" s="8">
        <v>2</v>
      </c>
      <c r="D124" s="8">
        <v>5</v>
      </c>
      <c r="E124" s="8">
        <v>4</v>
      </c>
      <c r="F124" s="8">
        <v>4</v>
      </c>
      <c r="G124" s="8">
        <v>4</v>
      </c>
      <c r="H124" s="8">
        <v>3</v>
      </c>
      <c r="I124" s="8">
        <v>1</v>
      </c>
      <c r="J124" s="8">
        <v>5</v>
      </c>
      <c r="L124" s="18">
        <f>A124 - 1</f>
        <v>0</v>
      </c>
      <c r="M124" s="18">
        <f>5 - B124</f>
        <v>4</v>
      </c>
      <c r="N124" s="18">
        <f>C124 - 1</f>
        <v>1</v>
      </c>
      <c r="O124" s="18">
        <f>5-D124</f>
        <v>0</v>
      </c>
      <c r="P124" s="18">
        <f>E124-1</f>
        <v>3</v>
      </c>
      <c r="Q124" s="18">
        <f>5-F124</f>
        <v>1</v>
      </c>
      <c r="R124" s="18">
        <f>G124 - 1</f>
        <v>3</v>
      </c>
      <c r="S124" s="18">
        <f>5-H124</f>
        <v>2</v>
      </c>
      <c r="T124" s="18">
        <f>I124-1</f>
        <v>0</v>
      </c>
      <c r="U124" s="18">
        <f>5-J124</f>
        <v>0</v>
      </c>
      <c r="V124" s="64">
        <f>SUM(L124:U124) * 2.5</f>
        <v>35</v>
      </c>
      <c r="W124" s="67">
        <f>_xlfn.PERCENTRANK.EXC($V$2:$V$166, V124, 3)</f>
        <v>3.5999999999999997E-2</v>
      </c>
    </row>
    <row r="125" spans="1:23" x14ac:dyDescent="0.4">
      <c r="A125" s="8">
        <v>2</v>
      </c>
      <c r="B125" s="8">
        <v>3</v>
      </c>
      <c r="C125" s="8">
        <v>4</v>
      </c>
      <c r="D125" s="8">
        <v>1</v>
      </c>
      <c r="E125" s="8">
        <v>3</v>
      </c>
      <c r="F125" s="8">
        <v>2</v>
      </c>
      <c r="G125" s="8">
        <v>5</v>
      </c>
      <c r="H125" s="8">
        <v>1</v>
      </c>
      <c r="I125" s="8">
        <v>3</v>
      </c>
      <c r="J125" s="8">
        <v>1</v>
      </c>
      <c r="L125" s="18">
        <f>A125 - 1</f>
        <v>1</v>
      </c>
      <c r="M125" s="18">
        <f>5 - B125</f>
        <v>2</v>
      </c>
      <c r="N125" s="18">
        <f>C125 - 1</f>
        <v>3</v>
      </c>
      <c r="O125" s="18">
        <f>5-D125</f>
        <v>4</v>
      </c>
      <c r="P125" s="18">
        <f>E125-1</f>
        <v>2</v>
      </c>
      <c r="Q125" s="18">
        <f>5-F125</f>
        <v>3</v>
      </c>
      <c r="R125" s="18">
        <f>G125 - 1</f>
        <v>4</v>
      </c>
      <c r="S125" s="18">
        <f>5-H125</f>
        <v>4</v>
      </c>
      <c r="T125" s="18">
        <f>I125-1</f>
        <v>2</v>
      </c>
      <c r="U125" s="18">
        <f>5-J125</f>
        <v>4</v>
      </c>
      <c r="V125" s="64">
        <f>SUM(L125:U125) * 2.5</f>
        <v>72.5</v>
      </c>
      <c r="W125" s="67">
        <f>_xlfn.PERCENTRANK.EXC($V$2:$V$166, V125, 3)</f>
        <v>0.51800000000000002</v>
      </c>
    </row>
    <row r="126" spans="1:23" x14ac:dyDescent="0.4">
      <c r="A126" s="8">
        <v>3</v>
      </c>
      <c r="B126" s="8">
        <v>1</v>
      </c>
      <c r="C126" s="8">
        <v>5</v>
      </c>
      <c r="D126" s="8">
        <v>1</v>
      </c>
      <c r="E126" s="8">
        <v>2</v>
      </c>
      <c r="F126" s="8">
        <v>2</v>
      </c>
      <c r="G126" s="8">
        <v>4</v>
      </c>
      <c r="H126" s="8">
        <v>2</v>
      </c>
      <c r="I126" s="8">
        <v>5</v>
      </c>
      <c r="J126" s="8">
        <v>2</v>
      </c>
      <c r="L126" s="18">
        <f>A126 - 1</f>
        <v>2</v>
      </c>
      <c r="M126" s="18">
        <f>5 - B126</f>
        <v>4</v>
      </c>
      <c r="N126" s="18">
        <f>C126 - 1</f>
        <v>4</v>
      </c>
      <c r="O126" s="18">
        <f>5-D126</f>
        <v>4</v>
      </c>
      <c r="P126" s="18">
        <f>E126-1</f>
        <v>1</v>
      </c>
      <c r="Q126" s="18">
        <f>5-F126</f>
        <v>3</v>
      </c>
      <c r="R126" s="18">
        <f>G126 - 1</f>
        <v>3</v>
      </c>
      <c r="S126" s="18">
        <f>5-H126</f>
        <v>3</v>
      </c>
      <c r="T126" s="18">
        <f>I126-1</f>
        <v>4</v>
      </c>
      <c r="U126" s="18">
        <f>5-J126</f>
        <v>3</v>
      </c>
      <c r="V126" s="64">
        <f>SUM(L126:U126) * 2.5</f>
        <v>77.5</v>
      </c>
      <c r="W126" s="67">
        <f>_xlfn.PERCENTRANK.EXC($V$2:$V$166, V126, 3)</f>
        <v>0.63800000000000001</v>
      </c>
    </row>
    <row r="127" spans="1:23" x14ac:dyDescent="0.4">
      <c r="A127" s="8">
        <v>4</v>
      </c>
      <c r="B127" s="8">
        <v>2</v>
      </c>
      <c r="C127" s="8">
        <v>4</v>
      </c>
      <c r="D127" s="8">
        <v>3</v>
      </c>
      <c r="E127" s="8">
        <v>4</v>
      </c>
      <c r="F127" s="8">
        <v>4</v>
      </c>
      <c r="G127" s="8">
        <v>4</v>
      </c>
      <c r="H127" s="8">
        <v>4</v>
      </c>
      <c r="I127" s="8">
        <v>4</v>
      </c>
      <c r="J127" s="8">
        <v>4</v>
      </c>
      <c r="L127" s="18">
        <f>A127 - 1</f>
        <v>3</v>
      </c>
      <c r="M127" s="18">
        <f>5 - B127</f>
        <v>3</v>
      </c>
      <c r="N127" s="18">
        <f>C127 - 1</f>
        <v>3</v>
      </c>
      <c r="O127" s="18">
        <f>5-D127</f>
        <v>2</v>
      </c>
      <c r="P127" s="18">
        <f>E127-1</f>
        <v>3</v>
      </c>
      <c r="Q127" s="18">
        <f>5-F127</f>
        <v>1</v>
      </c>
      <c r="R127" s="18">
        <f>G127 - 1</f>
        <v>3</v>
      </c>
      <c r="S127" s="18">
        <f>5-H127</f>
        <v>1</v>
      </c>
      <c r="T127" s="18">
        <f>I127-1</f>
        <v>3</v>
      </c>
      <c r="U127" s="18">
        <f>5-J127</f>
        <v>1</v>
      </c>
      <c r="V127" s="64">
        <f>SUM(L127:U127) * 2.5</f>
        <v>57.5</v>
      </c>
      <c r="W127" s="67">
        <f>_xlfn.PERCENTRANK.EXC($V$2:$V$166, V127, 3)</f>
        <v>0.24</v>
      </c>
    </row>
    <row r="128" spans="1:23" x14ac:dyDescent="0.4">
      <c r="A128" s="8">
        <v>4</v>
      </c>
      <c r="B128" s="8">
        <v>1</v>
      </c>
      <c r="C128" s="8">
        <v>5</v>
      </c>
      <c r="D128" s="8">
        <v>1</v>
      </c>
      <c r="E128" s="8">
        <v>4</v>
      </c>
      <c r="F128" s="8">
        <v>2</v>
      </c>
      <c r="G128" s="8">
        <v>4</v>
      </c>
      <c r="H128" s="8">
        <v>1</v>
      </c>
      <c r="I128" s="8">
        <v>5</v>
      </c>
      <c r="J128" s="8">
        <v>1</v>
      </c>
      <c r="L128" s="18">
        <f>A128 - 1</f>
        <v>3</v>
      </c>
      <c r="M128" s="18">
        <f>5 - B128</f>
        <v>4</v>
      </c>
      <c r="N128" s="18">
        <f>C128 - 1</f>
        <v>4</v>
      </c>
      <c r="O128" s="18">
        <f>5-D128</f>
        <v>4</v>
      </c>
      <c r="P128" s="18">
        <f>E128-1</f>
        <v>3</v>
      </c>
      <c r="Q128" s="18">
        <f>5-F128</f>
        <v>3</v>
      </c>
      <c r="R128" s="18">
        <f>G128 - 1</f>
        <v>3</v>
      </c>
      <c r="S128" s="18">
        <f>5-H128</f>
        <v>4</v>
      </c>
      <c r="T128" s="18">
        <f>I128-1</f>
        <v>4</v>
      </c>
      <c r="U128" s="18">
        <f>5-J128</f>
        <v>4</v>
      </c>
      <c r="V128" s="64">
        <f>SUM(L128:U128) * 2.5</f>
        <v>90</v>
      </c>
      <c r="W128" s="67">
        <f>_xlfn.PERCENTRANK.EXC($V$2:$V$166, V128, 3)</f>
        <v>0.81899999999999995</v>
      </c>
    </row>
    <row r="129" spans="1:23" x14ac:dyDescent="0.4">
      <c r="A129" s="8">
        <v>5</v>
      </c>
      <c r="B129" s="8">
        <v>1</v>
      </c>
      <c r="C129" s="8">
        <v>3</v>
      </c>
      <c r="D129" s="8">
        <v>1</v>
      </c>
      <c r="E129" s="8">
        <v>5</v>
      </c>
      <c r="F129" s="8">
        <v>1</v>
      </c>
      <c r="G129" s="8">
        <v>5</v>
      </c>
      <c r="H129" s="8">
        <v>1</v>
      </c>
      <c r="I129" s="8">
        <v>5</v>
      </c>
      <c r="J129" s="8">
        <v>1</v>
      </c>
      <c r="L129" s="18">
        <f>A129 - 1</f>
        <v>4</v>
      </c>
      <c r="M129" s="18">
        <f>5 - B129</f>
        <v>4</v>
      </c>
      <c r="N129" s="18">
        <f>C129 - 1</f>
        <v>2</v>
      </c>
      <c r="O129" s="18">
        <f>5-D129</f>
        <v>4</v>
      </c>
      <c r="P129" s="18">
        <f>E129-1</f>
        <v>4</v>
      </c>
      <c r="Q129" s="18">
        <f>5-F129</f>
        <v>4</v>
      </c>
      <c r="R129" s="18">
        <f>G129 - 1</f>
        <v>4</v>
      </c>
      <c r="S129" s="18">
        <f>5-H129</f>
        <v>4</v>
      </c>
      <c r="T129" s="18">
        <f>I129-1</f>
        <v>4</v>
      </c>
      <c r="U129" s="18">
        <f>5-J129</f>
        <v>4</v>
      </c>
      <c r="V129" s="64">
        <f>SUM(L129:U129) * 2.5</f>
        <v>95</v>
      </c>
      <c r="W129" s="67">
        <f>_xlfn.PERCENTRANK.EXC($V$2:$V$166, V129, 3)</f>
        <v>0.92700000000000005</v>
      </c>
    </row>
    <row r="130" spans="1:23" x14ac:dyDescent="0.4">
      <c r="A130" s="8">
        <v>5</v>
      </c>
      <c r="B130" s="8">
        <v>1</v>
      </c>
      <c r="C130" s="8">
        <v>5</v>
      </c>
      <c r="D130" s="8">
        <v>1</v>
      </c>
      <c r="E130" s="8">
        <v>3</v>
      </c>
      <c r="F130" s="8">
        <v>2</v>
      </c>
      <c r="G130" s="8">
        <v>5</v>
      </c>
      <c r="H130" s="8">
        <v>1</v>
      </c>
      <c r="I130" s="8">
        <v>5</v>
      </c>
      <c r="J130" s="8">
        <v>1</v>
      </c>
      <c r="L130" s="18">
        <f>A130 - 1</f>
        <v>4</v>
      </c>
      <c r="M130" s="18">
        <f>5 - B130</f>
        <v>4</v>
      </c>
      <c r="N130" s="18">
        <f>C130 - 1</f>
        <v>4</v>
      </c>
      <c r="O130" s="18">
        <f>5-D130</f>
        <v>4</v>
      </c>
      <c r="P130" s="18">
        <f>E130-1</f>
        <v>2</v>
      </c>
      <c r="Q130" s="18">
        <f>5-F130</f>
        <v>3</v>
      </c>
      <c r="R130" s="18">
        <f>G130 - 1</f>
        <v>4</v>
      </c>
      <c r="S130" s="18">
        <f>5-H130</f>
        <v>4</v>
      </c>
      <c r="T130" s="18">
        <f>I130-1</f>
        <v>4</v>
      </c>
      <c r="U130" s="18">
        <f>5-J130</f>
        <v>4</v>
      </c>
      <c r="V130" s="64">
        <f>SUM(L130:U130) * 2.5</f>
        <v>92.5</v>
      </c>
      <c r="W130" s="67">
        <f>_xlfn.PERCENTRANK.EXC($V$2:$V$166, V130, 3)</f>
        <v>0.879</v>
      </c>
    </row>
    <row r="131" spans="1:23" x14ac:dyDescent="0.4">
      <c r="A131" s="8">
        <v>2</v>
      </c>
      <c r="B131" s="8">
        <v>1</v>
      </c>
      <c r="C131" s="8">
        <v>5</v>
      </c>
      <c r="D131" s="8">
        <v>1</v>
      </c>
      <c r="E131" s="8">
        <v>4</v>
      </c>
      <c r="F131" s="8">
        <v>2</v>
      </c>
      <c r="G131" s="8">
        <v>5</v>
      </c>
      <c r="H131" s="8">
        <v>2</v>
      </c>
      <c r="I131" s="8">
        <v>5</v>
      </c>
      <c r="J131" s="8">
        <v>1</v>
      </c>
      <c r="L131" s="18">
        <f>A131 - 1</f>
        <v>1</v>
      </c>
      <c r="M131" s="18">
        <f>5 - B131</f>
        <v>4</v>
      </c>
      <c r="N131" s="18">
        <f>C131 - 1</f>
        <v>4</v>
      </c>
      <c r="O131" s="18">
        <f>5-D131</f>
        <v>4</v>
      </c>
      <c r="P131" s="18">
        <f>E131-1</f>
        <v>3</v>
      </c>
      <c r="Q131" s="18">
        <f>5-F131</f>
        <v>3</v>
      </c>
      <c r="R131" s="18">
        <f>G131 - 1</f>
        <v>4</v>
      </c>
      <c r="S131" s="18">
        <f>5-H131</f>
        <v>3</v>
      </c>
      <c r="T131" s="18">
        <f>I131-1</f>
        <v>4</v>
      </c>
      <c r="U131" s="18">
        <f>5-J131</f>
        <v>4</v>
      </c>
      <c r="V131" s="64">
        <f>SUM(L131:U131) * 2.5</f>
        <v>85</v>
      </c>
      <c r="W131" s="67">
        <f>_xlfn.PERCENTRANK.EXC($V$2:$V$166, V131, 3)</f>
        <v>0.746</v>
      </c>
    </row>
    <row r="132" spans="1:23" x14ac:dyDescent="0.4">
      <c r="A132" s="8">
        <v>3</v>
      </c>
      <c r="B132" s="8">
        <v>1</v>
      </c>
      <c r="C132" s="8">
        <v>3</v>
      </c>
      <c r="D132" s="8">
        <v>1</v>
      </c>
      <c r="E132" s="8">
        <v>3</v>
      </c>
      <c r="F132" s="8">
        <v>1</v>
      </c>
      <c r="G132" s="8">
        <v>4</v>
      </c>
      <c r="H132" s="8">
        <v>3</v>
      </c>
      <c r="I132" s="8">
        <v>4</v>
      </c>
      <c r="J132" s="8">
        <v>1</v>
      </c>
      <c r="L132" s="18">
        <f>A132 - 1</f>
        <v>2</v>
      </c>
      <c r="M132" s="18">
        <f>5 - B132</f>
        <v>4</v>
      </c>
      <c r="N132" s="18">
        <f>C132 - 1</f>
        <v>2</v>
      </c>
      <c r="O132" s="18">
        <f>5-D132</f>
        <v>4</v>
      </c>
      <c r="P132" s="18">
        <f>E132-1</f>
        <v>2</v>
      </c>
      <c r="Q132" s="18">
        <f>5-F132</f>
        <v>4</v>
      </c>
      <c r="R132" s="18">
        <f>G132 - 1</f>
        <v>3</v>
      </c>
      <c r="S132" s="18">
        <f>5-H132</f>
        <v>2</v>
      </c>
      <c r="T132" s="18">
        <f>I132-1</f>
        <v>3</v>
      </c>
      <c r="U132" s="18">
        <f>5-J132</f>
        <v>4</v>
      </c>
      <c r="V132" s="64">
        <f>SUM(L132:U132) * 2.5</f>
        <v>75</v>
      </c>
      <c r="W132" s="67">
        <f>_xlfn.PERCENTRANK.EXC($V$2:$V$166, V132, 3)</f>
        <v>0.56599999999999995</v>
      </c>
    </row>
    <row r="133" spans="1:23" x14ac:dyDescent="0.4">
      <c r="A133" s="8">
        <v>1</v>
      </c>
      <c r="B133" s="8">
        <v>2</v>
      </c>
      <c r="C133" s="8">
        <v>3</v>
      </c>
      <c r="D133" s="8">
        <v>2</v>
      </c>
      <c r="E133" s="8">
        <v>4</v>
      </c>
      <c r="F133" s="8">
        <v>1</v>
      </c>
      <c r="G133" s="8">
        <v>4</v>
      </c>
      <c r="H133" s="8">
        <v>5</v>
      </c>
      <c r="I133" s="8">
        <v>4</v>
      </c>
      <c r="J133" s="8">
        <v>3</v>
      </c>
      <c r="L133" s="18">
        <f>A133 - 1</f>
        <v>0</v>
      </c>
      <c r="M133" s="18">
        <f>5 - B133</f>
        <v>3</v>
      </c>
      <c r="N133" s="18">
        <f>C133 - 1</f>
        <v>2</v>
      </c>
      <c r="O133" s="18">
        <f>5-D133</f>
        <v>3</v>
      </c>
      <c r="P133" s="18">
        <f>E133-1</f>
        <v>3</v>
      </c>
      <c r="Q133" s="18">
        <f>5-F133</f>
        <v>4</v>
      </c>
      <c r="R133" s="18">
        <f>G133 - 1</f>
        <v>3</v>
      </c>
      <c r="S133" s="18">
        <f>5-H133</f>
        <v>0</v>
      </c>
      <c r="T133" s="18">
        <f>I133-1</f>
        <v>3</v>
      </c>
      <c r="U133" s="18">
        <f>5-J133</f>
        <v>2</v>
      </c>
      <c r="V133" s="64">
        <f>SUM(L133:U133) * 2.5</f>
        <v>57.5</v>
      </c>
      <c r="W133" s="67">
        <f>_xlfn.PERCENTRANK.EXC($V$2:$V$166, V133, 3)</f>
        <v>0.24</v>
      </c>
    </row>
    <row r="134" spans="1:23" x14ac:dyDescent="0.4">
      <c r="A134" s="8">
        <v>4</v>
      </c>
      <c r="B134" s="8">
        <v>4</v>
      </c>
      <c r="C134" s="8">
        <v>5</v>
      </c>
      <c r="D134" s="8">
        <v>4</v>
      </c>
      <c r="E134" s="8">
        <v>5</v>
      </c>
      <c r="F134" s="8">
        <v>4</v>
      </c>
      <c r="G134" s="8">
        <v>5</v>
      </c>
      <c r="H134" s="8">
        <v>5</v>
      </c>
      <c r="I134" s="8">
        <v>5</v>
      </c>
      <c r="J134" s="8">
        <v>5</v>
      </c>
      <c r="L134" s="18">
        <f>A134 - 1</f>
        <v>3</v>
      </c>
      <c r="M134" s="18">
        <f>5 - B134</f>
        <v>1</v>
      </c>
      <c r="N134" s="18">
        <f>C134 - 1</f>
        <v>4</v>
      </c>
      <c r="O134" s="18">
        <f>5-D134</f>
        <v>1</v>
      </c>
      <c r="P134" s="18">
        <f>E134-1</f>
        <v>4</v>
      </c>
      <c r="Q134" s="18">
        <f>5-F134</f>
        <v>1</v>
      </c>
      <c r="R134" s="18">
        <f>G134 - 1</f>
        <v>4</v>
      </c>
      <c r="S134" s="18">
        <f>5-H134</f>
        <v>0</v>
      </c>
      <c r="T134" s="18">
        <f>I134-1</f>
        <v>4</v>
      </c>
      <c r="U134" s="18">
        <f>5-J134</f>
        <v>0</v>
      </c>
      <c r="V134" s="64">
        <f>SUM(L134:U134) * 2.5</f>
        <v>55</v>
      </c>
      <c r="W134" s="67">
        <f>_xlfn.PERCENTRANK.EXC($V$2:$V$166, V134, 3)</f>
        <v>0.20399999999999999</v>
      </c>
    </row>
    <row r="135" spans="1:23" x14ac:dyDescent="0.4">
      <c r="A135" s="8">
        <v>5</v>
      </c>
      <c r="B135" s="8">
        <v>1</v>
      </c>
      <c r="C135" s="8">
        <v>4</v>
      </c>
      <c r="D135" s="8">
        <v>2</v>
      </c>
      <c r="E135" s="8">
        <v>4</v>
      </c>
      <c r="F135" s="8">
        <v>1</v>
      </c>
      <c r="G135" s="8">
        <v>5</v>
      </c>
      <c r="H135" s="8">
        <v>1</v>
      </c>
      <c r="I135" s="8">
        <v>5</v>
      </c>
      <c r="J135" s="8">
        <v>3</v>
      </c>
      <c r="L135" s="18">
        <f>A135 - 1</f>
        <v>4</v>
      </c>
      <c r="M135" s="18">
        <f>5 - B135</f>
        <v>4</v>
      </c>
      <c r="N135" s="18">
        <f>C135 - 1</f>
        <v>3</v>
      </c>
      <c r="O135" s="18">
        <f>5-D135</f>
        <v>3</v>
      </c>
      <c r="P135" s="18">
        <f>E135-1</f>
        <v>3</v>
      </c>
      <c r="Q135" s="18">
        <f>5-F135</f>
        <v>4</v>
      </c>
      <c r="R135" s="18">
        <f>G135 - 1</f>
        <v>4</v>
      </c>
      <c r="S135" s="18">
        <f>5-H135</f>
        <v>4</v>
      </c>
      <c r="T135" s="18">
        <f>I135-1</f>
        <v>4</v>
      </c>
      <c r="U135" s="18">
        <f>5-J135</f>
        <v>2</v>
      </c>
      <c r="V135" s="64">
        <f>SUM(L135:U135) * 2.5</f>
        <v>87.5</v>
      </c>
      <c r="W135" s="67">
        <f>_xlfn.PERCENTRANK.EXC($V$2:$V$166, V135, 3)</f>
        <v>0.77700000000000002</v>
      </c>
    </row>
    <row r="136" spans="1:23" x14ac:dyDescent="0.4">
      <c r="A136" s="8">
        <v>5</v>
      </c>
      <c r="B136" s="8">
        <v>1</v>
      </c>
      <c r="C136" s="8">
        <v>5</v>
      </c>
      <c r="D136" s="8">
        <v>1</v>
      </c>
      <c r="E136" s="8">
        <v>3</v>
      </c>
      <c r="F136" s="8">
        <v>1</v>
      </c>
      <c r="G136" s="8">
        <v>3</v>
      </c>
      <c r="H136" s="8">
        <v>1</v>
      </c>
      <c r="I136" s="8">
        <v>4</v>
      </c>
      <c r="J136" s="8">
        <v>1</v>
      </c>
      <c r="L136" s="18">
        <f>A136 - 1</f>
        <v>4</v>
      </c>
      <c r="M136" s="18">
        <f>5 - B136</f>
        <v>4</v>
      </c>
      <c r="N136" s="18">
        <f>C136 - 1</f>
        <v>4</v>
      </c>
      <c r="O136" s="18">
        <f>5-D136</f>
        <v>4</v>
      </c>
      <c r="P136" s="18">
        <f>E136-1</f>
        <v>2</v>
      </c>
      <c r="Q136" s="18">
        <f>5-F136</f>
        <v>4</v>
      </c>
      <c r="R136" s="18">
        <f>G136 - 1</f>
        <v>2</v>
      </c>
      <c r="S136" s="18">
        <f>5-H136</f>
        <v>4</v>
      </c>
      <c r="T136" s="18">
        <f>I136-1</f>
        <v>3</v>
      </c>
      <c r="U136" s="18">
        <f>5-J136</f>
        <v>4</v>
      </c>
      <c r="V136" s="64">
        <f>SUM(L136:U136) * 2.5</f>
        <v>87.5</v>
      </c>
      <c r="W136" s="67">
        <f>_xlfn.PERCENTRANK.EXC($V$2:$V$166, V136, 3)</f>
        <v>0.77700000000000002</v>
      </c>
    </row>
    <row r="137" spans="1:23" x14ac:dyDescent="0.4">
      <c r="A137" s="8">
        <v>5</v>
      </c>
      <c r="B137" s="8">
        <v>1</v>
      </c>
      <c r="C137" s="8">
        <v>4</v>
      </c>
      <c r="D137" s="8">
        <v>1</v>
      </c>
      <c r="E137" s="8">
        <v>5</v>
      </c>
      <c r="F137" s="8">
        <v>1</v>
      </c>
      <c r="G137" s="8">
        <v>2</v>
      </c>
      <c r="H137" s="8">
        <v>1</v>
      </c>
      <c r="I137" s="8">
        <v>4</v>
      </c>
      <c r="J137" s="8">
        <v>1</v>
      </c>
      <c r="L137" s="18">
        <f>A137 - 1</f>
        <v>4</v>
      </c>
      <c r="M137" s="18">
        <f>5 - B137</f>
        <v>4</v>
      </c>
      <c r="N137" s="18">
        <f>C137 - 1</f>
        <v>3</v>
      </c>
      <c r="O137" s="18">
        <f>5-D137</f>
        <v>4</v>
      </c>
      <c r="P137" s="18">
        <f>E137-1</f>
        <v>4</v>
      </c>
      <c r="Q137" s="18">
        <f>5-F137</f>
        <v>4</v>
      </c>
      <c r="R137" s="18">
        <f>G137 - 1</f>
        <v>1</v>
      </c>
      <c r="S137" s="18">
        <f>5-H137</f>
        <v>4</v>
      </c>
      <c r="T137" s="18">
        <f>I137-1</f>
        <v>3</v>
      </c>
      <c r="U137" s="18">
        <f>5-J137</f>
        <v>4</v>
      </c>
      <c r="V137" s="64">
        <f>SUM(L137:U137) * 2.5</f>
        <v>87.5</v>
      </c>
      <c r="W137" s="67">
        <f>_xlfn.PERCENTRANK.EXC($V$2:$V$166, V137, 3)</f>
        <v>0.77700000000000002</v>
      </c>
    </row>
    <row r="138" spans="1:23" x14ac:dyDescent="0.4">
      <c r="A138" s="8">
        <v>3</v>
      </c>
      <c r="B138" s="8">
        <v>2</v>
      </c>
      <c r="C138" s="8">
        <v>5</v>
      </c>
      <c r="D138" s="8">
        <v>2</v>
      </c>
      <c r="E138" s="8">
        <v>4</v>
      </c>
      <c r="F138" s="8">
        <v>2</v>
      </c>
      <c r="G138" s="8">
        <v>4</v>
      </c>
      <c r="H138" s="8">
        <v>1</v>
      </c>
      <c r="I138" s="8">
        <v>5</v>
      </c>
      <c r="J138" s="8">
        <v>1</v>
      </c>
      <c r="L138" s="18">
        <f>A138 - 1</f>
        <v>2</v>
      </c>
      <c r="M138" s="18">
        <f>5 - B138</f>
        <v>3</v>
      </c>
      <c r="N138" s="18">
        <f>C138 - 1</f>
        <v>4</v>
      </c>
      <c r="O138" s="18">
        <f>5-D138</f>
        <v>3</v>
      </c>
      <c r="P138" s="18">
        <f>E138-1</f>
        <v>3</v>
      </c>
      <c r="Q138" s="18">
        <f>5-F138</f>
        <v>3</v>
      </c>
      <c r="R138" s="18">
        <f>G138 - 1</f>
        <v>3</v>
      </c>
      <c r="S138" s="18">
        <f>5-H138</f>
        <v>4</v>
      </c>
      <c r="T138" s="18">
        <f>I138-1</f>
        <v>4</v>
      </c>
      <c r="U138" s="18">
        <f>5-J138</f>
        <v>4</v>
      </c>
      <c r="V138" s="64">
        <f>SUM(L138:U138) * 2.5</f>
        <v>82.5</v>
      </c>
      <c r="W138" s="67">
        <f>_xlfn.PERCENTRANK.EXC($V$2:$V$166, V138, 3)</f>
        <v>0.71</v>
      </c>
    </row>
    <row r="139" spans="1:23" x14ac:dyDescent="0.4">
      <c r="A139" s="8">
        <v>4</v>
      </c>
      <c r="B139" s="8">
        <v>4</v>
      </c>
      <c r="C139" s="8">
        <v>4</v>
      </c>
      <c r="D139" s="8">
        <v>4</v>
      </c>
      <c r="E139" s="8">
        <v>5</v>
      </c>
      <c r="F139" s="8">
        <v>4</v>
      </c>
      <c r="G139" s="8">
        <v>4</v>
      </c>
      <c r="H139" s="8">
        <v>4</v>
      </c>
      <c r="I139" s="8">
        <v>4</v>
      </c>
      <c r="J139" s="8">
        <v>3</v>
      </c>
      <c r="L139" s="18">
        <f>A139 - 1</f>
        <v>3</v>
      </c>
      <c r="M139" s="18">
        <f>5 - B139</f>
        <v>1</v>
      </c>
      <c r="N139" s="18">
        <f>C139 - 1</f>
        <v>3</v>
      </c>
      <c r="O139" s="18">
        <f>5-D139</f>
        <v>1</v>
      </c>
      <c r="P139" s="18">
        <f>E139-1</f>
        <v>4</v>
      </c>
      <c r="Q139" s="18">
        <f>5-F139</f>
        <v>1</v>
      </c>
      <c r="R139" s="18">
        <f>G139 - 1</f>
        <v>3</v>
      </c>
      <c r="S139" s="18">
        <f>5-H139</f>
        <v>1</v>
      </c>
      <c r="T139" s="18">
        <f>I139-1</f>
        <v>3</v>
      </c>
      <c r="U139" s="18">
        <f>5-J139</f>
        <v>2</v>
      </c>
      <c r="V139" s="64">
        <f>SUM(L139:U139) * 2.5</f>
        <v>55</v>
      </c>
      <c r="W139" s="67">
        <f>_xlfn.PERCENTRANK.EXC($V$2:$V$166, V139, 3)</f>
        <v>0.20399999999999999</v>
      </c>
    </row>
    <row r="140" spans="1:23" x14ac:dyDescent="0.4">
      <c r="A140" s="8">
        <v>1</v>
      </c>
      <c r="B140" s="8">
        <v>3</v>
      </c>
      <c r="C140" s="8">
        <v>3</v>
      </c>
      <c r="D140" s="8">
        <v>5</v>
      </c>
      <c r="E140" s="8">
        <v>2</v>
      </c>
      <c r="F140" s="8">
        <v>4</v>
      </c>
      <c r="G140" s="8">
        <v>3</v>
      </c>
      <c r="H140" s="8">
        <v>3</v>
      </c>
      <c r="I140" s="8">
        <v>1</v>
      </c>
      <c r="J140" s="8">
        <v>5</v>
      </c>
      <c r="L140" s="18">
        <f>A140 - 1</f>
        <v>0</v>
      </c>
      <c r="M140" s="18">
        <f>5 - B140</f>
        <v>2</v>
      </c>
      <c r="N140" s="18">
        <f>C140 - 1</f>
        <v>2</v>
      </c>
      <c r="O140" s="18">
        <f>5-D140</f>
        <v>0</v>
      </c>
      <c r="P140" s="18">
        <f>E140-1</f>
        <v>1</v>
      </c>
      <c r="Q140" s="18">
        <f>5-F140</f>
        <v>1</v>
      </c>
      <c r="R140" s="18">
        <f>G140 - 1</f>
        <v>2</v>
      </c>
      <c r="S140" s="18">
        <f>5-H140</f>
        <v>2</v>
      </c>
      <c r="T140" s="18">
        <f>I140-1</f>
        <v>0</v>
      </c>
      <c r="U140" s="18">
        <f>5-J140</f>
        <v>0</v>
      </c>
      <c r="V140" s="64">
        <f>SUM(L140:U140) * 2.5</f>
        <v>25</v>
      </c>
      <c r="W140" s="67">
        <f>_xlfn.PERCENTRANK.EXC($V$2:$V$166, V140, 3)</f>
        <v>1.2E-2</v>
      </c>
    </row>
    <row r="141" spans="1:23" x14ac:dyDescent="0.4">
      <c r="A141" s="8">
        <v>3</v>
      </c>
      <c r="B141" s="8">
        <v>1</v>
      </c>
      <c r="C141" s="8">
        <v>3</v>
      </c>
      <c r="D141" s="8">
        <v>3</v>
      </c>
      <c r="E141" s="8">
        <v>4</v>
      </c>
      <c r="F141" s="8">
        <v>1</v>
      </c>
      <c r="G141" s="8">
        <v>3</v>
      </c>
      <c r="H141" s="8">
        <v>2</v>
      </c>
      <c r="I141" s="8">
        <v>3</v>
      </c>
      <c r="J141" s="8">
        <v>3</v>
      </c>
      <c r="L141" s="18">
        <f>A141 - 1</f>
        <v>2</v>
      </c>
      <c r="M141" s="18">
        <f>5 - B141</f>
        <v>4</v>
      </c>
      <c r="N141" s="18">
        <f>C141 - 1</f>
        <v>2</v>
      </c>
      <c r="O141" s="18">
        <f>5-D141</f>
        <v>2</v>
      </c>
      <c r="P141" s="18">
        <f>E141-1</f>
        <v>3</v>
      </c>
      <c r="Q141" s="18">
        <f>5-F141</f>
        <v>4</v>
      </c>
      <c r="R141" s="18">
        <f>G141 - 1</f>
        <v>2</v>
      </c>
      <c r="S141" s="18">
        <f>5-H141</f>
        <v>3</v>
      </c>
      <c r="T141" s="18">
        <f>I141-1</f>
        <v>2</v>
      </c>
      <c r="U141" s="18">
        <f>5-J141</f>
        <v>2</v>
      </c>
      <c r="V141" s="64">
        <f>SUM(L141:U141) * 2.5</f>
        <v>65</v>
      </c>
      <c r="W141" s="67">
        <f>_xlfn.PERCENTRANK.EXC($V$2:$V$166, V141, 3)</f>
        <v>0.36699999999999999</v>
      </c>
    </row>
    <row r="142" spans="1:23" x14ac:dyDescent="0.4">
      <c r="A142" s="8">
        <v>5</v>
      </c>
      <c r="B142" s="8">
        <v>2</v>
      </c>
      <c r="C142" s="8">
        <v>2</v>
      </c>
      <c r="D142" s="8">
        <v>2</v>
      </c>
      <c r="E142" s="8">
        <v>3</v>
      </c>
      <c r="F142" s="8">
        <v>4</v>
      </c>
      <c r="G142" s="8">
        <v>4</v>
      </c>
      <c r="H142" s="8">
        <v>2</v>
      </c>
      <c r="I142" s="8">
        <v>4</v>
      </c>
      <c r="J142" s="8">
        <v>3</v>
      </c>
      <c r="L142" s="18">
        <f>A142 - 1</f>
        <v>4</v>
      </c>
      <c r="M142" s="18">
        <f>5 - B142</f>
        <v>3</v>
      </c>
      <c r="N142" s="18">
        <f>C142 - 1</f>
        <v>1</v>
      </c>
      <c r="O142" s="18">
        <f>5-D142</f>
        <v>3</v>
      </c>
      <c r="P142" s="18">
        <f>E142-1</f>
        <v>2</v>
      </c>
      <c r="Q142" s="18">
        <f>5-F142</f>
        <v>1</v>
      </c>
      <c r="R142" s="18">
        <f>G142 - 1</f>
        <v>3</v>
      </c>
      <c r="S142" s="18">
        <f>5-H142</f>
        <v>3</v>
      </c>
      <c r="T142" s="18">
        <f>I142-1</f>
        <v>3</v>
      </c>
      <c r="U142" s="18">
        <f>5-J142</f>
        <v>2</v>
      </c>
      <c r="V142" s="64">
        <f>SUM(L142:U142) * 2.5</f>
        <v>62.5</v>
      </c>
      <c r="W142" s="67">
        <f>_xlfn.PERCENTRANK.EXC($V$2:$V$166, V142, 3)</f>
        <v>0.34300000000000003</v>
      </c>
    </row>
    <row r="143" spans="1:23" x14ac:dyDescent="0.4">
      <c r="A143" s="8">
        <v>3</v>
      </c>
      <c r="B143" s="8">
        <v>2</v>
      </c>
      <c r="C143" s="8">
        <v>4</v>
      </c>
      <c r="D143" s="8">
        <v>4</v>
      </c>
      <c r="E143" s="8">
        <v>3</v>
      </c>
      <c r="F143" s="8">
        <v>2</v>
      </c>
      <c r="G143" s="8">
        <v>4</v>
      </c>
      <c r="H143" s="8">
        <v>3</v>
      </c>
      <c r="I143" s="8">
        <v>4</v>
      </c>
      <c r="J143" s="8">
        <v>2</v>
      </c>
      <c r="L143" s="18">
        <f>A143 - 1</f>
        <v>2</v>
      </c>
      <c r="M143" s="18">
        <f>5 - B143</f>
        <v>3</v>
      </c>
      <c r="N143" s="18">
        <f>C143 - 1</f>
        <v>3</v>
      </c>
      <c r="O143" s="18">
        <f>5-D143</f>
        <v>1</v>
      </c>
      <c r="P143" s="18">
        <f>E143-1</f>
        <v>2</v>
      </c>
      <c r="Q143" s="18">
        <f>5-F143</f>
        <v>3</v>
      </c>
      <c r="R143" s="18">
        <f>G143 - 1</f>
        <v>3</v>
      </c>
      <c r="S143" s="18">
        <f>5-H143</f>
        <v>2</v>
      </c>
      <c r="T143" s="18">
        <f>I143-1</f>
        <v>3</v>
      </c>
      <c r="U143" s="18">
        <f>5-J143</f>
        <v>3</v>
      </c>
      <c r="V143" s="64">
        <f>SUM(L143:U143) * 2.5</f>
        <v>62.5</v>
      </c>
      <c r="W143" s="67">
        <f>_xlfn.PERCENTRANK.EXC($V$2:$V$166, V143, 3)</f>
        <v>0.34300000000000003</v>
      </c>
    </row>
    <row r="144" spans="1:23" x14ac:dyDescent="0.4">
      <c r="A144" s="8">
        <v>5</v>
      </c>
      <c r="B144" s="8">
        <v>1</v>
      </c>
      <c r="C144" s="8">
        <v>5</v>
      </c>
      <c r="D144" s="8">
        <v>1</v>
      </c>
      <c r="E144" s="8">
        <v>5</v>
      </c>
      <c r="F144" s="8">
        <v>1</v>
      </c>
      <c r="G144" s="8">
        <v>5</v>
      </c>
      <c r="H144" s="8">
        <v>1</v>
      </c>
      <c r="I144" s="8">
        <v>5</v>
      </c>
      <c r="J144" s="8">
        <v>1</v>
      </c>
      <c r="L144" s="18">
        <f>A144 - 1</f>
        <v>4</v>
      </c>
      <c r="M144" s="18">
        <f>5 - B144</f>
        <v>4</v>
      </c>
      <c r="N144" s="18">
        <f>C144 - 1</f>
        <v>4</v>
      </c>
      <c r="O144" s="18">
        <f>5-D144</f>
        <v>4</v>
      </c>
      <c r="P144" s="18">
        <f>E144-1</f>
        <v>4</v>
      </c>
      <c r="Q144" s="18">
        <f>5-F144</f>
        <v>4</v>
      </c>
      <c r="R144" s="18">
        <f>G144 - 1</f>
        <v>4</v>
      </c>
      <c r="S144" s="18">
        <f>5-H144</f>
        <v>4</v>
      </c>
      <c r="T144" s="18">
        <f>I144-1</f>
        <v>4</v>
      </c>
      <c r="U144" s="18">
        <f>5-J144</f>
        <v>4</v>
      </c>
      <c r="V144" s="64">
        <f>SUM(L144:U144) * 2.5</f>
        <v>100</v>
      </c>
      <c r="W144" s="67">
        <f>_xlfn.PERCENTRANK.EXC($V$2:$V$166, V144, 3)</f>
        <v>0.98099999999999998</v>
      </c>
    </row>
    <row r="145" spans="1:23" x14ac:dyDescent="0.4">
      <c r="A145" s="8">
        <v>3</v>
      </c>
      <c r="B145" s="8">
        <v>1</v>
      </c>
      <c r="C145" s="8">
        <v>4</v>
      </c>
      <c r="D145" s="8">
        <v>1</v>
      </c>
      <c r="E145" s="8">
        <v>4</v>
      </c>
      <c r="F145" s="8">
        <v>1</v>
      </c>
      <c r="G145" s="8">
        <v>5</v>
      </c>
      <c r="H145" s="8">
        <v>1</v>
      </c>
      <c r="I145" s="8">
        <v>4</v>
      </c>
      <c r="J145" s="8">
        <v>1</v>
      </c>
      <c r="L145" s="18">
        <f>A145 - 1</f>
        <v>2</v>
      </c>
      <c r="M145" s="18">
        <f>5 - B145</f>
        <v>4</v>
      </c>
      <c r="N145" s="18">
        <f>C145 - 1</f>
        <v>3</v>
      </c>
      <c r="O145" s="18">
        <f>5-D145</f>
        <v>4</v>
      </c>
      <c r="P145" s="18">
        <f>E145-1</f>
        <v>3</v>
      </c>
      <c r="Q145" s="18">
        <f>5-F145</f>
        <v>4</v>
      </c>
      <c r="R145" s="18">
        <f>G145 - 1</f>
        <v>4</v>
      </c>
      <c r="S145" s="18">
        <f>5-H145</f>
        <v>4</v>
      </c>
      <c r="T145" s="18">
        <f>I145-1</f>
        <v>3</v>
      </c>
      <c r="U145" s="18">
        <f>5-J145</f>
        <v>4</v>
      </c>
      <c r="V145" s="64">
        <f>SUM(L145:U145) * 2.5</f>
        <v>87.5</v>
      </c>
      <c r="W145" s="67">
        <f>_xlfn.PERCENTRANK.EXC($V$2:$V$166, V145, 3)</f>
        <v>0.77700000000000002</v>
      </c>
    </row>
    <row r="146" spans="1:23" x14ac:dyDescent="0.4">
      <c r="A146" s="8">
        <v>1</v>
      </c>
      <c r="B146" s="8">
        <v>3</v>
      </c>
      <c r="C146" s="8">
        <v>5</v>
      </c>
      <c r="D146" s="8">
        <v>1</v>
      </c>
      <c r="E146" s="8">
        <v>3</v>
      </c>
      <c r="F146" s="8">
        <v>1</v>
      </c>
      <c r="G146" s="8">
        <v>4</v>
      </c>
      <c r="H146" s="8">
        <v>3</v>
      </c>
      <c r="I146" s="8">
        <v>5</v>
      </c>
      <c r="J146" s="8">
        <v>1</v>
      </c>
      <c r="L146" s="18">
        <f>A146 - 1</f>
        <v>0</v>
      </c>
      <c r="M146" s="18">
        <f>5 - B146</f>
        <v>2</v>
      </c>
      <c r="N146" s="18">
        <f>C146 - 1</f>
        <v>4</v>
      </c>
      <c r="O146" s="18">
        <f>5-D146</f>
        <v>4</v>
      </c>
      <c r="P146" s="18">
        <f>E146-1</f>
        <v>2</v>
      </c>
      <c r="Q146" s="18">
        <f>5-F146</f>
        <v>4</v>
      </c>
      <c r="R146" s="18">
        <f>G146 - 1</f>
        <v>3</v>
      </c>
      <c r="S146" s="18">
        <f>5-H146</f>
        <v>2</v>
      </c>
      <c r="T146" s="18">
        <f>I146-1</f>
        <v>4</v>
      </c>
      <c r="U146" s="18">
        <f>5-J146</f>
        <v>4</v>
      </c>
      <c r="V146" s="64">
        <f>SUM(L146:U146) * 2.5</f>
        <v>72.5</v>
      </c>
      <c r="W146" s="67">
        <f>_xlfn.PERCENTRANK.EXC($V$2:$V$166, V146, 3)</f>
        <v>0.51800000000000002</v>
      </c>
    </row>
    <row r="147" spans="1:23" x14ac:dyDescent="0.4">
      <c r="A147" s="8">
        <v>4</v>
      </c>
      <c r="B147" s="8">
        <v>2</v>
      </c>
      <c r="C147" s="8">
        <v>4</v>
      </c>
      <c r="D147" s="8">
        <v>2</v>
      </c>
      <c r="E147" s="8">
        <v>3</v>
      </c>
      <c r="F147" s="8">
        <v>2</v>
      </c>
      <c r="G147" s="8">
        <v>4</v>
      </c>
      <c r="H147" s="8">
        <v>2</v>
      </c>
      <c r="I147" s="8">
        <v>3</v>
      </c>
      <c r="J147" s="8">
        <v>2</v>
      </c>
      <c r="L147" s="18">
        <f>A147 - 1</f>
        <v>3</v>
      </c>
      <c r="M147" s="18">
        <f>5 - B147</f>
        <v>3</v>
      </c>
      <c r="N147" s="18">
        <f>C147 - 1</f>
        <v>3</v>
      </c>
      <c r="O147" s="18">
        <f>5-D147</f>
        <v>3</v>
      </c>
      <c r="P147" s="18">
        <f>E147-1</f>
        <v>2</v>
      </c>
      <c r="Q147" s="18">
        <f>5-F147</f>
        <v>3</v>
      </c>
      <c r="R147" s="18">
        <f>G147 - 1</f>
        <v>3</v>
      </c>
      <c r="S147" s="18">
        <f>5-H147</f>
        <v>3</v>
      </c>
      <c r="T147" s="18">
        <f>I147-1</f>
        <v>2</v>
      </c>
      <c r="U147" s="18">
        <f>5-J147</f>
        <v>3</v>
      </c>
      <c r="V147" s="64">
        <f>SUM(L147:U147) * 2.5</f>
        <v>70</v>
      </c>
      <c r="W147" s="67">
        <f>_xlfn.PERCENTRANK.EXC($V$2:$V$166, V147, 3)</f>
        <v>0.46300000000000002</v>
      </c>
    </row>
    <row r="148" spans="1:23" x14ac:dyDescent="0.4">
      <c r="A148" s="8">
        <v>1</v>
      </c>
      <c r="B148" s="8">
        <v>2</v>
      </c>
      <c r="C148" s="8">
        <v>4</v>
      </c>
      <c r="D148" s="8">
        <v>2</v>
      </c>
      <c r="E148" s="8">
        <v>1</v>
      </c>
      <c r="F148" s="8">
        <v>2</v>
      </c>
      <c r="G148" s="8">
        <v>4</v>
      </c>
      <c r="H148" s="8">
        <v>3</v>
      </c>
      <c r="I148" s="8">
        <v>2</v>
      </c>
      <c r="J148" s="8">
        <v>3</v>
      </c>
      <c r="L148" s="18">
        <f>A148 - 1</f>
        <v>0</v>
      </c>
      <c r="M148" s="18">
        <f>5 - B148</f>
        <v>3</v>
      </c>
      <c r="N148" s="18">
        <f>C148 - 1</f>
        <v>3</v>
      </c>
      <c r="O148" s="18">
        <f>5-D148</f>
        <v>3</v>
      </c>
      <c r="P148" s="18">
        <f>E148-1</f>
        <v>0</v>
      </c>
      <c r="Q148" s="18">
        <f>5-F148</f>
        <v>3</v>
      </c>
      <c r="R148" s="18">
        <f>G148 - 1</f>
        <v>3</v>
      </c>
      <c r="S148" s="18">
        <f>5-H148</f>
        <v>2</v>
      </c>
      <c r="T148" s="18">
        <f>I148-1</f>
        <v>1</v>
      </c>
      <c r="U148" s="18">
        <f>5-J148</f>
        <v>2</v>
      </c>
      <c r="V148" s="64">
        <f>SUM(L148:U148) * 2.5</f>
        <v>50</v>
      </c>
      <c r="W148" s="67">
        <f>_xlfn.PERCENTRANK.EXC($V$2:$V$166, V148, 3)</f>
        <v>0.156</v>
      </c>
    </row>
    <row r="149" spans="1:23" x14ac:dyDescent="0.4">
      <c r="A149" s="8">
        <v>5</v>
      </c>
      <c r="B149" s="8">
        <v>3</v>
      </c>
      <c r="C149" s="8">
        <v>4</v>
      </c>
      <c r="D149" s="8">
        <v>2</v>
      </c>
      <c r="E149" s="8">
        <v>4</v>
      </c>
      <c r="F149" s="8">
        <v>1</v>
      </c>
      <c r="G149" s="8">
        <v>3</v>
      </c>
      <c r="H149" s="8">
        <v>2</v>
      </c>
      <c r="I149" s="8">
        <v>4</v>
      </c>
      <c r="J149" s="8">
        <v>3</v>
      </c>
      <c r="L149" s="18">
        <f>A149 - 1</f>
        <v>4</v>
      </c>
      <c r="M149" s="18">
        <f>5 - B149</f>
        <v>2</v>
      </c>
      <c r="N149" s="18">
        <f>C149 - 1</f>
        <v>3</v>
      </c>
      <c r="O149" s="18">
        <f>5-D149</f>
        <v>3</v>
      </c>
      <c r="P149" s="18">
        <f>E149-1</f>
        <v>3</v>
      </c>
      <c r="Q149" s="18">
        <f>5-F149</f>
        <v>4</v>
      </c>
      <c r="R149" s="18">
        <f>G149 - 1</f>
        <v>2</v>
      </c>
      <c r="S149" s="18">
        <f>5-H149</f>
        <v>3</v>
      </c>
      <c r="T149" s="18">
        <f>I149-1</f>
        <v>3</v>
      </c>
      <c r="U149" s="18">
        <f>5-J149</f>
        <v>2</v>
      </c>
      <c r="V149" s="64">
        <f>SUM(L149:U149) * 2.5</f>
        <v>72.5</v>
      </c>
      <c r="W149" s="67">
        <f>_xlfn.PERCENTRANK.EXC($V$2:$V$166, V149, 3)</f>
        <v>0.51800000000000002</v>
      </c>
    </row>
    <row r="150" spans="1:23" x14ac:dyDescent="0.4">
      <c r="A150" s="8">
        <v>2</v>
      </c>
      <c r="B150" s="8">
        <v>3</v>
      </c>
      <c r="C150" s="8">
        <v>3</v>
      </c>
      <c r="D150" s="8">
        <v>2</v>
      </c>
      <c r="E150" s="8">
        <v>2</v>
      </c>
      <c r="F150" s="8">
        <v>2</v>
      </c>
      <c r="G150" s="8">
        <v>3</v>
      </c>
      <c r="H150" s="8">
        <v>4</v>
      </c>
      <c r="I150" s="8">
        <v>3</v>
      </c>
      <c r="J150" s="8">
        <v>1</v>
      </c>
      <c r="L150" s="18">
        <f>A150 - 1</f>
        <v>1</v>
      </c>
      <c r="M150" s="18">
        <f>5 - B150</f>
        <v>2</v>
      </c>
      <c r="N150" s="18">
        <f>C150 - 1</f>
        <v>2</v>
      </c>
      <c r="O150" s="18">
        <f>5-D150</f>
        <v>3</v>
      </c>
      <c r="P150" s="18">
        <f>E150-1</f>
        <v>1</v>
      </c>
      <c r="Q150" s="18">
        <f>5-F150</f>
        <v>3</v>
      </c>
      <c r="R150" s="18">
        <f>G150 - 1</f>
        <v>2</v>
      </c>
      <c r="S150" s="18">
        <f>5-H150</f>
        <v>1</v>
      </c>
      <c r="T150" s="18">
        <f>I150-1</f>
        <v>2</v>
      </c>
      <c r="U150" s="18">
        <f>5-J150</f>
        <v>4</v>
      </c>
      <c r="V150" s="64">
        <f>SUM(L150:U150) * 2.5</f>
        <v>52.5</v>
      </c>
      <c r="W150" s="67">
        <f>_xlfn.PERCENTRANK.EXC($V$2:$V$166, V150, 3)</f>
        <v>0.19800000000000001</v>
      </c>
    </row>
    <row r="151" spans="1:23" x14ac:dyDescent="0.4">
      <c r="A151" s="8">
        <v>2</v>
      </c>
      <c r="B151" s="8">
        <v>1</v>
      </c>
      <c r="C151" s="8">
        <v>4</v>
      </c>
      <c r="D151" s="8">
        <v>1</v>
      </c>
      <c r="E151" s="8">
        <v>3</v>
      </c>
      <c r="F151" s="8">
        <v>1</v>
      </c>
      <c r="G151" s="8">
        <v>5</v>
      </c>
      <c r="H151" s="8">
        <v>1</v>
      </c>
      <c r="I151" s="8">
        <v>4</v>
      </c>
      <c r="J151" s="8">
        <v>2</v>
      </c>
      <c r="L151" s="18">
        <f>A151 - 1</f>
        <v>1</v>
      </c>
      <c r="M151" s="18">
        <f>5 - B151</f>
        <v>4</v>
      </c>
      <c r="N151" s="18">
        <f>C151 - 1</f>
        <v>3</v>
      </c>
      <c r="O151" s="18">
        <f>5-D151</f>
        <v>4</v>
      </c>
      <c r="P151" s="18">
        <f>E151-1</f>
        <v>2</v>
      </c>
      <c r="Q151" s="18">
        <f>5-F151</f>
        <v>4</v>
      </c>
      <c r="R151" s="18">
        <f>G151 - 1</f>
        <v>4</v>
      </c>
      <c r="S151" s="18">
        <f>5-H151</f>
        <v>4</v>
      </c>
      <c r="T151" s="18">
        <f>I151-1</f>
        <v>3</v>
      </c>
      <c r="U151" s="18">
        <f>5-J151</f>
        <v>3</v>
      </c>
      <c r="V151" s="64">
        <f>SUM(L151:U151) * 2.5</f>
        <v>80</v>
      </c>
      <c r="W151" s="67">
        <f>_xlfn.PERCENTRANK.EXC($V$2:$V$166, V151, 3)</f>
        <v>0.66800000000000004</v>
      </c>
    </row>
    <row r="152" spans="1:23" x14ac:dyDescent="0.4">
      <c r="A152" s="8">
        <v>4</v>
      </c>
      <c r="B152" s="8">
        <v>1</v>
      </c>
      <c r="C152" s="8">
        <v>5</v>
      </c>
      <c r="D152" s="8">
        <v>2</v>
      </c>
      <c r="E152" s="8">
        <v>4</v>
      </c>
      <c r="F152" s="8">
        <v>2</v>
      </c>
      <c r="G152" s="8">
        <v>4</v>
      </c>
      <c r="H152" s="8">
        <v>2</v>
      </c>
      <c r="I152" s="8">
        <v>5</v>
      </c>
      <c r="J152" s="8">
        <v>2</v>
      </c>
      <c r="L152" s="18">
        <f>A152 - 1</f>
        <v>3</v>
      </c>
      <c r="M152" s="18">
        <f>5 - B152</f>
        <v>4</v>
      </c>
      <c r="N152" s="18">
        <f>C152 - 1</f>
        <v>4</v>
      </c>
      <c r="O152" s="18">
        <f>5-D152</f>
        <v>3</v>
      </c>
      <c r="P152" s="18">
        <f>E152-1</f>
        <v>3</v>
      </c>
      <c r="Q152" s="18">
        <f>5-F152</f>
        <v>3</v>
      </c>
      <c r="R152" s="18">
        <f>G152 - 1</f>
        <v>3</v>
      </c>
      <c r="S152" s="18">
        <f>5-H152</f>
        <v>3</v>
      </c>
      <c r="T152" s="18">
        <f>I152-1</f>
        <v>4</v>
      </c>
      <c r="U152" s="18">
        <f>5-J152</f>
        <v>3</v>
      </c>
      <c r="V152" s="64">
        <f>SUM(L152:U152) * 2.5</f>
        <v>82.5</v>
      </c>
      <c r="W152" s="67">
        <f>_xlfn.PERCENTRANK.EXC($V$2:$V$166, V152, 3)</f>
        <v>0.71</v>
      </c>
    </row>
    <row r="153" spans="1:23" x14ac:dyDescent="0.4">
      <c r="A153" s="8">
        <v>4</v>
      </c>
      <c r="B153" s="8">
        <v>3</v>
      </c>
      <c r="C153" s="8">
        <v>4</v>
      </c>
      <c r="D153" s="8">
        <v>4</v>
      </c>
      <c r="E153" s="8">
        <v>4</v>
      </c>
      <c r="F153" s="8">
        <v>1</v>
      </c>
      <c r="G153" s="8">
        <v>4</v>
      </c>
      <c r="H153" s="8">
        <v>1</v>
      </c>
      <c r="I153" s="8">
        <v>4</v>
      </c>
      <c r="J153" s="8">
        <v>5</v>
      </c>
      <c r="L153" s="18">
        <f>A153 - 1</f>
        <v>3</v>
      </c>
      <c r="M153" s="18">
        <f>5 - B153</f>
        <v>2</v>
      </c>
      <c r="N153" s="18">
        <f>C153 - 1</f>
        <v>3</v>
      </c>
      <c r="O153" s="18">
        <f>5-D153</f>
        <v>1</v>
      </c>
      <c r="P153" s="18">
        <f>E153-1</f>
        <v>3</v>
      </c>
      <c r="Q153" s="18">
        <f>5-F153</f>
        <v>4</v>
      </c>
      <c r="R153" s="18">
        <f>G153 - 1</f>
        <v>3</v>
      </c>
      <c r="S153" s="18">
        <f>5-H153</f>
        <v>4</v>
      </c>
      <c r="T153" s="18">
        <f>I153-1</f>
        <v>3</v>
      </c>
      <c r="U153" s="18">
        <f>5-J153</f>
        <v>0</v>
      </c>
      <c r="V153" s="64">
        <f>SUM(L153:U153) * 2.5</f>
        <v>65</v>
      </c>
      <c r="W153" s="67">
        <f>_xlfn.PERCENTRANK.EXC($V$2:$V$166, V153, 3)</f>
        <v>0.36699999999999999</v>
      </c>
    </row>
    <row r="154" spans="1:23" x14ac:dyDescent="0.4">
      <c r="A154" s="8">
        <v>2</v>
      </c>
      <c r="B154" s="8">
        <v>2</v>
      </c>
      <c r="C154" s="8">
        <v>4</v>
      </c>
      <c r="D154" s="8">
        <v>3</v>
      </c>
      <c r="E154" s="8">
        <v>2</v>
      </c>
      <c r="F154" s="8">
        <v>2</v>
      </c>
      <c r="G154" s="8">
        <v>2</v>
      </c>
      <c r="H154" s="8">
        <v>3</v>
      </c>
      <c r="I154" s="8">
        <v>3</v>
      </c>
      <c r="J154" s="8">
        <v>3</v>
      </c>
      <c r="L154" s="18">
        <f>A154 - 1</f>
        <v>1</v>
      </c>
      <c r="M154" s="18">
        <f>5 - B154</f>
        <v>3</v>
      </c>
      <c r="N154" s="18">
        <f>C154 - 1</f>
        <v>3</v>
      </c>
      <c r="O154" s="18">
        <f>5-D154</f>
        <v>2</v>
      </c>
      <c r="P154" s="18">
        <f>E154-1</f>
        <v>1</v>
      </c>
      <c r="Q154" s="18">
        <f>5-F154</f>
        <v>3</v>
      </c>
      <c r="R154" s="18">
        <f>G154 - 1</f>
        <v>1</v>
      </c>
      <c r="S154" s="18">
        <f>5-H154</f>
        <v>2</v>
      </c>
      <c r="T154" s="18">
        <f>I154-1</f>
        <v>2</v>
      </c>
      <c r="U154" s="18">
        <f>5-J154</f>
        <v>2</v>
      </c>
      <c r="V154" s="64">
        <f>SUM(L154:U154) * 2.5</f>
        <v>50</v>
      </c>
      <c r="W154" s="67">
        <f>_xlfn.PERCENTRANK.EXC($V$2:$V$166, V154, 3)</f>
        <v>0.156</v>
      </c>
    </row>
    <row r="155" spans="1:23" x14ac:dyDescent="0.4">
      <c r="A155" s="8">
        <v>5</v>
      </c>
      <c r="B155" s="8">
        <v>1</v>
      </c>
      <c r="C155" s="8">
        <v>5</v>
      </c>
      <c r="D155" s="8">
        <v>1</v>
      </c>
      <c r="E155" s="8">
        <v>5</v>
      </c>
      <c r="F155" s="8">
        <v>1</v>
      </c>
      <c r="G155" s="8">
        <v>5</v>
      </c>
      <c r="H155" s="8">
        <v>1</v>
      </c>
      <c r="I155" s="8">
        <v>5</v>
      </c>
      <c r="J155" s="8">
        <v>1</v>
      </c>
      <c r="L155" s="18">
        <f>A155 - 1</f>
        <v>4</v>
      </c>
      <c r="M155" s="18">
        <f>5 - B155</f>
        <v>4</v>
      </c>
      <c r="N155" s="18">
        <f>C155 - 1</f>
        <v>4</v>
      </c>
      <c r="O155" s="18">
        <f>5-D155</f>
        <v>4</v>
      </c>
      <c r="P155" s="18">
        <f>E155-1</f>
        <v>4</v>
      </c>
      <c r="Q155" s="18">
        <f>5-F155</f>
        <v>4</v>
      </c>
      <c r="R155" s="18">
        <f>G155 - 1</f>
        <v>4</v>
      </c>
      <c r="S155" s="18">
        <f>5-H155</f>
        <v>4</v>
      </c>
      <c r="T155" s="18">
        <f>I155-1</f>
        <v>4</v>
      </c>
      <c r="U155" s="18">
        <f>5-J155</f>
        <v>4</v>
      </c>
      <c r="V155" s="64">
        <f>SUM(L155:U155) * 2.5</f>
        <v>100</v>
      </c>
      <c r="W155" s="67">
        <f>_xlfn.PERCENTRANK.EXC($V$2:$V$166, V155, 3)</f>
        <v>0.98099999999999998</v>
      </c>
    </row>
    <row r="156" spans="1:23" x14ac:dyDescent="0.4">
      <c r="A156" s="8">
        <v>4</v>
      </c>
      <c r="B156" s="8">
        <v>1</v>
      </c>
      <c r="C156" s="8">
        <v>3</v>
      </c>
      <c r="D156" s="8">
        <v>1</v>
      </c>
      <c r="E156" s="8">
        <v>4</v>
      </c>
      <c r="F156" s="8">
        <v>1</v>
      </c>
      <c r="G156" s="8">
        <v>5</v>
      </c>
      <c r="H156" s="8">
        <v>1</v>
      </c>
      <c r="I156" s="8">
        <v>5</v>
      </c>
      <c r="J156" s="8">
        <v>1</v>
      </c>
      <c r="L156" s="18">
        <f>A156 - 1</f>
        <v>3</v>
      </c>
      <c r="M156" s="18">
        <f>5 - B156</f>
        <v>4</v>
      </c>
      <c r="N156" s="18">
        <f>C156 - 1</f>
        <v>2</v>
      </c>
      <c r="O156" s="18">
        <f>5-D156</f>
        <v>4</v>
      </c>
      <c r="P156" s="18">
        <f>E156-1</f>
        <v>3</v>
      </c>
      <c r="Q156" s="18">
        <f>5-F156</f>
        <v>4</v>
      </c>
      <c r="R156" s="18">
        <f>G156 - 1</f>
        <v>4</v>
      </c>
      <c r="S156" s="18">
        <f>5-H156</f>
        <v>4</v>
      </c>
      <c r="T156" s="18">
        <f>I156-1</f>
        <v>4</v>
      </c>
      <c r="U156" s="18">
        <f>5-J156</f>
        <v>4</v>
      </c>
      <c r="V156" s="64">
        <f>SUM(L156:U156) * 2.5</f>
        <v>90</v>
      </c>
      <c r="W156" s="67">
        <f>_xlfn.PERCENTRANK.EXC($V$2:$V$166, V156, 3)</f>
        <v>0.81899999999999995</v>
      </c>
    </row>
    <row r="157" spans="1:23" x14ac:dyDescent="0.4">
      <c r="A157" s="8">
        <v>4</v>
      </c>
      <c r="B157" s="8">
        <v>2</v>
      </c>
      <c r="C157" s="8">
        <v>5</v>
      </c>
      <c r="D157" s="8">
        <v>1</v>
      </c>
      <c r="E157" s="8">
        <v>5</v>
      </c>
      <c r="F157" s="8">
        <v>1</v>
      </c>
      <c r="G157" s="8">
        <v>4</v>
      </c>
      <c r="H157" s="8">
        <v>2</v>
      </c>
      <c r="I157" s="8">
        <v>5</v>
      </c>
      <c r="J157" s="8">
        <v>1</v>
      </c>
      <c r="L157" s="18">
        <f>A157 - 1</f>
        <v>3</v>
      </c>
      <c r="M157" s="18">
        <f>5 - B157</f>
        <v>3</v>
      </c>
      <c r="N157" s="18">
        <f>C157 - 1</f>
        <v>4</v>
      </c>
      <c r="O157" s="18">
        <f>5-D157</f>
        <v>4</v>
      </c>
      <c r="P157" s="18">
        <f>E157-1</f>
        <v>4</v>
      </c>
      <c r="Q157" s="18">
        <f>5-F157</f>
        <v>4</v>
      </c>
      <c r="R157" s="18">
        <f>G157 - 1</f>
        <v>3</v>
      </c>
      <c r="S157" s="18">
        <f>5-H157</f>
        <v>3</v>
      </c>
      <c r="T157" s="18">
        <f>I157-1</f>
        <v>4</v>
      </c>
      <c r="U157" s="18">
        <f>5-J157</f>
        <v>4</v>
      </c>
      <c r="V157" s="64">
        <f>SUM(L157:U157) * 2.5</f>
        <v>90</v>
      </c>
      <c r="W157" s="67">
        <f>_xlfn.PERCENTRANK.EXC($V$2:$V$166, V157, 3)</f>
        <v>0.81899999999999995</v>
      </c>
    </row>
    <row r="158" spans="1:23" x14ac:dyDescent="0.4">
      <c r="A158" s="8">
        <v>4</v>
      </c>
      <c r="B158" s="8">
        <v>1</v>
      </c>
      <c r="C158" s="8">
        <v>5</v>
      </c>
      <c r="D158" s="8">
        <v>4</v>
      </c>
      <c r="E158" s="8">
        <v>3</v>
      </c>
      <c r="F158" s="8">
        <v>3</v>
      </c>
      <c r="G158" s="8">
        <v>5</v>
      </c>
      <c r="H158" s="8">
        <v>1</v>
      </c>
      <c r="I158" s="8">
        <v>4</v>
      </c>
      <c r="J158" s="8">
        <v>4</v>
      </c>
      <c r="L158" s="18">
        <f>A158 - 1</f>
        <v>3</v>
      </c>
      <c r="M158" s="18">
        <f>5 - B158</f>
        <v>4</v>
      </c>
      <c r="N158" s="18">
        <f>C158 - 1</f>
        <v>4</v>
      </c>
      <c r="O158" s="18">
        <f>5-D158</f>
        <v>1</v>
      </c>
      <c r="P158" s="18">
        <f>E158-1</f>
        <v>2</v>
      </c>
      <c r="Q158" s="18">
        <f>5-F158</f>
        <v>2</v>
      </c>
      <c r="R158" s="18">
        <f>G158 - 1</f>
        <v>4</v>
      </c>
      <c r="S158" s="18">
        <f>5-H158</f>
        <v>4</v>
      </c>
      <c r="T158" s="18">
        <f>I158-1</f>
        <v>3</v>
      </c>
      <c r="U158" s="18">
        <f>5-J158</f>
        <v>1</v>
      </c>
      <c r="V158" s="64">
        <f>SUM(L158:U158) * 2.5</f>
        <v>70</v>
      </c>
      <c r="W158" s="67">
        <f>_xlfn.PERCENTRANK.EXC($V$2:$V$166, V158, 3)</f>
        <v>0.46300000000000002</v>
      </c>
    </row>
    <row r="159" spans="1:23" x14ac:dyDescent="0.4">
      <c r="A159" s="8">
        <v>4</v>
      </c>
      <c r="B159" s="8">
        <v>1</v>
      </c>
      <c r="C159" s="8">
        <v>4</v>
      </c>
      <c r="D159" s="8">
        <v>1</v>
      </c>
      <c r="E159" s="8">
        <v>4</v>
      </c>
      <c r="F159" s="8">
        <v>1</v>
      </c>
      <c r="G159" s="8">
        <v>5</v>
      </c>
      <c r="H159" s="8">
        <v>1</v>
      </c>
      <c r="I159" s="8">
        <v>4</v>
      </c>
      <c r="J159" s="8">
        <v>1</v>
      </c>
      <c r="L159" s="18">
        <f>A159 - 1</f>
        <v>3</v>
      </c>
      <c r="M159" s="18">
        <f>5 - B159</f>
        <v>4</v>
      </c>
      <c r="N159" s="18">
        <f>C159 - 1</f>
        <v>3</v>
      </c>
      <c r="O159" s="18">
        <f>5-D159</f>
        <v>4</v>
      </c>
      <c r="P159" s="18">
        <f>E159-1</f>
        <v>3</v>
      </c>
      <c r="Q159" s="18">
        <f>5-F159</f>
        <v>4</v>
      </c>
      <c r="R159" s="18">
        <f>G159 - 1</f>
        <v>4</v>
      </c>
      <c r="S159" s="18">
        <f>5-H159</f>
        <v>4</v>
      </c>
      <c r="T159" s="18">
        <f>I159-1</f>
        <v>3</v>
      </c>
      <c r="U159" s="18">
        <f>5-J159</f>
        <v>4</v>
      </c>
      <c r="V159" s="64">
        <f>SUM(L159:U159) * 2.5</f>
        <v>90</v>
      </c>
      <c r="W159" s="67">
        <f>_xlfn.PERCENTRANK.EXC($V$2:$V$166, V159, 3)</f>
        <v>0.81899999999999995</v>
      </c>
    </row>
    <row r="160" spans="1:23" x14ac:dyDescent="0.4">
      <c r="A160" s="8">
        <v>2</v>
      </c>
      <c r="B160" s="8">
        <v>1</v>
      </c>
      <c r="C160" s="8">
        <v>4</v>
      </c>
      <c r="D160" s="8">
        <v>2</v>
      </c>
      <c r="E160" s="8">
        <v>2</v>
      </c>
      <c r="F160" s="8">
        <v>2</v>
      </c>
      <c r="G160" s="8">
        <v>4</v>
      </c>
      <c r="H160" s="8">
        <v>2</v>
      </c>
      <c r="I160" s="8">
        <v>4</v>
      </c>
      <c r="J160" s="8">
        <v>2</v>
      </c>
      <c r="L160" s="18">
        <f>A160 - 1</f>
        <v>1</v>
      </c>
      <c r="M160" s="18">
        <f>5 - B160</f>
        <v>4</v>
      </c>
      <c r="N160" s="18">
        <f>C160 - 1</f>
        <v>3</v>
      </c>
      <c r="O160" s="18">
        <f>5-D160</f>
        <v>3</v>
      </c>
      <c r="P160" s="18">
        <f>E160-1</f>
        <v>1</v>
      </c>
      <c r="Q160" s="18">
        <f>5-F160</f>
        <v>3</v>
      </c>
      <c r="R160" s="18">
        <f>G160 - 1</f>
        <v>3</v>
      </c>
      <c r="S160" s="18">
        <f>5-H160</f>
        <v>3</v>
      </c>
      <c r="T160" s="18">
        <f>I160-1</f>
        <v>3</v>
      </c>
      <c r="U160" s="18">
        <f>5-J160</f>
        <v>3</v>
      </c>
      <c r="V160" s="64">
        <f>SUM(L160:U160) * 2.5</f>
        <v>67.5</v>
      </c>
      <c r="W160" s="67">
        <f>_xlfn.PERCENTRANK.EXC($V$2:$V$166, V160, 3)</f>
        <v>0.40899999999999997</v>
      </c>
    </row>
    <row r="161" spans="1:23" x14ac:dyDescent="0.4">
      <c r="A161" s="8">
        <v>1</v>
      </c>
      <c r="B161" s="8">
        <v>3</v>
      </c>
      <c r="C161" s="8">
        <v>3</v>
      </c>
      <c r="D161" s="8">
        <v>2</v>
      </c>
      <c r="E161" s="8">
        <v>2</v>
      </c>
      <c r="F161" s="8">
        <v>3</v>
      </c>
      <c r="G161" s="8">
        <v>2</v>
      </c>
      <c r="H161" s="8">
        <v>4</v>
      </c>
      <c r="I161" s="8">
        <v>3</v>
      </c>
      <c r="J161" s="8">
        <v>2</v>
      </c>
      <c r="L161" s="18">
        <f>A161 - 1</f>
        <v>0</v>
      </c>
      <c r="M161" s="18">
        <f>5 - B161</f>
        <v>2</v>
      </c>
      <c r="N161" s="18">
        <f>C161 - 1</f>
        <v>2</v>
      </c>
      <c r="O161" s="18">
        <f>5-D161</f>
        <v>3</v>
      </c>
      <c r="P161" s="18">
        <f>E161-1</f>
        <v>1</v>
      </c>
      <c r="Q161" s="18">
        <f>5-F161</f>
        <v>2</v>
      </c>
      <c r="R161" s="18">
        <f>G161 - 1</f>
        <v>1</v>
      </c>
      <c r="S161" s="18">
        <f>5-H161</f>
        <v>1</v>
      </c>
      <c r="T161" s="18">
        <f>I161-1</f>
        <v>2</v>
      </c>
      <c r="U161" s="18">
        <f>5-J161</f>
        <v>3</v>
      </c>
      <c r="V161" s="64">
        <f>SUM(L161:U161) * 2.5</f>
        <v>42.5</v>
      </c>
      <c r="W161" s="67">
        <f>_xlfn.PERCENTRANK.EXC($V$2:$V$166, V161, 3)</f>
        <v>6.6000000000000003E-2</v>
      </c>
    </row>
    <row r="162" spans="1:23" x14ac:dyDescent="0.4">
      <c r="A162" s="8">
        <v>4</v>
      </c>
      <c r="B162" s="8">
        <v>2</v>
      </c>
      <c r="C162" s="8">
        <v>4</v>
      </c>
      <c r="D162" s="8">
        <v>2</v>
      </c>
      <c r="E162" s="8">
        <v>4</v>
      </c>
      <c r="F162" s="8">
        <v>2</v>
      </c>
      <c r="G162" s="8">
        <v>4</v>
      </c>
      <c r="H162" s="8">
        <v>2</v>
      </c>
      <c r="I162" s="8">
        <v>4</v>
      </c>
      <c r="J162" s="8">
        <v>2</v>
      </c>
      <c r="L162" s="18">
        <f>A162 - 1</f>
        <v>3</v>
      </c>
      <c r="M162" s="18">
        <f>5 - B162</f>
        <v>3</v>
      </c>
      <c r="N162" s="18">
        <f>C162 - 1</f>
        <v>3</v>
      </c>
      <c r="O162" s="18">
        <f>5-D162</f>
        <v>3</v>
      </c>
      <c r="P162" s="18">
        <f>E162-1</f>
        <v>3</v>
      </c>
      <c r="Q162" s="18">
        <f>5-F162</f>
        <v>3</v>
      </c>
      <c r="R162" s="18">
        <f>G162 - 1</f>
        <v>3</v>
      </c>
      <c r="S162" s="18">
        <f>5-H162</f>
        <v>3</v>
      </c>
      <c r="T162" s="18">
        <f>I162-1</f>
        <v>3</v>
      </c>
      <c r="U162" s="18">
        <f>5-J162</f>
        <v>3</v>
      </c>
      <c r="V162" s="64">
        <f>SUM(L162:U162) * 2.5</f>
        <v>75</v>
      </c>
      <c r="W162" s="67">
        <f>_xlfn.PERCENTRANK.EXC($V$2:$V$166, V162, 3)</f>
        <v>0.56599999999999995</v>
      </c>
    </row>
    <row r="163" spans="1:23" x14ac:dyDescent="0.4">
      <c r="A163" s="8">
        <v>5</v>
      </c>
      <c r="B163" s="8">
        <v>1</v>
      </c>
      <c r="C163" s="8">
        <v>5</v>
      </c>
      <c r="D163" s="8">
        <v>1</v>
      </c>
      <c r="E163" s="8">
        <v>5</v>
      </c>
      <c r="F163" s="8">
        <v>1</v>
      </c>
      <c r="G163" s="8">
        <v>4</v>
      </c>
      <c r="H163" s="8">
        <v>1</v>
      </c>
      <c r="I163" s="8">
        <v>5</v>
      </c>
      <c r="J163" s="8">
        <v>1</v>
      </c>
      <c r="L163" s="18">
        <f>A163 - 1</f>
        <v>4</v>
      </c>
      <c r="M163" s="18">
        <f>5 - B163</f>
        <v>4</v>
      </c>
      <c r="N163" s="18">
        <f>C163 - 1</f>
        <v>4</v>
      </c>
      <c r="O163" s="18">
        <f>5-D163</f>
        <v>4</v>
      </c>
      <c r="P163" s="18">
        <f>E163-1</f>
        <v>4</v>
      </c>
      <c r="Q163" s="18">
        <f>5-F163</f>
        <v>4</v>
      </c>
      <c r="R163" s="18">
        <f>G163 - 1</f>
        <v>3</v>
      </c>
      <c r="S163" s="18">
        <f>5-H163</f>
        <v>4</v>
      </c>
      <c r="T163" s="18">
        <f>I163-1</f>
        <v>4</v>
      </c>
      <c r="U163" s="18">
        <f>5-J163</f>
        <v>4</v>
      </c>
      <c r="V163" s="64">
        <f>SUM(L163:U163) * 2.5</f>
        <v>97.5</v>
      </c>
      <c r="W163" s="67">
        <f>_xlfn.PERCENTRANK.EXC($V$2:$V$166, V163, 3)</f>
        <v>0.95699999999999996</v>
      </c>
    </row>
    <row r="164" spans="1:23" x14ac:dyDescent="0.4">
      <c r="A164" s="8">
        <v>1</v>
      </c>
      <c r="B164" s="8">
        <v>3</v>
      </c>
      <c r="C164" s="8">
        <v>3</v>
      </c>
      <c r="D164" s="8">
        <v>1</v>
      </c>
      <c r="E164" s="8">
        <v>2</v>
      </c>
      <c r="F164" s="8">
        <v>2</v>
      </c>
      <c r="G164" s="8">
        <v>2</v>
      </c>
      <c r="H164" s="8">
        <v>4</v>
      </c>
      <c r="I164" s="8">
        <v>2</v>
      </c>
      <c r="J164" s="8">
        <v>2</v>
      </c>
      <c r="L164" s="18">
        <f>A164 - 1</f>
        <v>0</v>
      </c>
      <c r="M164" s="18">
        <f>5 - B164</f>
        <v>2</v>
      </c>
      <c r="N164" s="18">
        <f>C164 - 1</f>
        <v>2</v>
      </c>
      <c r="O164" s="18">
        <f>5-D164</f>
        <v>4</v>
      </c>
      <c r="P164" s="18">
        <f>E164-1</f>
        <v>1</v>
      </c>
      <c r="Q164" s="18">
        <f>5-F164</f>
        <v>3</v>
      </c>
      <c r="R164" s="18">
        <f>G164 - 1</f>
        <v>1</v>
      </c>
      <c r="S164" s="18">
        <f>5-H164</f>
        <v>1</v>
      </c>
      <c r="T164" s="18">
        <f>I164-1</f>
        <v>1</v>
      </c>
      <c r="U164" s="18">
        <f>5-J164</f>
        <v>3</v>
      </c>
      <c r="V164" s="64">
        <f>SUM(L164:U164) * 2.5</f>
        <v>45</v>
      </c>
      <c r="W164" s="67">
        <f>_xlfn.PERCENTRANK.EXC($V$2:$V$166, V164, 3)</f>
        <v>9.6000000000000002E-2</v>
      </c>
    </row>
    <row r="165" spans="1:23" x14ac:dyDescent="0.4">
      <c r="A165" s="8">
        <v>5</v>
      </c>
      <c r="B165" s="8">
        <v>1</v>
      </c>
      <c r="C165" s="8">
        <v>5</v>
      </c>
      <c r="D165" s="8">
        <v>1</v>
      </c>
      <c r="E165" s="8">
        <v>5</v>
      </c>
      <c r="F165" s="8">
        <v>1</v>
      </c>
      <c r="G165" s="8">
        <v>5</v>
      </c>
      <c r="H165" s="8">
        <v>1</v>
      </c>
      <c r="I165" s="8">
        <v>5</v>
      </c>
      <c r="J165" s="8">
        <v>1</v>
      </c>
      <c r="L165" s="18">
        <f>A165 - 1</f>
        <v>4</v>
      </c>
      <c r="M165" s="18">
        <f>5 - B165</f>
        <v>4</v>
      </c>
      <c r="N165" s="18">
        <f>C165 - 1</f>
        <v>4</v>
      </c>
      <c r="O165" s="18">
        <f>5-D165</f>
        <v>4</v>
      </c>
      <c r="P165" s="18">
        <f>E165-1</f>
        <v>4</v>
      </c>
      <c r="Q165" s="18">
        <f>5-F165</f>
        <v>4</v>
      </c>
      <c r="R165" s="18">
        <f>G165 - 1</f>
        <v>4</v>
      </c>
      <c r="S165" s="18">
        <f>5-H165</f>
        <v>4</v>
      </c>
      <c r="T165" s="18">
        <f>I165-1</f>
        <v>4</v>
      </c>
      <c r="U165" s="18">
        <f>5-J165</f>
        <v>4</v>
      </c>
      <c r="V165" s="64">
        <f>SUM(L165:U165) * 2.5</f>
        <v>100</v>
      </c>
      <c r="W165" s="67">
        <f>_xlfn.PERCENTRANK.EXC($V$2:$V$166, V165, 3)</f>
        <v>0.98099999999999998</v>
      </c>
    </row>
    <row r="166" spans="1:23" x14ac:dyDescent="0.4">
      <c r="A166" s="8">
        <v>3</v>
      </c>
      <c r="B166" s="8">
        <v>3</v>
      </c>
      <c r="C166" s="8">
        <v>3</v>
      </c>
      <c r="D166" s="8">
        <v>2</v>
      </c>
      <c r="E166" s="8">
        <v>3</v>
      </c>
      <c r="F166" s="8">
        <v>2</v>
      </c>
      <c r="G166" s="8">
        <v>4</v>
      </c>
      <c r="H166" s="8">
        <v>3</v>
      </c>
      <c r="I166" s="8">
        <v>3</v>
      </c>
      <c r="J166" s="8">
        <v>2</v>
      </c>
      <c r="L166" s="18">
        <f>A166 - 1</f>
        <v>2</v>
      </c>
      <c r="M166" s="18">
        <f>5 - B166</f>
        <v>2</v>
      </c>
      <c r="N166" s="18">
        <f>C166 - 1</f>
        <v>2</v>
      </c>
      <c r="O166" s="18">
        <f>5-D166</f>
        <v>3</v>
      </c>
      <c r="P166" s="18">
        <f>E166-1</f>
        <v>2</v>
      </c>
      <c r="Q166" s="18">
        <f>5-F166</f>
        <v>3</v>
      </c>
      <c r="R166" s="18">
        <f>G166 - 1</f>
        <v>3</v>
      </c>
      <c r="S166" s="18">
        <f>5-H166</f>
        <v>2</v>
      </c>
      <c r="T166" s="18">
        <f>I166-1</f>
        <v>2</v>
      </c>
      <c r="U166" s="18">
        <f>5-J166</f>
        <v>3</v>
      </c>
      <c r="V166" s="64">
        <f>SUM(L166:U166) * 2.5</f>
        <v>60</v>
      </c>
      <c r="W166" s="67">
        <f>_xlfn.PERCENTRANK.EXC($V$2:$V$166, V166, 3)</f>
        <v>0.28899999999999998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CC5B-B985-4CE1-929C-5F9DCC82CFB5}">
  <dimension ref="A1:W166"/>
  <sheetViews>
    <sheetView tabSelected="1" zoomScale="85" zoomScaleNormal="85" workbookViewId="0">
      <selection activeCell="C4" sqref="C4"/>
    </sheetView>
  </sheetViews>
  <sheetFormatPr defaultColWidth="12" defaultRowHeight="15.6" x14ac:dyDescent="0.6"/>
  <cols>
    <col min="1" max="1" width="20.6640625" style="59" customWidth="1"/>
    <col min="2" max="2" width="17.88671875" style="68" customWidth="1"/>
    <col min="3" max="3" width="12" style="59" customWidth="1"/>
    <col min="4" max="4" width="16.44140625" style="59" customWidth="1"/>
    <col min="5" max="11" width="12" style="59"/>
    <col min="12" max="12" width="12" style="61"/>
    <col min="13" max="22" width="50.44140625" customWidth="1"/>
    <col min="24" max="16384" width="12" style="59"/>
  </cols>
  <sheetData>
    <row r="1" spans="1:5" x14ac:dyDescent="0.6">
      <c r="A1" s="70" t="s">
        <v>807</v>
      </c>
      <c r="B1" s="71" t="s">
        <v>808</v>
      </c>
      <c r="D1" s="72" t="s">
        <v>809</v>
      </c>
      <c r="E1" s="72"/>
    </row>
    <row r="2" spans="1:5" x14ac:dyDescent="0.6">
      <c r="A2" s="59">
        <v>100</v>
      </c>
      <c r="B2" s="68">
        <f>_xlfn.PERCENTRANK.EXC($A$2:$A$166,A2, 3)</f>
        <v>0.98099999999999998</v>
      </c>
      <c r="D2" s="69">
        <f>AVERAGE(A2:A166)</f>
        <v>69.318181818181813</v>
      </c>
      <c r="E2" s="59">
        <v>0</v>
      </c>
    </row>
    <row r="3" spans="1:5" x14ac:dyDescent="0.6">
      <c r="A3" s="59">
        <v>100</v>
      </c>
      <c r="B3" s="68">
        <f t="shared" ref="B3:B66" si="0">_xlfn.PERCENTRANK.EXC($A$2:$A$166,A3, 3)</f>
        <v>0.98099999999999998</v>
      </c>
      <c r="D3" s="69">
        <f>AVERAGE(A2:A166)</f>
        <v>69.318181818181813</v>
      </c>
      <c r="E3" s="59">
        <v>100</v>
      </c>
    </row>
    <row r="4" spans="1:5" x14ac:dyDescent="0.6">
      <c r="A4" s="59">
        <v>100</v>
      </c>
      <c r="B4" s="68">
        <f t="shared" si="0"/>
        <v>0.98099999999999998</v>
      </c>
    </row>
    <row r="5" spans="1:5" x14ac:dyDescent="0.6">
      <c r="A5" s="59">
        <v>97.5</v>
      </c>
      <c r="B5" s="68">
        <f t="shared" si="0"/>
        <v>0.95699999999999996</v>
      </c>
    </row>
    <row r="6" spans="1:5" x14ac:dyDescent="0.6">
      <c r="A6" s="59">
        <v>97.5</v>
      </c>
      <c r="B6" s="68">
        <f t="shared" si="0"/>
        <v>0.95699999999999996</v>
      </c>
    </row>
    <row r="7" spans="1:5" x14ac:dyDescent="0.6">
      <c r="A7" s="59">
        <v>97.5</v>
      </c>
      <c r="B7" s="68">
        <f t="shared" si="0"/>
        <v>0.95699999999999996</v>
      </c>
    </row>
    <row r="8" spans="1:5" x14ac:dyDescent="0.6">
      <c r="A8" s="59">
        <v>97.5</v>
      </c>
      <c r="B8" s="68">
        <f t="shared" si="0"/>
        <v>0.95699999999999996</v>
      </c>
    </row>
    <row r="9" spans="1:5" x14ac:dyDescent="0.6">
      <c r="A9" s="59">
        <v>95</v>
      </c>
      <c r="B9" s="68">
        <f t="shared" si="0"/>
        <v>0.92700000000000005</v>
      </c>
      <c r="D9" s="60"/>
    </row>
    <row r="10" spans="1:5" x14ac:dyDescent="0.6">
      <c r="A10" s="59">
        <v>95</v>
      </c>
      <c r="B10" s="68">
        <f t="shared" si="0"/>
        <v>0.92700000000000005</v>
      </c>
    </row>
    <row r="11" spans="1:5" x14ac:dyDescent="0.6">
      <c r="A11" s="59">
        <v>95</v>
      </c>
      <c r="B11" s="68">
        <f t="shared" si="0"/>
        <v>0.92700000000000005</v>
      </c>
    </row>
    <row r="12" spans="1:5" x14ac:dyDescent="0.6">
      <c r="A12" s="59">
        <v>95</v>
      </c>
      <c r="B12" s="68">
        <f t="shared" si="0"/>
        <v>0.92700000000000005</v>
      </c>
      <c r="D12" s="60"/>
    </row>
    <row r="13" spans="1:5" x14ac:dyDescent="0.6">
      <c r="A13" s="59">
        <v>95</v>
      </c>
      <c r="B13" s="68">
        <f t="shared" si="0"/>
        <v>0.92700000000000005</v>
      </c>
    </row>
    <row r="14" spans="1:5" x14ac:dyDescent="0.6">
      <c r="A14" s="59">
        <v>92.5</v>
      </c>
      <c r="B14" s="68">
        <f t="shared" si="0"/>
        <v>0.879</v>
      </c>
    </row>
    <row r="15" spans="1:5" x14ac:dyDescent="0.6">
      <c r="A15" s="59">
        <v>92.5</v>
      </c>
      <c r="B15" s="68">
        <f t="shared" si="0"/>
        <v>0.879</v>
      </c>
    </row>
    <row r="16" spans="1:5" x14ac:dyDescent="0.6">
      <c r="A16" s="59">
        <v>92.5</v>
      </c>
      <c r="B16" s="68">
        <f t="shared" si="0"/>
        <v>0.879</v>
      </c>
    </row>
    <row r="17" spans="1:2" x14ac:dyDescent="0.6">
      <c r="A17" s="59">
        <v>92.5</v>
      </c>
      <c r="B17" s="68">
        <f t="shared" si="0"/>
        <v>0.879</v>
      </c>
    </row>
    <row r="18" spans="1:2" x14ac:dyDescent="0.6">
      <c r="A18" s="59">
        <v>92.5</v>
      </c>
      <c r="B18" s="68">
        <f t="shared" si="0"/>
        <v>0.879</v>
      </c>
    </row>
    <row r="19" spans="1:2" x14ac:dyDescent="0.6">
      <c r="A19" s="59">
        <v>92.5</v>
      </c>
      <c r="B19" s="68">
        <f t="shared" si="0"/>
        <v>0.879</v>
      </c>
    </row>
    <row r="20" spans="1:2" x14ac:dyDescent="0.6">
      <c r="A20" s="59">
        <v>92.5</v>
      </c>
      <c r="B20" s="68">
        <f t="shared" si="0"/>
        <v>0.879</v>
      </c>
    </row>
    <row r="21" spans="1:2" x14ac:dyDescent="0.6">
      <c r="A21" s="59">
        <v>92.5</v>
      </c>
      <c r="B21" s="68">
        <f t="shared" si="0"/>
        <v>0.879</v>
      </c>
    </row>
    <row r="22" spans="1:2" x14ac:dyDescent="0.6">
      <c r="A22" s="59">
        <v>90</v>
      </c>
      <c r="B22" s="68">
        <f t="shared" si="0"/>
        <v>0.81899999999999995</v>
      </c>
    </row>
    <row r="23" spans="1:2" x14ac:dyDescent="0.6">
      <c r="A23" s="59">
        <v>90</v>
      </c>
      <c r="B23" s="68">
        <f t="shared" si="0"/>
        <v>0.81899999999999995</v>
      </c>
    </row>
    <row r="24" spans="1:2" x14ac:dyDescent="0.6">
      <c r="A24" s="59">
        <v>90</v>
      </c>
      <c r="B24" s="68">
        <f t="shared" si="0"/>
        <v>0.81899999999999995</v>
      </c>
    </row>
    <row r="25" spans="1:2" x14ac:dyDescent="0.6">
      <c r="A25" s="59">
        <v>90</v>
      </c>
      <c r="B25" s="68">
        <f t="shared" si="0"/>
        <v>0.81899999999999995</v>
      </c>
    </row>
    <row r="26" spans="1:2" x14ac:dyDescent="0.6">
      <c r="A26" s="59">
        <v>90</v>
      </c>
      <c r="B26" s="68">
        <f t="shared" si="0"/>
        <v>0.81899999999999995</v>
      </c>
    </row>
    <row r="27" spans="1:2" x14ac:dyDescent="0.6">
      <c r="A27" s="59">
        <v>90</v>
      </c>
      <c r="B27" s="68">
        <f t="shared" si="0"/>
        <v>0.81899999999999995</v>
      </c>
    </row>
    <row r="28" spans="1:2" x14ac:dyDescent="0.6">
      <c r="A28" s="59">
        <v>90</v>
      </c>
      <c r="B28" s="68">
        <f t="shared" si="0"/>
        <v>0.81899999999999995</v>
      </c>
    </row>
    <row r="29" spans="1:2" x14ac:dyDescent="0.6">
      <c r="A29" s="59">
        <v>90</v>
      </c>
      <c r="B29" s="68">
        <f t="shared" si="0"/>
        <v>0.81899999999999995</v>
      </c>
    </row>
    <row r="30" spans="1:2" x14ac:dyDescent="0.6">
      <c r="A30" s="59">
        <v>90</v>
      </c>
      <c r="B30" s="68">
        <f t="shared" si="0"/>
        <v>0.81899999999999995</v>
      </c>
    </row>
    <row r="31" spans="1:2" x14ac:dyDescent="0.6">
      <c r="A31" s="59">
        <v>90</v>
      </c>
      <c r="B31" s="68">
        <f t="shared" si="0"/>
        <v>0.81899999999999995</v>
      </c>
    </row>
    <row r="32" spans="1:2" x14ac:dyDescent="0.6">
      <c r="A32" s="59">
        <v>87.5</v>
      </c>
      <c r="B32" s="68">
        <f t="shared" si="0"/>
        <v>0.77700000000000002</v>
      </c>
    </row>
    <row r="33" spans="1:2" x14ac:dyDescent="0.6">
      <c r="A33" s="59">
        <v>87.5</v>
      </c>
      <c r="B33" s="68">
        <f t="shared" si="0"/>
        <v>0.77700000000000002</v>
      </c>
    </row>
    <row r="34" spans="1:2" x14ac:dyDescent="0.6">
      <c r="A34" s="59">
        <v>87.5</v>
      </c>
      <c r="B34" s="68">
        <f t="shared" si="0"/>
        <v>0.77700000000000002</v>
      </c>
    </row>
    <row r="35" spans="1:2" x14ac:dyDescent="0.6">
      <c r="A35" s="59">
        <v>87.5</v>
      </c>
      <c r="B35" s="68">
        <f t="shared" si="0"/>
        <v>0.77700000000000002</v>
      </c>
    </row>
    <row r="36" spans="1:2" x14ac:dyDescent="0.6">
      <c r="A36" s="59">
        <v>87.5</v>
      </c>
      <c r="B36" s="68">
        <f t="shared" si="0"/>
        <v>0.77700000000000002</v>
      </c>
    </row>
    <row r="37" spans="1:2" x14ac:dyDescent="0.6">
      <c r="A37" s="59">
        <v>87.5</v>
      </c>
      <c r="B37" s="68">
        <f t="shared" si="0"/>
        <v>0.77700000000000002</v>
      </c>
    </row>
    <row r="38" spans="1:2" x14ac:dyDescent="0.6">
      <c r="A38" s="59">
        <v>87.5</v>
      </c>
      <c r="B38" s="68">
        <f t="shared" si="0"/>
        <v>0.77700000000000002</v>
      </c>
    </row>
    <row r="39" spans="1:2" x14ac:dyDescent="0.6">
      <c r="A39" s="59">
        <v>85</v>
      </c>
      <c r="B39" s="68">
        <f t="shared" si="0"/>
        <v>0.746</v>
      </c>
    </row>
    <row r="40" spans="1:2" x14ac:dyDescent="0.6">
      <c r="A40" s="59">
        <v>85</v>
      </c>
      <c r="B40" s="68">
        <f t="shared" si="0"/>
        <v>0.746</v>
      </c>
    </row>
    <row r="41" spans="1:2" x14ac:dyDescent="0.6">
      <c r="A41" s="59">
        <v>85</v>
      </c>
      <c r="B41" s="68">
        <f t="shared" si="0"/>
        <v>0.746</v>
      </c>
    </row>
    <row r="42" spans="1:2" x14ac:dyDescent="0.6">
      <c r="A42" s="59">
        <v>85</v>
      </c>
      <c r="B42" s="68">
        <f t="shared" si="0"/>
        <v>0.746</v>
      </c>
    </row>
    <row r="43" spans="1:2" x14ac:dyDescent="0.6">
      <c r="A43" s="59">
        <v>85</v>
      </c>
      <c r="B43" s="68">
        <f t="shared" si="0"/>
        <v>0.746</v>
      </c>
    </row>
    <row r="44" spans="1:2" x14ac:dyDescent="0.6">
      <c r="A44" s="59">
        <v>82.5</v>
      </c>
      <c r="B44" s="68">
        <f t="shared" si="0"/>
        <v>0.71</v>
      </c>
    </row>
    <row r="45" spans="1:2" x14ac:dyDescent="0.6">
      <c r="A45" s="59">
        <v>82.5</v>
      </c>
      <c r="B45" s="68">
        <f t="shared" si="0"/>
        <v>0.71</v>
      </c>
    </row>
    <row r="46" spans="1:2" x14ac:dyDescent="0.6">
      <c r="A46" s="59">
        <v>82.5</v>
      </c>
      <c r="B46" s="68">
        <f t="shared" si="0"/>
        <v>0.71</v>
      </c>
    </row>
    <row r="47" spans="1:2" x14ac:dyDescent="0.6">
      <c r="A47" s="59">
        <v>82.5</v>
      </c>
      <c r="B47" s="68">
        <f t="shared" si="0"/>
        <v>0.71</v>
      </c>
    </row>
    <row r="48" spans="1:2" x14ac:dyDescent="0.6">
      <c r="A48" s="59">
        <v>82.5</v>
      </c>
      <c r="B48" s="68">
        <f t="shared" si="0"/>
        <v>0.71</v>
      </c>
    </row>
    <row r="49" spans="1:2" x14ac:dyDescent="0.6">
      <c r="A49" s="59">
        <v>82.5</v>
      </c>
      <c r="B49" s="68">
        <f t="shared" si="0"/>
        <v>0.71</v>
      </c>
    </row>
    <row r="50" spans="1:2" x14ac:dyDescent="0.6">
      <c r="A50" s="59">
        <v>80</v>
      </c>
      <c r="B50" s="68">
        <f t="shared" si="0"/>
        <v>0.66800000000000004</v>
      </c>
    </row>
    <row r="51" spans="1:2" x14ac:dyDescent="0.6">
      <c r="A51" s="59">
        <v>80</v>
      </c>
      <c r="B51" s="68">
        <f t="shared" si="0"/>
        <v>0.66800000000000004</v>
      </c>
    </row>
    <row r="52" spans="1:2" x14ac:dyDescent="0.6">
      <c r="A52" s="59">
        <v>80</v>
      </c>
      <c r="B52" s="68">
        <f t="shared" si="0"/>
        <v>0.66800000000000004</v>
      </c>
    </row>
    <row r="53" spans="1:2" x14ac:dyDescent="0.6">
      <c r="A53" s="59">
        <v>80</v>
      </c>
      <c r="B53" s="68">
        <f t="shared" si="0"/>
        <v>0.66800000000000004</v>
      </c>
    </row>
    <row r="54" spans="1:2" x14ac:dyDescent="0.6">
      <c r="A54" s="59">
        <v>80</v>
      </c>
      <c r="B54" s="68">
        <f t="shared" si="0"/>
        <v>0.66800000000000004</v>
      </c>
    </row>
    <row r="55" spans="1:2" x14ac:dyDescent="0.6">
      <c r="A55" s="59">
        <v>80</v>
      </c>
      <c r="B55" s="68">
        <f t="shared" si="0"/>
        <v>0.66800000000000004</v>
      </c>
    </row>
    <row r="56" spans="1:2" x14ac:dyDescent="0.6">
      <c r="A56" s="59">
        <v>80</v>
      </c>
      <c r="B56" s="68">
        <f t="shared" si="0"/>
        <v>0.66800000000000004</v>
      </c>
    </row>
    <row r="57" spans="1:2" x14ac:dyDescent="0.6">
      <c r="A57" s="59">
        <v>77.5</v>
      </c>
      <c r="B57" s="68">
        <f t="shared" si="0"/>
        <v>0.63800000000000001</v>
      </c>
    </row>
    <row r="58" spans="1:2" x14ac:dyDescent="0.6">
      <c r="A58" s="59">
        <v>77.5</v>
      </c>
      <c r="B58" s="68">
        <f t="shared" si="0"/>
        <v>0.63800000000000001</v>
      </c>
    </row>
    <row r="59" spans="1:2" x14ac:dyDescent="0.6">
      <c r="A59" s="59">
        <v>77.5</v>
      </c>
      <c r="B59" s="68">
        <f t="shared" si="0"/>
        <v>0.63800000000000001</v>
      </c>
    </row>
    <row r="60" spans="1:2" x14ac:dyDescent="0.6">
      <c r="A60" s="59">
        <v>77.5</v>
      </c>
      <c r="B60" s="68">
        <f t="shared" si="0"/>
        <v>0.63800000000000001</v>
      </c>
    </row>
    <row r="61" spans="1:2" x14ac:dyDescent="0.6">
      <c r="A61" s="59">
        <v>77.5</v>
      </c>
      <c r="B61" s="68">
        <f t="shared" si="0"/>
        <v>0.63800000000000001</v>
      </c>
    </row>
    <row r="62" spans="1:2" x14ac:dyDescent="0.6">
      <c r="A62" s="59">
        <v>75</v>
      </c>
      <c r="B62" s="68">
        <f t="shared" si="0"/>
        <v>0.56599999999999995</v>
      </c>
    </row>
    <row r="63" spans="1:2" x14ac:dyDescent="0.6">
      <c r="A63" s="59">
        <v>75</v>
      </c>
      <c r="B63" s="68">
        <f t="shared" si="0"/>
        <v>0.56599999999999995</v>
      </c>
    </row>
    <row r="64" spans="1:2" x14ac:dyDescent="0.6">
      <c r="A64" s="59">
        <v>75</v>
      </c>
      <c r="B64" s="68">
        <f t="shared" si="0"/>
        <v>0.56599999999999995</v>
      </c>
    </row>
    <row r="65" spans="1:2" x14ac:dyDescent="0.6">
      <c r="A65" s="59">
        <v>75</v>
      </c>
      <c r="B65" s="68">
        <f t="shared" si="0"/>
        <v>0.56599999999999995</v>
      </c>
    </row>
    <row r="66" spans="1:2" x14ac:dyDescent="0.6">
      <c r="A66" s="59">
        <v>75</v>
      </c>
      <c r="B66" s="68">
        <f t="shared" si="0"/>
        <v>0.56599999999999995</v>
      </c>
    </row>
    <row r="67" spans="1:2" x14ac:dyDescent="0.6">
      <c r="A67" s="59">
        <v>75</v>
      </c>
      <c r="B67" s="68">
        <f t="shared" ref="B67:B130" si="1">_xlfn.PERCENTRANK.EXC($A$2:$A$166,A67, 3)</f>
        <v>0.56599999999999995</v>
      </c>
    </row>
    <row r="68" spans="1:2" x14ac:dyDescent="0.6">
      <c r="A68" s="59">
        <v>75</v>
      </c>
      <c r="B68" s="68">
        <f t="shared" si="1"/>
        <v>0.56599999999999995</v>
      </c>
    </row>
    <row r="69" spans="1:2" x14ac:dyDescent="0.6">
      <c r="A69" s="59">
        <v>75</v>
      </c>
      <c r="B69" s="68">
        <f t="shared" si="1"/>
        <v>0.56599999999999995</v>
      </c>
    </row>
    <row r="70" spans="1:2" x14ac:dyDescent="0.6">
      <c r="A70" s="59">
        <v>75</v>
      </c>
      <c r="B70" s="68">
        <f t="shared" si="1"/>
        <v>0.56599999999999995</v>
      </c>
    </row>
    <row r="71" spans="1:2" x14ac:dyDescent="0.6">
      <c r="A71" s="59">
        <v>75</v>
      </c>
      <c r="B71" s="68">
        <f t="shared" si="1"/>
        <v>0.56599999999999995</v>
      </c>
    </row>
    <row r="72" spans="1:2" x14ac:dyDescent="0.6">
      <c r="A72" s="59">
        <v>75</v>
      </c>
      <c r="B72" s="68">
        <f t="shared" si="1"/>
        <v>0.56599999999999995</v>
      </c>
    </row>
    <row r="73" spans="1:2" x14ac:dyDescent="0.6">
      <c r="A73" s="59">
        <v>75</v>
      </c>
      <c r="B73" s="68">
        <f t="shared" si="1"/>
        <v>0.56599999999999995</v>
      </c>
    </row>
    <row r="74" spans="1:2" x14ac:dyDescent="0.6">
      <c r="A74" s="59">
        <v>72.5</v>
      </c>
      <c r="B74" s="68">
        <f t="shared" si="1"/>
        <v>0.51800000000000002</v>
      </c>
    </row>
    <row r="75" spans="1:2" x14ac:dyDescent="0.6">
      <c r="A75" s="59">
        <v>72.5</v>
      </c>
      <c r="B75" s="68">
        <f t="shared" si="1"/>
        <v>0.51800000000000002</v>
      </c>
    </row>
    <row r="76" spans="1:2" x14ac:dyDescent="0.6">
      <c r="A76" s="59">
        <v>72.5</v>
      </c>
      <c r="B76" s="68">
        <f t="shared" si="1"/>
        <v>0.51800000000000002</v>
      </c>
    </row>
    <row r="77" spans="1:2" x14ac:dyDescent="0.6">
      <c r="A77" s="59">
        <v>72.5</v>
      </c>
      <c r="B77" s="68">
        <f t="shared" si="1"/>
        <v>0.51800000000000002</v>
      </c>
    </row>
    <row r="78" spans="1:2" x14ac:dyDescent="0.6">
      <c r="A78" s="59">
        <v>72.5</v>
      </c>
      <c r="B78" s="68">
        <f t="shared" si="1"/>
        <v>0.51800000000000002</v>
      </c>
    </row>
    <row r="79" spans="1:2" x14ac:dyDescent="0.6">
      <c r="A79" s="59">
        <v>72.5</v>
      </c>
      <c r="B79" s="68">
        <f t="shared" si="1"/>
        <v>0.51800000000000002</v>
      </c>
    </row>
    <row r="80" spans="1:2" x14ac:dyDescent="0.6">
      <c r="A80" s="59">
        <v>72.5</v>
      </c>
      <c r="B80" s="68">
        <f t="shared" si="1"/>
        <v>0.51800000000000002</v>
      </c>
    </row>
    <row r="81" spans="1:2" x14ac:dyDescent="0.6">
      <c r="A81" s="59">
        <v>72.5</v>
      </c>
      <c r="B81" s="68">
        <f t="shared" si="1"/>
        <v>0.51800000000000002</v>
      </c>
    </row>
    <row r="82" spans="1:2" x14ac:dyDescent="0.6">
      <c r="A82" s="59">
        <v>70</v>
      </c>
      <c r="B82" s="68">
        <f t="shared" si="1"/>
        <v>0.46300000000000002</v>
      </c>
    </row>
    <row r="83" spans="1:2" x14ac:dyDescent="0.6">
      <c r="A83" s="59">
        <v>70</v>
      </c>
      <c r="B83" s="68">
        <f t="shared" si="1"/>
        <v>0.46300000000000002</v>
      </c>
    </row>
    <row r="84" spans="1:2" x14ac:dyDescent="0.6">
      <c r="A84" s="59">
        <v>70</v>
      </c>
      <c r="B84" s="68">
        <f t="shared" si="1"/>
        <v>0.46300000000000002</v>
      </c>
    </row>
    <row r="85" spans="1:2" x14ac:dyDescent="0.6">
      <c r="A85" s="59">
        <v>70</v>
      </c>
      <c r="B85" s="68">
        <f t="shared" si="1"/>
        <v>0.46300000000000002</v>
      </c>
    </row>
    <row r="86" spans="1:2" x14ac:dyDescent="0.6">
      <c r="A86" s="59">
        <v>70</v>
      </c>
      <c r="B86" s="68">
        <f t="shared" si="1"/>
        <v>0.46300000000000002</v>
      </c>
    </row>
    <row r="87" spans="1:2" x14ac:dyDescent="0.6">
      <c r="A87" s="59">
        <v>70</v>
      </c>
      <c r="B87" s="68">
        <f t="shared" si="1"/>
        <v>0.46300000000000002</v>
      </c>
    </row>
    <row r="88" spans="1:2" x14ac:dyDescent="0.6">
      <c r="A88" s="59">
        <v>70</v>
      </c>
      <c r="B88" s="68">
        <f t="shared" si="1"/>
        <v>0.46300000000000002</v>
      </c>
    </row>
    <row r="89" spans="1:2" x14ac:dyDescent="0.6">
      <c r="A89" s="59">
        <v>70</v>
      </c>
      <c r="B89" s="68">
        <f t="shared" si="1"/>
        <v>0.46300000000000002</v>
      </c>
    </row>
    <row r="90" spans="1:2" x14ac:dyDescent="0.6">
      <c r="A90" s="59">
        <v>70</v>
      </c>
      <c r="B90" s="68">
        <f t="shared" si="1"/>
        <v>0.46300000000000002</v>
      </c>
    </row>
    <row r="91" spans="1:2" x14ac:dyDescent="0.6">
      <c r="A91" s="59">
        <v>67.5</v>
      </c>
      <c r="B91" s="68">
        <f t="shared" si="1"/>
        <v>0.40899999999999997</v>
      </c>
    </row>
    <row r="92" spans="1:2" x14ac:dyDescent="0.6">
      <c r="A92" s="59">
        <v>67.5</v>
      </c>
      <c r="B92" s="68">
        <f t="shared" si="1"/>
        <v>0.40899999999999997</v>
      </c>
    </row>
    <row r="93" spans="1:2" x14ac:dyDescent="0.6">
      <c r="A93" s="59">
        <v>67.5</v>
      </c>
      <c r="B93" s="68">
        <f t="shared" si="1"/>
        <v>0.40899999999999997</v>
      </c>
    </row>
    <row r="94" spans="1:2" x14ac:dyDescent="0.6">
      <c r="A94" s="59">
        <v>67.5</v>
      </c>
      <c r="B94" s="68">
        <f t="shared" si="1"/>
        <v>0.40899999999999997</v>
      </c>
    </row>
    <row r="95" spans="1:2" x14ac:dyDescent="0.6">
      <c r="A95" s="59">
        <v>67.5</v>
      </c>
      <c r="B95" s="68">
        <f t="shared" si="1"/>
        <v>0.40899999999999997</v>
      </c>
    </row>
    <row r="96" spans="1:2" x14ac:dyDescent="0.6">
      <c r="A96" s="59">
        <v>67.5</v>
      </c>
      <c r="B96" s="68">
        <f t="shared" si="1"/>
        <v>0.40899999999999997</v>
      </c>
    </row>
    <row r="97" spans="1:2" x14ac:dyDescent="0.6">
      <c r="A97" s="59">
        <v>67.5</v>
      </c>
      <c r="B97" s="68">
        <f t="shared" si="1"/>
        <v>0.40899999999999997</v>
      </c>
    </row>
    <row r="98" spans="1:2" x14ac:dyDescent="0.6">
      <c r="A98" s="59">
        <v>67.5</v>
      </c>
      <c r="B98" s="68">
        <f t="shared" si="1"/>
        <v>0.40899999999999997</v>
      </c>
    </row>
    <row r="99" spans="1:2" x14ac:dyDescent="0.6">
      <c r="A99" s="59">
        <v>67.5</v>
      </c>
      <c r="B99" s="68">
        <f t="shared" si="1"/>
        <v>0.40899999999999997</v>
      </c>
    </row>
    <row r="100" spans="1:2" x14ac:dyDescent="0.6">
      <c r="A100" s="59">
        <v>65</v>
      </c>
      <c r="B100" s="68">
        <f t="shared" si="1"/>
        <v>0.36699999999999999</v>
      </c>
    </row>
    <row r="101" spans="1:2" x14ac:dyDescent="0.6">
      <c r="A101" s="59">
        <v>65</v>
      </c>
      <c r="B101" s="68">
        <f t="shared" si="1"/>
        <v>0.36699999999999999</v>
      </c>
    </row>
    <row r="102" spans="1:2" x14ac:dyDescent="0.6">
      <c r="A102" s="59">
        <v>65</v>
      </c>
      <c r="B102" s="68">
        <f t="shared" si="1"/>
        <v>0.36699999999999999</v>
      </c>
    </row>
    <row r="103" spans="1:2" x14ac:dyDescent="0.6">
      <c r="A103" s="59">
        <v>65</v>
      </c>
      <c r="B103" s="68">
        <f t="shared" si="1"/>
        <v>0.36699999999999999</v>
      </c>
    </row>
    <row r="104" spans="1:2" x14ac:dyDescent="0.6">
      <c r="A104" s="59">
        <v>65</v>
      </c>
      <c r="B104" s="68">
        <f t="shared" si="1"/>
        <v>0.36699999999999999</v>
      </c>
    </row>
    <row r="105" spans="1:2" x14ac:dyDescent="0.6">
      <c r="A105" s="59">
        <v>65</v>
      </c>
      <c r="B105" s="68">
        <f t="shared" si="1"/>
        <v>0.36699999999999999</v>
      </c>
    </row>
    <row r="106" spans="1:2" x14ac:dyDescent="0.6">
      <c r="A106" s="59">
        <v>65</v>
      </c>
      <c r="B106" s="68">
        <f t="shared" si="1"/>
        <v>0.36699999999999999</v>
      </c>
    </row>
    <row r="107" spans="1:2" x14ac:dyDescent="0.6">
      <c r="A107" s="59">
        <v>62.5</v>
      </c>
      <c r="B107" s="68">
        <f t="shared" si="1"/>
        <v>0.34300000000000003</v>
      </c>
    </row>
    <row r="108" spans="1:2" x14ac:dyDescent="0.6">
      <c r="A108" s="59">
        <v>62.5</v>
      </c>
      <c r="B108" s="68">
        <f t="shared" si="1"/>
        <v>0.34300000000000003</v>
      </c>
    </row>
    <row r="109" spans="1:2" x14ac:dyDescent="0.6">
      <c r="A109" s="59">
        <v>62.5</v>
      </c>
      <c r="B109" s="68">
        <f t="shared" si="1"/>
        <v>0.34300000000000003</v>
      </c>
    </row>
    <row r="110" spans="1:2" x14ac:dyDescent="0.6">
      <c r="A110" s="59">
        <v>62.5</v>
      </c>
      <c r="B110" s="68">
        <f t="shared" si="1"/>
        <v>0.34300000000000003</v>
      </c>
    </row>
    <row r="111" spans="1:2" x14ac:dyDescent="0.6">
      <c r="A111" s="59">
        <v>60</v>
      </c>
      <c r="B111" s="68">
        <f t="shared" si="1"/>
        <v>0.28899999999999998</v>
      </c>
    </row>
    <row r="112" spans="1:2" x14ac:dyDescent="0.6">
      <c r="A112" s="59">
        <v>60</v>
      </c>
      <c r="B112" s="68">
        <f t="shared" si="1"/>
        <v>0.28899999999999998</v>
      </c>
    </row>
    <row r="113" spans="1:2" x14ac:dyDescent="0.6">
      <c r="A113" s="59">
        <v>60</v>
      </c>
      <c r="B113" s="68">
        <f t="shared" si="1"/>
        <v>0.28899999999999998</v>
      </c>
    </row>
    <row r="114" spans="1:2" x14ac:dyDescent="0.6">
      <c r="A114" s="59">
        <v>60</v>
      </c>
      <c r="B114" s="68">
        <f t="shared" si="1"/>
        <v>0.28899999999999998</v>
      </c>
    </row>
    <row r="115" spans="1:2" x14ac:dyDescent="0.6">
      <c r="A115" s="59">
        <v>60</v>
      </c>
      <c r="B115" s="68">
        <f t="shared" si="1"/>
        <v>0.28899999999999998</v>
      </c>
    </row>
    <row r="116" spans="1:2" x14ac:dyDescent="0.6">
      <c r="A116" s="59">
        <v>60</v>
      </c>
      <c r="B116" s="68">
        <f t="shared" si="1"/>
        <v>0.28899999999999998</v>
      </c>
    </row>
    <row r="117" spans="1:2" x14ac:dyDescent="0.6">
      <c r="A117" s="59">
        <v>60</v>
      </c>
      <c r="B117" s="68">
        <f t="shared" si="1"/>
        <v>0.28899999999999998</v>
      </c>
    </row>
    <row r="118" spans="1:2" x14ac:dyDescent="0.6">
      <c r="A118" s="59">
        <v>60</v>
      </c>
      <c r="B118" s="68">
        <f t="shared" si="1"/>
        <v>0.28899999999999998</v>
      </c>
    </row>
    <row r="119" spans="1:2" x14ac:dyDescent="0.6">
      <c r="A119" s="59">
        <v>60</v>
      </c>
      <c r="B119" s="68">
        <f t="shared" si="1"/>
        <v>0.28899999999999998</v>
      </c>
    </row>
    <row r="120" spans="1:2" x14ac:dyDescent="0.6">
      <c r="A120" s="59">
        <v>57.5</v>
      </c>
      <c r="B120" s="68">
        <f t="shared" si="1"/>
        <v>0.24</v>
      </c>
    </row>
    <row r="121" spans="1:2" x14ac:dyDescent="0.6">
      <c r="A121" s="59">
        <v>57.5</v>
      </c>
      <c r="B121" s="68">
        <f t="shared" si="1"/>
        <v>0.24</v>
      </c>
    </row>
    <row r="122" spans="1:2" x14ac:dyDescent="0.6">
      <c r="A122" s="59">
        <v>57.5</v>
      </c>
      <c r="B122" s="68">
        <f t="shared" si="1"/>
        <v>0.24</v>
      </c>
    </row>
    <row r="123" spans="1:2" x14ac:dyDescent="0.6">
      <c r="A123" s="59">
        <v>57.5</v>
      </c>
      <c r="B123" s="68">
        <f t="shared" si="1"/>
        <v>0.24</v>
      </c>
    </row>
    <row r="124" spans="1:2" x14ac:dyDescent="0.6">
      <c r="A124" s="59">
        <v>57.5</v>
      </c>
      <c r="B124" s="68">
        <f t="shared" si="1"/>
        <v>0.24</v>
      </c>
    </row>
    <row r="125" spans="1:2" x14ac:dyDescent="0.6">
      <c r="A125" s="59">
        <v>57.5</v>
      </c>
      <c r="B125" s="68">
        <f t="shared" si="1"/>
        <v>0.24</v>
      </c>
    </row>
    <row r="126" spans="1:2" x14ac:dyDescent="0.6">
      <c r="A126" s="59">
        <v>57.5</v>
      </c>
      <c r="B126" s="68">
        <f t="shared" si="1"/>
        <v>0.24</v>
      </c>
    </row>
    <row r="127" spans="1:2" x14ac:dyDescent="0.6">
      <c r="A127" s="59">
        <v>57.5</v>
      </c>
      <c r="B127" s="68">
        <f t="shared" si="1"/>
        <v>0.24</v>
      </c>
    </row>
    <row r="128" spans="1:2" x14ac:dyDescent="0.6">
      <c r="A128" s="59">
        <v>55</v>
      </c>
      <c r="B128" s="68">
        <f t="shared" si="1"/>
        <v>0.20399999999999999</v>
      </c>
    </row>
    <row r="129" spans="1:2" x14ac:dyDescent="0.6">
      <c r="A129" s="59">
        <v>55</v>
      </c>
      <c r="B129" s="68">
        <f t="shared" si="1"/>
        <v>0.20399999999999999</v>
      </c>
    </row>
    <row r="130" spans="1:2" x14ac:dyDescent="0.6">
      <c r="A130" s="59">
        <v>55</v>
      </c>
      <c r="B130" s="68">
        <f t="shared" si="1"/>
        <v>0.20399999999999999</v>
      </c>
    </row>
    <row r="131" spans="1:2" x14ac:dyDescent="0.6">
      <c r="A131" s="59">
        <v>55</v>
      </c>
      <c r="B131" s="68">
        <f t="shared" ref="B131:B166" si="2">_xlfn.PERCENTRANK.EXC($A$2:$A$166,A131, 3)</f>
        <v>0.20399999999999999</v>
      </c>
    </row>
    <row r="132" spans="1:2" x14ac:dyDescent="0.6">
      <c r="A132" s="59">
        <v>55</v>
      </c>
      <c r="B132" s="68">
        <f t="shared" si="2"/>
        <v>0.20399999999999999</v>
      </c>
    </row>
    <row r="133" spans="1:2" x14ac:dyDescent="0.6">
      <c r="A133" s="59">
        <v>55</v>
      </c>
      <c r="B133" s="68">
        <f t="shared" si="2"/>
        <v>0.20399999999999999</v>
      </c>
    </row>
    <row r="134" spans="1:2" x14ac:dyDescent="0.6">
      <c r="A134" s="59">
        <v>52.5</v>
      </c>
      <c r="B134" s="68">
        <f t="shared" si="2"/>
        <v>0.19800000000000001</v>
      </c>
    </row>
    <row r="135" spans="1:2" x14ac:dyDescent="0.6">
      <c r="A135" s="59">
        <v>50</v>
      </c>
      <c r="B135" s="68">
        <f t="shared" si="2"/>
        <v>0.156</v>
      </c>
    </row>
    <row r="136" spans="1:2" x14ac:dyDescent="0.6">
      <c r="A136" s="59">
        <v>50</v>
      </c>
      <c r="B136" s="68">
        <f t="shared" si="2"/>
        <v>0.156</v>
      </c>
    </row>
    <row r="137" spans="1:2" x14ac:dyDescent="0.6">
      <c r="A137" s="59">
        <v>50</v>
      </c>
      <c r="B137" s="68">
        <f t="shared" si="2"/>
        <v>0.156</v>
      </c>
    </row>
    <row r="138" spans="1:2" x14ac:dyDescent="0.6">
      <c r="A138" s="59">
        <v>50</v>
      </c>
      <c r="B138" s="68">
        <f t="shared" si="2"/>
        <v>0.156</v>
      </c>
    </row>
    <row r="139" spans="1:2" x14ac:dyDescent="0.6">
      <c r="A139" s="59">
        <v>50</v>
      </c>
      <c r="B139" s="68">
        <f t="shared" si="2"/>
        <v>0.156</v>
      </c>
    </row>
    <row r="140" spans="1:2" x14ac:dyDescent="0.6">
      <c r="A140" s="59">
        <v>50</v>
      </c>
      <c r="B140" s="68">
        <f t="shared" si="2"/>
        <v>0.156</v>
      </c>
    </row>
    <row r="141" spans="1:2" x14ac:dyDescent="0.6">
      <c r="A141" s="59">
        <v>50</v>
      </c>
      <c r="B141" s="68">
        <f t="shared" si="2"/>
        <v>0.156</v>
      </c>
    </row>
    <row r="142" spans="1:2" x14ac:dyDescent="0.6">
      <c r="A142" s="59">
        <v>47.5</v>
      </c>
      <c r="B142" s="68">
        <f t="shared" si="2"/>
        <v>0.13200000000000001</v>
      </c>
    </row>
    <row r="143" spans="1:2" x14ac:dyDescent="0.6">
      <c r="A143" s="59">
        <v>47.5</v>
      </c>
      <c r="B143" s="68">
        <f t="shared" si="2"/>
        <v>0.13200000000000001</v>
      </c>
    </row>
    <row r="144" spans="1:2" x14ac:dyDescent="0.6">
      <c r="A144" s="59">
        <v>47.5</v>
      </c>
      <c r="B144" s="68">
        <f t="shared" si="2"/>
        <v>0.13200000000000001</v>
      </c>
    </row>
    <row r="145" spans="1:2" x14ac:dyDescent="0.6">
      <c r="A145" s="59">
        <v>47.5</v>
      </c>
      <c r="B145" s="68">
        <f t="shared" si="2"/>
        <v>0.13200000000000001</v>
      </c>
    </row>
    <row r="146" spans="1:2" x14ac:dyDescent="0.6">
      <c r="A146" s="59">
        <v>45</v>
      </c>
      <c r="B146" s="68">
        <f t="shared" si="2"/>
        <v>9.6000000000000002E-2</v>
      </c>
    </row>
    <row r="147" spans="1:2" x14ac:dyDescent="0.6">
      <c r="A147" s="59">
        <v>45</v>
      </c>
      <c r="B147" s="68">
        <f t="shared" si="2"/>
        <v>9.6000000000000002E-2</v>
      </c>
    </row>
    <row r="148" spans="1:2" x14ac:dyDescent="0.6">
      <c r="A148" s="59">
        <v>45</v>
      </c>
      <c r="B148" s="68">
        <f t="shared" si="2"/>
        <v>9.6000000000000002E-2</v>
      </c>
    </row>
    <row r="149" spans="1:2" x14ac:dyDescent="0.6">
      <c r="A149" s="59">
        <v>45</v>
      </c>
      <c r="B149" s="68">
        <f t="shared" si="2"/>
        <v>9.6000000000000002E-2</v>
      </c>
    </row>
    <row r="150" spans="1:2" x14ac:dyDescent="0.6">
      <c r="A150" s="59">
        <v>45</v>
      </c>
      <c r="B150" s="68">
        <f t="shared" si="2"/>
        <v>9.6000000000000002E-2</v>
      </c>
    </row>
    <row r="151" spans="1:2" x14ac:dyDescent="0.6">
      <c r="A151" s="59">
        <v>45</v>
      </c>
      <c r="B151" s="68">
        <f t="shared" si="2"/>
        <v>9.6000000000000002E-2</v>
      </c>
    </row>
    <row r="152" spans="1:2" x14ac:dyDescent="0.6">
      <c r="A152" s="59">
        <v>42.5</v>
      </c>
      <c r="B152" s="68">
        <f t="shared" si="2"/>
        <v>6.6000000000000003E-2</v>
      </c>
    </row>
    <row r="153" spans="1:2" x14ac:dyDescent="0.6">
      <c r="A153" s="59">
        <v>42.5</v>
      </c>
      <c r="B153" s="68">
        <f t="shared" si="2"/>
        <v>6.6000000000000003E-2</v>
      </c>
    </row>
    <row r="154" spans="1:2" x14ac:dyDescent="0.6">
      <c r="A154" s="59">
        <v>42.5</v>
      </c>
      <c r="B154" s="68">
        <f t="shared" si="2"/>
        <v>6.6000000000000003E-2</v>
      </c>
    </row>
    <row r="155" spans="1:2" x14ac:dyDescent="0.6">
      <c r="A155" s="59">
        <v>42.5</v>
      </c>
      <c r="B155" s="68">
        <f t="shared" si="2"/>
        <v>6.6000000000000003E-2</v>
      </c>
    </row>
    <row r="156" spans="1:2" x14ac:dyDescent="0.6">
      <c r="A156" s="59">
        <v>42.5</v>
      </c>
      <c r="B156" s="68">
        <f t="shared" si="2"/>
        <v>6.6000000000000003E-2</v>
      </c>
    </row>
    <row r="157" spans="1:2" x14ac:dyDescent="0.6">
      <c r="A157" s="59">
        <v>40</v>
      </c>
      <c r="B157" s="68">
        <f t="shared" si="2"/>
        <v>4.2000000000000003E-2</v>
      </c>
    </row>
    <row r="158" spans="1:2" x14ac:dyDescent="0.6">
      <c r="A158" s="59">
        <v>40</v>
      </c>
      <c r="B158" s="68">
        <f t="shared" si="2"/>
        <v>4.2000000000000003E-2</v>
      </c>
    </row>
    <row r="159" spans="1:2" x14ac:dyDescent="0.6">
      <c r="A159" s="59">
        <v>40</v>
      </c>
      <c r="B159" s="68">
        <f t="shared" si="2"/>
        <v>4.2000000000000003E-2</v>
      </c>
    </row>
    <row r="160" spans="1:2" x14ac:dyDescent="0.6">
      <c r="A160" s="59">
        <v>40</v>
      </c>
      <c r="B160" s="68">
        <f t="shared" si="2"/>
        <v>4.2000000000000003E-2</v>
      </c>
    </row>
    <row r="161" spans="1:2" x14ac:dyDescent="0.6">
      <c r="A161" s="59">
        <v>35</v>
      </c>
      <c r="B161" s="68">
        <f t="shared" si="2"/>
        <v>3.5999999999999997E-2</v>
      </c>
    </row>
    <row r="162" spans="1:2" x14ac:dyDescent="0.6">
      <c r="A162" s="59">
        <v>32.5</v>
      </c>
      <c r="B162" s="68">
        <f t="shared" si="2"/>
        <v>2.4E-2</v>
      </c>
    </row>
    <row r="163" spans="1:2" x14ac:dyDescent="0.6">
      <c r="A163" s="59">
        <v>32.5</v>
      </c>
      <c r="B163" s="68">
        <f t="shared" si="2"/>
        <v>2.4E-2</v>
      </c>
    </row>
    <row r="164" spans="1:2" x14ac:dyDescent="0.6">
      <c r="A164" s="59">
        <v>27.5</v>
      </c>
      <c r="B164" s="68">
        <f t="shared" si="2"/>
        <v>1.7999999999999999E-2</v>
      </c>
    </row>
    <row r="165" spans="1:2" x14ac:dyDescent="0.6">
      <c r="A165" s="59">
        <v>25</v>
      </c>
      <c r="B165" s="68">
        <f t="shared" si="2"/>
        <v>1.2E-2</v>
      </c>
    </row>
    <row r="166" spans="1:2" x14ac:dyDescent="0.6">
      <c r="A166" s="59">
        <v>12.5</v>
      </c>
      <c r="B166" s="68">
        <f t="shared" si="2"/>
        <v>6.0000000000000001E-3</v>
      </c>
    </row>
  </sheetData>
  <sortState ref="A2:A166">
    <sortCondition descending="1" ref="A1"/>
  </sortState>
  <mergeCells count="1">
    <mergeCell ref="D1:E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PP1 - Count Plot</vt:lpstr>
      <vt:lpstr>PP2 - Count Plot</vt:lpstr>
      <vt:lpstr>PP3 - Count Plot</vt:lpstr>
      <vt:lpstr>PP4 - Count Plot</vt:lpstr>
      <vt:lpstr>PP4 - Data</vt:lpstr>
      <vt:lpstr>PP - Participants Profile</vt:lpstr>
      <vt:lpstr>SUS - Data</vt:lpstr>
      <vt:lpstr>SUS - Percentile Plot</vt:lpstr>
      <vt:lpstr>Survey</vt:lpstr>
      <vt:lpstr>Summary Report</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Luiz Felipe Fronchetti Dias</cp:lastModifiedBy>
  <dcterms:modified xsi:type="dcterms:W3CDTF">2020-08-24T06:22:07Z</dcterms:modified>
</cp:coreProperties>
</file>