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onchettl\Documents\GitHub\workstations\data\"/>
    </mc:Choice>
  </mc:AlternateContent>
  <xr:revisionPtr revIDLastSave="0" documentId="13_ncr:1_{9CDE362A-B423-4048-871D-F11FB7847D3C}" xr6:coauthVersionLast="36" xr6:coauthVersionMax="36" xr10:uidLastSave="{00000000-0000-0000-0000-000000000000}"/>
  <bookViews>
    <workbookView xWindow="240" yWindow="18" windowWidth="16098" windowHeight="9660" firstSheet="3" activeTab="3" xr2:uid="{00000000-000D-0000-FFFF-FFFF00000000}"/>
  </bookViews>
  <sheets>
    <sheet name="Data (Collapsed)" sheetId="2" r:id="rId1"/>
    <sheet name="Data" sheetId="1" r:id="rId2"/>
    <sheet name="Ergonomic Items" sheetId="8" r:id="rId3"/>
    <sheet name="Most Common Items (Categorical)" sheetId="7" r:id="rId4"/>
    <sheet name="Most Common Items (Ordered)" sheetId="9" r:id="rId5"/>
    <sheet name="Surprising &amp; Unpopular items" sheetId="6" r:id="rId6"/>
  </sheets>
  <calcPr calcId="191029"/>
</workbook>
</file>

<file path=xl/calcChain.xml><?xml version="1.0" encoding="utf-8"?>
<calcChain xmlns="http://schemas.openxmlformats.org/spreadsheetml/2006/main">
  <c r="M2" i="8" l="1"/>
  <c r="B12" i="8" s="1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3" i="8"/>
  <c r="M4" i="8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433" i="1"/>
  <c r="BB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X432" i="2"/>
  <c r="AY432" i="2"/>
  <c r="AZ432" i="2"/>
  <c r="BA432" i="2"/>
  <c r="D432" i="2"/>
  <c r="C432" i="2"/>
  <c r="BB431" i="2" l="1"/>
  <c r="BB430" i="2"/>
  <c r="BB429" i="2"/>
  <c r="BB428" i="2"/>
  <c r="BB427" i="2"/>
  <c r="BB426" i="2"/>
  <c r="BB425" i="2"/>
  <c r="BB424" i="2"/>
  <c r="BB423" i="2"/>
  <c r="BB422" i="2"/>
  <c r="BB421" i="2"/>
  <c r="BB420" i="2"/>
  <c r="BB419" i="2"/>
  <c r="BB418" i="2"/>
  <c r="BB417" i="2"/>
  <c r="BB416" i="2"/>
  <c r="BB415" i="2"/>
  <c r="BB414" i="2"/>
  <c r="BB413" i="2"/>
  <c r="BB412" i="2"/>
  <c r="BB411" i="2"/>
  <c r="BB410" i="2"/>
  <c r="BB409" i="2"/>
  <c r="BB408" i="2"/>
  <c r="BB407" i="2"/>
  <c r="BB406" i="2"/>
  <c r="BB405" i="2"/>
  <c r="BB404" i="2"/>
  <c r="BB403" i="2"/>
  <c r="BB402" i="2"/>
  <c r="BB401" i="2"/>
  <c r="BB400" i="2"/>
  <c r="BB399" i="2"/>
  <c r="BB398" i="2"/>
  <c r="BB397" i="2"/>
  <c r="BB396" i="2"/>
  <c r="BB395" i="2"/>
  <c r="BB394" i="2"/>
  <c r="BB393" i="2"/>
  <c r="BB392" i="2"/>
  <c r="BB391" i="2"/>
  <c r="BB390" i="2"/>
  <c r="BB389" i="2"/>
  <c r="BB388" i="2"/>
  <c r="BB387" i="2"/>
  <c r="BB386" i="2"/>
  <c r="BB385" i="2"/>
  <c r="BB384" i="2"/>
  <c r="BB383" i="2"/>
  <c r="BB382" i="2"/>
  <c r="BB381" i="2"/>
  <c r="BB380" i="2"/>
  <c r="BB379" i="2"/>
  <c r="BB378" i="2"/>
  <c r="BB377" i="2"/>
  <c r="BB376" i="2"/>
  <c r="BB375" i="2"/>
  <c r="BB374" i="2"/>
  <c r="BB373" i="2"/>
  <c r="BB372" i="2"/>
  <c r="BB371" i="2"/>
  <c r="BB370" i="2"/>
  <c r="BB369" i="2"/>
  <c r="BB368" i="2"/>
  <c r="BB367" i="2"/>
  <c r="BB366" i="2"/>
  <c r="BB365" i="2"/>
  <c r="BB364" i="2"/>
  <c r="BB363" i="2"/>
  <c r="BB362" i="2"/>
  <c r="BB361" i="2"/>
  <c r="BB360" i="2"/>
  <c r="BB359" i="2"/>
  <c r="BB358" i="2"/>
  <c r="BB357" i="2"/>
  <c r="BB356" i="2"/>
  <c r="BB355" i="2"/>
  <c r="BB354" i="2"/>
  <c r="BB353" i="2"/>
  <c r="BB352" i="2"/>
  <c r="BB351" i="2"/>
  <c r="BB350" i="2"/>
  <c r="BB349" i="2"/>
  <c r="BB348" i="2"/>
  <c r="BB347" i="2"/>
  <c r="BB346" i="2"/>
  <c r="BB345" i="2"/>
  <c r="BB344" i="2"/>
  <c r="BB343" i="2"/>
  <c r="BB342" i="2"/>
  <c r="BB341" i="2"/>
  <c r="BB340" i="2"/>
  <c r="BB339" i="2"/>
  <c r="BB338" i="2"/>
  <c r="BB337" i="2"/>
  <c r="BB336" i="2"/>
  <c r="BB335" i="2"/>
  <c r="BB334" i="2"/>
  <c r="BB333" i="2"/>
  <c r="BB332" i="2"/>
  <c r="BB331" i="2"/>
  <c r="BB330" i="2"/>
  <c r="BB329" i="2"/>
  <c r="BB328" i="2"/>
  <c r="BB327" i="2"/>
  <c r="BB326" i="2"/>
  <c r="BB325" i="2"/>
  <c r="BB324" i="2"/>
  <c r="BB323" i="2"/>
  <c r="BB322" i="2"/>
  <c r="BB321" i="2"/>
  <c r="BB320" i="2"/>
  <c r="BB319" i="2"/>
  <c r="BB318" i="2"/>
  <c r="BB317" i="2"/>
  <c r="BB316" i="2"/>
  <c r="BB315" i="2"/>
  <c r="BB314" i="2"/>
  <c r="BB313" i="2"/>
  <c r="BB312" i="2"/>
  <c r="BB311" i="2"/>
  <c r="BB310" i="2"/>
  <c r="BB309" i="2"/>
  <c r="BB308" i="2"/>
  <c r="BB307" i="2"/>
  <c r="BB306" i="2"/>
  <c r="BB305" i="2"/>
  <c r="BB304" i="2"/>
  <c r="BB303" i="2"/>
  <c r="BB302" i="2"/>
  <c r="BB301" i="2"/>
  <c r="BB300" i="2"/>
  <c r="BB299" i="2"/>
  <c r="BB298" i="2"/>
  <c r="BB297" i="2"/>
  <c r="BB296" i="2"/>
  <c r="BB295" i="2"/>
  <c r="BB294" i="2"/>
  <c r="BB293" i="2"/>
  <c r="BB292" i="2"/>
  <c r="BB291" i="2"/>
  <c r="BB290" i="2"/>
  <c r="BB289" i="2"/>
  <c r="BB288" i="2"/>
  <c r="BB287" i="2"/>
  <c r="BB286" i="2"/>
  <c r="BB285" i="2"/>
  <c r="BB284" i="2"/>
  <c r="BB283" i="2"/>
  <c r="BB282" i="2"/>
  <c r="BB281" i="2"/>
  <c r="BB280" i="2"/>
  <c r="BB279" i="2"/>
  <c r="BB278" i="2"/>
  <c r="BB277" i="2"/>
  <c r="BB276" i="2"/>
  <c r="BB275" i="2"/>
  <c r="BB274" i="2"/>
  <c r="BB273" i="2"/>
  <c r="BB272" i="2"/>
  <c r="BB271" i="2"/>
  <c r="BB270" i="2"/>
  <c r="BB269" i="2"/>
  <c r="BB268" i="2"/>
  <c r="BB267" i="2"/>
  <c r="BB266" i="2"/>
  <c r="BB265" i="2"/>
  <c r="BB264" i="2"/>
  <c r="BB263" i="2"/>
  <c r="BB262" i="2"/>
  <c r="BB261" i="2"/>
  <c r="BB260" i="2"/>
  <c r="BB259" i="2"/>
  <c r="BB258" i="2"/>
  <c r="BB257" i="2"/>
  <c r="BB256" i="2"/>
  <c r="BB255" i="2"/>
  <c r="BB254" i="2"/>
  <c r="BB253" i="2"/>
  <c r="BB252" i="2"/>
  <c r="BB251" i="2"/>
  <c r="BB250" i="2"/>
  <c r="BB249" i="2"/>
  <c r="BB248" i="2"/>
  <c r="BB247" i="2"/>
  <c r="BB246" i="2"/>
  <c r="BB245" i="2"/>
  <c r="BB244" i="2"/>
  <c r="BB243" i="2"/>
  <c r="BB242" i="2"/>
  <c r="BB241" i="2"/>
  <c r="BB240" i="2"/>
  <c r="BB239" i="2"/>
  <c r="BB238" i="2"/>
  <c r="BB237" i="2"/>
  <c r="BB236" i="2"/>
  <c r="BB235" i="2"/>
  <c r="BB234" i="2"/>
  <c r="BB233" i="2"/>
  <c r="BB232" i="2"/>
  <c r="BB231" i="2"/>
  <c r="BB230" i="2"/>
  <c r="BB229" i="2"/>
  <c r="BB228" i="2"/>
  <c r="BB227" i="2"/>
  <c r="BB226" i="2"/>
  <c r="BB225" i="2"/>
  <c r="BB224" i="2"/>
  <c r="BB223" i="2"/>
  <c r="BB222" i="2"/>
  <c r="BB221" i="2"/>
  <c r="BB220" i="2"/>
  <c r="BB219" i="2"/>
  <c r="BB218" i="2"/>
  <c r="BB217" i="2"/>
  <c r="BB216" i="2"/>
  <c r="BB215" i="2"/>
  <c r="BB214" i="2"/>
  <c r="BB213" i="2"/>
  <c r="BB212" i="2"/>
  <c r="BB211" i="2"/>
  <c r="BB210" i="2"/>
  <c r="BB209" i="2"/>
  <c r="BB208" i="2"/>
  <c r="BB207" i="2"/>
  <c r="BB206" i="2"/>
  <c r="BB205" i="2"/>
  <c r="BB204" i="2"/>
  <c r="BB203" i="2"/>
  <c r="BB202" i="2"/>
  <c r="BB201" i="2"/>
  <c r="BB200" i="2"/>
  <c r="BB199" i="2"/>
  <c r="BB198" i="2"/>
  <c r="BB197" i="2"/>
  <c r="BB196" i="2"/>
  <c r="BB195" i="2"/>
  <c r="BB194" i="2"/>
  <c r="BB193" i="2"/>
  <c r="BB192" i="2"/>
  <c r="BB191" i="2"/>
  <c r="BB190" i="2"/>
  <c r="BB189" i="2"/>
  <c r="BB188" i="2"/>
  <c r="BB187" i="2"/>
  <c r="BB186" i="2"/>
  <c r="BB185" i="2"/>
  <c r="BB184" i="2"/>
  <c r="BB183" i="2"/>
  <c r="BB182" i="2"/>
  <c r="BB181" i="2"/>
  <c r="BB180" i="2"/>
  <c r="BB179" i="2"/>
  <c r="BB178" i="2"/>
  <c r="BB177" i="2"/>
  <c r="BB176" i="2"/>
  <c r="BB175" i="2"/>
  <c r="BB174" i="2"/>
  <c r="BB173" i="2"/>
  <c r="BB172" i="2"/>
  <c r="BB171" i="2"/>
  <c r="BB170" i="2"/>
  <c r="BB169" i="2"/>
  <c r="BB168" i="2"/>
  <c r="BB167" i="2"/>
  <c r="BB166" i="2"/>
  <c r="BB165" i="2"/>
  <c r="BB164" i="2"/>
  <c r="BB163" i="2"/>
  <c r="BB162" i="2"/>
  <c r="BB161" i="2"/>
  <c r="BB160" i="2"/>
  <c r="BB159" i="2"/>
  <c r="BB158" i="2"/>
  <c r="BB157" i="2"/>
  <c r="BB156" i="2"/>
  <c r="BB155" i="2"/>
  <c r="BB154" i="2"/>
  <c r="BB153" i="2"/>
  <c r="BB152" i="2"/>
  <c r="BB151" i="2"/>
  <c r="BB150" i="2"/>
  <c r="BB149" i="2"/>
  <c r="BB148" i="2"/>
  <c r="BB147" i="2"/>
  <c r="BB146" i="2"/>
  <c r="BB145" i="2"/>
  <c r="BB144" i="2"/>
  <c r="BB143" i="2"/>
  <c r="BB142" i="2"/>
  <c r="BB141" i="2"/>
  <c r="BB140" i="2"/>
  <c r="BB139" i="2"/>
  <c r="BB138" i="2"/>
  <c r="BB137" i="2"/>
  <c r="BB136" i="2"/>
  <c r="BB135" i="2"/>
  <c r="BB134" i="2"/>
  <c r="BB133" i="2"/>
  <c r="BB132" i="2"/>
  <c r="BB131" i="2"/>
  <c r="BB130" i="2"/>
  <c r="BB129" i="2"/>
  <c r="BB128" i="2"/>
  <c r="BB127" i="2"/>
  <c r="BB126" i="2"/>
  <c r="BB125" i="2"/>
  <c r="BB124" i="2"/>
  <c r="BB123" i="2"/>
  <c r="BB122" i="2"/>
  <c r="BB121" i="2"/>
  <c r="BB120" i="2"/>
  <c r="BB119" i="2"/>
  <c r="BB118" i="2"/>
  <c r="BB117" i="2"/>
  <c r="BB116" i="2"/>
  <c r="BB115" i="2"/>
  <c r="BB114" i="2"/>
  <c r="BB113" i="2"/>
  <c r="BB112" i="2"/>
  <c r="BB111" i="2"/>
  <c r="BB110" i="2"/>
  <c r="BB109" i="2"/>
  <c r="BB108" i="2"/>
  <c r="BB107" i="2"/>
  <c r="BB106" i="2"/>
  <c r="BB105" i="2"/>
  <c r="BB104" i="2"/>
  <c r="BB103" i="2"/>
  <c r="BB102" i="2"/>
  <c r="BB101" i="2"/>
  <c r="BB100" i="2"/>
  <c r="BB99" i="2"/>
  <c r="BB98" i="2"/>
  <c r="BB97" i="2"/>
  <c r="BB96" i="2"/>
  <c r="BB95" i="2"/>
  <c r="BB94" i="2"/>
  <c r="BB93" i="2"/>
  <c r="BB92" i="2"/>
  <c r="BB91" i="2"/>
  <c r="BB90" i="2"/>
  <c r="BB89" i="2"/>
  <c r="BB88" i="2"/>
  <c r="BB87" i="2"/>
  <c r="BB86" i="2"/>
  <c r="BB85" i="2"/>
  <c r="BB84" i="2"/>
  <c r="BB83" i="2"/>
  <c r="BB82" i="2"/>
  <c r="BB81" i="2"/>
  <c r="BB80" i="2"/>
  <c r="BB79" i="2"/>
  <c r="BB78" i="2"/>
  <c r="BB77" i="2"/>
  <c r="BB76" i="2"/>
  <c r="BB75" i="2"/>
  <c r="BB74" i="2"/>
  <c r="BB73" i="2"/>
  <c r="BB72" i="2"/>
  <c r="BB71" i="2"/>
  <c r="BB70" i="2"/>
  <c r="BB69" i="2"/>
  <c r="BB68" i="2"/>
  <c r="BB67" i="2"/>
  <c r="BB66" i="2"/>
  <c r="BB65" i="2"/>
  <c r="BB64" i="2"/>
  <c r="BB63" i="2"/>
  <c r="BB62" i="2"/>
  <c r="BB61" i="2"/>
  <c r="BB60" i="2"/>
  <c r="BB59" i="2"/>
  <c r="BB58" i="2"/>
  <c r="BB57" i="2"/>
  <c r="BB56" i="2"/>
  <c r="BB55" i="2"/>
  <c r="BB54" i="2"/>
  <c r="BB53" i="2"/>
  <c r="BB52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B34" i="2"/>
  <c r="BB33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BB2" i="2"/>
  <c r="CM432" i="1"/>
  <c r="CL432" i="1"/>
  <c r="CK432" i="1"/>
  <c r="CJ432" i="1"/>
  <c r="CI432" i="1"/>
  <c r="CH432" i="1"/>
  <c r="CG432" i="1"/>
  <c r="CF432" i="1"/>
  <c r="CE432" i="1"/>
  <c r="CD432" i="1"/>
  <c r="CC432" i="1"/>
  <c r="CB432" i="1"/>
  <c r="CA432" i="1"/>
  <c r="BZ432" i="1"/>
  <c r="BY432" i="1"/>
  <c r="BX432" i="1"/>
  <c r="BW432" i="1"/>
  <c r="BV432" i="1"/>
  <c r="BU432" i="1"/>
  <c r="BT432" i="1"/>
  <c r="BS432" i="1"/>
  <c r="BR432" i="1"/>
  <c r="BQ432" i="1"/>
  <c r="BP432" i="1"/>
  <c r="BO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CN431" i="1"/>
  <c r="CN430" i="1"/>
  <c r="CN429" i="1"/>
  <c r="CN428" i="1"/>
  <c r="CN427" i="1"/>
  <c r="CN426" i="1"/>
  <c r="CN425" i="1"/>
  <c r="CN424" i="1"/>
  <c r="CN423" i="1"/>
  <c r="CN422" i="1"/>
  <c r="CN421" i="1"/>
  <c r="CN420" i="1"/>
  <c r="CN419" i="1"/>
  <c r="CN418" i="1"/>
  <c r="CN417" i="1"/>
  <c r="CN416" i="1"/>
  <c r="CN415" i="1"/>
  <c r="CN414" i="1"/>
  <c r="CN413" i="1"/>
  <c r="CN412" i="1"/>
  <c r="CN411" i="1"/>
  <c r="CN410" i="1"/>
  <c r="CN409" i="1"/>
  <c r="CN408" i="1"/>
  <c r="CN407" i="1"/>
  <c r="CN406" i="1"/>
  <c r="CN405" i="1"/>
  <c r="CN404" i="1"/>
  <c r="CN403" i="1"/>
  <c r="CN402" i="1"/>
  <c r="CN401" i="1"/>
  <c r="CN400" i="1"/>
  <c r="CN399" i="1"/>
  <c r="CN398" i="1"/>
  <c r="CN397" i="1"/>
  <c r="CN396" i="1"/>
  <c r="CN395" i="1"/>
  <c r="CN394" i="1"/>
  <c r="CN393" i="1"/>
  <c r="CN392" i="1"/>
  <c r="CN391" i="1"/>
  <c r="CN390" i="1"/>
  <c r="CN389" i="1"/>
  <c r="CN388" i="1"/>
  <c r="CN387" i="1"/>
  <c r="CN386" i="1"/>
  <c r="CN385" i="1"/>
  <c r="CN384" i="1"/>
  <c r="CN383" i="1"/>
  <c r="CN382" i="1"/>
  <c r="CN381" i="1"/>
  <c r="CN380" i="1"/>
  <c r="CN379" i="1"/>
  <c r="CN378" i="1"/>
  <c r="CN377" i="1"/>
  <c r="CN376" i="1"/>
  <c r="CN375" i="1"/>
  <c r="CN374" i="1"/>
  <c r="CN373" i="1"/>
  <c r="CN372" i="1"/>
  <c r="CN371" i="1"/>
  <c r="CN370" i="1"/>
  <c r="CN369" i="1"/>
  <c r="CN368" i="1"/>
  <c r="CN367" i="1"/>
  <c r="CN366" i="1"/>
  <c r="CN365" i="1"/>
  <c r="CN364" i="1"/>
  <c r="CN363" i="1"/>
  <c r="CN362" i="1"/>
  <c r="CN361" i="1"/>
  <c r="CN360" i="1"/>
  <c r="CN359" i="1"/>
  <c r="CN358" i="1"/>
  <c r="CN357" i="1"/>
  <c r="CN356" i="1"/>
  <c r="CN355" i="1"/>
  <c r="CN354" i="1"/>
  <c r="CN353" i="1"/>
  <c r="CN352" i="1"/>
  <c r="CN351" i="1"/>
  <c r="CN350" i="1"/>
  <c r="CN349" i="1"/>
  <c r="CN348" i="1"/>
  <c r="CN347" i="1"/>
  <c r="CN346" i="1"/>
  <c r="CN345" i="1"/>
  <c r="CN344" i="1"/>
  <c r="CN343" i="1"/>
  <c r="CN342" i="1"/>
  <c r="CN341" i="1"/>
  <c r="CN340" i="1"/>
  <c r="CN339" i="1"/>
  <c r="CN338" i="1"/>
  <c r="CN337" i="1"/>
  <c r="CN336" i="1"/>
  <c r="CN335" i="1"/>
  <c r="CN334" i="1"/>
  <c r="CN333" i="1"/>
  <c r="CN332" i="1"/>
  <c r="CN331" i="1"/>
  <c r="CN330" i="1"/>
  <c r="CN329" i="1"/>
  <c r="CN328" i="1"/>
  <c r="CN327" i="1"/>
  <c r="CN326" i="1"/>
  <c r="CN325" i="1"/>
  <c r="CN324" i="1"/>
  <c r="CN323" i="1"/>
  <c r="CN322" i="1"/>
  <c r="CN321" i="1"/>
  <c r="CN320" i="1"/>
  <c r="CN319" i="1"/>
  <c r="CN318" i="1"/>
  <c r="CN317" i="1"/>
  <c r="CN316" i="1"/>
  <c r="CN315" i="1"/>
  <c r="CN314" i="1"/>
  <c r="CN313" i="1"/>
  <c r="CN312" i="1"/>
  <c r="CN311" i="1"/>
  <c r="CN310" i="1"/>
  <c r="CN309" i="1"/>
  <c r="CN308" i="1"/>
  <c r="CN307" i="1"/>
  <c r="CN306" i="1"/>
  <c r="CN305" i="1"/>
  <c r="CN304" i="1"/>
  <c r="CN303" i="1"/>
  <c r="CN302" i="1"/>
  <c r="CN301" i="1"/>
  <c r="CN300" i="1"/>
  <c r="CN299" i="1"/>
  <c r="CN298" i="1"/>
  <c r="CN297" i="1"/>
  <c r="CN296" i="1"/>
  <c r="CN295" i="1"/>
  <c r="CN294" i="1"/>
  <c r="CN293" i="1"/>
  <c r="CN292" i="1"/>
  <c r="CN291" i="1"/>
  <c r="CN290" i="1"/>
  <c r="CN289" i="1"/>
  <c r="CN288" i="1"/>
  <c r="CN287" i="1"/>
  <c r="CN286" i="1"/>
  <c r="CN285" i="1"/>
  <c r="CN284" i="1"/>
  <c r="CN283" i="1"/>
  <c r="CN282" i="1"/>
  <c r="CN281" i="1"/>
  <c r="CN280" i="1"/>
  <c r="CN279" i="1"/>
  <c r="CN278" i="1"/>
  <c r="CN277" i="1"/>
  <c r="CN276" i="1"/>
  <c r="CN275" i="1"/>
  <c r="CN274" i="1"/>
  <c r="CN273" i="1"/>
  <c r="CN272" i="1"/>
  <c r="CN271" i="1"/>
  <c r="CN270" i="1"/>
  <c r="CN269" i="1"/>
  <c r="CN268" i="1"/>
  <c r="CN267" i="1"/>
  <c r="CN266" i="1"/>
  <c r="CN265" i="1"/>
  <c r="CN264" i="1"/>
  <c r="CN263" i="1"/>
  <c r="CN262" i="1"/>
  <c r="CN261" i="1"/>
  <c r="CN260" i="1"/>
  <c r="CN259" i="1"/>
  <c r="CN258" i="1"/>
  <c r="CN257" i="1"/>
  <c r="CN256" i="1"/>
  <c r="CN255" i="1"/>
  <c r="CN254" i="1"/>
  <c r="CN253" i="1"/>
  <c r="CN252" i="1"/>
  <c r="CN251" i="1"/>
  <c r="CN250" i="1"/>
  <c r="CN249" i="1"/>
  <c r="CN248" i="1"/>
  <c r="CN247" i="1"/>
  <c r="CN246" i="1"/>
  <c r="CN245" i="1"/>
  <c r="CN244" i="1"/>
  <c r="CN243" i="1"/>
  <c r="CN242" i="1"/>
  <c r="CN241" i="1"/>
  <c r="CN240" i="1"/>
  <c r="CN239" i="1"/>
  <c r="CN238" i="1"/>
  <c r="CN237" i="1"/>
  <c r="CN236" i="1"/>
  <c r="CN235" i="1"/>
  <c r="CN234" i="1"/>
  <c r="CN233" i="1"/>
  <c r="CN232" i="1"/>
  <c r="CN231" i="1"/>
  <c r="CN230" i="1"/>
  <c r="CN229" i="1"/>
  <c r="CN228" i="1"/>
  <c r="CN227" i="1"/>
  <c r="CN226" i="1"/>
  <c r="CN225" i="1"/>
  <c r="CN224" i="1"/>
  <c r="CN223" i="1"/>
  <c r="CN222" i="1"/>
  <c r="CN221" i="1"/>
  <c r="CN220" i="1"/>
  <c r="CN219" i="1"/>
  <c r="CN218" i="1"/>
  <c r="CN217" i="1"/>
  <c r="CN216" i="1"/>
  <c r="CN215" i="1"/>
  <c r="CN214" i="1"/>
  <c r="CN213" i="1"/>
  <c r="CN212" i="1"/>
  <c r="CN211" i="1"/>
  <c r="CN210" i="1"/>
  <c r="CN209" i="1"/>
  <c r="CN208" i="1"/>
  <c r="CN207" i="1"/>
  <c r="CN206" i="1"/>
  <c r="CN205" i="1"/>
  <c r="CN204" i="1"/>
  <c r="CN203" i="1"/>
  <c r="CN202" i="1"/>
  <c r="CN201" i="1"/>
  <c r="CN200" i="1"/>
  <c r="CN199" i="1"/>
  <c r="CN198" i="1"/>
  <c r="CN197" i="1"/>
  <c r="CN196" i="1"/>
  <c r="CN195" i="1"/>
  <c r="CN194" i="1"/>
  <c r="CN193" i="1"/>
  <c r="CN192" i="1"/>
  <c r="CN191" i="1"/>
  <c r="CN190" i="1"/>
  <c r="CN189" i="1"/>
  <c r="CN188" i="1"/>
  <c r="CN187" i="1"/>
  <c r="CN186" i="1"/>
  <c r="CN185" i="1"/>
  <c r="CN184" i="1"/>
  <c r="CN183" i="1"/>
  <c r="CN182" i="1"/>
  <c r="CN181" i="1"/>
  <c r="CN180" i="1"/>
  <c r="CN179" i="1"/>
  <c r="CN178" i="1"/>
  <c r="CN177" i="1"/>
  <c r="CN176" i="1"/>
  <c r="CN175" i="1"/>
  <c r="CN174" i="1"/>
  <c r="CN173" i="1"/>
  <c r="CN172" i="1"/>
  <c r="CN171" i="1"/>
  <c r="CN170" i="1"/>
  <c r="CN169" i="1"/>
  <c r="CN168" i="1"/>
  <c r="CN167" i="1"/>
  <c r="CN166" i="1"/>
  <c r="CN165" i="1"/>
  <c r="CN164" i="1"/>
  <c r="CN163" i="1"/>
  <c r="CN162" i="1"/>
  <c r="CN161" i="1"/>
  <c r="CN160" i="1"/>
  <c r="CN159" i="1"/>
  <c r="CN158" i="1"/>
  <c r="CN157" i="1"/>
  <c r="CN156" i="1"/>
  <c r="CN155" i="1"/>
  <c r="CN154" i="1"/>
  <c r="CN153" i="1"/>
  <c r="CN152" i="1"/>
  <c r="CN151" i="1"/>
  <c r="CN150" i="1"/>
  <c r="CN149" i="1"/>
  <c r="CN148" i="1"/>
  <c r="CN147" i="1"/>
  <c r="CN146" i="1"/>
  <c r="CN145" i="1"/>
  <c r="CN144" i="1"/>
  <c r="CN143" i="1"/>
  <c r="CN142" i="1"/>
  <c r="CN141" i="1"/>
  <c r="CN140" i="1"/>
  <c r="CN139" i="1"/>
  <c r="CN138" i="1"/>
  <c r="CN137" i="1"/>
  <c r="CN136" i="1"/>
  <c r="CN135" i="1"/>
  <c r="CN134" i="1"/>
  <c r="CN133" i="1"/>
  <c r="CN132" i="1"/>
  <c r="CN131" i="1"/>
  <c r="CN130" i="1"/>
  <c r="CN129" i="1"/>
  <c r="CN128" i="1"/>
  <c r="CN127" i="1"/>
  <c r="CN126" i="1"/>
  <c r="CN125" i="1"/>
  <c r="CN124" i="1"/>
  <c r="CN123" i="1"/>
  <c r="CN122" i="1"/>
  <c r="CN121" i="1"/>
  <c r="CN120" i="1"/>
  <c r="CN119" i="1"/>
  <c r="CN118" i="1"/>
  <c r="CN117" i="1"/>
  <c r="CN116" i="1"/>
  <c r="CN115" i="1"/>
  <c r="CN114" i="1"/>
  <c r="CN113" i="1"/>
  <c r="CN112" i="1"/>
  <c r="CN111" i="1"/>
  <c r="CN110" i="1"/>
  <c r="CN109" i="1"/>
  <c r="CN108" i="1"/>
  <c r="CN107" i="1"/>
  <c r="CN106" i="1"/>
  <c r="CN105" i="1"/>
  <c r="CN104" i="1"/>
  <c r="CN103" i="1"/>
  <c r="CN102" i="1"/>
  <c r="CN101" i="1"/>
  <c r="CN100" i="1"/>
  <c r="CN99" i="1"/>
  <c r="CN98" i="1"/>
  <c r="CN97" i="1"/>
  <c r="CN96" i="1"/>
  <c r="CN95" i="1"/>
  <c r="CN94" i="1"/>
  <c r="CN93" i="1"/>
  <c r="CN92" i="1"/>
  <c r="CN91" i="1"/>
  <c r="CN90" i="1"/>
  <c r="CN89" i="1"/>
  <c r="CN88" i="1"/>
  <c r="CN87" i="1"/>
  <c r="CN86" i="1"/>
  <c r="CN85" i="1"/>
  <c r="CN84" i="1"/>
  <c r="CN83" i="1"/>
  <c r="CN82" i="1"/>
  <c r="CN81" i="1"/>
  <c r="CN80" i="1"/>
  <c r="CN79" i="1"/>
  <c r="CN78" i="1"/>
  <c r="CN77" i="1"/>
  <c r="CN76" i="1"/>
  <c r="CN75" i="1"/>
  <c r="CN74" i="1"/>
  <c r="CN73" i="1"/>
  <c r="CN72" i="1"/>
  <c r="CN71" i="1"/>
  <c r="CN70" i="1"/>
  <c r="CN69" i="1"/>
  <c r="CN68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50" i="1"/>
  <c r="CN49" i="1"/>
  <c r="CN48" i="1"/>
  <c r="CN47" i="1"/>
  <c r="CN46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N432" i="1" s="1"/>
  <c r="CN4" i="1"/>
  <c r="CN3" i="1"/>
  <c r="CN2" i="1"/>
</calcChain>
</file>

<file path=xl/sharedStrings.xml><?xml version="1.0" encoding="utf-8"?>
<sst xmlns="http://schemas.openxmlformats.org/spreadsheetml/2006/main" count="2017" uniqueCount="559">
  <si>
    <t>ID</t>
  </si>
  <si>
    <t>Group</t>
  </si>
  <si>
    <t>Acoustic Foam</t>
  </si>
  <si>
    <t>Airpods (Apple)</t>
  </si>
  <si>
    <t>Airpods (Generic)</t>
  </si>
  <si>
    <t>Airpods (Samsung)</t>
  </si>
  <si>
    <t>Back-UPS</t>
  </si>
  <si>
    <t>Book</t>
  </si>
  <si>
    <t>Cellphone</t>
  </si>
  <si>
    <t>Cellphone Charger (Generic)</t>
  </si>
  <si>
    <t>Cellphone Charger (Wireless)</t>
  </si>
  <si>
    <t>Chair (Gaming)</t>
  </si>
  <si>
    <t>Chair (Generic)</t>
  </si>
  <si>
    <t>Cup</t>
  </si>
  <si>
    <t>Decoration (Candle)</t>
  </si>
  <si>
    <t>Decoration (Clock)</t>
  </si>
  <si>
    <t>Decoration (Generic)</t>
  </si>
  <si>
    <t>Decoration (Miniature)</t>
  </si>
  <si>
    <t>Decoration (Picture)</t>
  </si>
  <si>
    <t>Decoration (Plant)</t>
  </si>
  <si>
    <t>Decoration (Rubric's Cube)</t>
  </si>
  <si>
    <t>Decoration (Watch)</t>
  </si>
  <si>
    <t>Desk (Generic)</t>
  </si>
  <si>
    <t>Desk (Standing)</t>
  </si>
  <si>
    <t>Desktop (Generic)</t>
  </si>
  <si>
    <t>Desktop (Linux)</t>
  </si>
  <si>
    <t>Desktop (OSX)</t>
  </si>
  <si>
    <t>Desktop (Windows)</t>
  </si>
  <si>
    <t>Drawing Pad</t>
  </si>
  <si>
    <t>Drink Coaster</t>
  </si>
  <si>
    <t>Earphones</t>
  </si>
  <si>
    <t>Earphones (with Microphone)</t>
  </si>
  <si>
    <t>External Hard Drive</t>
  </si>
  <si>
    <t>External Microphone (Generic)</t>
  </si>
  <si>
    <t>External Microphone (with Boom Arm)</t>
  </si>
  <si>
    <t>External Numpad</t>
  </si>
  <si>
    <t>External Sound Card (Pre-amplifier)</t>
  </si>
  <si>
    <t>External Speakers (Generic)</t>
  </si>
  <si>
    <t>External Speakers (Subwoofers)</t>
  </si>
  <si>
    <t>External Webcam</t>
  </si>
  <si>
    <t>Fan (Desk)</t>
  </si>
  <si>
    <t>Fan (Floor)</t>
  </si>
  <si>
    <t>Footrest</t>
  </si>
  <si>
    <t>Gaming Console</t>
  </si>
  <si>
    <t>Gaming Controller</t>
  </si>
  <si>
    <t>Headphones</t>
  </si>
  <si>
    <t>Headphones (with Microphone)</t>
  </si>
  <si>
    <t>IoT Devices (Raspberry, Arduino, etc)</t>
  </si>
  <si>
    <t>Keyboard (Ergonomic)</t>
  </si>
  <si>
    <t>Keyboard (Gaming)</t>
  </si>
  <si>
    <t>Keyboard (Generic)</t>
  </si>
  <si>
    <t>Lamp (Desk)</t>
  </si>
  <si>
    <t>Lamp (Floor)</t>
  </si>
  <si>
    <t>Laptop (Generic)</t>
  </si>
  <si>
    <t>Laptop (Linux)</t>
  </si>
  <si>
    <t>Laptop (OSX)</t>
  </si>
  <si>
    <t>Laptop (Windows)</t>
  </si>
  <si>
    <t>Laptop Stand</t>
  </si>
  <si>
    <t>Mini Fridge</t>
  </si>
  <si>
    <t>Monitor (Landscape)</t>
  </si>
  <si>
    <t>Monitor (Portrait)</t>
  </si>
  <si>
    <t>Monitor (iMac)</t>
  </si>
  <si>
    <t>Monitor Arm</t>
  </si>
  <si>
    <t>Mouse (Ergonomic)</t>
  </si>
  <si>
    <t>Mouse (Gaming)</t>
  </si>
  <si>
    <t>Mouse (Generic)</t>
  </si>
  <si>
    <t>Mouse (Magic Trackpad)</t>
  </si>
  <si>
    <t>Mousepad (Gaming)</t>
  </si>
  <si>
    <t>Mousepad (Generic)</t>
  </si>
  <si>
    <t>Mug</t>
  </si>
  <si>
    <t>Musical Instrument (Electric Guitar)</t>
  </si>
  <si>
    <t>Musical Instrument (Generic)</t>
  </si>
  <si>
    <t>Musical Instrument (Guitar)</t>
  </si>
  <si>
    <t>Musical Instrument (Keyboard/Piano)</t>
  </si>
  <si>
    <t>Notebook</t>
  </si>
  <si>
    <t>Phone Holder</t>
  </si>
  <si>
    <t>Post-it Note</t>
  </si>
  <si>
    <t>Power Strip</t>
  </si>
  <si>
    <t>Printer</t>
  </si>
  <si>
    <t>Router</t>
  </si>
  <si>
    <t>Scientific Calculator</t>
  </si>
  <si>
    <t>Storage Drawer</t>
  </si>
  <si>
    <t>Stream Deck</t>
  </si>
  <si>
    <t>Tablet (Android)</t>
  </si>
  <si>
    <t>Tablet (Generic)</t>
  </si>
  <si>
    <t>Tablet (Windows)</t>
  </si>
  <si>
    <t>Tablet (iPad)</t>
  </si>
  <si>
    <t>Telephone</t>
  </si>
  <si>
    <t>Trash Can</t>
  </si>
  <si>
    <t>USB Hub</t>
  </si>
  <si>
    <t>Water Bottle</t>
  </si>
  <si>
    <t>Total Items</t>
  </si>
  <si>
    <t>1_97i6mn</t>
  </si>
  <si>
    <t>Group 0</t>
  </si>
  <si>
    <t>2_b2ixh4</t>
  </si>
  <si>
    <t>3_god2vo</t>
  </si>
  <si>
    <t>4_64fumg</t>
  </si>
  <si>
    <t>5_fnwexz</t>
  </si>
  <si>
    <t>6_gq667c</t>
  </si>
  <si>
    <t>7_gnh5u4</t>
  </si>
  <si>
    <t>8_gjawse</t>
  </si>
  <si>
    <t>9_89kbqw</t>
  </si>
  <si>
    <t>10_9s2jus</t>
  </si>
  <si>
    <t>11_gj2imp</t>
  </si>
  <si>
    <t>12_gbplxz</t>
  </si>
  <si>
    <t>13_gpei73</t>
  </si>
  <si>
    <t>14_gll3dg</t>
  </si>
  <si>
    <t>15_gp54dt_checkpoint</t>
  </si>
  <si>
    <t>16_cfhx16</t>
  </si>
  <si>
    <t>17_glkrmx</t>
  </si>
  <si>
    <t>18_gqj4ug</t>
  </si>
  <si>
    <t>19_cvyys1</t>
  </si>
  <si>
    <t>20_8mphv3</t>
  </si>
  <si>
    <t>21_flvwok</t>
  </si>
  <si>
    <t>22_e9msfy</t>
  </si>
  <si>
    <t>23_gnlaum</t>
  </si>
  <si>
    <t>24_7y1byy</t>
  </si>
  <si>
    <t>25_fz7q9o</t>
  </si>
  <si>
    <t>26_fpoahz</t>
  </si>
  <si>
    <t>27_goj0cf</t>
  </si>
  <si>
    <t>28_fefhru</t>
  </si>
  <si>
    <t>29_ekkaau_checkpoint</t>
  </si>
  <si>
    <t>30_fros7c</t>
  </si>
  <si>
    <t>31_dpt1z2</t>
  </si>
  <si>
    <t>32_fgfi37</t>
  </si>
  <si>
    <t>33_b1z1tg</t>
  </si>
  <si>
    <t>34_gi13dh</t>
  </si>
  <si>
    <t>35_gnkplm</t>
  </si>
  <si>
    <t>36_c8ay3b</t>
  </si>
  <si>
    <t>37_avf6bv</t>
  </si>
  <si>
    <t>38_7gdjm6</t>
  </si>
  <si>
    <t>39_f4g2y7</t>
  </si>
  <si>
    <t>40_gju93r</t>
  </si>
  <si>
    <t>41_gl0yjr</t>
  </si>
  <si>
    <t>42_7wzzhl</t>
  </si>
  <si>
    <t>43_dq0gqg</t>
  </si>
  <si>
    <t>44_gggrsg_checkpoint</t>
  </si>
  <si>
    <t>45_fzr3q1</t>
  </si>
  <si>
    <t>46_ce89gb</t>
  </si>
  <si>
    <t>47_ffoe37</t>
  </si>
  <si>
    <t>48_gppsda</t>
  </si>
  <si>
    <t>49_bshzym</t>
  </si>
  <si>
    <t>50_ec2skj</t>
  </si>
  <si>
    <t>51_giy30c</t>
  </si>
  <si>
    <t>52_gh4i3c</t>
  </si>
  <si>
    <t>53_bvn066</t>
  </si>
  <si>
    <t>54_78sq3v</t>
  </si>
  <si>
    <t>55_ggesfj</t>
  </si>
  <si>
    <t>56_gov8rt</t>
  </si>
  <si>
    <t>57_glj5e1</t>
  </si>
  <si>
    <t>58_gkmg5w_checkpoint</t>
  </si>
  <si>
    <t>59_e0tcru</t>
  </si>
  <si>
    <t>60_age7df</t>
  </si>
  <si>
    <t>61_go5rhg</t>
  </si>
  <si>
    <t>62_gob79b</t>
  </si>
  <si>
    <t>63_4tni1i</t>
  </si>
  <si>
    <t>64_95cyf1</t>
  </si>
  <si>
    <t>65_gpr1f4</t>
  </si>
  <si>
    <t>66_gh6s1z</t>
  </si>
  <si>
    <t>67_dyrjt1</t>
  </si>
  <si>
    <t>68_972san</t>
  </si>
  <si>
    <t>69_95wir1</t>
  </si>
  <si>
    <t>70_ccwv51</t>
  </si>
  <si>
    <t>71_gk14ct</t>
  </si>
  <si>
    <t>72_gi3eq6</t>
  </si>
  <si>
    <t>73_gqgg2a_checkpoint</t>
  </si>
  <si>
    <t>74_gq4a9i</t>
  </si>
  <si>
    <t>75_fyklus</t>
  </si>
  <si>
    <t>76_6bqgns</t>
  </si>
  <si>
    <t>77_gd6q3u</t>
  </si>
  <si>
    <t>78_a6fcvk</t>
  </si>
  <si>
    <t>79_9r7wd3</t>
  </si>
  <si>
    <t>80_gki3j3</t>
  </si>
  <si>
    <t>81_bnpte5</t>
  </si>
  <si>
    <t>82_c76mkv</t>
  </si>
  <si>
    <t>83_d5vsdu</t>
  </si>
  <si>
    <t>84_76igo1</t>
  </si>
  <si>
    <t>85_66ohco</t>
  </si>
  <si>
    <t>86_gikvx1</t>
  </si>
  <si>
    <t>87_dd128a_checkpoint</t>
  </si>
  <si>
    <t>88_fvtaj1</t>
  </si>
  <si>
    <t>89_dygzcn</t>
  </si>
  <si>
    <t>90_9a8a5n</t>
  </si>
  <si>
    <t>91_anr3o4</t>
  </si>
  <si>
    <t>92_gmcjg4</t>
  </si>
  <si>
    <t>93_gpdqum</t>
  </si>
  <si>
    <t>94_fb98yn</t>
  </si>
  <si>
    <t>95_gh3fp1</t>
  </si>
  <si>
    <t>96_bzpi9j</t>
  </si>
  <si>
    <t>97_epz1e2</t>
  </si>
  <si>
    <t>98_f7cxu0</t>
  </si>
  <si>
    <t>99_fsmbho</t>
  </si>
  <si>
    <t>100_cq0vnk</t>
  </si>
  <si>
    <t>101_8uwue7_checkpoint</t>
  </si>
  <si>
    <t>102_97asa6</t>
  </si>
  <si>
    <t>103_fjm6pu</t>
  </si>
  <si>
    <t>104_7be2p6</t>
  </si>
  <si>
    <t>105_ecfz7z</t>
  </si>
  <si>
    <t>106_78w3gp</t>
  </si>
  <si>
    <t>107_ejvn4g</t>
  </si>
  <si>
    <t>108_aihoye</t>
  </si>
  <si>
    <t>109_4ep7nm</t>
  </si>
  <si>
    <t>110_g46u7j</t>
  </si>
  <si>
    <t>111_a8ah99</t>
  </si>
  <si>
    <t>112_6cxug6</t>
  </si>
  <si>
    <t>113_cxicfq</t>
  </si>
  <si>
    <t>114_fmn0iy</t>
  </si>
  <si>
    <t>115_cmriv6</t>
  </si>
  <si>
    <t>116_7kgpjl_checkpoint</t>
  </si>
  <si>
    <t>117_chc38f</t>
  </si>
  <si>
    <t>118_g0fzb1</t>
  </si>
  <si>
    <t>119_gioxb9</t>
  </si>
  <si>
    <t>120_8m4fdw</t>
  </si>
  <si>
    <t>121_glmy8b</t>
  </si>
  <si>
    <t>122_ghwm70</t>
  </si>
  <si>
    <t>123_fw6pyo</t>
  </si>
  <si>
    <t>124_7bepxv</t>
  </si>
  <si>
    <t>125_cj5l9a</t>
  </si>
  <si>
    <t>126_5yt3it</t>
  </si>
  <si>
    <t>127_gpsg9n</t>
  </si>
  <si>
    <t>128_690obv</t>
  </si>
  <si>
    <t>129_ainojs</t>
  </si>
  <si>
    <t>130_gq2hio_checkpoint</t>
  </si>
  <si>
    <t>131_fmy1jh</t>
  </si>
  <si>
    <t>132_giyyak</t>
  </si>
  <si>
    <t>133_eq6r80</t>
  </si>
  <si>
    <t>134_awuxf3</t>
  </si>
  <si>
    <t>135_gibg74</t>
  </si>
  <si>
    <t>136_gfou2y</t>
  </si>
  <si>
    <t>137_gmggnr</t>
  </si>
  <si>
    <t>138_gkmu12</t>
  </si>
  <si>
    <t>139_gk9ffj</t>
  </si>
  <si>
    <t>140_au770l</t>
  </si>
  <si>
    <t>141_fbo33c</t>
  </si>
  <si>
    <t>142_ggt6n5</t>
  </si>
  <si>
    <t>143_dchih9</t>
  </si>
  <si>
    <t>144_ft01sb_checkpoint</t>
  </si>
  <si>
    <t>1_g7tp5y</t>
  </si>
  <si>
    <t>Group 1</t>
  </si>
  <si>
    <t>2_gi8orz</t>
  </si>
  <si>
    <t>3_gpez4j</t>
  </si>
  <si>
    <t>4_dk1zg5</t>
  </si>
  <si>
    <t>5_ghbujd</t>
  </si>
  <si>
    <t>6_gp8c3p</t>
  </si>
  <si>
    <t>7_gi02lv</t>
  </si>
  <si>
    <t>8_dv36zr</t>
  </si>
  <si>
    <t>9_6x0xc5</t>
  </si>
  <si>
    <t>10_g2mplq</t>
  </si>
  <si>
    <t>11_gmbil7</t>
  </si>
  <si>
    <t>12_gjunp4</t>
  </si>
  <si>
    <t>13_f4eohx</t>
  </si>
  <si>
    <t>14_fxxmpv</t>
  </si>
  <si>
    <t>15_6xndrn_checkpoint</t>
  </si>
  <si>
    <t>16_fisarl</t>
  </si>
  <si>
    <t>17_a9n1uk</t>
  </si>
  <si>
    <t>18_fqpqgp</t>
  </si>
  <si>
    <t>19_gppc5d</t>
  </si>
  <si>
    <t>20_d85y8m</t>
  </si>
  <si>
    <t>21_47ae49</t>
  </si>
  <si>
    <t>22_ghgrie</t>
  </si>
  <si>
    <t>23_90azfy</t>
  </si>
  <si>
    <t>24_ggfmo1</t>
  </si>
  <si>
    <t>26_anuo1r</t>
  </si>
  <si>
    <t>27_ar1q8z</t>
  </si>
  <si>
    <t>28_gjy47w</t>
  </si>
  <si>
    <t>29_ghtwdc_checkpoint</t>
  </si>
  <si>
    <t>30_gjebqn</t>
  </si>
  <si>
    <t>31_gqo53f</t>
  </si>
  <si>
    <t>32_glvohn</t>
  </si>
  <si>
    <t>33_9plit7</t>
  </si>
  <si>
    <t>34_90tmym</t>
  </si>
  <si>
    <t>35_7e0dh2</t>
  </si>
  <si>
    <t>36_gieuhc</t>
  </si>
  <si>
    <t>37_cdcl04</t>
  </si>
  <si>
    <t>38_dqgs7q</t>
  </si>
  <si>
    <t>39_er3lb6</t>
  </si>
  <si>
    <t>40_ektjwy</t>
  </si>
  <si>
    <t>41_gmw5b8</t>
  </si>
  <si>
    <t>42_godsid</t>
  </si>
  <si>
    <t>43_g5v7qz</t>
  </si>
  <si>
    <t>44_gpxpmh_checkpoint</t>
  </si>
  <si>
    <t>45_fwwx8a</t>
  </si>
  <si>
    <t>46_glfixc</t>
  </si>
  <si>
    <t>47_6x69xs</t>
  </si>
  <si>
    <t>48_ahvzag</t>
  </si>
  <si>
    <t>49_gimpuo</t>
  </si>
  <si>
    <t>50_gn5se6</t>
  </si>
  <si>
    <t>51_6mpb7j</t>
  </si>
  <si>
    <t>52_d89gm6</t>
  </si>
  <si>
    <t>53_5l793i</t>
  </si>
  <si>
    <t>54_6s5w7l</t>
  </si>
  <si>
    <t>55_8pkdt1</t>
  </si>
  <si>
    <t>56_gjya5d</t>
  </si>
  <si>
    <t>57_gl5c1f</t>
  </si>
  <si>
    <t>58_goe9gl_checkpoint</t>
  </si>
  <si>
    <t>59_5u4urj</t>
  </si>
  <si>
    <t>60_fjl729</t>
  </si>
  <si>
    <t>61_fjr17g</t>
  </si>
  <si>
    <t>62_bnd6jt</t>
  </si>
  <si>
    <t>63_ghs51f</t>
  </si>
  <si>
    <t>64_6rfdgv</t>
  </si>
  <si>
    <t>65_7yqdmc</t>
  </si>
  <si>
    <t>66_eu4f8l</t>
  </si>
  <si>
    <t>67_gfarqu</t>
  </si>
  <si>
    <t>68_af1rez</t>
  </si>
  <si>
    <t>69_gg54r9</t>
  </si>
  <si>
    <t>70_a4od00</t>
  </si>
  <si>
    <t>71_fph20m</t>
  </si>
  <si>
    <t>72_cznb3j</t>
  </si>
  <si>
    <t>73_glycfp_checkpoint</t>
  </si>
  <si>
    <t>74_5dxgnh</t>
  </si>
  <si>
    <t>75_gguim0</t>
  </si>
  <si>
    <t>76_ffo9iu</t>
  </si>
  <si>
    <t>77_e8583t</t>
  </si>
  <si>
    <t>78_4meenu</t>
  </si>
  <si>
    <t>79_gl1mni</t>
  </si>
  <si>
    <t>80_fvv0fj</t>
  </si>
  <si>
    <t>81_gkiu2e</t>
  </si>
  <si>
    <t>82_bqp69r</t>
  </si>
  <si>
    <t>83_9jz7n4</t>
  </si>
  <si>
    <t>84_go9snf</t>
  </si>
  <si>
    <t>85_gk8cjz</t>
  </si>
  <si>
    <t>86_gh3r6q</t>
  </si>
  <si>
    <t>87_698nzt_checkpoint</t>
  </si>
  <si>
    <t>88_7fgios</t>
  </si>
  <si>
    <t>89_ccyz8g</t>
  </si>
  <si>
    <t>90_gjsjc0</t>
  </si>
  <si>
    <t>91_ghws6b</t>
  </si>
  <si>
    <t>92_6jxu4m</t>
  </si>
  <si>
    <t>93_gdjrqr</t>
  </si>
  <si>
    <t>94_gnp8kd</t>
  </si>
  <si>
    <t>95_6g2vse</t>
  </si>
  <si>
    <t>96_eppaht</t>
  </si>
  <si>
    <t>97_cp57ds</t>
  </si>
  <si>
    <t>98_gku29r</t>
  </si>
  <si>
    <t>99_4761b0</t>
  </si>
  <si>
    <t>100_egykwn</t>
  </si>
  <si>
    <t>101_d2vkxa_checkpoint</t>
  </si>
  <si>
    <t>102_47dhj5</t>
  </si>
  <si>
    <t>103_c99kkr</t>
  </si>
  <si>
    <t>104_ghenwi</t>
  </si>
  <si>
    <t>105_dc5ais</t>
  </si>
  <si>
    <t>106_ggrxow</t>
  </si>
  <si>
    <t>107_dj5vxf</t>
  </si>
  <si>
    <t>108_fgyjtf</t>
  </si>
  <si>
    <t>109_gkjdb1</t>
  </si>
  <si>
    <t>110_fcz6fz</t>
  </si>
  <si>
    <t>111_fja7uo</t>
  </si>
  <si>
    <t>112_fm1kaz</t>
  </si>
  <si>
    <t>113_gkp6kq</t>
  </si>
  <si>
    <t>114_gl58ln</t>
  </si>
  <si>
    <t>115_gq56tk</t>
  </si>
  <si>
    <t>116_9ucbp5_checkpoint</t>
  </si>
  <si>
    <t>117_gmc5ja</t>
  </si>
  <si>
    <t>118_bibl3y</t>
  </si>
  <si>
    <t>119_g3x6da</t>
  </si>
  <si>
    <t>120_gqp6gy</t>
  </si>
  <si>
    <t>121_gg5vxk</t>
  </si>
  <si>
    <t>122_gljyku</t>
  </si>
  <si>
    <t>123_athyl4</t>
  </si>
  <si>
    <t>124_a73hn8</t>
  </si>
  <si>
    <t>125_85751n</t>
  </si>
  <si>
    <t>126_bf7k6b</t>
  </si>
  <si>
    <t>127_48clk2</t>
  </si>
  <si>
    <t>128_gl4oa9</t>
  </si>
  <si>
    <t>129_gq52ty</t>
  </si>
  <si>
    <t>130_gglz1b_checkpoint</t>
  </si>
  <si>
    <t>131_6ss4rs</t>
  </si>
  <si>
    <t>132_ghp2n6</t>
  </si>
  <si>
    <t>133_f5ph39</t>
  </si>
  <si>
    <t>134_atx92a</t>
  </si>
  <si>
    <t>135_gpofkf</t>
  </si>
  <si>
    <t>136_fc4pmk</t>
  </si>
  <si>
    <t>137_ghozb8</t>
  </si>
  <si>
    <t>138_glakvd</t>
  </si>
  <si>
    <t>139_dbh344</t>
  </si>
  <si>
    <t>140_6y0535</t>
  </si>
  <si>
    <t>141_gni2dt</t>
  </si>
  <si>
    <t>142_9sp6si</t>
  </si>
  <si>
    <t>143_crk2wy</t>
  </si>
  <si>
    <t>144_gq127x_checkpoint</t>
  </si>
  <si>
    <t>1_goiruz</t>
  </si>
  <si>
    <t>Group 2</t>
  </si>
  <si>
    <t>2_gp2z1c</t>
  </si>
  <si>
    <t>3_gj88e4</t>
  </si>
  <si>
    <t>4_fhevrf</t>
  </si>
  <si>
    <t>5_ejkrie</t>
  </si>
  <si>
    <t>6_ggctah</t>
  </si>
  <si>
    <t>7_8a14on</t>
  </si>
  <si>
    <t>8_gmgfcf</t>
  </si>
  <si>
    <t>9_b1fovm</t>
  </si>
  <si>
    <t>10_gipbe2</t>
  </si>
  <si>
    <t>11_b50nsi</t>
  </si>
  <si>
    <t>12_fs1cc3</t>
  </si>
  <si>
    <t>13_g69wbu</t>
  </si>
  <si>
    <t>14_gi7amq</t>
  </si>
  <si>
    <t>15_8ui6io_checkpoint</t>
  </si>
  <si>
    <t>16_dp55hi</t>
  </si>
  <si>
    <t>17_fcre0m</t>
  </si>
  <si>
    <t>18_9qqb5b</t>
  </si>
  <si>
    <t>19_e6ztg6</t>
  </si>
  <si>
    <t>20_ggykdo</t>
  </si>
  <si>
    <t>21_gebl8y</t>
  </si>
  <si>
    <t>22_gkl48d</t>
  </si>
  <si>
    <t>23_as99u6</t>
  </si>
  <si>
    <t>24_8bou2j</t>
  </si>
  <si>
    <t>25_gb4up4</t>
  </si>
  <si>
    <t>26_6i2ssj</t>
  </si>
  <si>
    <t>27_gakl34</t>
  </si>
  <si>
    <t>28_ghhetg</t>
  </si>
  <si>
    <t>29_a7xwwo_checkpoint</t>
  </si>
  <si>
    <t>30_dbv7ih</t>
  </si>
  <si>
    <t>31_agy3ak</t>
  </si>
  <si>
    <t>32_86dcaq</t>
  </si>
  <si>
    <t>33_8xap4s</t>
  </si>
  <si>
    <t>34_c08zop</t>
  </si>
  <si>
    <t>35_fui6to</t>
  </si>
  <si>
    <t>36_80xg3n</t>
  </si>
  <si>
    <t>37_8kk10j</t>
  </si>
  <si>
    <t>38_eu2a8f</t>
  </si>
  <si>
    <t>39_gjek3g</t>
  </si>
  <si>
    <t>40_gof2mk</t>
  </si>
  <si>
    <t>41_8nkfs8</t>
  </si>
  <si>
    <t>42_go3ycu</t>
  </si>
  <si>
    <t>43_f6x7a4_checkpoint</t>
  </si>
  <si>
    <t>44_gm4ghz</t>
  </si>
  <si>
    <t>45_gcw7dd</t>
  </si>
  <si>
    <t>46_gjxjbj</t>
  </si>
  <si>
    <t>47_gilyum</t>
  </si>
  <si>
    <t>48_ftq3in</t>
  </si>
  <si>
    <t>49_g4d4s2</t>
  </si>
  <si>
    <t>50_gj1uh0</t>
  </si>
  <si>
    <t>51_gn31df</t>
  </si>
  <si>
    <t>52_gntqri</t>
  </si>
  <si>
    <t>53_gmxgbh</t>
  </si>
  <si>
    <t>54_a084w7</t>
  </si>
  <si>
    <t>55_gjy4b2</t>
  </si>
  <si>
    <t>56_fzjlzx</t>
  </si>
  <si>
    <t>57_glrvsl</t>
  </si>
  <si>
    <t>58_ggmfy9_checkpoint</t>
  </si>
  <si>
    <t>59_gokx53</t>
  </si>
  <si>
    <t>60_49kezr</t>
  </si>
  <si>
    <t>61_bgeouh</t>
  </si>
  <si>
    <t>62_frwnfs</t>
  </si>
  <si>
    <t>63_gpkudw</t>
  </si>
  <si>
    <t>64_acma52</t>
  </si>
  <si>
    <t>65_gijddy</t>
  </si>
  <si>
    <t>66_gh0zyi</t>
  </si>
  <si>
    <t>67_gmfmdt</t>
  </si>
  <si>
    <t>68_gjjmax</t>
  </si>
  <si>
    <t>69_g6nvll</t>
  </si>
  <si>
    <t>70_ggb9an</t>
  </si>
  <si>
    <t>71_godp72</t>
  </si>
  <si>
    <t>72_4lsmlx_checkpoint</t>
  </si>
  <si>
    <t>73_eo7fnt</t>
  </si>
  <si>
    <t>74_9cczb4</t>
  </si>
  <si>
    <t>75_gqoq6l</t>
  </si>
  <si>
    <t>76_gi9zf2</t>
  </si>
  <si>
    <t>77_gopt47</t>
  </si>
  <si>
    <t>78_gklqe6</t>
  </si>
  <si>
    <t>79_gm34ed</t>
  </si>
  <si>
    <t>80_gob04n</t>
  </si>
  <si>
    <t>81_bk23x2</t>
  </si>
  <si>
    <t>82_4l25af</t>
  </si>
  <si>
    <t>83_amr6on</t>
  </si>
  <si>
    <t>84_gi2xd9</t>
  </si>
  <si>
    <t>85_ggmoud</t>
  </si>
  <si>
    <t>86_929e0q_checkpoint</t>
  </si>
  <si>
    <t>87_go8wuk</t>
  </si>
  <si>
    <t>88_ghnjn1</t>
  </si>
  <si>
    <t>89_ggfdrj</t>
  </si>
  <si>
    <t>90_ghmekq</t>
  </si>
  <si>
    <t>91_cxxrla</t>
  </si>
  <si>
    <t>92_9kji4t</t>
  </si>
  <si>
    <t>93_9ear46</t>
  </si>
  <si>
    <t>94_eswmnc</t>
  </si>
  <si>
    <t>95_gljjk9</t>
  </si>
  <si>
    <t>96_g45c7v</t>
  </si>
  <si>
    <t>97_98jt58</t>
  </si>
  <si>
    <t>98_gphszn</t>
  </si>
  <si>
    <t>99_f3jenx</t>
  </si>
  <si>
    <t>100_4dwwty</t>
  </si>
  <si>
    <t>101_amddkp_checkpoint</t>
  </si>
  <si>
    <t>102_4a6lw2</t>
  </si>
  <si>
    <t>103_ggmry2</t>
  </si>
  <si>
    <t>104_gowga7</t>
  </si>
  <si>
    <t>105_gqd0dd</t>
  </si>
  <si>
    <t>106_gn0jom</t>
  </si>
  <si>
    <t>107_fle5uo</t>
  </si>
  <si>
    <t>108_48clm5</t>
  </si>
  <si>
    <t>109_c9qucx</t>
  </si>
  <si>
    <t>110_ghgms0</t>
  </si>
  <si>
    <t>111_gp6qox</t>
  </si>
  <si>
    <t>112_ggxusc</t>
  </si>
  <si>
    <t>113_7oetzu</t>
  </si>
  <si>
    <t>114_gm8i0e</t>
  </si>
  <si>
    <t>115_8p3onf_checkpoint</t>
  </si>
  <si>
    <t>116_g1xvu2</t>
  </si>
  <si>
    <t>117_aud0i6</t>
  </si>
  <si>
    <t>118_egr2nd</t>
  </si>
  <si>
    <t>119_an9snr</t>
  </si>
  <si>
    <t>120_91j9x2</t>
  </si>
  <si>
    <t>121_gqnfk8</t>
  </si>
  <si>
    <t>122_bb9veh</t>
  </si>
  <si>
    <t>123_9msv5s</t>
  </si>
  <si>
    <t>124_gjqu0y</t>
  </si>
  <si>
    <t>125_8ecae7</t>
  </si>
  <si>
    <t>126_9s4xaj</t>
  </si>
  <si>
    <t>127_6ff8d5</t>
  </si>
  <si>
    <t>128_8ahz9z</t>
  </si>
  <si>
    <t>129_gm4ljr_checkpoint</t>
  </si>
  <si>
    <t>130_gkfpkd</t>
  </si>
  <si>
    <t>131_5tjrxk</t>
  </si>
  <si>
    <t>132_erw1jo</t>
  </si>
  <si>
    <t>133_7lso4d</t>
  </si>
  <si>
    <t>134_dprmnn</t>
  </si>
  <si>
    <t>135_471ogz</t>
  </si>
  <si>
    <t>136_gkkrig</t>
  </si>
  <si>
    <t>137_cgfk7k</t>
  </si>
  <si>
    <t>138_br8z64</t>
  </si>
  <si>
    <t>139_g79527</t>
  </si>
  <si>
    <t>140_gl9idb</t>
  </si>
  <si>
    <t>141_502714</t>
  </si>
  <si>
    <t>142_gfwshp</t>
  </si>
  <si>
    <t>143_fgjp0h_checkpoint</t>
  </si>
  <si>
    <t>Total</t>
  </si>
  <si>
    <t>Airpods</t>
  </si>
  <si>
    <t>Cellphone Charger</t>
  </si>
  <si>
    <t>Chair</t>
  </si>
  <si>
    <t>Decoration</t>
  </si>
  <si>
    <t>Desk</t>
  </si>
  <si>
    <t>Desktop</t>
  </si>
  <si>
    <t>External Microphone</t>
  </si>
  <si>
    <t>External Sound Card</t>
  </si>
  <si>
    <t>External Speakers</t>
  </si>
  <si>
    <t>Fan</t>
  </si>
  <si>
    <t>IoT Devices</t>
  </si>
  <si>
    <t>Keyboard</t>
  </si>
  <si>
    <t>Lamp</t>
  </si>
  <si>
    <t>Laptop</t>
  </si>
  <si>
    <t>Monitor</t>
  </si>
  <si>
    <t>Mouse</t>
  </si>
  <si>
    <t>Mousepad</t>
  </si>
  <si>
    <t>Musical Instrument</t>
  </si>
  <si>
    <t>Tablet</t>
  </si>
  <si>
    <t>Item</t>
  </si>
  <si>
    <t>Occurrences</t>
  </si>
  <si>
    <t>Computer Accessories</t>
  </si>
  <si>
    <t>House Objects</t>
  </si>
  <si>
    <t>Computers &amp; Tablets</t>
  </si>
  <si>
    <t>Electronics &amp; Other Accessories</t>
  </si>
  <si>
    <t>Personal Objects</t>
  </si>
  <si>
    <t>Items that were surprising</t>
  </si>
  <si>
    <t>Unpopular items that we thought were popular</t>
  </si>
  <si>
    <t>Count (&gt; 0)</t>
  </si>
  <si>
    <t>Ergonomic Items</t>
  </si>
  <si>
    <t>Number of developers that have at least one ergonomic item:</t>
  </si>
  <si>
    <t>Does this developer has an ergonomic item?</t>
  </si>
  <si>
    <t>Total of developers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</si>
</sst>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3" borderId="0" xfId="0" applyFill="1" applyAlignment="1">
      <alignment horizontal="right"/>
    </xf>
    <xf numFmtId="0" fontId="1" fillId="0" borderId="0" xfId="0" applyFont="1"/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AE98D2"/>
      <color rgb="FFEF7F7F"/>
      <color rgb="FFE290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Most Common Items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2600082112640947"/>
          <c:y val="3.79794910748195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815981209508658"/>
          <c:y val="6.5016490710050209E-2"/>
          <c:w val="0.65401060164986013"/>
          <c:h val="0.919371835941096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'Most Common Items (Categorical)'!$B$1</c:f>
              <c:strCache>
                <c:ptCount val="1"/>
                <c:pt idx="0">
                  <c:v>Occurrences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2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78-425D-9EE1-80719872F69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78-425D-9EE1-80719872F69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578-425D-9EE1-80719872F69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78-425D-9EE1-80719872F698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578-425D-9EE1-80719872F698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78-425D-9EE1-80719872F698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578-425D-9EE1-80719872F698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78-425D-9EE1-80719872F698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578-425D-9EE1-80719872F698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78-425D-9EE1-80719872F698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578-425D-9EE1-80719872F698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78-425D-9EE1-80719872F698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578-425D-9EE1-80719872F69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578-425D-9EE1-80719872F698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578-425D-9EE1-80719872F698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578-425D-9EE1-80719872F698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578-425D-9EE1-80719872F698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578-425D-9EE1-80719872F698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578-425D-9EE1-80719872F698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578-425D-9EE1-80719872F698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578-425D-9EE1-80719872F698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578-425D-9EE1-80719872F698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5578-425D-9EE1-80719872F698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578-425D-9EE1-80719872F698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5578-425D-9EE1-80719872F698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578-425D-9EE1-80719872F698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5578-425D-9EE1-80719872F698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578-425D-9EE1-80719872F698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5578-425D-9EE1-80719872F698}"/>
              </c:ext>
            </c:extLst>
          </c:dPt>
          <c:cat>
            <c:strRef>
              <c:f>'Most Common Items (Categorical)'!$A$2:$A$57</c:f>
              <c:strCache>
                <c:ptCount val="56"/>
                <c:pt idx="1">
                  <c:v>Monitor</c:v>
                </c:pt>
                <c:pt idx="2">
                  <c:v>Mouse</c:v>
                </c:pt>
                <c:pt idx="3">
                  <c:v>Keyboard</c:v>
                </c:pt>
                <c:pt idx="4">
                  <c:v>Mousepad</c:v>
                </c:pt>
                <c:pt idx="5">
                  <c:v>Headphones</c:v>
                </c:pt>
                <c:pt idx="6">
                  <c:v>External Speakers</c:v>
                </c:pt>
                <c:pt idx="7">
                  <c:v>Monitor Arm</c:v>
                </c:pt>
                <c:pt idx="8">
                  <c:v>External Webcam</c:v>
                </c:pt>
                <c:pt idx="9">
                  <c:v>External Microphone</c:v>
                </c:pt>
                <c:pt idx="10">
                  <c:v>Power Strip</c:v>
                </c:pt>
                <c:pt idx="11">
                  <c:v>Laptop Stand</c:v>
                </c:pt>
                <c:pt idx="12">
                  <c:v>Airpods</c:v>
                </c:pt>
                <c:pt idx="13">
                  <c:v>USB Hub</c:v>
                </c:pt>
                <c:pt idx="14">
                  <c:v>External Sound Card</c:v>
                </c:pt>
                <c:pt idx="15">
                  <c:v>Printer</c:v>
                </c:pt>
                <c:pt idx="16">
                  <c:v>Router</c:v>
                </c:pt>
                <c:pt idx="17">
                  <c:v>Earphones</c:v>
                </c:pt>
                <c:pt idx="18">
                  <c:v>External Hard Drive</c:v>
                </c:pt>
                <c:pt idx="19">
                  <c:v>External Numpad</c:v>
                </c:pt>
                <c:pt idx="20">
                  <c:v>Drawing Pad</c:v>
                </c:pt>
                <c:pt idx="21">
                  <c:v>Back-UPS</c:v>
                </c:pt>
                <c:pt idx="22">
                  <c:v>Stream Deck</c:v>
                </c:pt>
                <c:pt idx="24">
                  <c:v>Desk</c:v>
                </c:pt>
                <c:pt idx="25">
                  <c:v>Decoration</c:v>
                </c:pt>
                <c:pt idx="26">
                  <c:v>Chair</c:v>
                </c:pt>
                <c:pt idx="27">
                  <c:v>Lamp</c:v>
                </c:pt>
                <c:pt idx="28">
                  <c:v>Storage Drawer</c:v>
                </c:pt>
                <c:pt idx="29">
                  <c:v>Trash Can</c:v>
                </c:pt>
                <c:pt idx="30">
                  <c:v>Musical Instrument</c:v>
                </c:pt>
                <c:pt idx="31">
                  <c:v>Footrest</c:v>
                </c:pt>
                <c:pt idx="32">
                  <c:v>Fan</c:v>
                </c:pt>
                <c:pt idx="33">
                  <c:v>Acoustic Foam</c:v>
                </c:pt>
                <c:pt idx="34">
                  <c:v>Mini Fridge</c:v>
                </c:pt>
                <c:pt idx="36">
                  <c:v>Desktop</c:v>
                </c:pt>
                <c:pt idx="37">
                  <c:v>Laptop</c:v>
                </c:pt>
                <c:pt idx="38">
                  <c:v>Tablet</c:v>
                </c:pt>
                <c:pt idx="40">
                  <c:v>Gaming Controller</c:v>
                </c:pt>
                <c:pt idx="41">
                  <c:v>Cellphone Charger</c:v>
                </c:pt>
                <c:pt idx="42">
                  <c:v>Gaming Console</c:v>
                </c:pt>
                <c:pt idx="43">
                  <c:v>Cellphone</c:v>
                </c:pt>
                <c:pt idx="44">
                  <c:v>Phone Holder</c:v>
                </c:pt>
                <c:pt idx="45">
                  <c:v>IoT Devices</c:v>
                </c:pt>
                <c:pt idx="46">
                  <c:v>Telephone</c:v>
                </c:pt>
                <c:pt idx="47">
                  <c:v>Scientific Calculator</c:v>
                </c:pt>
                <c:pt idx="49">
                  <c:v>Notebook</c:v>
                </c:pt>
                <c:pt idx="50">
                  <c:v>Drink Coaster</c:v>
                </c:pt>
                <c:pt idx="51">
                  <c:v>Mug</c:v>
                </c:pt>
                <c:pt idx="52">
                  <c:v>Water Bottle</c:v>
                </c:pt>
                <c:pt idx="53">
                  <c:v>Book</c:v>
                </c:pt>
                <c:pt idx="54">
                  <c:v>Cup</c:v>
                </c:pt>
                <c:pt idx="55">
                  <c:v>Post-it Note</c:v>
                </c:pt>
              </c:strCache>
            </c:strRef>
          </c:cat>
          <c:val>
            <c:numRef>
              <c:f>'Most Common Items (Categorical)'!$B$2:$B$57</c:f>
              <c:numCache>
                <c:formatCode>General</c:formatCode>
                <c:ptCount val="56"/>
                <c:pt idx="0">
                  <c:v>0</c:v>
                </c:pt>
                <c:pt idx="1">
                  <c:v>412</c:v>
                </c:pt>
                <c:pt idx="2">
                  <c:v>401</c:v>
                </c:pt>
                <c:pt idx="3">
                  <c:v>399</c:v>
                </c:pt>
                <c:pt idx="4">
                  <c:v>280</c:v>
                </c:pt>
                <c:pt idx="5">
                  <c:v>200</c:v>
                </c:pt>
                <c:pt idx="6">
                  <c:v>187</c:v>
                </c:pt>
                <c:pt idx="7">
                  <c:v>73</c:v>
                </c:pt>
                <c:pt idx="8">
                  <c:v>71</c:v>
                </c:pt>
                <c:pt idx="9">
                  <c:v>68</c:v>
                </c:pt>
                <c:pt idx="10">
                  <c:v>46</c:v>
                </c:pt>
                <c:pt idx="11">
                  <c:v>45</c:v>
                </c:pt>
                <c:pt idx="12">
                  <c:v>26</c:v>
                </c:pt>
                <c:pt idx="13">
                  <c:v>26</c:v>
                </c:pt>
                <c:pt idx="14">
                  <c:v>25</c:v>
                </c:pt>
                <c:pt idx="15">
                  <c:v>22</c:v>
                </c:pt>
                <c:pt idx="16">
                  <c:v>22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403</c:v>
                </c:pt>
                <c:pt idx="25">
                  <c:v>255</c:v>
                </c:pt>
                <c:pt idx="26">
                  <c:v>201</c:v>
                </c:pt>
                <c:pt idx="27">
                  <c:v>108</c:v>
                </c:pt>
                <c:pt idx="28">
                  <c:v>75</c:v>
                </c:pt>
                <c:pt idx="29">
                  <c:v>30</c:v>
                </c:pt>
                <c:pt idx="30">
                  <c:v>26</c:v>
                </c:pt>
                <c:pt idx="31">
                  <c:v>16</c:v>
                </c:pt>
                <c:pt idx="32">
                  <c:v>13</c:v>
                </c:pt>
                <c:pt idx="33">
                  <c:v>7</c:v>
                </c:pt>
                <c:pt idx="34">
                  <c:v>2</c:v>
                </c:pt>
                <c:pt idx="35">
                  <c:v>0</c:v>
                </c:pt>
                <c:pt idx="36">
                  <c:v>233</c:v>
                </c:pt>
                <c:pt idx="37">
                  <c:v>185</c:v>
                </c:pt>
                <c:pt idx="38">
                  <c:v>52</c:v>
                </c:pt>
                <c:pt idx="39">
                  <c:v>0</c:v>
                </c:pt>
                <c:pt idx="40">
                  <c:v>87</c:v>
                </c:pt>
                <c:pt idx="41">
                  <c:v>48</c:v>
                </c:pt>
                <c:pt idx="42">
                  <c:v>39</c:v>
                </c:pt>
                <c:pt idx="43">
                  <c:v>39</c:v>
                </c:pt>
                <c:pt idx="44">
                  <c:v>24</c:v>
                </c:pt>
                <c:pt idx="45">
                  <c:v>17</c:v>
                </c:pt>
                <c:pt idx="46">
                  <c:v>15</c:v>
                </c:pt>
                <c:pt idx="47">
                  <c:v>5</c:v>
                </c:pt>
                <c:pt idx="48">
                  <c:v>0</c:v>
                </c:pt>
                <c:pt idx="49">
                  <c:v>51</c:v>
                </c:pt>
                <c:pt idx="50">
                  <c:v>49</c:v>
                </c:pt>
                <c:pt idx="51">
                  <c:v>48</c:v>
                </c:pt>
                <c:pt idx="52">
                  <c:v>45</c:v>
                </c:pt>
                <c:pt idx="53">
                  <c:v>35</c:v>
                </c:pt>
                <c:pt idx="54">
                  <c:v>35</c:v>
                </c:pt>
                <c:pt idx="5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8-425D-9EE1-80719872F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"/>
        <c:axId val="835567648"/>
        <c:axId val="667791648"/>
      </c:barChart>
      <c:catAx>
        <c:axId val="835567648"/>
        <c:scaling>
          <c:orientation val="maxMin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91648"/>
        <c:crosses val="autoZero"/>
        <c:auto val="1"/>
        <c:lblAlgn val="ctr"/>
        <c:lblOffset val="100"/>
        <c:noMultiLvlLbl val="0"/>
      </c:catAx>
      <c:valAx>
        <c:axId val="667791648"/>
        <c:scaling>
          <c:orientation val="minMax"/>
          <c:max val="45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6764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'Most Common Items (Categorical)'!$A$3:$A$7</c:f>
              <c:strCache>
                <c:ptCount val="5"/>
                <c:pt idx="0">
                  <c:v>Monitor</c:v>
                </c:pt>
                <c:pt idx="1">
                  <c:v>Mouse</c:v>
                </c:pt>
                <c:pt idx="2">
                  <c:v>Keyboard</c:v>
                </c:pt>
                <c:pt idx="3">
                  <c:v>Mousepad</c:v>
                </c:pt>
                <c:pt idx="4">
                  <c:v>Headphones</c:v>
                </c:pt>
              </c:strCache>
            </c:strRef>
          </c:cat>
          <c:val>
            <c:numRef>
              <c:f>'Most Common Items (Categorical)'!$B$3:$B$7</c:f>
              <c:numCache>
                <c:formatCode>General</c:formatCode>
                <c:ptCount val="5"/>
                <c:pt idx="0">
                  <c:v>412</c:v>
                </c:pt>
                <c:pt idx="1">
                  <c:v>401</c:v>
                </c:pt>
                <c:pt idx="2">
                  <c:v>399</c:v>
                </c:pt>
                <c:pt idx="3">
                  <c:v>280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7-4C4C-B42B-7F06BCCF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7317503"/>
        <c:axId val="651320879"/>
      </c:barChart>
      <c:catAx>
        <c:axId val="647317503"/>
        <c:scaling>
          <c:orientation val="minMax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0879"/>
        <c:crosses val="autoZero"/>
        <c:auto val="1"/>
        <c:lblAlgn val="ctr"/>
        <c:lblOffset val="100"/>
        <c:noMultiLvlLbl val="0"/>
      </c:catAx>
      <c:valAx>
        <c:axId val="65132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Workstations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17503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79646">
                <a:lumMod val="60000"/>
                <a:lumOff val="40000"/>
              </a:srgb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'Most Common Items (Categorical)'!$A$26:$A$30</c:f>
              <c:strCache>
                <c:ptCount val="5"/>
                <c:pt idx="0">
                  <c:v>Desk</c:v>
                </c:pt>
                <c:pt idx="1">
                  <c:v>Decoration</c:v>
                </c:pt>
                <c:pt idx="2">
                  <c:v>Chair</c:v>
                </c:pt>
                <c:pt idx="3">
                  <c:v>Lamp</c:v>
                </c:pt>
                <c:pt idx="4">
                  <c:v>Storage Drawer</c:v>
                </c:pt>
              </c:strCache>
            </c:strRef>
          </c:cat>
          <c:val>
            <c:numRef>
              <c:f>'Most Common Items (Categorical)'!$B$26:$B$30</c:f>
              <c:numCache>
                <c:formatCode>General</c:formatCode>
                <c:ptCount val="5"/>
                <c:pt idx="0">
                  <c:v>403</c:v>
                </c:pt>
                <c:pt idx="1">
                  <c:v>255</c:v>
                </c:pt>
                <c:pt idx="2">
                  <c:v>201</c:v>
                </c:pt>
                <c:pt idx="3">
                  <c:v>108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7-4C4C-B42B-7F06BCCF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7317503"/>
        <c:axId val="651320879"/>
      </c:barChart>
      <c:catAx>
        <c:axId val="647317503"/>
        <c:scaling>
          <c:orientation val="minMax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0879"/>
        <c:crosses val="autoZero"/>
        <c:auto val="1"/>
        <c:lblAlgn val="ctr"/>
        <c:lblOffset val="100"/>
        <c:noMultiLvlLbl val="0"/>
      </c:catAx>
      <c:valAx>
        <c:axId val="65132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Workstations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17503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BACC6">
                <a:lumMod val="60000"/>
                <a:lumOff val="40000"/>
              </a:srgb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'Most Common Items (Categorical)'!$A$38:$A$40</c:f>
              <c:strCache>
                <c:ptCount val="3"/>
                <c:pt idx="0">
                  <c:v>Desktop</c:v>
                </c:pt>
                <c:pt idx="1">
                  <c:v>Laptop</c:v>
                </c:pt>
                <c:pt idx="2">
                  <c:v>Tablet</c:v>
                </c:pt>
              </c:strCache>
            </c:strRef>
          </c:cat>
          <c:val>
            <c:numRef>
              <c:f>'Most Common Items (Categorical)'!$B$38:$B$40</c:f>
              <c:numCache>
                <c:formatCode>General</c:formatCode>
                <c:ptCount val="3"/>
                <c:pt idx="0">
                  <c:v>233</c:v>
                </c:pt>
                <c:pt idx="1">
                  <c:v>185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7-4C4C-B42B-7F06BCCF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7317503"/>
        <c:axId val="651320879"/>
      </c:barChart>
      <c:catAx>
        <c:axId val="647317503"/>
        <c:scaling>
          <c:orientation val="minMax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0879"/>
        <c:crosses val="autoZero"/>
        <c:auto val="1"/>
        <c:lblAlgn val="ctr"/>
        <c:lblOffset val="100"/>
        <c:noMultiLvlLbl val="0"/>
      </c:catAx>
      <c:valAx>
        <c:axId val="65132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Workstations</a:t>
                </a:r>
              </a:p>
            </c:rich>
          </c:tx>
          <c:layout>
            <c:manualLayout>
              <c:xMode val="edge"/>
              <c:yMode val="edge"/>
              <c:x val="0.51433814523184607"/>
              <c:y val="0.86736111111111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17503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F7F7F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'Most Common Items (Categorical)'!$A$42:$A$46</c:f>
              <c:strCache>
                <c:ptCount val="5"/>
                <c:pt idx="0">
                  <c:v>Gaming Controller</c:v>
                </c:pt>
                <c:pt idx="1">
                  <c:v>Cellphone Charger</c:v>
                </c:pt>
                <c:pt idx="2">
                  <c:v>Gaming Console</c:v>
                </c:pt>
                <c:pt idx="3">
                  <c:v>Cellphone</c:v>
                </c:pt>
                <c:pt idx="4">
                  <c:v>Phone Holder</c:v>
                </c:pt>
              </c:strCache>
            </c:strRef>
          </c:cat>
          <c:val>
            <c:numRef>
              <c:f>'Most Common Items (Categorical)'!$B$42:$B$46</c:f>
              <c:numCache>
                <c:formatCode>General</c:formatCode>
                <c:ptCount val="5"/>
                <c:pt idx="0">
                  <c:v>87</c:v>
                </c:pt>
                <c:pt idx="1">
                  <c:v>48</c:v>
                </c:pt>
                <c:pt idx="2">
                  <c:v>39</c:v>
                </c:pt>
                <c:pt idx="3">
                  <c:v>39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7-4C4C-B42B-7F06BCCF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7317503"/>
        <c:axId val="651320879"/>
      </c:barChart>
      <c:catAx>
        <c:axId val="647317503"/>
        <c:scaling>
          <c:orientation val="minMax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0879"/>
        <c:crosses val="autoZero"/>
        <c:auto val="1"/>
        <c:lblAlgn val="ctr"/>
        <c:lblOffset val="100"/>
        <c:noMultiLvlLbl val="0"/>
      </c:catAx>
      <c:valAx>
        <c:axId val="65132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Workstations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17503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AE98D2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'Most Common Items (Categorical)'!$A$51:$A$55</c:f>
              <c:strCache>
                <c:ptCount val="5"/>
                <c:pt idx="0">
                  <c:v>Notebook</c:v>
                </c:pt>
                <c:pt idx="1">
                  <c:v>Drink Coaster</c:v>
                </c:pt>
                <c:pt idx="2">
                  <c:v>Mug</c:v>
                </c:pt>
                <c:pt idx="3">
                  <c:v>Water Bottle</c:v>
                </c:pt>
                <c:pt idx="4">
                  <c:v>Book</c:v>
                </c:pt>
              </c:strCache>
            </c:strRef>
          </c:cat>
          <c:val>
            <c:numRef>
              <c:f>'Most Common Items (Categorical)'!$B$51:$B$55</c:f>
              <c:numCache>
                <c:formatCode>General</c:formatCode>
                <c:ptCount val="5"/>
                <c:pt idx="0">
                  <c:v>51</c:v>
                </c:pt>
                <c:pt idx="1">
                  <c:v>49</c:v>
                </c:pt>
                <c:pt idx="2">
                  <c:v>48</c:v>
                </c:pt>
                <c:pt idx="3">
                  <c:v>45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7-4C4C-B42B-7F06BCCF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7317503"/>
        <c:axId val="651320879"/>
      </c:barChart>
      <c:catAx>
        <c:axId val="647317503"/>
        <c:scaling>
          <c:orientation val="minMax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0879"/>
        <c:crosses val="autoZero"/>
        <c:auto val="1"/>
        <c:lblAlgn val="ctr"/>
        <c:lblOffset val="100"/>
        <c:noMultiLvlLbl val="0"/>
      </c:catAx>
      <c:valAx>
        <c:axId val="65132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Workstations</a:t>
                </a:r>
              </a:p>
            </c:rich>
          </c:tx>
          <c:layout>
            <c:manualLayout>
              <c:xMode val="edge"/>
              <c:yMode val="edge"/>
              <c:x val="0.55465791776027995"/>
              <c:y val="0.86736111111111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17503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'Most Common Items (Ordered)'!$A$2:$A$11</c:f>
              <c:strCache>
                <c:ptCount val="10"/>
                <c:pt idx="0">
                  <c:v>Monitor</c:v>
                </c:pt>
                <c:pt idx="1">
                  <c:v>Desk</c:v>
                </c:pt>
                <c:pt idx="2">
                  <c:v>Mouse</c:v>
                </c:pt>
                <c:pt idx="3">
                  <c:v>Keyboard</c:v>
                </c:pt>
                <c:pt idx="4">
                  <c:v>Mousepad</c:v>
                </c:pt>
                <c:pt idx="5">
                  <c:v>Decoration</c:v>
                </c:pt>
                <c:pt idx="6">
                  <c:v>Desktop</c:v>
                </c:pt>
                <c:pt idx="7">
                  <c:v>Chair</c:v>
                </c:pt>
                <c:pt idx="8">
                  <c:v>Headphones</c:v>
                </c:pt>
                <c:pt idx="9">
                  <c:v>External Speakers</c:v>
                </c:pt>
              </c:strCache>
            </c:strRef>
          </c:cat>
          <c:val>
            <c:numRef>
              <c:f>'Most Common Items (Ordered)'!$B$2:$B$11</c:f>
              <c:numCache>
                <c:formatCode>General</c:formatCode>
                <c:ptCount val="10"/>
                <c:pt idx="0">
                  <c:v>412</c:v>
                </c:pt>
                <c:pt idx="1">
                  <c:v>403</c:v>
                </c:pt>
                <c:pt idx="2">
                  <c:v>401</c:v>
                </c:pt>
                <c:pt idx="3">
                  <c:v>399</c:v>
                </c:pt>
                <c:pt idx="4">
                  <c:v>280</c:v>
                </c:pt>
                <c:pt idx="5">
                  <c:v>255</c:v>
                </c:pt>
                <c:pt idx="6">
                  <c:v>233</c:v>
                </c:pt>
                <c:pt idx="7">
                  <c:v>201</c:v>
                </c:pt>
                <c:pt idx="8">
                  <c:v>200</c:v>
                </c:pt>
                <c:pt idx="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7-4C4C-B42B-7F06BCCF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7317503"/>
        <c:axId val="651320879"/>
      </c:barChart>
      <c:catAx>
        <c:axId val="647317503"/>
        <c:scaling>
          <c:orientation val="minMax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0879"/>
        <c:crosses val="autoZero"/>
        <c:auto val="1"/>
        <c:lblAlgn val="ctr"/>
        <c:lblOffset val="100"/>
        <c:noMultiLvlLbl val="0"/>
      </c:catAx>
      <c:valAx>
        <c:axId val="65132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Workstations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17503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633730</xdr:colOff>
      <xdr:row>4</xdr:row>
      <xdr:rowOff>0</xdr:rowOff>
    </xdr:from>
    <xdr:to>
      <xdr:col>9</xdr:col>
      <xdr:colOff>177800</xdr:colOff>
      <xdr:row>58</xdr:row>
      <xdr:rowOff>157480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7D8F35-CA28-4AD2-9EB3-E8E30D4D3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567690</xdr:colOff>
      <xdr:row>4</xdr:row>
      <xdr:rowOff>3810</xdr:rowOff>
    </xdr:from>
    <xdr:to>
      <xdr:col>20</xdr:col>
      <xdr:colOff>19050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750B5-EFEB-4D6B-BF97-313FE36A5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592455</xdr:colOff>
      <xdr:row>19</xdr:row>
      <xdr:rowOff>83820</xdr:rowOff>
    </xdr:from>
    <xdr:to>
      <xdr:col>20</xdr:col>
      <xdr:colOff>43815</xdr:colOff>
      <xdr:row>34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323298-1A72-47F0-9FC3-57F625E1C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615315</xdr:colOff>
      <xdr:row>34</xdr:row>
      <xdr:rowOff>156210</xdr:rowOff>
    </xdr:from>
    <xdr:to>
      <xdr:col>20</xdr:col>
      <xdr:colOff>66675</xdr:colOff>
      <xdr:row>49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13C90D-8EE8-4166-92DF-751E06C46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1905</xdr:colOff>
      <xdr:row>50</xdr:row>
      <xdr:rowOff>83820</xdr:rowOff>
    </xdr:from>
    <xdr:to>
      <xdr:col>20</xdr:col>
      <xdr:colOff>93345</xdr:colOff>
      <xdr:row>65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80340E-53F5-4079-87E6-BEBCEBE77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81915</xdr:colOff>
      <xdr:row>65</xdr:row>
      <xdr:rowOff>179070</xdr:rowOff>
    </xdr:from>
    <xdr:to>
      <xdr:col>20</xdr:col>
      <xdr:colOff>173355</xdr:colOff>
      <xdr:row>80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07E66C-F5B4-4DBE-AA84-A0FD3CBBE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167640</xdr:rowOff>
    </xdr:from>
    <xdr:to>
      <xdr:col>7</xdr:col>
      <xdr:colOff>198120</xdr:colOff>
      <xdr:row>24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1C069B-4663-4A54-AA2E-085D35428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32"/>
  <sheetViews>
    <sheetView topLeftCell="R1" workbookViewId="0">
      <pane ySplit="1" topLeftCell="A2" activePane="bottomLeft" state="frozen"/>
      <selection pane="bottomLeft" activeCell="U1" sqref="U1"/>
    </sheetView>
  </sheetViews>
  <sheetFormatPr defaultRowHeight="14.4" x14ac:dyDescent="0.55000000000000004"/>
  <cols>
    <col min="1" max="1" width="25" customWidth="1"/>
    <col min="2" max="2" width="14.578125" customWidth="1"/>
    <col min="3" max="54" width="35" customWidth="1"/>
  </cols>
  <sheetData>
    <row r="1" spans="1:54" x14ac:dyDescent="0.55000000000000004">
      <c r="A1" s="1" t="s">
        <v>0</v>
      </c>
      <c r="B1" s="1" t="s">
        <v>1</v>
      </c>
      <c r="C1" s="1" t="s">
        <v>2</v>
      </c>
      <c r="D1" s="1" t="s">
        <v>526</v>
      </c>
      <c r="E1" s="1" t="s">
        <v>6</v>
      </c>
      <c r="F1" s="1" t="s">
        <v>7</v>
      </c>
      <c r="G1" s="1" t="s">
        <v>8</v>
      </c>
      <c r="H1" s="1" t="s">
        <v>527</v>
      </c>
      <c r="I1" s="1" t="s">
        <v>528</v>
      </c>
      <c r="J1" s="1" t="s">
        <v>13</v>
      </c>
      <c r="K1" s="1" t="s">
        <v>529</v>
      </c>
      <c r="L1" s="1" t="s">
        <v>530</v>
      </c>
      <c r="M1" s="1" t="s">
        <v>531</v>
      </c>
      <c r="N1" s="1" t="s">
        <v>28</v>
      </c>
      <c r="O1" s="1" t="s">
        <v>29</v>
      </c>
      <c r="P1" s="1" t="s">
        <v>30</v>
      </c>
      <c r="Q1" s="1" t="s">
        <v>32</v>
      </c>
      <c r="R1" s="1" t="s">
        <v>532</v>
      </c>
      <c r="S1" s="1" t="s">
        <v>35</v>
      </c>
      <c r="T1" s="1" t="s">
        <v>533</v>
      </c>
      <c r="U1" s="1" t="s">
        <v>534</v>
      </c>
      <c r="V1" s="1" t="s">
        <v>39</v>
      </c>
      <c r="W1" s="1" t="s">
        <v>535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536</v>
      </c>
      <c r="AC1" s="1" t="s">
        <v>537</v>
      </c>
      <c r="AD1" s="1" t="s">
        <v>538</v>
      </c>
      <c r="AE1" s="1" t="s">
        <v>539</v>
      </c>
      <c r="AF1" s="1" t="s">
        <v>57</v>
      </c>
      <c r="AG1" s="1" t="s">
        <v>58</v>
      </c>
      <c r="AH1" s="1" t="s">
        <v>540</v>
      </c>
      <c r="AI1" s="1" t="s">
        <v>62</v>
      </c>
      <c r="AJ1" s="1" t="s">
        <v>541</v>
      </c>
      <c r="AK1" s="1" t="s">
        <v>542</v>
      </c>
      <c r="AL1" s="1" t="s">
        <v>69</v>
      </c>
      <c r="AM1" s="1" t="s">
        <v>543</v>
      </c>
      <c r="AN1" s="1" t="s">
        <v>74</v>
      </c>
      <c r="AO1" s="1" t="s">
        <v>75</v>
      </c>
      <c r="AP1" s="1" t="s">
        <v>76</v>
      </c>
      <c r="AQ1" s="1" t="s">
        <v>77</v>
      </c>
      <c r="AR1" s="1" t="s">
        <v>78</v>
      </c>
      <c r="AS1" s="1" t="s">
        <v>79</v>
      </c>
      <c r="AT1" s="1" t="s">
        <v>80</v>
      </c>
      <c r="AU1" s="1" t="s">
        <v>81</v>
      </c>
      <c r="AV1" s="1" t="s">
        <v>82</v>
      </c>
      <c r="AW1" s="1" t="s">
        <v>544</v>
      </c>
      <c r="AX1" s="1" t="s">
        <v>87</v>
      </c>
      <c r="AY1" s="1" t="s">
        <v>88</v>
      </c>
      <c r="AZ1" s="1" t="s">
        <v>89</v>
      </c>
      <c r="BA1" s="1" t="s">
        <v>90</v>
      </c>
      <c r="BB1" s="1" t="s">
        <v>91</v>
      </c>
    </row>
    <row r="2" spans="1:54" x14ac:dyDescent="0.55000000000000004">
      <c r="A2" t="s">
        <v>92</v>
      </c>
      <c r="B2" t="s">
        <v>93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</v>
      </c>
      <c r="AD2">
        <v>1</v>
      </c>
      <c r="AE2">
        <v>2</v>
      </c>
      <c r="AF2">
        <v>2</v>
      </c>
      <c r="AG2">
        <v>0</v>
      </c>
      <c r="AH2">
        <v>2</v>
      </c>
      <c r="AI2">
        <v>0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2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f t="shared" ref="BB2:BB65" si="0">SUM(C2:BA2)</f>
        <v>19</v>
      </c>
    </row>
    <row r="3" spans="1:54" x14ac:dyDescent="0.55000000000000004">
      <c r="A3" t="s">
        <v>94</v>
      </c>
      <c r="B3" t="s">
        <v>93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7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2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4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f t="shared" si="0"/>
        <v>20</v>
      </c>
    </row>
    <row r="4" spans="1:54" x14ac:dyDescent="0.55000000000000004">
      <c r="A4" t="s">
        <v>95</v>
      </c>
      <c r="B4" t="s">
        <v>93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9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1</v>
      </c>
      <c r="AA4">
        <v>1</v>
      </c>
      <c r="AB4">
        <v>0</v>
      </c>
      <c r="AC4">
        <v>1</v>
      </c>
      <c r="AD4">
        <v>0</v>
      </c>
      <c r="AE4">
        <v>1</v>
      </c>
      <c r="AF4">
        <v>0</v>
      </c>
      <c r="AG4">
        <v>0</v>
      </c>
      <c r="AH4">
        <v>1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f t="shared" si="0"/>
        <v>21</v>
      </c>
    </row>
    <row r="5" spans="1:54" x14ac:dyDescent="0.55000000000000004">
      <c r="A5" t="s">
        <v>96</v>
      </c>
      <c r="B5" t="s">
        <v>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2</v>
      </c>
      <c r="AA5">
        <v>0</v>
      </c>
      <c r="AB5">
        <v>0</v>
      </c>
      <c r="AC5">
        <v>3</v>
      </c>
      <c r="AD5">
        <v>2</v>
      </c>
      <c r="AE5">
        <v>2</v>
      </c>
      <c r="AF5">
        <v>0</v>
      </c>
      <c r="AG5">
        <v>0</v>
      </c>
      <c r="AH5">
        <v>4</v>
      </c>
      <c r="AI5">
        <v>0</v>
      </c>
      <c r="AJ5">
        <v>1</v>
      </c>
      <c r="AK5">
        <v>3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f t="shared" si="0"/>
        <v>21</v>
      </c>
    </row>
    <row r="6" spans="1:54" x14ac:dyDescent="0.55000000000000004">
      <c r="A6" t="s">
        <v>97</v>
      </c>
      <c r="B6" t="s">
        <v>93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f t="shared" si="0"/>
        <v>11</v>
      </c>
    </row>
    <row r="7" spans="1:54" x14ac:dyDescent="0.55000000000000004">
      <c r="A7" t="s">
        <v>98</v>
      </c>
      <c r="B7" t="s">
        <v>93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f t="shared" si="0"/>
        <v>9</v>
      </c>
    </row>
    <row r="8" spans="1:54" x14ac:dyDescent="0.55000000000000004">
      <c r="A8" t="s">
        <v>99</v>
      </c>
      <c r="B8" t="s">
        <v>93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2</v>
      </c>
      <c r="AD8">
        <v>0</v>
      </c>
      <c r="AE8">
        <v>2</v>
      </c>
      <c r="AF8">
        <v>0</v>
      </c>
      <c r="AG8">
        <v>0</v>
      </c>
      <c r="AH8">
        <v>6</v>
      </c>
      <c r="AI8">
        <v>2</v>
      </c>
      <c r="AJ8">
        <v>2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f t="shared" si="0"/>
        <v>18</v>
      </c>
    </row>
    <row r="9" spans="1:54" x14ac:dyDescent="0.55000000000000004">
      <c r="A9" t="s">
        <v>100</v>
      </c>
      <c r="B9" t="s">
        <v>93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0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f t="shared" si="0"/>
        <v>11</v>
      </c>
    </row>
    <row r="10" spans="1:54" x14ac:dyDescent="0.55000000000000004">
      <c r="A10" t="s">
        <v>101</v>
      </c>
      <c r="B10" t="s">
        <v>93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13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3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f t="shared" si="0"/>
        <v>28</v>
      </c>
    </row>
    <row r="11" spans="1:54" x14ac:dyDescent="0.55000000000000004">
      <c r="A11" t="s">
        <v>102</v>
      </c>
      <c r="B11" t="s">
        <v>93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7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2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f t="shared" si="0"/>
        <v>18</v>
      </c>
    </row>
    <row r="12" spans="1:54" x14ac:dyDescent="0.55000000000000004">
      <c r="A12" t="s">
        <v>103</v>
      </c>
      <c r="B12" t="s">
        <v>93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3</v>
      </c>
      <c r="AI12">
        <v>0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0</v>
      </c>
      <c r="BB12">
        <f t="shared" si="0"/>
        <v>10</v>
      </c>
    </row>
    <row r="13" spans="1:54" x14ac:dyDescent="0.55000000000000004">
      <c r="A13" t="s">
        <v>104</v>
      </c>
      <c r="B13" t="s">
        <v>93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f t="shared" si="0"/>
        <v>2</v>
      </c>
    </row>
    <row r="14" spans="1:54" x14ac:dyDescent="0.55000000000000004">
      <c r="A14" t="s">
        <v>105</v>
      </c>
      <c r="B14" t="s">
        <v>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f t="shared" si="0"/>
        <v>5</v>
      </c>
    </row>
    <row r="15" spans="1:54" x14ac:dyDescent="0.55000000000000004">
      <c r="A15" t="s">
        <v>106</v>
      </c>
      <c r="B15" t="s">
        <v>93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f t="shared" si="0"/>
        <v>8</v>
      </c>
    </row>
    <row r="16" spans="1:54" x14ac:dyDescent="0.55000000000000004">
      <c r="A16" t="s">
        <v>107</v>
      </c>
      <c r="B16" t="s">
        <v>93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2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</v>
      </c>
      <c r="AB16">
        <v>0</v>
      </c>
      <c r="AC16">
        <v>1</v>
      </c>
      <c r="AD16">
        <v>1</v>
      </c>
      <c r="AE16">
        <v>3</v>
      </c>
      <c r="AF16">
        <v>0</v>
      </c>
      <c r="AG16">
        <v>0</v>
      </c>
      <c r="AH16">
        <v>2</v>
      </c>
      <c r="AI16">
        <v>0</v>
      </c>
      <c r="AJ16">
        <v>2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f t="shared" si="0"/>
        <v>16</v>
      </c>
    </row>
    <row r="17" spans="1:54" x14ac:dyDescent="0.55000000000000004">
      <c r="A17" t="s">
        <v>108</v>
      </c>
      <c r="B17" t="s">
        <v>93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3</v>
      </c>
      <c r="AI17">
        <v>1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f t="shared" si="0"/>
        <v>13</v>
      </c>
    </row>
    <row r="18" spans="1:54" x14ac:dyDescent="0.55000000000000004">
      <c r="A18" t="s">
        <v>109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3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f t="shared" si="0"/>
        <v>12</v>
      </c>
    </row>
    <row r="19" spans="1:54" x14ac:dyDescent="0.55000000000000004">
      <c r="A19" t="s">
        <v>110</v>
      </c>
      <c r="B19" t="s">
        <v>93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2</v>
      </c>
      <c r="U19">
        <v>2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2</v>
      </c>
      <c r="AI19">
        <v>0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f t="shared" si="0"/>
        <v>16</v>
      </c>
    </row>
    <row r="20" spans="1:54" x14ac:dyDescent="0.55000000000000004">
      <c r="A20" t="s">
        <v>111</v>
      </c>
      <c r="B20" t="s">
        <v>93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2</v>
      </c>
      <c r="AD20">
        <v>0</v>
      </c>
      <c r="AE20">
        <v>3</v>
      </c>
      <c r="AF20">
        <v>1</v>
      </c>
      <c r="AG20">
        <v>0</v>
      </c>
      <c r="AH20">
        <v>2</v>
      </c>
      <c r="AI20">
        <v>0</v>
      </c>
      <c r="AJ20">
        <v>2</v>
      </c>
      <c r="AK20">
        <v>0</v>
      </c>
      <c r="AL20">
        <v>1</v>
      </c>
      <c r="AM20">
        <v>0</v>
      </c>
      <c r="AN20">
        <v>1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f t="shared" si="0"/>
        <v>17</v>
      </c>
    </row>
    <row r="21" spans="1:54" x14ac:dyDescent="0.55000000000000004">
      <c r="A21" t="s">
        <v>112</v>
      </c>
      <c r="B21" t="s">
        <v>93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1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0</v>
      </c>
      <c r="AE21">
        <v>0</v>
      </c>
      <c r="AF21">
        <v>0</v>
      </c>
      <c r="AG21">
        <v>0</v>
      </c>
      <c r="AH21">
        <v>4</v>
      </c>
      <c r="AI21">
        <v>0</v>
      </c>
      <c r="AJ21">
        <v>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f t="shared" si="0"/>
        <v>15</v>
      </c>
    </row>
    <row r="22" spans="1:54" x14ac:dyDescent="0.55000000000000004">
      <c r="A22" t="s">
        <v>113</v>
      </c>
      <c r="B22" t="s">
        <v>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2</v>
      </c>
      <c r="L22">
        <v>1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0</v>
      </c>
      <c r="AH22">
        <v>1</v>
      </c>
      <c r="AI22">
        <v>0</v>
      </c>
      <c r="AJ22">
        <v>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f t="shared" si="0"/>
        <v>12</v>
      </c>
    </row>
    <row r="23" spans="1:54" x14ac:dyDescent="0.55000000000000004">
      <c r="A23" t="s">
        <v>114</v>
      </c>
      <c r="B23" t="s">
        <v>93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2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f t="shared" si="0"/>
        <v>15</v>
      </c>
    </row>
    <row r="24" spans="1:54" x14ac:dyDescent="0.55000000000000004">
      <c r="A24" t="s">
        <v>115</v>
      </c>
      <c r="B24" t="s">
        <v>93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4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f t="shared" si="0"/>
        <v>11</v>
      </c>
    </row>
    <row r="25" spans="1:54" x14ac:dyDescent="0.55000000000000004">
      <c r="A25" t="s">
        <v>116</v>
      </c>
      <c r="B25" t="s">
        <v>93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f t="shared" si="0"/>
        <v>9</v>
      </c>
    </row>
    <row r="26" spans="1:54" x14ac:dyDescent="0.55000000000000004">
      <c r="A26" t="s">
        <v>117</v>
      </c>
      <c r="B26" t="s">
        <v>93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3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1</v>
      </c>
      <c r="AZ26">
        <v>0</v>
      </c>
      <c r="BA26">
        <v>0</v>
      </c>
      <c r="BB26">
        <f t="shared" si="0"/>
        <v>15</v>
      </c>
    </row>
    <row r="27" spans="1:54" x14ac:dyDescent="0.55000000000000004">
      <c r="A27" t="s">
        <v>118</v>
      </c>
      <c r="B27" t="s">
        <v>93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2</v>
      </c>
      <c r="AF27">
        <v>0</v>
      </c>
      <c r="AG27">
        <v>0</v>
      </c>
      <c r="AH27">
        <v>1</v>
      </c>
      <c r="AI27">
        <v>0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f t="shared" si="0"/>
        <v>9</v>
      </c>
    </row>
    <row r="28" spans="1:54" x14ac:dyDescent="0.55000000000000004">
      <c r="A28" t="s">
        <v>119</v>
      </c>
      <c r="B28" t="s">
        <v>93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1</v>
      </c>
      <c r="J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3</v>
      </c>
      <c r="AI28">
        <v>2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1</v>
      </c>
      <c r="BA28">
        <v>0</v>
      </c>
      <c r="BB28">
        <f t="shared" si="0"/>
        <v>24</v>
      </c>
    </row>
    <row r="29" spans="1:54" x14ac:dyDescent="0.55000000000000004">
      <c r="A29" t="s">
        <v>120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1</v>
      </c>
      <c r="AI29">
        <v>0</v>
      </c>
      <c r="AJ29">
        <v>1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f t="shared" si="0"/>
        <v>8</v>
      </c>
    </row>
    <row r="30" spans="1:54" x14ac:dyDescent="0.55000000000000004">
      <c r="A30" t="s">
        <v>121</v>
      </c>
      <c r="B30" t="s">
        <v>93</v>
      </c>
      <c r="C30">
        <v>0</v>
      </c>
      <c r="D30">
        <v>1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6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1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f t="shared" si="0"/>
        <v>20</v>
      </c>
    </row>
    <row r="31" spans="1:54" x14ac:dyDescent="0.55000000000000004">
      <c r="A31" t="s">
        <v>122</v>
      </c>
      <c r="B31" t="s">
        <v>93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2</v>
      </c>
      <c r="AF31">
        <v>0</v>
      </c>
      <c r="AG31">
        <v>0</v>
      </c>
      <c r="AH31">
        <v>3</v>
      </c>
      <c r="AI31">
        <v>1</v>
      </c>
      <c r="AJ31">
        <v>1</v>
      </c>
      <c r="AK31">
        <v>0</v>
      </c>
      <c r="AL31">
        <v>1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f t="shared" si="0"/>
        <v>17</v>
      </c>
    </row>
    <row r="32" spans="1:54" x14ac:dyDescent="0.55000000000000004">
      <c r="A32" t="s">
        <v>123</v>
      </c>
      <c r="B32" t="s">
        <v>93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2</v>
      </c>
      <c r="AF32">
        <v>0</v>
      </c>
      <c r="AG32">
        <v>0</v>
      </c>
      <c r="AH32">
        <v>3</v>
      </c>
      <c r="AI32">
        <v>0</v>
      </c>
      <c r="AJ32">
        <v>2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f t="shared" si="0"/>
        <v>13</v>
      </c>
    </row>
    <row r="33" spans="1:54" x14ac:dyDescent="0.55000000000000004">
      <c r="A33" t="s">
        <v>124</v>
      </c>
      <c r="B33" t="s">
        <v>93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2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</v>
      </c>
      <c r="Z33">
        <v>2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1</v>
      </c>
      <c r="AG33">
        <v>1</v>
      </c>
      <c r="AH33">
        <v>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f t="shared" si="0"/>
        <v>16</v>
      </c>
    </row>
    <row r="34" spans="1:54" x14ac:dyDescent="0.55000000000000004">
      <c r="A34" t="s">
        <v>125</v>
      </c>
      <c r="B34" t="s">
        <v>93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2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1</v>
      </c>
      <c r="AE34">
        <v>2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f t="shared" si="0"/>
        <v>14</v>
      </c>
    </row>
    <row r="35" spans="1:54" x14ac:dyDescent="0.55000000000000004">
      <c r="A35" t="s">
        <v>126</v>
      </c>
      <c r="B35" t="s">
        <v>93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2</v>
      </c>
      <c r="AD35">
        <v>0</v>
      </c>
      <c r="AE35">
        <v>0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f t="shared" si="0"/>
        <v>14</v>
      </c>
    </row>
    <row r="36" spans="1:54" x14ac:dyDescent="0.55000000000000004">
      <c r="A36" t="s">
        <v>127</v>
      </c>
      <c r="B36" t="s">
        <v>93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3</v>
      </c>
      <c r="AI36">
        <v>0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f t="shared" si="0"/>
        <v>11</v>
      </c>
    </row>
    <row r="37" spans="1:54" x14ac:dyDescent="0.55000000000000004">
      <c r="A37" t="s">
        <v>128</v>
      </c>
      <c r="B37" t="s">
        <v>93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2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1</v>
      </c>
      <c r="AK37">
        <v>1</v>
      </c>
      <c r="AL37">
        <v>1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f t="shared" si="0"/>
        <v>16</v>
      </c>
    </row>
    <row r="38" spans="1:54" x14ac:dyDescent="0.55000000000000004">
      <c r="A38" t="s">
        <v>129</v>
      </c>
      <c r="B38" t="s">
        <v>93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4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1</v>
      </c>
      <c r="AA38">
        <v>1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3</v>
      </c>
      <c r="AI38">
        <v>1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f t="shared" si="0"/>
        <v>18</v>
      </c>
    </row>
    <row r="39" spans="1:54" x14ac:dyDescent="0.55000000000000004">
      <c r="A39" t="s">
        <v>130</v>
      </c>
      <c r="B39" t="s">
        <v>93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4</v>
      </c>
      <c r="AD39">
        <v>0</v>
      </c>
      <c r="AE39">
        <v>1</v>
      </c>
      <c r="AF39">
        <v>0</v>
      </c>
      <c r="AG39">
        <v>0</v>
      </c>
      <c r="AH39">
        <v>7</v>
      </c>
      <c r="AI39">
        <v>0</v>
      </c>
      <c r="AJ39">
        <v>4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</v>
      </c>
      <c r="AX39">
        <v>1</v>
      </c>
      <c r="AY39">
        <v>0</v>
      </c>
      <c r="AZ39">
        <v>0</v>
      </c>
      <c r="BA39">
        <v>1</v>
      </c>
      <c r="BB39">
        <f t="shared" si="0"/>
        <v>23</v>
      </c>
    </row>
    <row r="40" spans="1:54" x14ac:dyDescent="0.55000000000000004">
      <c r="A40" t="s">
        <v>131</v>
      </c>
      <c r="B40" t="s">
        <v>93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2</v>
      </c>
      <c r="J40">
        <v>0</v>
      </c>
      <c r="K40">
        <v>7</v>
      </c>
      <c r="L40">
        <v>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2</v>
      </c>
      <c r="AA40">
        <v>0</v>
      </c>
      <c r="AB40">
        <v>0</v>
      </c>
      <c r="AC40">
        <v>2</v>
      </c>
      <c r="AD40">
        <v>0</v>
      </c>
      <c r="AE40">
        <v>0</v>
      </c>
      <c r="AF40">
        <v>0</v>
      </c>
      <c r="AG40">
        <v>0</v>
      </c>
      <c r="AH40">
        <v>2</v>
      </c>
      <c r="AI40">
        <v>0</v>
      </c>
      <c r="AJ40">
        <v>2</v>
      </c>
      <c r="AK40">
        <v>2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f t="shared" si="0"/>
        <v>26</v>
      </c>
    </row>
    <row r="41" spans="1:54" x14ac:dyDescent="0.55000000000000004">
      <c r="A41" t="s">
        <v>132</v>
      </c>
      <c r="B41" t="s">
        <v>93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5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0</v>
      </c>
      <c r="AH41">
        <v>2</v>
      </c>
      <c r="AI41">
        <v>1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f t="shared" si="0"/>
        <v>18</v>
      </c>
    </row>
    <row r="42" spans="1:54" x14ac:dyDescent="0.55000000000000004">
      <c r="A42" t="s">
        <v>133</v>
      </c>
      <c r="B42" t="s">
        <v>93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16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2</v>
      </c>
      <c r="AI42">
        <v>0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f t="shared" si="0"/>
        <v>26</v>
      </c>
    </row>
    <row r="43" spans="1:54" x14ac:dyDescent="0.55000000000000004">
      <c r="A43" t="s">
        <v>134</v>
      </c>
      <c r="B43" t="s">
        <v>93</v>
      </c>
      <c r="C43">
        <v>0</v>
      </c>
      <c r="D43">
        <v>1</v>
      </c>
      <c r="E43">
        <v>0</v>
      </c>
      <c r="F43">
        <v>0</v>
      </c>
      <c r="G43">
        <v>1</v>
      </c>
      <c r="H43">
        <v>2</v>
      </c>
      <c r="I43">
        <v>1</v>
      </c>
      <c r="J43">
        <v>0</v>
      </c>
      <c r="K43">
        <v>0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1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3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f t="shared" si="0"/>
        <v>15</v>
      </c>
    </row>
    <row r="44" spans="1:54" x14ac:dyDescent="0.55000000000000004">
      <c r="A44" t="s">
        <v>135</v>
      </c>
      <c r="B44" t="s">
        <v>93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4</v>
      </c>
      <c r="L44">
        <v>1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2</v>
      </c>
      <c r="AI44">
        <v>1</v>
      </c>
      <c r="AJ44">
        <v>1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1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f t="shared" si="0"/>
        <v>20</v>
      </c>
    </row>
    <row r="45" spans="1:54" x14ac:dyDescent="0.55000000000000004">
      <c r="A45" t="s">
        <v>136</v>
      </c>
      <c r="B45" t="s">
        <v>93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2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f t="shared" si="0"/>
        <v>11</v>
      </c>
    </row>
    <row r="46" spans="1:54" x14ac:dyDescent="0.55000000000000004">
      <c r="A46" t="s">
        <v>137</v>
      </c>
      <c r="B46" t="s">
        <v>93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1</v>
      </c>
      <c r="AA46">
        <v>1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2</v>
      </c>
      <c r="AI46">
        <v>0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f t="shared" si="0"/>
        <v>14</v>
      </c>
    </row>
    <row r="47" spans="1:54" x14ac:dyDescent="0.55000000000000004">
      <c r="A47" t="s">
        <v>138</v>
      </c>
      <c r="B47" t="s">
        <v>93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1</v>
      </c>
      <c r="AG47">
        <v>0</v>
      </c>
      <c r="AH47">
        <v>2</v>
      </c>
      <c r="AI47">
        <v>0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2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1</v>
      </c>
      <c r="BB47">
        <f t="shared" si="0"/>
        <v>15</v>
      </c>
    </row>
    <row r="48" spans="1:54" x14ac:dyDescent="0.55000000000000004">
      <c r="A48" t="s">
        <v>139</v>
      </c>
      <c r="B48" t="s">
        <v>93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2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f t="shared" si="0"/>
        <v>13</v>
      </c>
    </row>
    <row r="49" spans="1:54" x14ac:dyDescent="0.55000000000000004">
      <c r="A49" t="s">
        <v>140</v>
      </c>
      <c r="B49" t="s">
        <v>93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2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0</v>
      </c>
      <c r="AH49">
        <v>2</v>
      </c>
      <c r="AI49">
        <v>0</v>
      </c>
      <c r="AJ49">
        <v>1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f t="shared" si="0"/>
        <v>13</v>
      </c>
    </row>
    <row r="50" spans="1:54" x14ac:dyDescent="0.55000000000000004">
      <c r="A50" t="s">
        <v>141</v>
      </c>
      <c r="B50" t="s">
        <v>93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2</v>
      </c>
      <c r="AI50">
        <v>2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f t="shared" si="0"/>
        <v>9</v>
      </c>
    </row>
    <row r="51" spans="1:54" x14ac:dyDescent="0.55000000000000004">
      <c r="A51" t="s">
        <v>142</v>
      </c>
      <c r="B51" t="s">
        <v>93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1</v>
      </c>
      <c r="AG51">
        <v>0</v>
      </c>
      <c r="AH51">
        <v>3</v>
      </c>
      <c r="AI51">
        <v>0</v>
      </c>
      <c r="AJ51">
        <v>1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f t="shared" si="0"/>
        <v>15</v>
      </c>
    </row>
    <row r="52" spans="1:54" x14ac:dyDescent="0.55000000000000004">
      <c r="A52" t="s">
        <v>143</v>
      </c>
      <c r="B52" t="s">
        <v>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2</v>
      </c>
      <c r="AI52">
        <v>0</v>
      </c>
      <c r="AJ52">
        <v>1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f t="shared" si="0"/>
        <v>10</v>
      </c>
    </row>
    <row r="53" spans="1:54" x14ac:dyDescent="0.55000000000000004">
      <c r="A53" t="s">
        <v>144</v>
      </c>
      <c r="B53" t="s">
        <v>93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1</v>
      </c>
      <c r="AE53">
        <v>1</v>
      </c>
      <c r="AF53">
        <v>0</v>
      </c>
      <c r="AG53">
        <v>0</v>
      </c>
      <c r="AH53">
        <v>1</v>
      </c>
      <c r="AI53">
        <v>1</v>
      </c>
      <c r="AJ53">
        <v>1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f t="shared" si="0"/>
        <v>13</v>
      </c>
    </row>
    <row r="54" spans="1:54" x14ac:dyDescent="0.55000000000000004">
      <c r="A54" t="s">
        <v>145</v>
      </c>
      <c r="B54" t="s">
        <v>93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3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1</v>
      </c>
      <c r="AB54">
        <v>0</v>
      </c>
      <c r="AC54">
        <v>1</v>
      </c>
      <c r="AD54">
        <v>1</v>
      </c>
      <c r="AE54">
        <v>1</v>
      </c>
      <c r="AF54">
        <v>0</v>
      </c>
      <c r="AG54">
        <v>0</v>
      </c>
      <c r="AH54">
        <v>2</v>
      </c>
      <c r="AI54">
        <v>0</v>
      </c>
      <c r="AJ54">
        <v>1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f t="shared" si="0"/>
        <v>14</v>
      </c>
    </row>
    <row r="55" spans="1:54" x14ac:dyDescent="0.55000000000000004">
      <c r="A55" t="s">
        <v>146</v>
      </c>
      <c r="B55" t="s">
        <v>93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5</v>
      </c>
      <c r="L55">
        <v>1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1</v>
      </c>
      <c r="AD55">
        <v>1</v>
      </c>
      <c r="AE55">
        <v>2</v>
      </c>
      <c r="AF55">
        <v>1</v>
      </c>
      <c r="AG55">
        <v>0</v>
      </c>
      <c r="AH55">
        <v>1</v>
      </c>
      <c r="AI55">
        <v>0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f t="shared" si="0"/>
        <v>17</v>
      </c>
    </row>
    <row r="56" spans="1:54" x14ac:dyDescent="0.55000000000000004">
      <c r="A56" t="s">
        <v>147</v>
      </c>
      <c r="B56" t="s">
        <v>93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2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f t="shared" si="0"/>
        <v>12</v>
      </c>
    </row>
    <row r="57" spans="1:54" x14ac:dyDescent="0.55000000000000004">
      <c r="A57" t="s">
        <v>148</v>
      </c>
      <c r="B57" t="s">
        <v>93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2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1</v>
      </c>
      <c r="AI57">
        <v>0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f t="shared" si="0"/>
        <v>12</v>
      </c>
    </row>
    <row r="58" spans="1:54" x14ac:dyDescent="0.55000000000000004">
      <c r="A58" t="s">
        <v>149</v>
      </c>
      <c r="B58" t="s">
        <v>93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  <c r="K58">
        <v>1</v>
      </c>
      <c r="L58">
        <v>1</v>
      </c>
      <c r="M58">
        <v>0</v>
      </c>
      <c r="N58">
        <v>0</v>
      </c>
      <c r="O58">
        <v>1</v>
      </c>
      <c r="P58">
        <v>0</v>
      </c>
      <c r="Q58">
        <v>0</v>
      </c>
      <c r="R58">
        <v>1</v>
      </c>
      <c r="S58">
        <v>0</v>
      </c>
      <c r="T58">
        <v>0</v>
      </c>
      <c r="U58">
        <v>1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2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f t="shared" si="0"/>
        <v>16</v>
      </c>
    </row>
    <row r="59" spans="1:54" x14ac:dyDescent="0.55000000000000004">
      <c r="A59" t="s">
        <v>150</v>
      </c>
      <c r="B59" t="s">
        <v>93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0</v>
      </c>
      <c r="K59">
        <v>1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1</v>
      </c>
      <c r="AD59">
        <v>1</v>
      </c>
      <c r="AE59">
        <v>0</v>
      </c>
      <c r="AF59">
        <v>0</v>
      </c>
      <c r="AG59">
        <v>0</v>
      </c>
      <c r="AH59">
        <v>2</v>
      </c>
      <c r="AI59">
        <v>0</v>
      </c>
      <c r="AJ59">
        <v>1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f t="shared" si="0"/>
        <v>13</v>
      </c>
    </row>
    <row r="60" spans="1:54" x14ac:dyDescent="0.55000000000000004">
      <c r="A60" t="s">
        <v>151</v>
      </c>
      <c r="B60" t="s">
        <v>93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</v>
      </c>
      <c r="V60">
        <v>0</v>
      </c>
      <c r="W60">
        <v>0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2</v>
      </c>
      <c r="AI60">
        <v>2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f t="shared" si="0"/>
        <v>15</v>
      </c>
    </row>
    <row r="61" spans="1:54" x14ac:dyDescent="0.55000000000000004">
      <c r="A61" t="s">
        <v>152</v>
      </c>
      <c r="B61" t="s">
        <v>93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4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2</v>
      </c>
      <c r="AI61">
        <v>2</v>
      </c>
      <c r="AJ61">
        <v>1</v>
      </c>
      <c r="AK61">
        <v>1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f t="shared" si="0"/>
        <v>16</v>
      </c>
    </row>
    <row r="62" spans="1:54" x14ac:dyDescent="0.55000000000000004">
      <c r="A62" t="s">
        <v>153</v>
      </c>
      <c r="B62" t="s">
        <v>93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2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f t="shared" si="0"/>
        <v>8</v>
      </c>
    </row>
    <row r="63" spans="1:54" x14ac:dyDescent="0.55000000000000004">
      <c r="A63" t="s">
        <v>154</v>
      </c>
      <c r="B63" t="s">
        <v>93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7</v>
      </c>
      <c r="AI63">
        <v>1</v>
      </c>
      <c r="AJ63">
        <v>1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f t="shared" si="0"/>
        <v>20</v>
      </c>
    </row>
    <row r="64" spans="1:54" x14ac:dyDescent="0.55000000000000004">
      <c r="A64" t="s">
        <v>155</v>
      </c>
      <c r="B64" t="s">
        <v>93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</v>
      </c>
      <c r="W64">
        <v>0</v>
      </c>
      <c r="X64">
        <v>0</v>
      </c>
      <c r="Y64">
        <v>1</v>
      </c>
      <c r="Z64">
        <v>4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4</v>
      </c>
      <c r="AI64">
        <v>0</v>
      </c>
      <c r="AJ64">
        <v>1</v>
      </c>
      <c r="AK64">
        <v>2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f t="shared" si="0"/>
        <v>19</v>
      </c>
    </row>
    <row r="65" spans="1:54" x14ac:dyDescent="0.55000000000000004">
      <c r="A65" t="s">
        <v>156</v>
      </c>
      <c r="B65" t="s">
        <v>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0</v>
      </c>
      <c r="AH65">
        <v>1</v>
      </c>
      <c r="AI65">
        <v>0</v>
      </c>
      <c r="AJ65">
        <v>2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f t="shared" si="0"/>
        <v>7</v>
      </c>
    </row>
    <row r="66" spans="1:54" x14ac:dyDescent="0.55000000000000004">
      <c r="A66" t="s">
        <v>157</v>
      </c>
      <c r="B66" t="s">
        <v>93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3</v>
      </c>
      <c r="AI66">
        <v>1</v>
      </c>
      <c r="AJ66">
        <v>1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f t="shared" ref="BB66:BB129" si="1">SUM(C66:BA66)</f>
        <v>14</v>
      </c>
    </row>
    <row r="67" spans="1:54" x14ac:dyDescent="0.55000000000000004">
      <c r="A67" t="s">
        <v>158</v>
      </c>
      <c r="B67" t="s">
        <v>93</v>
      </c>
      <c r="C67">
        <v>0</v>
      </c>
      <c r="D67">
        <v>2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2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1</v>
      </c>
      <c r="BB67">
        <f t="shared" si="1"/>
        <v>18</v>
      </c>
    </row>
    <row r="68" spans="1:54" x14ac:dyDescent="0.55000000000000004">
      <c r="A68" t="s">
        <v>159</v>
      </c>
      <c r="B68" t="s">
        <v>93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5</v>
      </c>
      <c r="AI68">
        <v>1</v>
      </c>
      <c r="AJ68">
        <v>1</v>
      </c>
      <c r="AK68">
        <v>1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f t="shared" si="1"/>
        <v>14</v>
      </c>
    </row>
    <row r="69" spans="1:54" x14ac:dyDescent="0.55000000000000004">
      <c r="A69" t="s">
        <v>160</v>
      </c>
      <c r="B69" t="s">
        <v>93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2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f t="shared" si="1"/>
        <v>7</v>
      </c>
    </row>
    <row r="70" spans="1:54" x14ac:dyDescent="0.55000000000000004">
      <c r="A70" t="s">
        <v>161</v>
      </c>
      <c r="B70" t="s">
        <v>93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2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2</v>
      </c>
      <c r="AI70">
        <v>0</v>
      </c>
      <c r="AJ70">
        <v>1</v>
      </c>
      <c r="AK70">
        <v>0</v>
      </c>
      <c r="AL70">
        <v>0</v>
      </c>
      <c r="AM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f t="shared" si="1"/>
        <v>14</v>
      </c>
    </row>
    <row r="71" spans="1:54" x14ac:dyDescent="0.55000000000000004">
      <c r="A71" t="s">
        <v>162</v>
      </c>
      <c r="B71" t="s">
        <v>93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2</v>
      </c>
      <c r="AF71">
        <v>0</v>
      </c>
      <c r="AG71">
        <v>0</v>
      </c>
      <c r="AH71">
        <v>2</v>
      </c>
      <c r="AI71">
        <v>1</v>
      </c>
      <c r="AJ71">
        <v>1</v>
      </c>
      <c r="AK71">
        <v>1</v>
      </c>
      <c r="AL71">
        <v>0</v>
      </c>
      <c r="AM71">
        <v>0</v>
      </c>
      <c r="AN71">
        <v>1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  <c r="BB71">
        <f t="shared" si="1"/>
        <v>15</v>
      </c>
    </row>
    <row r="72" spans="1:54" x14ac:dyDescent="0.55000000000000004">
      <c r="A72" t="s">
        <v>163</v>
      </c>
      <c r="B72" t="s">
        <v>93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f t="shared" si="1"/>
        <v>9</v>
      </c>
    </row>
    <row r="73" spans="1:54" x14ac:dyDescent="0.55000000000000004">
      <c r="A73" t="s">
        <v>164</v>
      </c>
      <c r="B73" t="s">
        <v>93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1</v>
      </c>
      <c r="V73">
        <v>1</v>
      </c>
      <c r="W73">
        <v>0</v>
      </c>
      <c r="X73">
        <v>0</v>
      </c>
      <c r="Y73">
        <v>3</v>
      </c>
      <c r="Z73">
        <v>3</v>
      </c>
      <c r="AA73">
        <v>1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3</v>
      </c>
      <c r="AI73">
        <v>2</v>
      </c>
      <c r="AJ73">
        <v>1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1</v>
      </c>
      <c r="AZ73">
        <v>0</v>
      </c>
      <c r="BA73">
        <v>0</v>
      </c>
      <c r="BB73">
        <f t="shared" si="1"/>
        <v>22</v>
      </c>
    </row>
    <row r="74" spans="1:54" x14ac:dyDescent="0.55000000000000004">
      <c r="A74" t="s">
        <v>165</v>
      </c>
      <c r="B74" t="s">
        <v>93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1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0</v>
      </c>
      <c r="AH74">
        <v>2</v>
      </c>
      <c r="AI74">
        <v>1</v>
      </c>
      <c r="AJ74">
        <v>2</v>
      </c>
      <c r="AK74">
        <v>1</v>
      </c>
      <c r="AL74">
        <v>0</v>
      </c>
      <c r="AM74">
        <v>2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2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f t="shared" si="1"/>
        <v>20</v>
      </c>
    </row>
    <row r="75" spans="1:54" x14ac:dyDescent="0.55000000000000004">
      <c r="A75" t="s">
        <v>166</v>
      </c>
      <c r="B75" t="s">
        <v>93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1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2</v>
      </c>
      <c r="AI75">
        <v>2</v>
      </c>
      <c r="AJ75">
        <v>1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2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0</v>
      </c>
      <c r="BB75">
        <f t="shared" si="1"/>
        <v>17</v>
      </c>
    </row>
    <row r="76" spans="1:54" x14ac:dyDescent="0.55000000000000004">
      <c r="A76" t="s">
        <v>167</v>
      </c>
      <c r="B76" t="s">
        <v>93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0</v>
      </c>
      <c r="N76">
        <v>0</v>
      </c>
      <c r="O76">
        <v>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1</v>
      </c>
      <c r="AC76">
        <v>2</v>
      </c>
      <c r="AD76">
        <v>0</v>
      </c>
      <c r="AE76">
        <v>1</v>
      </c>
      <c r="AF76">
        <v>1</v>
      </c>
      <c r="AG76">
        <v>0</v>
      </c>
      <c r="AH76">
        <v>1</v>
      </c>
      <c r="AI76">
        <v>1</v>
      </c>
      <c r="AJ76">
        <v>1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f t="shared" si="1"/>
        <v>14</v>
      </c>
    </row>
    <row r="77" spans="1:54" x14ac:dyDescent="0.55000000000000004">
      <c r="A77" t="s">
        <v>168</v>
      </c>
      <c r="B77" t="s">
        <v>93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3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f t="shared" si="1"/>
        <v>14</v>
      </c>
    </row>
    <row r="78" spans="1:54" x14ac:dyDescent="0.55000000000000004">
      <c r="A78" t="s">
        <v>169</v>
      </c>
      <c r="B78" t="s">
        <v>93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0</v>
      </c>
      <c r="K78">
        <v>2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2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2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0</v>
      </c>
      <c r="BB78">
        <f t="shared" si="1"/>
        <v>15</v>
      </c>
    </row>
    <row r="79" spans="1:54" x14ac:dyDescent="0.55000000000000004">
      <c r="A79" t="s">
        <v>170</v>
      </c>
      <c r="B79" t="s">
        <v>93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2</v>
      </c>
      <c r="AI79">
        <v>0</v>
      </c>
      <c r="AJ79">
        <v>0</v>
      </c>
      <c r="AK79">
        <v>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f t="shared" si="1"/>
        <v>11</v>
      </c>
    </row>
    <row r="80" spans="1:54" x14ac:dyDescent="0.55000000000000004">
      <c r="A80" t="s">
        <v>171</v>
      </c>
      <c r="B80" t="s">
        <v>93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2</v>
      </c>
      <c r="M80">
        <v>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3</v>
      </c>
      <c r="AD80">
        <v>2</v>
      </c>
      <c r="AE80">
        <v>0</v>
      </c>
      <c r="AF80">
        <v>0</v>
      </c>
      <c r="AG80">
        <v>0</v>
      </c>
      <c r="AH80">
        <v>4</v>
      </c>
      <c r="AI80">
        <v>1</v>
      </c>
      <c r="AJ80">
        <v>2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2</v>
      </c>
      <c r="AQ80">
        <v>4</v>
      </c>
      <c r="AR80">
        <v>1</v>
      </c>
      <c r="AS80">
        <v>0</v>
      </c>
      <c r="AT80">
        <v>0</v>
      </c>
      <c r="AU80">
        <v>2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f t="shared" si="1"/>
        <v>31</v>
      </c>
    </row>
    <row r="81" spans="1:54" x14ac:dyDescent="0.55000000000000004">
      <c r="A81" t="s">
        <v>172</v>
      </c>
      <c r="B81" t="s">
        <v>93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2</v>
      </c>
      <c r="AB81">
        <v>0</v>
      </c>
      <c r="AC81">
        <v>1</v>
      </c>
      <c r="AD81">
        <v>1</v>
      </c>
      <c r="AE81">
        <v>0</v>
      </c>
      <c r="AF81">
        <v>0</v>
      </c>
      <c r="AG81">
        <v>0</v>
      </c>
      <c r="AH81">
        <v>2</v>
      </c>
      <c r="AI81">
        <v>1</v>
      </c>
      <c r="AJ81">
        <v>1</v>
      </c>
      <c r="AK81">
        <v>1</v>
      </c>
      <c r="AL81">
        <v>0</v>
      </c>
      <c r="AM81">
        <v>0</v>
      </c>
      <c r="AN81">
        <v>0</v>
      </c>
      <c r="AO81">
        <v>1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f t="shared" si="1"/>
        <v>15</v>
      </c>
    </row>
    <row r="82" spans="1:54" x14ac:dyDescent="0.55000000000000004">
      <c r="A82" t="s">
        <v>173</v>
      </c>
      <c r="B82" t="s">
        <v>93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1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f t="shared" si="1"/>
        <v>10</v>
      </c>
    </row>
    <row r="83" spans="1:54" x14ac:dyDescent="0.55000000000000004">
      <c r="A83" t="s">
        <v>174</v>
      </c>
      <c r="B83" t="s">
        <v>93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1</v>
      </c>
      <c r="AR83">
        <v>0</v>
      </c>
      <c r="AS83">
        <v>4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f t="shared" si="1"/>
        <v>11</v>
      </c>
    </row>
    <row r="84" spans="1:54" x14ac:dyDescent="0.55000000000000004">
      <c r="A84" t="s">
        <v>175</v>
      </c>
      <c r="B84" t="s">
        <v>93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5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3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3</v>
      </c>
      <c r="AE84">
        <v>1</v>
      </c>
      <c r="AF84">
        <v>0</v>
      </c>
      <c r="AG84">
        <v>0</v>
      </c>
      <c r="AH84">
        <v>2</v>
      </c>
      <c r="AI84">
        <v>0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1</v>
      </c>
      <c r="AX84">
        <v>0</v>
      </c>
      <c r="AY84">
        <v>1</v>
      </c>
      <c r="AZ84">
        <v>0</v>
      </c>
      <c r="BA84">
        <v>0</v>
      </c>
      <c r="BB84">
        <f t="shared" si="1"/>
        <v>26</v>
      </c>
    </row>
    <row r="85" spans="1:54" x14ac:dyDescent="0.55000000000000004">
      <c r="A85" t="s">
        <v>176</v>
      </c>
      <c r="B85" t="s">
        <v>93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2</v>
      </c>
      <c r="AI85">
        <v>0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f t="shared" si="1"/>
        <v>11</v>
      </c>
    </row>
    <row r="86" spans="1:54" x14ac:dyDescent="0.55000000000000004">
      <c r="A86" t="s">
        <v>177</v>
      </c>
      <c r="B86" t="s">
        <v>93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3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1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0</v>
      </c>
      <c r="AH86">
        <v>1</v>
      </c>
      <c r="AI86">
        <v>0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f t="shared" si="1"/>
        <v>14</v>
      </c>
    </row>
    <row r="87" spans="1:54" x14ac:dyDescent="0.55000000000000004">
      <c r="A87" t="s">
        <v>178</v>
      </c>
      <c r="B87" t="s">
        <v>93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4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2</v>
      </c>
      <c r="AD87">
        <v>0</v>
      </c>
      <c r="AE87">
        <v>2</v>
      </c>
      <c r="AF87">
        <v>0</v>
      </c>
      <c r="AG87">
        <v>0</v>
      </c>
      <c r="AH87">
        <v>2</v>
      </c>
      <c r="AI87">
        <v>0</v>
      </c>
      <c r="AJ87">
        <v>2</v>
      </c>
      <c r="AK87">
        <v>1</v>
      </c>
      <c r="AL87">
        <v>2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f t="shared" si="1"/>
        <v>22</v>
      </c>
    </row>
    <row r="88" spans="1:54" x14ac:dyDescent="0.55000000000000004">
      <c r="A88" t="s">
        <v>179</v>
      </c>
      <c r="B88" t="s">
        <v>93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1</v>
      </c>
      <c r="AE88">
        <v>1</v>
      </c>
      <c r="AF88">
        <v>1</v>
      </c>
      <c r="AG88">
        <v>0</v>
      </c>
      <c r="AH88">
        <v>1</v>
      </c>
      <c r="AI88">
        <v>0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f t="shared" si="1"/>
        <v>8</v>
      </c>
    </row>
    <row r="89" spans="1:54" x14ac:dyDescent="0.55000000000000004">
      <c r="A89" t="s">
        <v>180</v>
      </c>
      <c r="B89" t="s">
        <v>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1</v>
      </c>
      <c r="AA89">
        <v>0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0</v>
      </c>
      <c r="AH89">
        <v>2</v>
      </c>
      <c r="AI89">
        <v>0</v>
      </c>
      <c r="AJ89">
        <v>3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2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f t="shared" si="1"/>
        <v>17</v>
      </c>
    </row>
    <row r="90" spans="1:54" x14ac:dyDescent="0.55000000000000004">
      <c r="A90" t="s">
        <v>181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1</v>
      </c>
      <c r="AD90">
        <v>2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1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0</v>
      </c>
      <c r="BB90">
        <f t="shared" si="1"/>
        <v>10</v>
      </c>
    </row>
    <row r="91" spans="1:54" x14ac:dyDescent="0.55000000000000004">
      <c r="A91" t="s">
        <v>182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1</v>
      </c>
      <c r="M91">
        <v>2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0</v>
      </c>
      <c r="AH91">
        <v>2</v>
      </c>
      <c r="AI91">
        <v>1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f t="shared" si="1"/>
        <v>15</v>
      </c>
    </row>
    <row r="92" spans="1:54" x14ac:dyDescent="0.55000000000000004">
      <c r="A92" t="s">
        <v>183</v>
      </c>
      <c r="B92" t="s">
        <v>93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1</v>
      </c>
      <c r="AE92">
        <v>1</v>
      </c>
      <c r="AF92">
        <v>1</v>
      </c>
      <c r="AG92">
        <v>0</v>
      </c>
      <c r="AH92">
        <v>2</v>
      </c>
      <c r="AI92">
        <v>1</v>
      </c>
      <c r="AJ92">
        <v>1</v>
      </c>
      <c r="AK92">
        <v>1</v>
      </c>
      <c r="AL92">
        <v>1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f t="shared" si="1"/>
        <v>16</v>
      </c>
    </row>
    <row r="93" spans="1:54" x14ac:dyDescent="0.55000000000000004">
      <c r="A93" t="s">
        <v>184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1</v>
      </c>
      <c r="M93">
        <v>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2</v>
      </c>
      <c r="AI93">
        <v>2</v>
      </c>
      <c r="AJ93">
        <v>1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f t="shared" si="1"/>
        <v>16</v>
      </c>
    </row>
    <row r="94" spans="1:54" x14ac:dyDescent="0.55000000000000004">
      <c r="A94" t="s">
        <v>185</v>
      </c>
      <c r="B94" t="s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2</v>
      </c>
      <c r="V94">
        <v>0</v>
      </c>
      <c r="W94">
        <v>1</v>
      </c>
      <c r="X94">
        <v>0</v>
      </c>
      <c r="Y94">
        <v>0</v>
      </c>
      <c r="Z94">
        <v>1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2</v>
      </c>
      <c r="AI94">
        <v>1</v>
      </c>
      <c r="AJ94">
        <v>0</v>
      </c>
      <c r="AK94">
        <v>0</v>
      </c>
      <c r="AL94">
        <v>0</v>
      </c>
      <c r="AM94">
        <v>5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f t="shared" si="1"/>
        <v>21</v>
      </c>
    </row>
    <row r="95" spans="1:54" x14ac:dyDescent="0.55000000000000004">
      <c r="A95" t="s">
        <v>186</v>
      </c>
      <c r="B95" t="s">
        <v>93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1</v>
      </c>
      <c r="AD95">
        <v>1</v>
      </c>
      <c r="AE95">
        <v>1</v>
      </c>
      <c r="AF95">
        <v>0</v>
      </c>
      <c r="AG95">
        <v>0</v>
      </c>
      <c r="AH95">
        <v>1</v>
      </c>
      <c r="AI95">
        <v>0</v>
      </c>
      <c r="AJ95">
        <v>1</v>
      </c>
      <c r="AK95">
        <v>1</v>
      </c>
      <c r="AL95">
        <v>1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f t="shared" si="1"/>
        <v>13</v>
      </c>
    </row>
    <row r="96" spans="1:54" x14ac:dyDescent="0.55000000000000004">
      <c r="A96" t="s">
        <v>187</v>
      </c>
      <c r="B96" t="s">
        <v>93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2</v>
      </c>
      <c r="P96">
        <v>0</v>
      </c>
      <c r="Q96">
        <v>0</v>
      </c>
      <c r="R96">
        <v>0</v>
      </c>
      <c r="S96">
        <v>0</v>
      </c>
      <c r="T96">
        <v>0</v>
      </c>
      <c r="U96">
        <v>3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3</v>
      </c>
      <c r="AI96">
        <v>2</v>
      </c>
      <c r="AJ96">
        <v>1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f t="shared" si="1"/>
        <v>18</v>
      </c>
    </row>
    <row r="97" spans="1:54" x14ac:dyDescent="0.55000000000000004">
      <c r="A97" t="s">
        <v>188</v>
      </c>
      <c r="B97" t="s">
        <v>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3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1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f t="shared" si="1"/>
        <v>9</v>
      </c>
    </row>
    <row r="98" spans="1:54" x14ac:dyDescent="0.55000000000000004">
      <c r="A98" t="s">
        <v>189</v>
      </c>
      <c r="B98" t="s">
        <v>93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2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1</v>
      </c>
      <c r="AF98">
        <v>1</v>
      </c>
      <c r="AG98">
        <v>0</v>
      </c>
      <c r="AH98">
        <v>2</v>
      </c>
      <c r="AI98">
        <v>1</v>
      </c>
      <c r="AJ98">
        <v>1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0</v>
      </c>
      <c r="AZ98">
        <v>0</v>
      </c>
      <c r="BA98">
        <v>0</v>
      </c>
      <c r="BB98">
        <f t="shared" si="1"/>
        <v>18</v>
      </c>
    </row>
    <row r="99" spans="1:54" x14ac:dyDescent="0.55000000000000004">
      <c r="A99" t="s">
        <v>190</v>
      </c>
      <c r="B99" t="s">
        <v>93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4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1</v>
      </c>
      <c r="AB99">
        <v>1</v>
      </c>
      <c r="AC99">
        <v>1</v>
      </c>
      <c r="AD99">
        <v>1</v>
      </c>
      <c r="AE99">
        <v>0</v>
      </c>
      <c r="AF99">
        <v>0</v>
      </c>
      <c r="AG99">
        <v>0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f t="shared" si="1"/>
        <v>16</v>
      </c>
    </row>
    <row r="100" spans="1:54" x14ac:dyDescent="0.55000000000000004">
      <c r="A100" t="s">
        <v>191</v>
      </c>
      <c r="B100" t="s">
        <v>93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1</v>
      </c>
      <c r="AB100">
        <v>0</v>
      </c>
      <c r="AC100">
        <v>1</v>
      </c>
      <c r="AD100">
        <v>0</v>
      </c>
      <c r="AE100">
        <v>1</v>
      </c>
      <c r="AF100">
        <v>0</v>
      </c>
      <c r="AG100">
        <v>0</v>
      </c>
      <c r="AH100">
        <v>4</v>
      </c>
      <c r="AI100">
        <v>1</v>
      </c>
      <c r="AJ100">
        <v>1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f t="shared" si="1"/>
        <v>16</v>
      </c>
    </row>
    <row r="101" spans="1:54" x14ac:dyDescent="0.55000000000000004">
      <c r="A101" t="s">
        <v>192</v>
      </c>
      <c r="B101" t="s">
        <v>93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3</v>
      </c>
      <c r="AJ101">
        <v>1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f t="shared" si="1"/>
        <v>11</v>
      </c>
    </row>
    <row r="102" spans="1:54" x14ac:dyDescent="0.55000000000000004">
      <c r="A102" t="s">
        <v>193</v>
      </c>
      <c r="B102" t="s">
        <v>93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6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2</v>
      </c>
      <c r="AI102">
        <v>0</v>
      </c>
      <c r="AJ102">
        <v>1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</v>
      </c>
      <c r="AZ102">
        <v>1</v>
      </c>
      <c r="BA102">
        <v>0</v>
      </c>
      <c r="BB102">
        <f t="shared" si="1"/>
        <v>17</v>
      </c>
    </row>
    <row r="103" spans="1:54" x14ac:dyDescent="0.55000000000000004">
      <c r="A103" t="s">
        <v>194</v>
      </c>
      <c r="B103" t="s">
        <v>93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2</v>
      </c>
      <c r="AQ103">
        <v>0</v>
      </c>
      <c r="AR103">
        <v>0</v>
      </c>
      <c r="AS103">
        <v>0</v>
      </c>
      <c r="AT103">
        <v>0</v>
      </c>
      <c r="AU103">
        <v>2</v>
      </c>
      <c r="AV103">
        <v>0</v>
      </c>
      <c r="AW103">
        <v>0</v>
      </c>
      <c r="AX103">
        <v>2</v>
      </c>
      <c r="AY103">
        <v>0</v>
      </c>
      <c r="AZ103">
        <v>0</v>
      </c>
      <c r="BA103">
        <v>0</v>
      </c>
      <c r="BB103">
        <f t="shared" si="1"/>
        <v>14</v>
      </c>
    </row>
    <row r="104" spans="1:54" x14ac:dyDescent="0.55000000000000004">
      <c r="A104" t="s">
        <v>195</v>
      </c>
      <c r="B104" t="s">
        <v>93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5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1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1</v>
      </c>
      <c r="AL104">
        <v>1</v>
      </c>
      <c r="AM104">
        <v>0</v>
      </c>
      <c r="AN104">
        <v>2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v>1</v>
      </c>
      <c r="BB104">
        <f t="shared" si="1"/>
        <v>19</v>
      </c>
    </row>
    <row r="105" spans="1:54" x14ac:dyDescent="0.55000000000000004">
      <c r="A105" t="s">
        <v>196</v>
      </c>
      <c r="B105" t="s">
        <v>93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2</v>
      </c>
      <c r="AI105">
        <v>0</v>
      </c>
      <c r="AJ105">
        <v>1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f t="shared" si="1"/>
        <v>9</v>
      </c>
    </row>
    <row r="106" spans="1:54" x14ac:dyDescent="0.55000000000000004">
      <c r="A106" t="s">
        <v>197</v>
      </c>
      <c r="B106" t="s">
        <v>93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2</v>
      </c>
      <c r="AD106">
        <v>1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0</v>
      </c>
      <c r="AY106">
        <v>0</v>
      </c>
      <c r="AZ106">
        <v>0</v>
      </c>
      <c r="BA106">
        <v>0</v>
      </c>
      <c r="BB106">
        <f t="shared" si="1"/>
        <v>11</v>
      </c>
    </row>
    <row r="107" spans="1:54" x14ac:dyDescent="0.55000000000000004">
      <c r="A107" t="s">
        <v>198</v>
      </c>
      <c r="B107" t="s">
        <v>93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1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1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f t="shared" si="1"/>
        <v>12</v>
      </c>
    </row>
    <row r="108" spans="1:54" x14ac:dyDescent="0.55000000000000004">
      <c r="A108" t="s">
        <v>199</v>
      </c>
      <c r="B108" t="s">
        <v>93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2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f t="shared" si="1"/>
        <v>9</v>
      </c>
    </row>
    <row r="109" spans="1:54" x14ac:dyDescent="0.55000000000000004">
      <c r="A109" t="s">
        <v>200</v>
      </c>
      <c r="B109" t="s">
        <v>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5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1</v>
      </c>
      <c r="AD109">
        <v>1</v>
      </c>
      <c r="AE109">
        <v>0</v>
      </c>
      <c r="AF109">
        <v>0</v>
      </c>
      <c r="AG109">
        <v>0</v>
      </c>
      <c r="AH109">
        <v>2</v>
      </c>
      <c r="AI109">
        <v>0</v>
      </c>
      <c r="AJ109">
        <v>1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f t="shared" si="1"/>
        <v>15</v>
      </c>
    </row>
    <row r="110" spans="1:54" x14ac:dyDescent="0.55000000000000004">
      <c r="A110" t="s">
        <v>201</v>
      </c>
      <c r="B110" t="s">
        <v>93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2</v>
      </c>
      <c r="AE110">
        <v>1</v>
      </c>
      <c r="AF110">
        <v>0</v>
      </c>
      <c r="AG110">
        <v>0</v>
      </c>
      <c r="AH110">
        <v>1</v>
      </c>
      <c r="AI110">
        <v>0</v>
      </c>
      <c r="AJ110">
        <v>1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f t="shared" si="1"/>
        <v>11</v>
      </c>
    </row>
    <row r="111" spans="1:54" x14ac:dyDescent="0.55000000000000004">
      <c r="A111" t="s">
        <v>202</v>
      </c>
      <c r="B111" t="s">
        <v>93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1</v>
      </c>
      <c r="AE111">
        <v>1</v>
      </c>
      <c r="AF111">
        <v>0</v>
      </c>
      <c r="AG111">
        <v>0</v>
      </c>
      <c r="AH111">
        <v>2</v>
      </c>
      <c r="AI111">
        <v>2</v>
      </c>
      <c r="AJ111">
        <v>1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0</v>
      </c>
      <c r="AZ111">
        <v>1</v>
      </c>
      <c r="BA111">
        <v>0</v>
      </c>
      <c r="BB111">
        <f t="shared" si="1"/>
        <v>16</v>
      </c>
    </row>
    <row r="112" spans="1:54" x14ac:dyDescent="0.55000000000000004">
      <c r="A112" t="s">
        <v>203</v>
      </c>
      <c r="B112" t="s">
        <v>93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</v>
      </c>
      <c r="BB112">
        <f t="shared" si="1"/>
        <v>11</v>
      </c>
    </row>
    <row r="113" spans="1:54" x14ac:dyDescent="0.55000000000000004">
      <c r="A113" t="s">
        <v>204</v>
      </c>
      <c r="B113" t="s">
        <v>93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0</v>
      </c>
      <c r="K113">
        <v>3</v>
      </c>
      <c r="L113">
        <v>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1</v>
      </c>
      <c r="AI113">
        <v>0</v>
      </c>
      <c r="AJ113">
        <v>1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1</v>
      </c>
      <c r="AZ113">
        <v>0</v>
      </c>
      <c r="BA113">
        <v>1</v>
      </c>
      <c r="BB113">
        <f t="shared" si="1"/>
        <v>18</v>
      </c>
    </row>
    <row r="114" spans="1:54" x14ac:dyDescent="0.55000000000000004">
      <c r="A114" t="s">
        <v>205</v>
      </c>
      <c r="B114" t="s">
        <v>93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2</v>
      </c>
      <c r="AD114">
        <v>0</v>
      </c>
      <c r="AE114">
        <v>2</v>
      </c>
      <c r="AF114">
        <v>0</v>
      </c>
      <c r="AG114">
        <v>0</v>
      </c>
      <c r="AH114">
        <v>2</v>
      </c>
      <c r="AI114">
        <v>1</v>
      </c>
      <c r="AJ114">
        <v>2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f t="shared" si="1"/>
        <v>13</v>
      </c>
    </row>
    <row r="115" spans="1:54" x14ac:dyDescent="0.55000000000000004">
      <c r="A115" t="s">
        <v>206</v>
      </c>
      <c r="B115" t="s">
        <v>93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1</v>
      </c>
      <c r="AF115">
        <v>0</v>
      </c>
      <c r="AG115">
        <v>0</v>
      </c>
      <c r="AH115">
        <v>1</v>
      </c>
      <c r="AI115">
        <v>0</v>
      </c>
      <c r="AJ115">
        <v>1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f t="shared" si="1"/>
        <v>8</v>
      </c>
    </row>
    <row r="116" spans="1:54" x14ac:dyDescent="0.55000000000000004">
      <c r="A116" t="s">
        <v>207</v>
      </c>
      <c r="B116" t="s">
        <v>93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3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2</v>
      </c>
      <c r="AD116">
        <v>1</v>
      </c>
      <c r="AE116">
        <v>1</v>
      </c>
      <c r="AF116">
        <v>1</v>
      </c>
      <c r="AG116">
        <v>0</v>
      </c>
      <c r="AH116">
        <v>4</v>
      </c>
      <c r="AI116">
        <v>2</v>
      </c>
      <c r="AJ116">
        <v>2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f t="shared" si="1"/>
        <v>21</v>
      </c>
    </row>
    <row r="117" spans="1:54" x14ac:dyDescent="0.55000000000000004">
      <c r="A117" t="s">
        <v>208</v>
      </c>
      <c r="B117" t="s">
        <v>93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1</v>
      </c>
      <c r="AD117">
        <v>1</v>
      </c>
      <c r="AE117">
        <v>1</v>
      </c>
      <c r="AF117">
        <v>0</v>
      </c>
      <c r="AG117">
        <v>0</v>
      </c>
      <c r="AH117">
        <v>1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</v>
      </c>
      <c r="AX117">
        <v>0</v>
      </c>
      <c r="AY117">
        <v>0</v>
      </c>
      <c r="AZ117">
        <v>0</v>
      </c>
      <c r="BA117">
        <v>0</v>
      </c>
      <c r="BB117">
        <f t="shared" si="1"/>
        <v>12</v>
      </c>
    </row>
    <row r="118" spans="1:54" x14ac:dyDescent="0.55000000000000004">
      <c r="A118" t="s">
        <v>209</v>
      </c>
      <c r="B118" t="s">
        <v>93</v>
      </c>
      <c r="C118">
        <v>0</v>
      </c>
      <c r="D118">
        <v>0</v>
      </c>
      <c r="E118">
        <v>0</v>
      </c>
      <c r="F118">
        <v>0</v>
      </c>
      <c r="G118">
        <v>2</v>
      </c>
      <c r="H118">
        <v>0</v>
      </c>
      <c r="I118">
        <v>0</v>
      </c>
      <c r="J118">
        <v>0</v>
      </c>
      <c r="K118">
        <v>2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2</v>
      </c>
      <c r="AI118">
        <v>1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2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1</v>
      </c>
      <c r="BA118">
        <v>0</v>
      </c>
      <c r="BB118">
        <f t="shared" si="1"/>
        <v>18</v>
      </c>
    </row>
    <row r="119" spans="1:54" x14ac:dyDescent="0.55000000000000004">
      <c r="A119" t="s">
        <v>210</v>
      </c>
      <c r="B119" t="s">
        <v>93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0</v>
      </c>
      <c r="AE119">
        <v>1</v>
      </c>
      <c r="AF119">
        <v>0</v>
      </c>
      <c r="AG119">
        <v>0</v>
      </c>
      <c r="AH119">
        <v>3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f t="shared" si="1"/>
        <v>9</v>
      </c>
    </row>
    <row r="120" spans="1:54" x14ac:dyDescent="0.55000000000000004">
      <c r="A120" t="s">
        <v>211</v>
      </c>
      <c r="B120" t="s">
        <v>93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1</v>
      </c>
      <c r="AB120">
        <v>0</v>
      </c>
      <c r="AC120">
        <v>1</v>
      </c>
      <c r="AD120">
        <v>1</v>
      </c>
      <c r="AE120">
        <v>1</v>
      </c>
      <c r="AF120">
        <v>0</v>
      </c>
      <c r="AG120">
        <v>0</v>
      </c>
      <c r="AH120">
        <v>1</v>
      </c>
      <c r="AI120">
        <v>0</v>
      </c>
      <c r="AJ120">
        <v>1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f t="shared" si="1"/>
        <v>12</v>
      </c>
    </row>
    <row r="121" spans="1:54" x14ac:dyDescent="0.55000000000000004">
      <c r="A121" t="s">
        <v>212</v>
      </c>
      <c r="B121" t="s">
        <v>93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1</v>
      </c>
      <c r="AD121">
        <v>0</v>
      </c>
      <c r="AE121">
        <v>1</v>
      </c>
      <c r="AF121">
        <v>0</v>
      </c>
      <c r="AG121">
        <v>0</v>
      </c>
      <c r="AH121">
        <v>2</v>
      </c>
      <c r="AI121">
        <v>0</v>
      </c>
      <c r="AJ121">
        <v>1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f t="shared" si="1"/>
        <v>10</v>
      </c>
    </row>
    <row r="122" spans="1:54" x14ac:dyDescent="0.55000000000000004">
      <c r="A122" t="s">
        <v>213</v>
      </c>
      <c r="B122" t="s">
        <v>93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1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f t="shared" si="1"/>
        <v>8</v>
      </c>
    </row>
    <row r="123" spans="1:54" x14ac:dyDescent="0.55000000000000004">
      <c r="A123" t="s">
        <v>214</v>
      </c>
      <c r="B123" t="s">
        <v>93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1</v>
      </c>
      <c r="AD123">
        <v>0</v>
      </c>
      <c r="AE123">
        <v>1</v>
      </c>
      <c r="AF123">
        <v>0</v>
      </c>
      <c r="AG123">
        <v>0</v>
      </c>
      <c r="AH123">
        <v>2</v>
      </c>
      <c r="AI123">
        <v>0</v>
      </c>
      <c r="AJ123">
        <v>1</v>
      </c>
      <c r="AK123">
        <v>1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f t="shared" si="1"/>
        <v>13</v>
      </c>
    </row>
    <row r="124" spans="1:54" x14ac:dyDescent="0.55000000000000004">
      <c r="A124" t="s">
        <v>215</v>
      </c>
      <c r="B124" t="s">
        <v>93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3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2</v>
      </c>
      <c r="AF124">
        <v>1</v>
      </c>
      <c r="AG124">
        <v>0</v>
      </c>
      <c r="AH124">
        <v>1</v>
      </c>
      <c r="AI124">
        <v>0</v>
      </c>
      <c r="AJ124">
        <v>1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f t="shared" si="1"/>
        <v>16</v>
      </c>
    </row>
    <row r="125" spans="1:54" x14ac:dyDescent="0.55000000000000004">
      <c r="A125" t="s">
        <v>216</v>
      </c>
      <c r="B125" t="s">
        <v>93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2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1</v>
      </c>
      <c r="AD125">
        <v>1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1</v>
      </c>
      <c r="AK125">
        <v>1</v>
      </c>
      <c r="AL125">
        <v>0</v>
      </c>
      <c r="AM125">
        <v>2</v>
      </c>
      <c r="AN125">
        <v>1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f t="shared" si="1"/>
        <v>17</v>
      </c>
    </row>
    <row r="126" spans="1:54" x14ac:dyDescent="0.55000000000000004">
      <c r="A126" t="s">
        <v>217</v>
      </c>
      <c r="B126" t="s">
        <v>93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2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2</v>
      </c>
      <c r="AI126">
        <v>0</v>
      </c>
      <c r="AJ126">
        <v>1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f t="shared" si="1"/>
        <v>12</v>
      </c>
    </row>
    <row r="127" spans="1:54" x14ac:dyDescent="0.55000000000000004">
      <c r="A127" t="s">
        <v>218</v>
      </c>
      <c r="B127" t="s">
        <v>93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1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1</v>
      </c>
      <c r="AD127">
        <v>1</v>
      </c>
      <c r="AE127">
        <v>0</v>
      </c>
      <c r="AF127">
        <v>0</v>
      </c>
      <c r="AG127">
        <v>0</v>
      </c>
      <c r="AH127">
        <v>2</v>
      </c>
      <c r="AI127">
        <v>0</v>
      </c>
      <c r="AJ127">
        <v>1</v>
      </c>
      <c r="AK127">
        <v>1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f t="shared" si="1"/>
        <v>16</v>
      </c>
    </row>
    <row r="128" spans="1:54" x14ac:dyDescent="0.55000000000000004">
      <c r="A128" t="s">
        <v>219</v>
      </c>
      <c r="B128" t="s">
        <v>93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2</v>
      </c>
      <c r="AI128">
        <v>0</v>
      </c>
      <c r="AJ128">
        <v>1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f t="shared" si="1"/>
        <v>9</v>
      </c>
    </row>
    <row r="129" spans="1:54" x14ac:dyDescent="0.55000000000000004">
      <c r="A129" t="s">
        <v>220</v>
      </c>
      <c r="B129" t="s">
        <v>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2</v>
      </c>
      <c r="AE129">
        <v>0</v>
      </c>
      <c r="AF129">
        <v>0</v>
      </c>
      <c r="AG129">
        <v>0</v>
      </c>
      <c r="AH129">
        <v>3</v>
      </c>
      <c r="AI129">
        <v>0</v>
      </c>
      <c r="AJ129">
        <v>1</v>
      </c>
      <c r="AK129">
        <v>0</v>
      </c>
      <c r="AL129">
        <v>1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2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f t="shared" si="1"/>
        <v>17</v>
      </c>
    </row>
    <row r="130" spans="1:54" x14ac:dyDescent="0.55000000000000004">
      <c r="A130" t="s">
        <v>221</v>
      </c>
      <c r="B130" t="s">
        <v>93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</v>
      </c>
      <c r="W130">
        <v>0</v>
      </c>
      <c r="X130">
        <v>0</v>
      </c>
      <c r="Y130">
        <v>0</v>
      </c>
      <c r="Z130">
        <v>5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5</v>
      </c>
      <c r="AI130">
        <v>0</v>
      </c>
      <c r="AJ130">
        <v>1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f t="shared" ref="BB130:BB193" si="2">SUM(C130:BA130)</f>
        <v>19</v>
      </c>
    </row>
    <row r="131" spans="1:54" x14ac:dyDescent="0.55000000000000004">
      <c r="A131" t="s">
        <v>222</v>
      </c>
      <c r="B131" t="s">
        <v>93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1</v>
      </c>
      <c r="K131">
        <v>1</v>
      </c>
      <c r="L131">
        <v>1</v>
      </c>
      <c r="M131">
        <v>0</v>
      </c>
      <c r="N131">
        <v>1</v>
      </c>
      <c r="O131">
        <v>2</v>
      </c>
      <c r="P131">
        <v>0</v>
      </c>
      <c r="Q131">
        <v>0</v>
      </c>
      <c r="R131">
        <v>1</v>
      </c>
      <c r="S131">
        <v>0</v>
      </c>
      <c r="T131">
        <v>1</v>
      </c>
      <c r="U131">
        <v>2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1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3</v>
      </c>
      <c r="AI131">
        <v>1</v>
      </c>
      <c r="AJ131">
        <v>1</v>
      </c>
      <c r="AK131">
        <v>1</v>
      </c>
      <c r="AL131">
        <v>1</v>
      </c>
      <c r="AM131">
        <v>0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f t="shared" si="2"/>
        <v>23</v>
      </c>
    </row>
    <row r="132" spans="1:54" x14ac:dyDescent="0.55000000000000004">
      <c r="A132" t="s">
        <v>223</v>
      </c>
      <c r="B132" t="s">
        <v>93</v>
      </c>
      <c r="C132">
        <v>0</v>
      </c>
      <c r="D132">
        <v>0</v>
      </c>
      <c r="E132">
        <v>0</v>
      </c>
      <c r="F132">
        <v>0</v>
      </c>
      <c r="G132">
        <v>2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f t="shared" si="2"/>
        <v>13</v>
      </c>
    </row>
    <row r="133" spans="1:54" x14ac:dyDescent="0.55000000000000004">
      <c r="A133" t="s">
        <v>224</v>
      </c>
      <c r="B133" t="s">
        <v>93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2</v>
      </c>
      <c r="AI133">
        <v>0</v>
      </c>
      <c r="AJ133">
        <v>1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f t="shared" si="2"/>
        <v>12</v>
      </c>
    </row>
    <row r="134" spans="1:54" x14ac:dyDescent="0.55000000000000004">
      <c r="A134" t="s">
        <v>225</v>
      </c>
      <c r="B134" t="s">
        <v>93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</v>
      </c>
      <c r="V134">
        <v>1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2</v>
      </c>
      <c r="AD134">
        <v>0</v>
      </c>
      <c r="AE134">
        <v>1</v>
      </c>
      <c r="AF134">
        <v>1</v>
      </c>
      <c r="AG134">
        <v>0</v>
      </c>
      <c r="AH134">
        <v>2</v>
      </c>
      <c r="AI134">
        <v>0</v>
      </c>
      <c r="AJ134">
        <v>3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0</v>
      </c>
      <c r="BB134">
        <f t="shared" si="2"/>
        <v>19</v>
      </c>
    </row>
    <row r="135" spans="1:54" x14ac:dyDescent="0.55000000000000004">
      <c r="A135" t="s">
        <v>226</v>
      </c>
      <c r="B135" t="s">
        <v>93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1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2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f t="shared" si="2"/>
        <v>10</v>
      </c>
    </row>
    <row r="136" spans="1:54" x14ac:dyDescent="0.55000000000000004">
      <c r="A136" t="s">
        <v>227</v>
      </c>
      <c r="B136" t="s">
        <v>93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3</v>
      </c>
      <c r="AD136">
        <v>0</v>
      </c>
      <c r="AE136">
        <v>2</v>
      </c>
      <c r="AF136">
        <v>0</v>
      </c>
      <c r="AG136">
        <v>0</v>
      </c>
      <c r="AH136">
        <v>2</v>
      </c>
      <c r="AI136">
        <v>1</v>
      </c>
      <c r="AJ136">
        <v>3</v>
      </c>
      <c r="AK136">
        <v>1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f t="shared" si="2"/>
        <v>20</v>
      </c>
    </row>
    <row r="137" spans="1:54" x14ac:dyDescent="0.55000000000000004">
      <c r="A137" t="s">
        <v>228</v>
      </c>
      <c r="B137" t="s">
        <v>93</v>
      </c>
      <c r="C137">
        <v>0</v>
      </c>
      <c r="D137">
        <v>1</v>
      </c>
      <c r="E137">
        <v>0</v>
      </c>
      <c r="F137">
        <v>3</v>
      </c>
      <c r="G137">
        <v>0</v>
      </c>
      <c r="H137">
        <v>0</v>
      </c>
      <c r="I137">
        <v>1</v>
      </c>
      <c r="J137">
        <v>0</v>
      </c>
      <c r="K137">
        <v>2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1</v>
      </c>
      <c r="AE137">
        <v>1</v>
      </c>
      <c r="AF137">
        <v>0</v>
      </c>
      <c r="AG137">
        <v>0</v>
      </c>
      <c r="AH137">
        <v>2</v>
      </c>
      <c r="AI137">
        <v>0</v>
      </c>
      <c r="AJ137">
        <v>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1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f t="shared" si="2"/>
        <v>19</v>
      </c>
    </row>
    <row r="138" spans="1:54" x14ac:dyDescent="0.55000000000000004">
      <c r="A138" t="s">
        <v>229</v>
      </c>
      <c r="B138" t="s">
        <v>93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1</v>
      </c>
      <c r="U138">
        <v>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0</v>
      </c>
      <c r="AC138">
        <v>1</v>
      </c>
      <c r="AD138">
        <v>1</v>
      </c>
      <c r="AE138">
        <v>1</v>
      </c>
      <c r="AF138">
        <v>0</v>
      </c>
      <c r="AG138">
        <v>0</v>
      </c>
      <c r="AH138">
        <v>2</v>
      </c>
      <c r="AI138">
        <v>0</v>
      </c>
      <c r="AJ138">
        <v>1</v>
      </c>
      <c r="AK138">
        <v>1</v>
      </c>
      <c r="AL138">
        <v>0</v>
      </c>
      <c r="AM138">
        <v>1</v>
      </c>
      <c r="AN138">
        <v>1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f t="shared" si="2"/>
        <v>23</v>
      </c>
    </row>
    <row r="139" spans="1:54" x14ac:dyDescent="0.55000000000000004">
      <c r="A139" t="s">
        <v>230</v>
      </c>
      <c r="B139" t="s">
        <v>93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2</v>
      </c>
      <c r="AI139">
        <v>0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f t="shared" si="2"/>
        <v>7</v>
      </c>
    </row>
    <row r="140" spans="1:54" x14ac:dyDescent="0.55000000000000004">
      <c r="A140" t="s">
        <v>231</v>
      </c>
      <c r="B140" t="s">
        <v>93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0</v>
      </c>
      <c r="AE140">
        <v>1</v>
      </c>
      <c r="AF140">
        <v>0</v>
      </c>
      <c r="AG140">
        <v>0</v>
      </c>
      <c r="AH140">
        <v>1</v>
      </c>
      <c r="AI140">
        <v>0</v>
      </c>
      <c r="AJ140">
        <v>1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f t="shared" si="2"/>
        <v>10</v>
      </c>
    </row>
    <row r="141" spans="1:54" x14ac:dyDescent="0.55000000000000004">
      <c r="A141" t="s">
        <v>232</v>
      </c>
      <c r="B141" t="s">
        <v>93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7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1</v>
      </c>
      <c r="AD141">
        <v>1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1</v>
      </c>
      <c r="AK141">
        <v>1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f t="shared" si="2"/>
        <v>20</v>
      </c>
    </row>
    <row r="142" spans="1:54" x14ac:dyDescent="0.55000000000000004">
      <c r="A142" t="s">
        <v>233</v>
      </c>
      <c r="B142" t="s">
        <v>93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2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0</v>
      </c>
      <c r="AE142">
        <v>1</v>
      </c>
      <c r="AF142">
        <v>0</v>
      </c>
      <c r="AG142">
        <v>0</v>
      </c>
      <c r="AH142">
        <v>4</v>
      </c>
      <c r="AI142">
        <v>0</v>
      </c>
      <c r="AJ142">
        <v>1</v>
      </c>
      <c r="AK142">
        <v>1</v>
      </c>
      <c r="AL142">
        <v>1</v>
      </c>
      <c r="AM142">
        <v>0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f t="shared" si="2"/>
        <v>16</v>
      </c>
    </row>
    <row r="143" spans="1:54" x14ac:dyDescent="0.55000000000000004">
      <c r="A143" t="s">
        <v>234</v>
      </c>
      <c r="B143" t="s">
        <v>93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4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f t="shared" si="2"/>
        <v>13</v>
      </c>
    </row>
    <row r="144" spans="1:54" x14ac:dyDescent="0.55000000000000004">
      <c r="A144" t="s">
        <v>235</v>
      </c>
      <c r="B144" t="s">
        <v>93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1</v>
      </c>
      <c r="AI144">
        <v>0</v>
      </c>
      <c r="AJ144">
        <v>1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f t="shared" si="2"/>
        <v>8</v>
      </c>
    </row>
    <row r="145" spans="1:54" x14ac:dyDescent="0.55000000000000004">
      <c r="A145" t="s">
        <v>236</v>
      </c>
      <c r="B145" t="s">
        <v>93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2</v>
      </c>
      <c r="AD145">
        <v>0</v>
      </c>
      <c r="AE145">
        <v>1</v>
      </c>
      <c r="AF145">
        <v>1</v>
      </c>
      <c r="AG145">
        <v>0</v>
      </c>
      <c r="AH145">
        <v>1</v>
      </c>
      <c r="AI145">
        <v>0</v>
      </c>
      <c r="AJ145">
        <v>1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v>0</v>
      </c>
      <c r="BB145">
        <f t="shared" si="2"/>
        <v>11</v>
      </c>
    </row>
    <row r="146" spans="1:54" x14ac:dyDescent="0.55000000000000004">
      <c r="A146" t="s">
        <v>237</v>
      </c>
      <c r="B146" t="s">
        <v>238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1</v>
      </c>
      <c r="AD146">
        <v>0</v>
      </c>
      <c r="AE146">
        <v>1</v>
      </c>
      <c r="AF146">
        <v>0</v>
      </c>
      <c r="AG146">
        <v>0</v>
      </c>
      <c r="AH146">
        <v>1</v>
      </c>
      <c r="AI146">
        <v>0</v>
      </c>
      <c r="AJ146">
        <v>1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2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v>0</v>
      </c>
      <c r="BB146">
        <f t="shared" si="2"/>
        <v>13</v>
      </c>
    </row>
    <row r="147" spans="1:54" x14ac:dyDescent="0.55000000000000004">
      <c r="A147" t="s">
        <v>239</v>
      </c>
      <c r="B147" t="s">
        <v>238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1</v>
      </c>
      <c r="AD147">
        <v>1</v>
      </c>
      <c r="AE147">
        <v>1</v>
      </c>
      <c r="AF147">
        <v>1</v>
      </c>
      <c r="AG147">
        <v>0</v>
      </c>
      <c r="AH147">
        <v>1</v>
      </c>
      <c r="AI147">
        <v>0</v>
      </c>
      <c r="AJ147">
        <v>1</v>
      </c>
      <c r="AK147">
        <v>1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0</v>
      </c>
      <c r="BA147">
        <v>0</v>
      </c>
      <c r="BB147">
        <f t="shared" si="2"/>
        <v>13</v>
      </c>
    </row>
    <row r="148" spans="1:54" x14ac:dyDescent="0.55000000000000004">
      <c r="A148" t="s">
        <v>240</v>
      </c>
      <c r="B148" t="s">
        <v>238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1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1</v>
      </c>
      <c r="AK148">
        <v>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f t="shared" si="2"/>
        <v>12</v>
      </c>
    </row>
    <row r="149" spans="1:54" x14ac:dyDescent="0.55000000000000004">
      <c r="A149" t="s">
        <v>241</v>
      </c>
      <c r="B149" t="s">
        <v>238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8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1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f t="shared" si="2"/>
        <v>17</v>
      </c>
    </row>
    <row r="150" spans="1:54" x14ac:dyDescent="0.55000000000000004">
      <c r="A150" t="s">
        <v>242</v>
      </c>
      <c r="B150" t="s">
        <v>238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3</v>
      </c>
      <c r="AI150">
        <v>0</v>
      </c>
      <c r="AJ150">
        <v>2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f t="shared" si="2"/>
        <v>14</v>
      </c>
    </row>
    <row r="151" spans="1:54" x14ac:dyDescent="0.55000000000000004">
      <c r="A151" t="s">
        <v>243</v>
      </c>
      <c r="B151" t="s">
        <v>238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2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1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f t="shared" si="2"/>
        <v>10</v>
      </c>
    </row>
    <row r="152" spans="1:54" x14ac:dyDescent="0.55000000000000004">
      <c r="A152" t="s">
        <v>244</v>
      </c>
      <c r="B152" t="s">
        <v>238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</v>
      </c>
      <c r="V152">
        <v>1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0</v>
      </c>
      <c r="AH152">
        <v>2</v>
      </c>
      <c r="AI152">
        <v>0</v>
      </c>
      <c r="AJ152">
        <v>1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f t="shared" si="2"/>
        <v>13</v>
      </c>
    </row>
    <row r="153" spans="1:54" x14ac:dyDescent="0.55000000000000004">
      <c r="A153" t="s">
        <v>245</v>
      </c>
      <c r="B153" t="s">
        <v>238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0</v>
      </c>
      <c r="AH153">
        <v>1</v>
      </c>
      <c r="AI153">
        <v>1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f t="shared" si="2"/>
        <v>12</v>
      </c>
    </row>
    <row r="154" spans="1:54" x14ac:dyDescent="0.55000000000000004">
      <c r="A154" t="s">
        <v>246</v>
      </c>
      <c r="B154" t="s">
        <v>238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3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f t="shared" si="2"/>
        <v>10</v>
      </c>
    </row>
    <row r="155" spans="1:54" x14ac:dyDescent="0.55000000000000004">
      <c r="A155" t="s">
        <v>247</v>
      </c>
      <c r="B155" t="s">
        <v>238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1</v>
      </c>
      <c r="AE155">
        <v>1</v>
      </c>
      <c r="AF155">
        <v>1</v>
      </c>
      <c r="AG155">
        <v>0</v>
      </c>
      <c r="AH155">
        <v>1</v>
      </c>
      <c r="AI155">
        <v>1</v>
      </c>
      <c r="AJ155">
        <v>1</v>
      </c>
      <c r="AK155">
        <v>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f t="shared" si="2"/>
        <v>14</v>
      </c>
    </row>
    <row r="156" spans="1:54" x14ac:dyDescent="0.55000000000000004">
      <c r="A156" t="s">
        <v>248</v>
      </c>
      <c r="B156" t="s">
        <v>238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3</v>
      </c>
      <c r="L156">
        <v>1</v>
      </c>
      <c r="M156">
        <v>1</v>
      </c>
      <c r="N156">
        <v>0</v>
      </c>
      <c r="O156">
        <v>1</v>
      </c>
      <c r="P156">
        <v>0</v>
      </c>
      <c r="Q156">
        <v>0</v>
      </c>
      <c r="R156">
        <v>1</v>
      </c>
      <c r="S156">
        <v>0</v>
      </c>
      <c r="T156">
        <v>1</v>
      </c>
      <c r="U156">
        <v>3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1</v>
      </c>
      <c r="AD156">
        <v>1</v>
      </c>
      <c r="AE156">
        <v>0</v>
      </c>
      <c r="AF156">
        <v>0</v>
      </c>
      <c r="AG156">
        <v>0</v>
      </c>
      <c r="AH156">
        <v>2</v>
      </c>
      <c r="AI156">
        <v>1</v>
      </c>
      <c r="AJ156">
        <v>1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</v>
      </c>
      <c r="BB156">
        <f t="shared" si="2"/>
        <v>22</v>
      </c>
    </row>
    <row r="157" spans="1:54" x14ac:dyDescent="0.55000000000000004">
      <c r="A157" t="s">
        <v>249</v>
      </c>
      <c r="B157" t="s">
        <v>238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0</v>
      </c>
      <c r="AG157">
        <v>0</v>
      </c>
      <c r="AH157">
        <v>1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f t="shared" si="2"/>
        <v>4</v>
      </c>
    </row>
    <row r="158" spans="1:54" x14ac:dyDescent="0.55000000000000004">
      <c r="A158" t="s">
        <v>250</v>
      </c>
      <c r="B158" t="s">
        <v>238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1</v>
      </c>
      <c r="AF158">
        <v>0</v>
      </c>
      <c r="AG158">
        <v>0</v>
      </c>
      <c r="AH158">
        <v>3</v>
      </c>
      <c r="AI158">
        <v>0</v>
      </c>
      <c r="AJ158">
        <v>1</v>
      </c>
      <c r="AK158">
        <v>1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1</v>
      </c>
      <c r="AZ158">
        <v>0</v>
      </c>
      <c r="BA158">
        <v>0</v>
      </c>
      <c r="BB158">
        <f t="shared" si="2"/>
        <v>13</v>
      </c>
    </row>
    <row r="159" spans="1:54" x14ac:dyDescent="0.55000000000000004">
      <c r="A159" t="s">
        <v>251</v>
      </c>
      <c r="B159" t="s">
        <v>238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1</v>
      </c>
      <c r="AD159">
        <v>1</v>
      </c>
      <c r="AE159">
        <v>2</v>
      </c>
      <c r="AF159">
        <v>1</v>
      </c>
      <c r="AG159">
        <v>0</v>
      </c>
      <c r="AH159">
        <v>2</v>
      </c>
      <c r="AI159">
        <v>1</v>
      </c>
      <c r="AJ159">
        <v>1</v>
      </c>
      <c r="AK159">
        <v>1</v>
      </c>
      <c r="AL159">
        <v>0</v>
      </c>
      <c r="AM159">
        <v>0</v>
      </c>
      <c r="AN159">
        <v>2</v>
      </c>
      <c r="AO159">
        <v>1</v>
      </c>
      <c r="AP159">
        <v>0</v>
      </c>
      <c r="AQ159">
        <v>1</v>
      </c>
      <c r="AR159">
        <v>0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f t="shared" si="2"/>
        <v>18</v>
      </c>
    </row>
    <row r="160" spans="1:54" x14ac:dyDescent="0.55000000000000004">
      <c r="A160" t="s">
        <v>252</v>
      </c>
      <c r="B160" t="s">
        <v>238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1</v>
      </c>
      <c r="M160">
        <v>1</v>
      </c>
      <c r="N160">
        <v>0</v>
      </c>
      <c r="O160">
        <v>2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4</v>
      </c>
      <c r="AI160">
        <v>0</v>
      </c>
      <c r="AJ160">
        <v>2</v>
      </c>
      <c r="AK160">
        <v>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f t="shared" si="2"/>
        <v>17</v>
      </c>
    </row>
    <row r="161" spans="1:54" x14ac:dyDescent="0.55000000000000004">
      <c r="A161" t="s">
        <v>253</v>
      </c>
      <c r="B161" t="s">
        <v>238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1</v>
      </c>
      <c r="AB161">
        <v>0</v>
      </c>
      <c r="AC161">
        <v>1</v>
      </c>
      <c r="AD161">
        <v>1</v>
      </c>
      <c r="AE161">
        <v>0</v>
      </c>
      <c r="AF161">
        <v>0</v>
      </c>
      <c r="AG161">
        <v>0</v>
      </c>
      <c r="AH161">
        <v>1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f t="shared" si="2"/>
        <v>11</v>
      </c>
    </row>
    <row r="162" spans="1:54" x14ac:dyDescent="0.55000000000000004">
      <c r="A162" t="s">
        <v>254</v>
      </c>
      <c r="B162" t="s">
        <v>238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0</v>
      </c>
      <c r="AE162">
        <v>1</v>
      </c>
      <c r="AF162">
        <v>0</v>
      </c>
      <c r="AG162">
        <v>0</v>
      </c>
      <c r="AH162">
        <v>2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f t="shared" si="2"/>
        <v>7</v>
      </c>
    </row>
    <row r="163" spans="1:54" x14ac:dyDescent="0.55000000000000004">
      <c r="A163" t="s">
        <v>255</v>
      </c>
      <c r="B163" t="s">
        <v>238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7</v>
      </c>
      <c r="L163">
        <v>1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f t="shared" si="2"/>
        <v>17</v>
      </c>
    </row>
    <row r="164" spans="1:54" x14ac:dyDescent="0.55000000000000004">
      <c r="A164" t="s">
        <v>256</v>
      </c>
      <c r="B164" t="s">
        <v>238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1</v>
      </c>
      <c r="AB164">
        <v>0</v>
      </c>
      <c r="AC164">
        <v>1</v>
      </c>
      <c r="AD164">
        <v>1</v>
      </c>
      <c r="AE164">
        <v>0</v>
      </c>
      <c r="AF164">
        <v>0</v>
      </c>
      <c r="AG164">
        <v>0</v>
      </c>
      <c r="AH164">
        <v>2</v>
      </c>
      <c r="AI164">
        <v>0</v>
      </c>
      <c r="AJ164">
        <v>1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f t="shared" si="2"/>
        <v>14</v>
      </c>
    </row>
    <row r="165" spans="1:54" x14ac:dyDescent="0.55000000000000004">
      <c r="A165" t="s">
        <v>257</v>
      </c>
      <c r="B165" t="s">
        <v>238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</v>
      </c>
      <c r="J165">
        <v>1</v>
      </c>
      <c r="K165">
        <v>9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  <c r="AA165">
        <v>1</v>
      </c>
      <c r="AB165">
        <v>0</v>
      </c>
      <c r="AC165">
        <v>1</v>
      </c>
      <c r="AD165">
        <v>0</v>
      </c>
      <c r="AE165">
        <v>1</v>
      </c>
      <c r="AF165">
        <v>1</v>
      </c>
      <c r="AG165">
        <v>0</v>
      </c>
      <c r="AH165">
        <v>2</v>
      </c>
      <c r="AI165">
        <v>0</v>
      </c>
      <c r="AJ165">
        <v>1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f t="shared" si="2"/>
        <v>26</v>
      </c>
    </row>
    <row r="166" spans="1:54" x14ac:dyDescent="0.55000000000000004">
      <c r="A166" t="s">
        <v>258</v>
      </c>
      <c r="B166" t="s">
        <v>238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2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f t="shared" si="2"/>
        <v>8</v>
      </c>
    </row>
    <row r="167" spans="1:54" x14ac:dyDescent="0.55000000000000004">
      <c r="A167" t="s">
        <v>259</v>
      </c>
      <c r="B167" t="s">
        <v>238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0</v>
      </c>
      <c r="AE167">
        <v>1</v>
      </c>
      <c r="AF167">
        <v>1</v>
      </c>
      <c r="AG167">
        <v>0</v>
      </c>
      <c r="AH167">
        <v>1</v>
      </c>
      <c r="AI167">
        <v>0</v>
      </c>
      <c r="AJ167">
        <v>1</v>
      </c>
      <c r="AK167">
        <v>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2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</v>
      </c>
      <c r="BB167">
        <f t="shared" si="2"/>
        <v>12</v>
      </c>
    </row>
    <row r="168" spans="1:54" x14ac:dyDescent="0.55000000000000004">
      <c r="A168" t="s">
        <v>260</v>
      </c>
      <c r="B168" t="s">
        <v>238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2</v>
      </c>
      <c r="AD168">
        <v>0</v>
      </c>
      <c r="AE168">
        <v>1</v>
      </c>
      <c r="AF168">
        <v>0</v>
      </c>
      <c r="AG168">
        <v>0</v>
      </c>
      <c r="AH168">
        <v>3</v>
      </c>
      <c r="AI168">
        <v>0</v>
      </c>
      <c r="AJ168">
        <v>2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f t="shared" si="2"/>
        <v>13</v>
      </c>
    </row>
    <row r="169" spans="1:54" x14ac:dyDescent="0.55000000000000004">
      <c r="A169" t="s">
        <v>261</v>
      </c>
      <c r="B169" t="s">
        <v>238</v>
      </c>
      <c r="C169">
        <v>0</v>
      </c>
      <c r="D169">
        <v>1</v>
      </c>
      <c r="E169">
        <v>0</v>
      </c>
      <c r="F169">
        <v>2</v>
      </c>
      <c r="G169">
        <v>0</v>
      </c>
      <c r="H169">
        <v>0</v>
      </c>
      <c r="I169">
        <v>1</v>
      </c>
      <c r="J169">
        <v>0</v>
      </c>
      <c r="K169">
        <v>3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2</v>
      </c>
      <c r="AF169">
        <v>0</v>
      </c>
      <c r="AG169">
        <v>0</v>
      </c>
      <c r="AH169">
        <v>1</v>
      </c>
      <c r="AI169">
        <v>0</v>
      </c>
      <c r="AJ169">
        <v>1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</v>
      </c>
      <c r="BA169">
        <v>0</v>
      </c>
      <c r="BB169">
        <f t="shared" si="2"/>
        <v>17</v>
      </c>
    </row>
    <row r="170" spans="1:54" x14ac:dyDescent="0.55000000000000004">
      <c r="A170" t="s">
        <v>262</v>
      </c>
      <c r="B170" t="s">
        <v>238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1</v>
      </c>
      <c r="AA170">
        <v>1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2</v>
      </c>
      <c r="AI170">
        <v>0</v>
      </c>
      <c r="AJ170">
        <v>1</v>
      </c>
      <c r="AK170">
        <v>1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f t="shared" si="2"/>
        <v>11</v>
      </c>
    </row>
    <row r="171" spans="1:54" x14ac:dyDescent="0.55000000000000004">
      <c r="A171" t="s">
        <v>263</v>
      </c>
      <c r="B171" t="s">
        <v>238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</v>
      </c>
      <c r="L171">
        <v>1</v>
      </c>
      <c r="M171">
        <v>1</v>
      </c>
      <c r="N171">
        <v>0</v>
      </c>
      <c r="O171">
        <v>2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2</v>
      </c>
      <c r="AI171">
        <v>0</v>
      </c>
      <c r="AJ171">
        <v>1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f t="shared" si="2"/>
        <v>14</v>
      </c>
    </row>
    <row r="172" spans="1:54" x14ac:dyDescent="0.55000000000000004">
      <c r="A172" t="s">
        <v>264</v>
      </c>
      <c r="B172" t="s">
        <v>238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7</v>
      </c>
      <c r="L172">
        <v>1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2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2</v>
      </c>
      <c r="AI172">
        <v>0</v>
      </c>
      <c r="AJ172">
        <v>2</v>
      </c>
      <c r="AK172">
        <v>1</v>
      </c>
      <c r="AL172">
        <v>0</v>
      </c>
      <c r="AM172">
        <v>0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f t="shared" si="2"/>
        <v>22</v>
      </c>
    </row>
    <row r="173" spans="1:54" x14ac:dyDescent="0.55000000000000004">
      <c r="A173" t="s">
        <v>265</v>
      </c>
      <c r="B173" t="s">
        <v>238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2</v>
      </c>
      <c r="AD173">
        <v>0</v>
      </c>
      <c r="AE173">
        <v>1</v>
      </c>
      <c r="AF173">
        <v>0</v>
      </c>
      <c r="AG173">
        <v>0</v>
      </c>
      <c r="AH173">
        <v>3</v>
      </c>
      <c r="AI173">
        <v>0</v>
      </c>
      <c r="AJ173">
        <v>1</v>
      </c>
      <c r="AK173">
        <v>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2</v>
      </c>
      <c r="AX173">
        <v>0</v>
      </c>
      <c r="AY173">
        <v>0</v>
      </c>
      <c r="AZ173">
        <v>0</v>
      </c>
      <c r="BA173">
        <v>0</v>
      </c>
      <c r="BB173">
        <f t="shared" si="2"/>
        <v>16</v>
      </c>
    </row>
    <row r="174" spans="1:54" x14ac:dyDescent="0.55000000000000004">
      <c r="A174" t="s">
        <v>266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2</v>
      </c>
      <c r="AA174">
        <v>1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1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f t="shared" si="2"/>
        <v>11</v>
      </c>
    </row>
    <row r="175" spans="1:54" x14ac:dyDescent="0.55000000000000004">
      <c r="A175" t="s">
        <v>267</v>
      </c>
      <c r="B175" t="s">
        <v>238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2</v>
      </c>
      <c r="AI175">
        <v>0</v>
      </c>
      <c r="AJ175">
        <v>1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</v>
      </c>
      <c r="AZ175">
        <v>0</v>
      </c>
      <c r="BA175">
        <v>0</v>
      </c>
      <c r="BB175">
        <f t="shared" si="2"/>
        <v>10</v>
      </c>
    </row>
    <row r="176" spans="1:54" x14ac:dyDescent="0.55000000000000004">
      <c r="A176" t="s">
        <v>268</v>
      </c>
      <c r="B176" t="s">
        <v>238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5</v>
      </c>
      <c r="L176">
        <v>1</v>
      </c>
      <c r="M176">
        <v>1</v>
      </c>
      <c r="N176">
        <v>0</v>
      </c>
      <c r="O176">
        <v>1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2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4</v>
      </c>
      <c r="AI176">
        <v>0</v>
      </c>
      <c r="AJ176">
        <v>1</v>
      </c>
      <c r="AK176">
        <v>1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</v>
      </c>
      <c r="AX176">
        <v>0</v>
      </c>
      <c r="AY176">
        <v>0</v>
      </c>
      <c r="AZ176">
        <v>0</v>
      </c>
      <c r="BA176">
        <v>1</v>
      </c>
      <c r="BB176">
        <f t="shared" si="2"/>
        <v>21</v>
      </c>
    </row>
    <row r="177" spans="1:54" x14ac:dyDescent="0.55000000000000004">
      <c r="A177" t="s">
        <v>269</v>
      </c>
      <c r="B177" t="s">
        <v>238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1</v>
      </c>
      <c r="AF177">
        <v>0</v>
      </c>
      <c r="AG177">
        <v>0</v>
      </c>
      <c r="AH177">
        <v>1</v>
      </c>
      <c r="AI177">
        <v>0</v>
      </c>
      <c r="AJ177">
        <v>1</v>
      </c>
      <c r="AK177">
        <v>1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1</v>
      </c>
      <c r="BA177">
        <v>0</v>
      </c>
      <c r="BB177">
        <f t="shared" si="2"/>
        <v>12</v>
      </c>
    </row>
    <row r="178" spans="1:54" x14ac:dyDescent="0.55000000000000004">
      <c r="A178" t="s">
        <v>270</v>
      </c>
      <c r="B178" t="s">
        <v>238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1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3</v>
      </c>
      <c r="V178">
        <v>0</v>
      </c>
      <c r="W178">
        <v>0</v>
      </c>
      <c r="X178">
        <v>0</v>
      </c>
      <c r="Y178">
        <v>1</v>
      </c>
      <c r="Z178">
        <v>1</v>
      </c>
      <c r="AA178">
        <v>1</v>
      </c>
      <c r="AB178">
        <v>0</v>
      </c>
      <c r="AC178">
        <v>2</v>
      </c>
      <c r="AD178">
        <v>0</v>
      </c>
      <c r="AE178">
        <v>0</v>
      </c>
      <c r="AF178">
        <v>0</v>
      </c>
      <c r="AG178">
        <v>0</v>
      </c>
      <c r="AH178">
        <v>3</v>
      </c>
      <c r="AI178">
        <v>0</v>
      </c>
      <c r="AJ178">
        <v>0</v>
      </c>
      <c r="AK178">
        <v>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f t="shared" si="2"/>
        <v>19</v>
      </c>
    </row>
    <row r="179" spans="1:54" x14ac:dyDescent="0.55000000000000004">
      <c r="A179" t="s">
        <v>271</v>
      </c>
      <c r="B179" t="s">
        <v>238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0</v>
      </c>
      <c r="J179">
        <v>0</v>
      </c>
      <c r="K179">
        <v>3</v>
      </c>
      <c r="L179">
        <v>1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1</v>
      </c>
      <c r="AB179">
        <v>0</v>
      </c>
      <c r="AC179">
        <v>2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1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</v>
      </c>
      <c r="AX179">
        <v>0</v>
      </c>
      <c r="AY179">
        <v>0</v>
      </c>
      <c r="AZ179">
        <v>0</v>
      </c>
      <c r="BA179">
        <v>0</v>
      </c>
      <c r="BB179">
        <f t="shared" si="2"/>
        <v>17</v>
      </c>
    </row>
    <row r="180" spans="1:54" x14ac:dyDescent="0.55000000000000004">
      <c r="A180" t="s">
        <v>272</v>
      </c>
      <c r="B180" t="s">
        <v>238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2</v>
      </c>
      <c r="W180">
        <v>0</v>
      </c>
      <c r="X180">
        <v>0</v>
      </c>
      <c r="Y180">
        <v>0</v>
      </c>
      <c r="Z180">
        <v>1</v>
      </c>
      <c r="AA180">
        <v>1</v>
      </c>
      <c r="AB180">
        <v>0</v>
      </c>
      <c r="AC180">
        <v>1</v>
      </c>
      <c r="AD180">
        <v>0</v>
      </c>
      <c r="AE180">
        <v>1</v>
      </c>
      <c r="AF180">
        <v>0</v>
      </c>
      <c r="AG180">
        <v>0</v>
      </c>
      <c r="AH180">
        <v>2</v>
      </c>
      <c r="AI180">
        <v>1</v>
      </c>
      <c r="AJ180">
        <v>1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2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f t="shared" si="2"/>
        <v>18</v>
      </c>
    </row>
    <row r="181" spans="1:54" x14ac:dyDescent="0.55000000000000004">
      <c r="A181" t="s">
        <v>273</v>
      </c>
      <c r="B181" t="s">
        <v>238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1</v>
      </c>
      <c r="X181">
        <v>0</v>
      </c>
      <c r="Y181">
        <v>0</v>
      </c>
      <c r="Z181">
        <v>0</v>
      </c>
      <c r="AA181">
        <v>2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2</v>
      </c>
      <c r="AI181">
        <v>0</v>
      </c>
      <c r="AJ181">
        <v>2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f t="shared" si="2"/>
        <v>14</v>
      </c>
    </row>
    <row r="182" spans="1:54" x14ac:dyDescent="0.55000000000000004">
      <c r="A182" t="s">
        <v>274</v>
      </c>
      <c r="B182" t="s">
        <v>238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1</v>
      </c>
      <c r="AJ182">
        <v>1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f t="shared" si="2"/>
        <v>12</v>
      </c>
    </row>
    <row r="183" spans="1:54" x14ac:dyDescent="0.55000000000000004">
      <c r="A183" t="s">
        <v>275</v>
      </c>
      <c r="B183" t="s">
        <v>238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4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2</v>
      </c>
      <c r="AF183">
        <v>0</v>
      </c>
      <c r="AG183">
        <v>0</v>
      </c>
      <c r="AH183">
        <v>1</v>
      </c>
      <c r="AI183">
        <v>0</v>
      </c>
      <c r="AJ183">
        <v>1</v>
      </c>
      <c r="AK183">
        <v>1</v>
      </c>
      <c r="AL183">
        <v>0</v>
      </c>
      <c r="AM183">
        <v>2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1</v>
      </c>
      <c r="BA183">
        <v>0</v>
      </c>
      <c r="BB183">
        <f t="shared" si="2"/>
        <v>16</v>
      </c>
    </row>
    <row r="184" spans="1:54" x14ac:dyDescent="0.55000000000000004">
      <c r="A184" t="s">
        <v>276</v>
      </c>
      <c r="B184" t="s">
        <v>238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1</v>
      </c>
      <c r="P184">
        <v>0</v>
      </c>
      <c r="Q184">
        <v>2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1</v>
      </c>
      <c r="AE184">
        <v>0</v>
      </c>
      <c r="AF184">
        <v>0</v>
      </c>
      <c r="AG184">
        <v>0</v>
      </c>
      <c r="AH184">
        <v>2</v>
      </c>
      <c r="AI184">
        <v>1</v>
      </c>
      <c r="AJ184">
        <v>2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</v>
      </c>
      <c r="BA184">
        <v>0</v>
      </c>
      <c r="BB184">
        <f t="shared" si="2"/>
        <v>15</v>
      </c>
    </row>
    <row r="185" spans="1:54" x14ac:dyDescent="0.55000000000000004">
      <c r="A185" t="s">
        <v>277</v>
      </c>
      <c r="B185" t="s">
        <v>238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1</v>
      </c>
      <c r="L185">
        <v>1</v>
      </c>
      <c r="M185">
        <v>1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2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f t="shared" si="2"/>
        <v>14</v>
      </c>
    </row>
    <row r="186" spans="1:54" x14ac:dyDescent="0.55000000000000004">
      <c r="A186" t="s">
        <v>278</v>
      </c>
      <c r="B186" t="s">
        <v>238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1</v>
      </c>
      <c r="M186">
        <v>2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2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2</v>
      </c>
      <c r="AD186">
        <v>0</v>
      </c>
      <c r="AE186">
        <v>0</v>
      </c>
      <c r="AF186">
        <v>0</v>
      </c>
      <c r="AG186">
        <v>0</v>
      </c>
      <c r="AH186">
        <v>2</v>
      </c>
      <c r="AI186">
        <v>0</v>
      </c>
      <c r="AJ186">
        <v>2</v>
      </c>
      <c r="AK186">
        <v>2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f t="shared" si="2"/>
        <v>16</v>
      </c>
    </row>
    <row r="187" spans="1:54" x14ac:dyDescent="0.55000000000000004">
      <c r="A187" t="s">
        <v>279</v>
      </c>
      <c r="B187" t="s">
        <v>238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2</v>
      </c>
      <c r="L187">
        <v>1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1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2</v>
      </c>
      <c r="AI187">
        <v>0</v>
      </c>
      <c r="AJ187">
        <v>1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f t="shared" si="2"/>
        <v>14</v>
      </c>
    </row>
    <row r="188" spans="1:54" x14ac:dyDescent="0.55000000000000004">
      <c r="A188" t="s">
        <v>280</v>
      </c>
      <c r="B188" t="s">
        <v>238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1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2</v>
      </c>
      <c r="AD188">
        <v>0</v>
      </c>
      <c r="AE188">
        <v>0</v>
      </c>
      <c r="AF188">
        <v>0</v>
      </c>
      <c r="AG188">
        <v>0</v>
      </c>
      <c r="AH188">
        <v>3</v>
      </c>
      <c r="AI188">
        <v>0</v>
      </c>
      <c r="AJ188">
        <v>2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f t="shared" si="2"/>
        <v>13</v>
      </c>
    </row>
    <row r="189" spans="1:54" x14ac:dyDescent="0.55000000000000004">
      <c r="A189" t="s">
        <v>281</v>
      </c>
      <c r="B189" t="s">
        <v>238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0</v>
      </c>
      <c r="AE189">
        <v>1</v>
      </c>
      <c r="AF189">
        <v>0</v>
      </c>
      <c r="AG189">
        <v>0</v>
      </c>
      <c r="AH189">
        <v>2</v>
      </c>
      <c r="AI189">
        <v>0</v>
      </c>
      <c r="AJ189">
        <v>1</v>
      </c>
      <c r="AK189">
        <v>1</v>
      </c>
      <c r="AL189">
        <v>1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f t="shared" si="2"/>
        <v>13</v>
      </c>
    </row>
    <row r="190" spans="1:54" x14ac:dyDescent="0.55000000000000004">
      <c r="A190" t="s">
        <v>282</v>
      </c>
      <c r="B190" t="s">
        <v>238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2</v>
      </c>
      <c r="I190">
        <v>1</v>
      </c>
      <c r="J190">
        <v>0</v>
      </c>
      <c r="K190">
        <v>4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1</v>
      </c>
      <c r="AD190">
        <v>0</v>
      </c>
      <c r="AE190">
        <v>1</v>
      </c>
      <c r="AF190">
        <v>0</v>
      </c>
      <c r="AG190">
        <v>0</v>
      </c>
      <c r="AH190">
        <v>2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2</v>
      </c>
      <c r="AV190">
        <v>0</v>
      </c>
      <c r="AW190">
        <v>1</v>
      </c>
      <c r="AX190">
        <v>0</v>
      </c>
      <c r="AY190">
        <v>0</v>
      </c>
      <c r="AZ190">
        <v>0</v>
      </c>
      <c r="BA190">
        <v>1</v>
      </c>
      <c r="BB190">
        <f t="shared" si="2"/>
        <v>19</v>
      </c>
    </row>
    <row r="191" spans="1:54" x14ac:dyDescent="0.55000000000000004">
      <c r="A191" t="s">
        <v>283</v>
      </c>
      <c r="B191" t="s">
        <v>238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2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1</v>
      </c>
      <c r="AD191">
        <v>0</v>
      </c>
      <c r="AE191">
        <v>1</v>
      </c>
      <c r="AF191">
        <v>0</v>
      </c>
      <c r="AG191">
        <v>0</v>
      </c>
      <c r="AH191">
        <v>3</v>
      </c>
      <c r="AI191">
        <v>0</v>
      </c>
      <c r="AJ191">
        <v>1</v>
      </c>
      <c r="AK191">
        <v>1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2</v>
      </c>
      <c r="AT191">
        <v>0</v>
      </c>
      <c r="AU191">
        <v>1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f t="shared" si="2"/>
        <v>18</v>
      </c>
    </row>
    <row r="192" spans="1:54" x14ac:dyDescent="0.55000000000000004">
      <c r="A192" t="s">
        <v>284</v>
      </c>
      <c r="B192" t="s">
        <v>238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2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2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2</v>
      </c>
      <c r="AD192">
        <v>0</v>
      </c>
      <c r="AE192">
        <v>0</v>
      </c>
      <c r="AF192">
        <v>0</v>
      </c>
      <c r="AG192">
        <v>0</v>
      </c>
      <c r="AH192">
        <v>3</v>
      </c>
      <c r="AI192">
        <v>0</v>
      </c>
      <c r="AJ192">
        <v>2</v>
      </c>
      <c r="AK192">
        <v>2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f t="shared" si="2"/>
        <v>17</v>
      </c>
    </row>
    <row r="193" spans="1:54" x14ac:dyDescent="0.55000000000000004">
      <c r="A193" t="s">
        <v>285</v>
      </c>
      <c r="B193" t="s">
        <v>238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1</v>
      </c>
      <c r="J193">
        <v>1</v>
      </c>
      <c r="K193">
        <v>3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1</v>
      </c>
      <c r="AA193">
        <v>0</v>
      </c>
      <c r="AB193">
        <v>0</v>
      </c>
      <c r="AC193">
        <v>1</v>
      </c>
      <c r="AD193">
        <v>1</v>
      </c>
      <c r="AE193">
        <v>1</v>
      </c>
      <c r="AF193">
        <v>0</v>
      </c>
      <c r="AG193">
        <v>0</v>
      </c>
      <c r="AH193">
        <v>3</v>
      </c>
      <c r="AI193">
        <v>0</v>
      </c>
      <c r="AJ193">
        <v>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f t="shared" si="2"/>
        <v>19</v>
      </c>
    </row>
    <row r="194" spans="1:54" x14ac:dyDescent="0.55000000000000004">
      <c r="A194" t="s">
        <v>286</v>
      </c>
      <c r="B194" t="s">
        <v>238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3</v>
      </c>
      <c r="L194">
        <v>1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3</v>
      </c>
      <c r="V194">
        <v>0</v>
      </c>
      <c r="W194">
        <v>1</v>
      </c>
      <c r="X194">
        <v>1</v>
      </c>
      <c r="Y194">
        <v>0</v>
      </c>
      <c r="Z194">
        <v>0</v>
      </c>
      <c r="AA194">
        <v>1</v>
      </c>
      <c r="AB194">
        <v>0</v>
      </c>
      <c r="AC194">
        <v>1</v>
      </c>
      <c r="AD194">
        <v>1</v>
      </c>
      <c r="AE194">
        <v>1</v>
      </c>
      <c r="AF194">
        <v>1</v>
      </c>
      <c r="AG194">
        <v>0</v>
      </c>
      <c r="AH194">
        <v>1</v>
      </c>
      <c r="AI194">
        <v>1</v>
      </c>
      <c r="AJ194">
        <v>1</v>
      </c>
      <c r="AK194">
        <v>1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2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f t="shared" ref="BB194:BB257" si="3">SUM(C194:BA194)</f>
        <v>28</v>
      </c>
    </row>
    <row r="195" spans="1:54" x14ac:dyDescent="0.55000000000000004">
      <c r="A195" t="s">
        <v>287</v>
      </c>
      <c r="B195" t="s">
        <v>238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3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4</v>
      </c>
      <c r="AI195">
        <v>0</v>
      </c>
      <c r="AJ195">
        <v>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</v>
      </c>
      <c r="AY195">
        <v>0</v>
      </c>
      <c r="AZ195">
        <v>0</v>
      </c>
      <c r="BA195">
        <v>0</v>
      </c>
      <c r="BB195">
        <f t="shared" si="3"/>
        <v>14</v>
      </c>
    </row>
    <row r="196" spans="1:54" x14ac:dyDescent="0.55000000000000004">
      <c r="A196" t="s">
        <v>288</v>
      </c>
      <c r="B196" t="s">
        <v>238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2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1</v>
      </c>
      <c r="AI196">
        <v>0</v>
      </c>
      <c r="AJ196">
        <v>1</v>
      </c>
      <c r="AK196">
        <v>1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1</v>
      </c>
      <c r="BB196">
        <f t="shared" si="3"/>
        <v>13</v>
      </c>
    </row>
    <row r="197" spans="1:54" x14ac:dyDescent="0.55000000000000004">
      <c r="A197" t="s">
        <v>289</v>
      </c>
      <c r="B197" t="s">
        <v>238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1</v>
      </c>
      <c r="AF197">
        <v>1</v>
      </c>
      <c r="AG197">
        <v>0</v>
      </c>
      <c r="AH197">
        <v>1</v>
      </c>
      <c r="AI197">
        <v>1</v>
      </c>
      <c r="AJ197">
        <v>1</v>
      </c>
      <c r="AK197">
        <v>1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f t="shared" si="3"/>
        <v>15</v>
      </c>
    </row>
    <row r="198" spans="1:54" x14ac:dyDescent="0.55000000000000004">
      <c r="A198" t="s">
        <v>290</v>
      </c>
      <c r="B198" t="s">
        <v>238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5</v>
      </c>
      <c r="L198">
        <v>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2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1</v>
      </c>
      <c r="AF198">
        <v>0</v>
      </c>
      <c r="AG198">
        <v>0</v>
      </c>
      <c r="AH198">
        <v>1</v>
      </c>
      <c r="AI198">
        <v>0</v>
      </c>
      <c r="AJ198">
        <v>3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1</v>
      </c>
      <c r="AT198">
        <v>0</v>
      </c>
      <c r="AU198">
        <v>1</v>
      </c>
      <c r="AV198">
        <v>0</v>
      </c>
      <c r="AW198">
        <v>0</v>
      </c>
      <c r="AX198">
        <v>2</v>
      </c>
      <c r="AY198">
        <v>0</v>
      </c>
      <c r="AZ198">
        <v>1</v>
      </c>
      <c r="BA198">
        <v>0</v>
      </c>
      <c r="BB198">
        <f t="shared" si="3"/>
        <v>21</v>
      </c>
    </row>
    <row r="199" spans="1:54" x14ac:dyDescent="0.55000000000000004">
      <c r="A199" t="s">
        <v>291</v>
      </c>
      <c r="B199" t="s">
        <v>238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2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1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1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f t="shared" si="3"/>
        <v>9</v>
      </c>
    </row>
    <row r="200" spans="1:54" x14ac:dyDescent="0.55000000000000004">
      <c r="A200" t="s">
        <v>292</v>
      </c>
      <c r="B200" t="s">
        <v>238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1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2</v>
      </c>
      <c r="AI200">
        <v>0</v>
      </c>
      <c r="AJ200">
        <v>1</v>
      </c>
      <c r="AK200">
        <v>1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f t="shared" si="3"/>
        <v>11</v>
      </c>
    </row>
    <row r="201" spans="1:54" x14ac:dyDescent="0.55000000000000004">
      <c r="A201" t="s">
        <v>293</v>
      </c>
      <c r="B201" t="s">
        <v>238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2</v>
      </c>
      <c r="L201">
        <v>1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1</v>
      </c>
      <c r="AE201">
        <v>0</v>
      </c>
      <c r="AF201">
        <v>0</v>
      </c>
      <c r="AG201">
        <v>0</v>
      </c>
      <c r="AH201">
        <v>1</v>
      </c>
      <c r="AI201">
        <v>0</v>
      </c>
      <c r="AJ201">
        <v>1</v>
      </c>
      <c r="AK201">
        <v>1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f t="shared" si="3"/>
        <v>13</v>
      </c>
    </row>
    <row r="202" spans="1:54" x14ac:dyDescent="0.55000000000000004">
      <c r="A202" t="s">
        <v>294</v>
      </c>
      <c r="B202" t="s">
        <v>238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1</v>
      </c>
      <c r="AD202">
        <v>1</v>
      </c>
      <c r="AE202">
        <v>1</v>
      </c>
      <c r="AF202">
        <v>0</v>
      </c>
      <c r="AG202">
        <v>0</v>
      </c>
      <c r="AH202">
        <v>2</v>
      </c>
      <c r="AI202">
        <v>0</v>
      </c>
      <c r="AJ202">
        <v>1</v>
      </c>
      <c r="AK202">
        <v>1</v>
      </c>
      <c r="AL202">
        <v>0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f t="shared" si="3"/>
        <v>12</v>
      </c>
    </row>
    <row r="203" spans="1:54" x14ac:dyDescent="0.55000000000000004">
      <c r="A203" t="s">
        <v>295</v>
      </c>
      <c r="B203" t="s">
        <v>238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1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1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f t="shared" si="3"/>
        <v>9</v>
      </c>
    </row>
    <row r="204" spans="1:54" x14ac:dyDescent="0.55000000000000004">
      <c r="A204" t="s">
        <v>296</v>
      </c>
      <c r="B204" t="s">
        <v>238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2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0</v>
      </c>
      <c r="AJ204">
        <v>1</v>
      </c>
      <c r="AK204">
        <v>1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f t="shared" si="3"/>
        <v>8</v>
      </c>
    </row>
    <row r="205" spans="1:54" x14ac:dyDescent="0.55000000000000004">
      <c r="A205" t="s">
        <v>297</v>
      </c>
      <c r="B205" t="s">
        <v>238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3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1</v>
      </c>
      <c r="AF205">
        <v>1</v>
      </c>
      <c r="AG205">
        <v>0</v>
      </c>
      <c r="AH205">
        <v>1</v>
      </c>
      <c r="AI205">
        <v>0</v>
      </c>
      <c r="AJ205">
        <v>1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f t="shared" si="3"/>
        <v>13</v>
      </c>
    </row>
    <row r="206" spans="1:54" x14ac:dyDescent="0.55000000000000004">
      <c r="A206" t="s">
        <v>298</v>
      </c>
      <c r="B206" t="s">
        <v>238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5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2</v>
      </c>
      <c r="AD206">
        <v>0</v>
      </c>
      <c r="AE206">
        <v>2</v>
      </c>
      <c r="AF206">
        <v>0</v>
      </c>
      <c r="AG206">
        <v>0</v>
      </c>
      <c r="AH206">
        <v>5</v>
      </c>
      <c r="AI206">
        <v>0</v>
      </c>
      <c r="AJ206">
        <v>2</v>
      </c>
      <c r="AK206">
        <v>2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f t="shared" si="3"/>
        <v>20</v>
      </c>
    </row>
    <row r="207" spans="1:54" x14ac:dyDescent="0.55000000000000004">
      <c r="A207" t="s">
        <v>299</v>
      </c>
      <c r="B207" t="s">
        <v>238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5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3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2</v>
      </c>
      <c r="AD207">
        <v>0</v>
      </c>
      <c r="AE207">
        <v>0</v>
      </c>
      <c r="AF207">
        <v>0</v>
      </c>
      <c r="AG207">
        <v>0</v>
      </c>
      <c r="AH207">
        <v>2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f t="shared" si="3"/>
        <v>16</v>
      </c>
    </row>
    <row r="208" spans="1:54" x14ac:dyDescent="0.55000000000000004">
      <c r="A208" t="s">
        <v>300</v>
      </c>
      <c r="B208" t="s">
        <v>238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1</v>
      </c>
      <c r="AB208">
        <v>0</v>
      </c>
      <c r="AC208">
        <v>1</v>
      </c>
      <c r="AD208">
        <v>0</v>
      </c>
      <c r="AE208">
        <v>1</v>
      </c>
      <c r="AF208">
        <v>1</v>
      </c>
      <c r="AG208">
        <v>0</v>
      </c>
      <c r="AH208">
        <v>5</v>
      </c>
      <c r="AI208">
        <v>1</v>
      </c>
      <c r="AJ208">
        <v>1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</v>
      </c>
      <c r="BB208">
        <f t="shared" si="3"/>
        <v>18</v>
      </c>
    </row>
    <row r="209" spans="1:54" x14ac:dyDescent="0.55000000000000004">
      <c r="A209" t="s">
        <v>301</v>
      </c>
      <c r="B209" t="s">
        <v>238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1</v>
      </c>
      <c r="AF209">
        <v>1</v>
      </c>
      <c r="AG209">
        <v>0</v>
      </c>
      <c r="AH209">
        <v>1</v>
      </c>
      <c r="AI209">
        <v>0</v>
      </c>
      <c r="AJ209">
        <v>1</v>
      </c>
      <c r="AK209">
        <v>1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f t="shared" si="3"/>
        <v>9</v>
      </c>
    </row>
    <row r="210" spans="1:54" x14ac:dyDescent="0.55000000000000004">
      <c r="A210" t="s">
        <v>302</v>
      </c>
      <c r="B210" t="s">
        <v>238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2</v>
      </c>
      <c r="AI210">
        <v>0</v>
      </c>
      <c r="AJ210">
        <v>1</v>
      </c>
      <c r="AK210">
        <v>1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f t="shared" si="3"/>
        <v>9</v>
      </c>
    </row>
    <row r="211" spans="1:54" x14ac:dyDescent="0.55000000000000004">
      <c r="A211" t="s">
        <v>303</v>
      </c>
      <c r="B211" t="s">
        <v>238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1</v>
      </c>
      <c r="BB211">
        <f t="shared" si="3"/>
        <v>4</v>
      </c>
    </row>
    <row r="212" spans="1:54" x14ac:dyDescent="0.55000000000000004">
      <c r="A212" t="s">
        <v>304</v>
      </c>
      <c r="B212" t="s">
        <v>238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1</v>
      </c>
      <c r="L212">
        <v>1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1</v>
      </c>
      <c r="AE212">
        <v>0</v>
      </c>
      <c r="AF212">
        <v>0</v>
      </c>
      <c r="AG212">
        <v>0</v>
      </c>
      <c r="AH212">
        <v>1</v>
      </c>
      <c r="AI212">
        <v>0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f t="shared" si="3"/>
        <v>9</v>
      </c>
    </row>
    <row r="213" spans="1:54" x14ac:dyDescent="0.55000000000000004">
      <c r="A213" t="s">
        <v>305</v>
      </c>
      <c r="B213" t="s">
        <v>238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5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1</v>
      </c>
      <c r="AA213">
        <v>0</v>
      </c>
      <c r="AB213">
        <v>0</v>
      </c>
      <c r="AC213">
        <v>1</v>
      </c>
      <c r="AD213">
        <v>1</v>
      </c>
      <c r="AE213">
        <v>0</v>
      </c>
      <c r="AF213">
        <v>0</v>
      </c>
      <c r="AG213">
        <v>0</v>
      </c>
      <c r="AH213">
        <v>1</v>
      </c>
      <c r="AI213">
        <v>0</v>
      </c>
      <c r="AJ213">
        <v>1</v>
      </c>
      <c r="AK213">
        <v>1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f t="shared" si="3"/>
        <v>13</v>
      </c>
    </row>
    <row r="214" spans="1:54" x14ac:dyDescent="0.55000000000000004">
      <c r="A214" t="s">
        <v>306</v>
      </c>
      <c r="B214" t="s">
        <v>238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2</v>
      </c>
      <c r="L214">
        <v>1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0</v>
      </c>
      <c r="AC214">
        <v>1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1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f t="shared" si="3"/>
        <v>12</v>
      </c>
    </row>
    <row r="215" spans="1:54" x14ac:dyDescent="0.55000000000000004">
      <c r="A215" t="s">
        <v>307</v>
      </c>
      <c r="B215" t="s">
        <v>238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5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2</v>
      </c>
      <c r="Z215">
        <v>2</v>
      </c>
      <c r="AA215">
        <v>1</v>
      </c>
      <c r="AB215">
        <v>0</v>
      </c>
      <c r="AC215">
        <v>1</v>
      </c>
      <c r="AD215">
        <v>0</v>
      </c>
      <c r="AE215">
        <v>1</v>
      </c>
      <c r="AF215">
        <v>0</v>
      </c>
      <c r="AG215">
        <v>0</v>
      </c>
      <c r="AH215">
        <v>1</v>
      </c>
      <c r="AI215">
        <v>0</v>
      </c>
      <c r="AJ215">
        <v>1</v>
      </c>
      <c r="AK215">
        <v>1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1</v>
      </c>
      <c r="AT215">
        <v>0</v>
      </c>
      <c r="AU215">
        <v>0</v>
      </c>
      <c r="AV215">
        <v>0</v>
      </c>
      <c r="AW215">
        <v>1</v>
      </c>
      <c r="AX215">
        <v>0</v>
      </c>
      <c r="AY215">
        <v>0</v>
      </c>
      <c r="AZ215">
        <v>0</v>
      </c>
      <c r="BA215">
        <v>1</v>
      </c>
      <c r="BB215">
        <f t="shared" si="3"/>
        <v>19</v>
      </c>
    </row>
    <row r="216" spans="1:54" x14ac:dyDescent="0.55000000000000004">
      <c r="A216" t="s">
        <v>308</v>
      </c>
      <c r="B216" t="s">
        <v>238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0</v>
      </c>
      <c r="K216">
        <v>4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1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2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1</v>
      </c>
      <c r="BA216">
        <v>0</v>
      </c>
      <c r="BB216">
        <f t="shared" si="3"/>
        <v>16</v>
      </c>
    </row>
    <row r="217" spans="1:54" x14ac:dyDescent="0.55000000000000004">
      <c r="A217" t="s">
        <v>309</v>
      </c>
      <c r="B217" t="s">
        <v>238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1</v>
      </c>
      <c r="AF217">
        <v>0</v>
      </c>
      <c r="AG217">
        <v>0</v>
      </c>
      <c r="AH217">
        <v>2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1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f t="shared" si="3"/>
        <v>9</v>
      </c>
    </row>
    <row r="218" spans="1:54" x14ac:dyDescent="0.55000000000000004">
      <c r="A218" t="s">
        <v>310</v>
      </c>
      <c r="B218" t="s">
        <v>238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1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0</v>
      </c>
      <c r="AC218">
        <v>2</v>
      </c>
      <c r="AD218">
        <v>0</v>
      </c>
      <c r="AE218">
        <v>1</v>
      </c>
      <c r="AF218">
        <v>0</v>
      </c>
      <c r="AG218">
        <v>0</v>
      </c>
      <c r="AH218">
        <v>1</v>
      </c>
      <c r="AI218">
        <v>0</v>
      </c>
      <c r="AJ218">
        <v>1</v>
      </c>
      <c r="AK218">
        <v>1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f t="shared" si="3"/>
        <v>11</v>
      </c>
    </row>
    <row r="219" spans="1:54" x14ac:dyDescent="0.55000000000000004">
      <c r="A219" t="s">
        <v>311</v>
      </c>
      <c r="B219" t="s">
        <v>238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>
        <v>0</v>
      </c>
      <c r="X219">
        <v>0</v>
      </c>
      <c r="Y219">
        <v>1</v>
      </c>
      <c r="Z219">
        <v>2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2</v>
      </c>
      <c r="AI219">
        <v>1</v>
      </c>
      <c r="AJ219">
        <v>1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f t="shared" si="3"/>
        <v>14</v>
      </c>
    </row>
    <row r="220" spans="1:54" x14ac:dyDescent="0.55000000000000004">
      <c r="A220" t="s">
        <v>312</v>
      </c>
      <c r="B220" t="s">
        <v>238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1</v>
      </c>
      <c r="AD220">
        <v>0</v>
      </c>
      <c r="AE220">
        <v>1</v>
      </c>
      <c r="AF220">
        <v>0</v>
      </c>
      <c r="AG220">
        <v>0</v>
      </c>
      <c r="AH220">
        <v>2</v>
      </c>
      <c r="AI220">
        <v>0</v>
      </c>
      <c r="AJ220">
        <v>1</v>
      </c>
      <c r="AK220">
        <v>0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f t="shared" si="3"/>
        <v>8</v>
      </c>
    </row>
    <row r="221" spans="1:54" x14ac:dyDescent="0.55000000000000004">
      <c r="A221" t="s">
        <v>313</v>
      </c>
      <c r="B221" t="s">
        <v>238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4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</v>
      </c>
      <c r="AX221">
        <v>0</v>
      </c>
      <c r="AY221">
        <v>0</v>
      </c>
      <c r="AZ221">
        <v>1</v>
      </c>
      <c r="BA221">
        <v>0</v>
      </c>
      <c r="BB221">
        <f t="shared" si="3"/>
        <v>11</v>
      </c>
    </row>
    <row r="222" spans="1:54" x14ac:dyDescent="0.55000000000000004">
      <c r="A222" t="s">
        <v>314</v>
      </c>
      <c r="B222" t="s">
        <v>238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2</v>
      </c>
      <c r="AD222">
        <v>1</v>
      </c>
      <c r="AE222">
        <v>1</v>
      </c>
      <c r="AF222">
        <v>0</v>
      </c>
      <c r="AG222">
        <v>0</v>
      </c>
      <c r="AH222">
        <v>2</v>
      </c>
      <c r="AI222">
        <v>1</v>
      </c>
      <c r="AJ222">
        <v>0</v>
      </c>
      <c r="AK222">
        <v>1</v>
      </c>
      <c r="AL222">
        <v>0</v>
      </c>
      <c r="AM222">
        <v>0</v>
      </c>
      <c r="AN222">
        <v>0</v>
      </c>
      <c r="AO222">
        <v>0</v>
      </c>
      <c r="AP222">
        <v>1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f t="shared" si="3"/>
        <v>11</v>
      </c>
    </row>
    <row r="223" spans="1:54" x14ac:dyDescent="0.55000000000000004">
      <c r="A223" t="s">
        <v>315</v>
      </c>
      <c r="B223" t="s">
        <v>238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1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2</v>
      </c>
      <c r="AI223">
        <v>1</v>
      </c>
      <c r="AJ223">
        <v>1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f t="shared" si="3"/>
        <v>13</v>
      </c>
    </row>
    <row r="224" spans="1:54" x14ac:dyDescent="0.55000000000000004">
      <c r="A224" t="s">
        <v>316</v>
      </c>
      <c r="B224" t="s">
        <v>238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1</v>
      </c>
      <c r="J224">
        <v>0</v>
      </c>
      <c r="K224">
        <v>4</v>
      </c>
      <c r="L224">
        <v>1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2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2</v>
      </c>
      <c r="AD224">
        <v>0</v>
      </c>
      <c r="AE224">
        <v>1</v>
      </c>
      <c r="AF224">
        <v>0</v>
      </c>
      <c r="AG224">
        <v>0</v>
      </c>
      <c r="AH224">
        <v>1</v>
      </c>
      <c r="AI224">
        <v>0</v>
      </c>
      <c r="AJ224">
        <v>3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1</v>
      </c>
      <c r="AV224">
        <v>0</v>
      </c>
      <c r="AW224">
        <v>1</v>
      </c>
      <c r="AX224">
        <v>0</v>
      </c>
      <c r="AY224">
        <v>0</v>
      </c>
      <c r="AZ224">
        <v>0</v>
      </c>
      <c r="BA224">
        <v>0</v>
      </c>
      <c r="BB224">
        <f t="shared" si="3"/>
        <v>22</v>
      </c>
    </row>
    <row r="225" spans="1:54" x14ac:dyDescent="0.55000000000000004">
      <c r="A225" t="s">
        <v>317</v>
      </c>
      <c r="B225" t="s">
        <v>238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1</v>
      </c>
      <c r="J225">
        <v>0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1</v>
      </c>
      <c r="AB225">
        <v>0</v>
      </c>
      <c r="AC225">
        <v>1</v>
      </c>
      <c r="AD225">
        <v>0</v>
      </c>
      <c r="AE225">
        <v>2</v>
      </c>
      <c r="AF225">
        <v>0</v>
      </c>
      <c r="AG225">
        <v>0</v>
      </c>
      <c r="AH225">
        <v>3</v>
      </c>
      <c r="AI225">
        <v>0</v>
      </c>
      <c r="AJ225">
        <v>1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1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f t="shared" si="3"/>
        <v>16</v>
      </c>
    </row>
    <row r="226" spans="1:54" x14ac:dyDescent="0.55000000000000004">
      <c r="A226" t="s">
        <v>318</v>
      </c>
      <c r="B226" t="s">
        <v>238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2</v>
      </c>
      <c r="K226">
        <v>1</v>
      </c>
      <c r="L226">
        <v>1</v>
      </c>
      <c r="M226">
        <v>0</v>
      </c>
      <c r="N226">
        <v>0</v>
      </c>
      <c r="O226">
        <v>2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1</v>
      </c>
      <c r="AF226">
        <v>1</v>
      </c>
      <c r="AG226">
        <v>0</v>
      </c>
      <c r="AH226">
        <v>1</v>
      </c>
      <c r="AI226">
        <v>0</v>
      </c>
      <c r="AJ226">
        <v>1</v>
      </c>
      <c r="AK226">
        <v>1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0</v>
      </c>
      <c r="AY226">
        <v>0</v>
      </c>
      <c r="AZ226">
        <v>0</v>
      </c>
      <c r="BA226">
        <v>0</v>
      </c>
      <c r="BB226">
        <f t="shared" si="3"/>
        <v>15</v>
      </c>
    </row>
    <row r="227" spans="1:54" x14ac:dyDescent="0.55000000000000004">
      <c r="A227" t="s">
        <v>319</v>
      </c>
      <c r="B227" t="s">
        <v>238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</v>
      </c>
      <c r="L227">
        <v>1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1</v>
      </c>
      <c r="AI227">
        <v>0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f t="shared" si="3"/>
        <v>7</v>
      </c>
    </row>
    <row r="228" spans="1:54" x14ac:dyDescent="0.55000000000000004">
      <c r="A228" t="s">
        <v>320</v>
      </c>
      <c r="B228" t="s">
        <v>238</v>
      </c>
      <c r="C228">
        <v>0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</v>
      </c>
      <c r="AD228">
        <v>0</v>
      </c>
      <c r="AE228">
        <v>1</v>
      </c>
      <c r="AF228">
        <v>0</v>
      </c>
      <c r="AG228">
        <v>0</v>
      </c>
      <c r="AH228">
        <v>2</v>
      </c>
      <c r="AI228">
        <v>0</v>
      </c>
      <c r="AJ228">
        <v>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f t="shared" si="3"/>
        <v>9</v>
      </c>
    </row>
    <row r="229" spans="1:54" x14ac:dyDescent="0.55000000000000004">
      <c r="A229" t="s">
        <v>321</v>
      </c>
      <c r="B229" t="s">
        <v>238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2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4</v>
      </c>
      <c r="AD229">
        <v>0</v>
      </c>
      <c r="AE229">
        <v>1</v>
      </c>
      <c r="AF229">
        <v>0</v>
      </c>
      <c r="AG229">
        <v>0</v>
      </c>
      <c r="AH229">
        <v>4</v>
      </c>
      <c r="AI229">
        <v>0</v>
      </c>
      <c r="AJ229">
        <v>3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</v>
      </c>
      <c r="AT229">
        <v>0</v>
      </c>
      <c r="AU229">
        <v>0</v>
      </c>
      <c r="AV229">
        <v>0</v>
      </c>
      <c r="AW229">
        <v>1</v>
      </c>
      <c r="AX229">
        <v>0</v>
      </c>
      <c r="AY229">
        <v>0</v>
      </c>
      <c r="AZ229">
        <v>0</v>
      </c>
      <c r="BA229">
        <v>0</v>
      </c>
      <c r="BB229">
        <f t="shared" si="3"/>
        <v>20</v>
      </c>
    </row>
    <row r="230" spans="1:54" x14ac:dyDescent="0.55000000000000004">
      <c r="A230" t="s">
        <v>322</v>
      </c>
      <c r="B230" t="s">
        <v>238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1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0</v>
      </c>
      <c r="AJ230">
        <v>1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f t="shared" si="3"/>
        <v>7</v>
      </c>
    </row>
    <row r="231" spans="1:54" x14ac:dyDescent="0.55000000000000004">
      <c r="A231" t="s">
        <v>323</v>
      </c>
      <c r="B231" t="s">
        <v>238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1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1</v>
      </c>
      <c r="AD231">
        <v>1</v>
      </c>
      <c r="AE231">
        <v>0</v>
      </c>
      <c r="AF231">
        <v>0</v>
      </c>
      <c r="AG231">
        <v>0</v>
      </c>
      <c r="AH231">
        <v>1</v>
      </c>
      <c r="AI231">
        <v>0</v>
      </c>
      <c r="AJ231">
        <v>1</v>
      </c>
      <c r="AK231">
        <v>1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f t="shared" si="3"/>
        <v>13</v>
      </c>
    </row>
    <row r="232" spans="1:54" x14ac:dyDescent="0.55000000000000004">
      <c r="A232" t="s">
        <v>324</v>
      </c>
      <c r="B232" t="s">
        <v>238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1</v>
      </c>
      <c r="L232">
        <v>1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2</v>
      </c>
      <c r="AI232">
        <v>1</v>
      </c>
      <c r="AJ232">
        <v>1</v>
      </c>
      <c r="AK232">
        <v>1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f t="shared" si="3"/>
        <v>10</v>
      </c>
    </row>
    <row r="233" spans="1:54" x14ac:dyDescent="0.55000000000000004">
      <c r="A233" t="s">
        <v>325</v>
      </c>
      <c r="B233" t="s">
        <v>238</v>
      </c>
      <c r="C233">
        <v>0</v>
      </c>
      <c r="D233">
        <v>0</v>
      </c>
      <c r="E233">
        <v>0</v>
      </c>
      <c r="F233">
        <v>0</v>
      </c>
      <c r="G233">
        <v>2</v>
      </c>
      <c r="H233">
        <v>0</v>
      </c>
      <c r="I233">
        <v>0</v>
      </c>
      <c r="J233">
        <v>0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2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1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1</v>
      </c>
      <c r="BB233">
        <f t="shared" si="3"/>
        <v>10</v>
      </c>
    </row>
    <row r="234" spans="1:54" x14ac:dyDescent="0.55000000000000004">
      <c r="A234" t="s">
        <v>326</v>
      </c>
      <c r="B234" t="s">
        <v>238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1</v>
      </c>
      <c r="AJ234">
        <v>1</v>
      </c>
      <c r="AK234">
        <v>1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f t="shared" si="3"/>
        <v>8</v>
      </c>
    </row>
    <row r="235" spans="1:54" x14ac:dyDescent="0.55000000000000004">
      <c r="A235" t="s">
        <v>327</v>
      </c>
      <c r="B235" t="s">
        <v>238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2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1</v>
      </c>
      <c r="AD235">
        <v>1</v>
      </c>
      <c r="AE235">
        <v>1</v>
      </c>
      <c r="AF235">
        <v>0</v>
      </c>
      <c r="AG235">
        <v>0</v>
      </c>
      <c r="AH235">
        <v>2</v>
      </c>
      <c r="AI235">
        <v>0</v>
      </c>
      <c r="AJ235">
        <v>1</v>
      </c>
      <c r="AK235">
        <v>1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1</v>
      </c>
      <c r="AX235">
        <v>0</v>
      </c>
      <c r="AY235">
        <v>0</v>
      </c>
      <c r="AZ235">
        <v>0</v>
      </c>
      <c r="BA235">
        <v>0</v>
      </c>
      <c r="BB235">
        <f t="shared" si="3"/>
        <v>16</v>
      </c>
    </row>
    <row r="236" spans="1:54" x14ac:dyDescent="0.55000000000000004">
      <c r="A236" t="s">
        <v>328</v>
      </c>
      <c r="B236" t="s">
        <v>238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3</v>
      </c>
      <c r="AI236">
        <v>3</v>
      </c>
      <c r="AJ236">
        <v>1</v>
      </c>
      <c r="AK236">
        <v>1</v>
      </c>
      <c r="AL236">
        <v>0</v>
      </c>
      <c r="AM236">
        <v>0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f t="shared" si="3"/>
        <v>15</v>
      </c>
    </row>
    <row r="237" spans="1:54" x14ac:dyDescent="0.55000000000000004">
      <c r="A237" t="s">
        <v>329</v>
      </c>
      <c r="B237" t="s">
        <v>238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2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0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3</v>
      </c>
      <c r="AI237">
        <v>0</v>
      </c>
      <c r="AJ237">
        <v>0</v>
      </c>
      <c r="AK237">
        <v>2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f t="shared" si="3"/>
        <v>10</v>
      </c>
    </row>
    <row r="238" spans="1:54" x14ac:dyDescent="0.55000000000000004">
      <c r="A238" t="s">
        <v>330</v>
      </c>
      <c r="B238" t="s">
        <v>238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1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2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1</v>
      </c>
      <c r="AD238">
        <v>0</v>
      </c>
      <c r="AE238">
        <v>0</v>
      </c>
      <c r="AF238">
        <v>0</v>
      </c>
      <c r="AG238">
        <v>0</v>
      </c>
      <c r="AH238">
        <v>2</v>
      </c>
      <c r="AI238">
        <v>0</v>
      </c>
      <c r="AJ238">
        <v>1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f t="shared" si="3"/>
        <v>10</v>
      </c>
    </row>
    <row r="239" spans="1:54" x14ac:dyDescent="0.55000000000000004">
      <c r="A239" t="s">
        <v>331</v>
      </c>
      <c r="B239" t="s">
        <v>238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1</v>
      </c>
      <c r="AD239">
        <v>1</v>
      </c>
      <c r="AE239">
        <v>0</v>
      </c>
      <c r="AF239">
        <v>0</v>
      </c>
      <c r="AG239">
        <v>0</v>
      </c>
      <c r="AH239">
        <v>2</v>
      </c>
      <c r="AI239">
        <v>0</v>
      </c>
      <c r="AJ239">
        <v>1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1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f t="shared" si="3"/>
        <v>13</v>
      </c>
    </row>
    <row r="240" spans="1:54" x14ac:dyDescent="0.55000000000000004">
      <c r="A240" t="s">
        <v>332</v>
      </c>
      <c r="B240" t="s">
        <v>238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4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</v>
      </c>
      <c r="AD240">
        <v>0</v>
      </c>
      <c r="AE240">
        <v>1</v>
      </c>
      <c r="AF240">
        <v>0</v>
      </c>
      <c r="AG240">
        <v>0</v>
      </c>
      <c r="AH240">
        <v>1</v>
      </c>
      <c r="AI240">
        <v>0</v>
      </c>
      <c r="AJ240">
        <v>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f t="shared" si="3"/>
        <v>11</v>
      </c>
    </row>
    <row r="241" spans="1:54" x14ac:dyDescent="0.55000000000000004">
      <c r="A241" t="s">
        <v>333</v>
      </c>
      <c r="B241" t="s">
        <v>238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2</v>
      </c>
      <c r="AB241">
        <v>0</v>
      </c>
      <c r="AC241">
        <v>3</v>
      </c>
      <c r="AD241">
        <v>0</v>
      </c>
      <c r="AE241">
        <v>0</v>
      </c>
      <c r="AF241">
        <v>0</v>
      </c>
      <c r="AG241">
        <v>0</v>
      </c>
      <c r="AH241">
        <v>4</v>
      </c>
      <c r="AI241">
        <v>0</v>
      </c>
      <c r="AJ241">
        <v>3</v>
      </c>
      <c r="AK241">
        <v>0</v>
      </c>
      <c r="AL241">
        <v>1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</v>
      </c>
      <c r="AY241">
        <v>0</v>
      </c>
      <c r="AZ241">
        <v>0</v>
      </c>
      <c r="BA241">
        <v>0</v>
      </c>
      <c r="BB241">
        <f t="shared" si="3"/>
        <v>17</v>
      </c>
    </row>
    <row r="242" spans="1:54" x14ac:dyDescent="0.55000000000000004">
      <c r="A242" t="s">
        <v>334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2</v>
      </c>
      <c r="L242">
        <v>1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</v>
      </c>
      <c r="AB242">
        <v>0</v>
      </c>
      <c r="AC242">
        <v>1</v>
      </c>
      <c r="AD242">
        <v>0</v>
      </c>
      <c r="AE242">
        <v>0</v>
      </c>
      <c r="AF242">
        <v>0</v>
      </c>
      <c r="AG242">
        <v>0</v>
      </c>
      <c r="AH242">
        <v>2</v>
      </c>
      <c r="AI242">
        <v>0</v>
      </c>
      <c r="AJ242">
        <v>1</v>
      </c>
      <c r="AK242">
        <v>1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f t="shared" si="3"/>
        <v>12</v>
      </c>
    </row>
    <row r="243" spans="1:54" x14ac:dyDescent="0.55000000000000004">
      <c r="A243" t="s">
        <v>335</v>
      </c>
      <c r="B243" t="s">
        <v>238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3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1</v>
      </c>
      <c r="AD243">
        <v>2</v>
      </c>
      <c r="AE243">
        <v>0</v>
      </c>
      <c r="AF243">
        <v>0</v>
      </c>
      <c r="AG243">
        <v>0</v>
      </c>
      <c r="AH243">
        <v>1</v>
      </c>
      <c r="AI243">
        <v>0</v>
      </c>
      <c r="AJ243">
        <v>1</v>
      </c>
      <c r="AK243">
        <v>1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f t="shared" si="3"/>
        <v>12</v>
      </c>
    </row>
    <row r="244" spans="1:54" x14ac:dyDescent="0.55000000000000004">
      <c r="A244" t="s">
        <v>336</v>
      </c>
      <c r="B244" t="s">
        <v>238</v>
      </c>
      <c r="C244">
        <v>3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</v>
      </c>
      <c r="AD244">
        <v>1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1</v>
      </c>
      <c r="BA244">
        <v>0</v>
      </c>
      <c r="BB244">
        <f t="shared" si="3"/>
        <v>13</v>
      </c>
    </row>
    <row r="245" spans="1:54" x14ac:dyDescent="0.55000000000000004">
      <c r="A245" t="s">
        <v>337</v>
      </c>
      <c r="B245" t="s">
        <v>238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2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2</v>
      </c>
      <c r="AD245">
        <v>0</v>
      </c>
      <c r="AE245">
        <v>0</v>
      </c>
      <c r="AF245">
        <v>0</v>
      </c>
      <c r="AG245">
        <v>0</v>
      </c>
      <c r="AH245">
        <v>5</v>
      </c>
      <c r="AI245">
        <v>0</v>
      </c>
      <c r="AJ245">
        <v>2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f t="shared" si="3"/>
        <v>13</v>
      </c>
    </row>
    <row r="246" spans="1:54" x14ac:dyDescent="0.55000000000000004">
      <c r="A246" t="s">
        <v>338</v>
      </c>
      <c r="B246" t="s">
        <v>238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1</v>
      </c>
      <c r="AB246">
        <v>0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3</v>
      </c>
      <c r="AI246">
        <v>1</v>
      </c>
      <c r="AJ246">
        <v>1</v>
      </c>
      <c r="AK246">
        <v>1</v>
      </c>
      <c r="AL246">
        <v>0</v>
      </c>
      <c r="AM246">
        <v>0</v>
      </c>
      <c r="AN246">
        <v>1</v>
      </c>
      <c r="AO246">
        <v>0</v>
      </c>
      <c r="AP246">
        <v>4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f t="shared" si="3"/>
        <v>16</v>
      </c>
    </row>
    <row r="247" spans="1:54" x14ac:dyDescent="0.55000000000000004">
      <c r="A247" t="s">
        <v>339</v>
      </c>
      <c r="B247" t="s">
        <v>238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0</v>
      </c>
      <c r="AC247">
        <v>2</v>
      </c>
      <c r="AD247">
        <v>0</v>
      </c>
      <c r="AE247">
        <v>2</v>
      </c>
      <c r="AF247">
        <v>0</v>
      </c>
      <c r="AG247">
        <v>0</v>
      </c>
      <c r="AH247">
        <v>1</v>
      </c>
      <c r="AI247">
        <v>0</v>
      </c>
      <c r="AJ247">
        <v>2</v>
      </c>
      <c r="AK247">
        <v>1</v>
      </c>
      <c r="AL247">
        <v>1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f t="shared" si="3"/>
        <v>14</v>
      </c>
    </row>
    <row r="248" spans="1:54" x14ac:dyDescent="0.55000000000000004">
      <c r="A248" t="s">
        <v>340</v>
      </c>
      <c r="B248" t="s">
        <v>238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7</v>
      </c>
      <c r="L248">
        <v>1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1</v>
      </c>
      <c r="AB248">
        <v>0</v>
      </c>
      <c r="AC248">
        <v>1</v>
      </c>
      <c r="AD248">
        <v>1</v>
      </c>
      <c r="AE248">
        <v>0</v>
      </c>
      <c r="AF248">
        <v>0</v>
      </c>
      <c r="AG248">
        <v>0</v>
      </c>
      <c r="AH248">
        <v>1</v>
      </c>
      <c r="AI248">
        <v>0</v>
      </c>
      <c r="AJ248">
        <v>1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f t="shared" si="3"/>
        <v>17</v>
      </c>
    </row>
    <row r="249" spans="1:54" x14ac:dyDescent="0.55000000000000004">
      <c r="A249" t="s">
        <v>341</v>
      </c>
      <c r="B249" t="s">
        <v>238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3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0</v>
      </c>
      <c r="AC249">
        <v>1</v>
      </c>
      <c r="AD249">
        <v>0</v>
      </c>
      <c r="AE249">
        <v>1</v>
      </c>
      <c r="AF249">
        <v>1</v>
      </c>
      <c r="AG249">
        <v>0</v>
      </c>
      <c r="AH249">
        <v>1</v>
      </c>
      <c r="AI249">
        <v>0</v>
      </c>
      <c r="AJ249">
        <v>1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f t="shared" si="3"/>
        <v>11</v>
      </c>
    </row>
    <row r="250" spans="1:54" x14ac:dyDescent="0.55000000000000004">
      <c r="A250" t="s">
        <v>342</v>
      </c>
      <c r="B250" t="s">
        <v>238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</v>
      </c>
      <c r="L250">
        <v>1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</v>
      </c>
      <c r="V250">
        <v>0</v>
      </c>
      <c r="W250">
        <v>0</v>
      </c>
      <c r="X250">
        <v>0</v>
      </c>
      <c r="Y250">
        <v>0</v>
      </c>
      <c r="Z250">
        <v>3</v>
      </c>
      <c r="AA250">
        <v>1</v>
      </c>
      <c r="AB250">
        <v>0</v>
      </c>
      <c r="AC250">
        <v>1</v>
      </c>
      <c r="AD250">
        <v>0</v>
      </c>
      <c r="AE250">
        <v>1</v>
      </c>
      <c r="AF250">
        <v>0</v>
      </c>
      <c r="AG250">
        <v>0</v>
      </c>
      <c r="AH250">
        <v>4</v>
      </c>
      <c r="AI250">
        <v>0</v>
      </c>
      <c r="AJ250">
        <v>2</v>
      </c>
      <c r="AK250">
        <v>1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f t="shared" si="3"/>
        <v>20</v>
      </c>
    </row>
    <row r="251" spans="1:54" x14ac:dyDescent="0.55000000000000004">
      <c r="A251" t="s">
        <v>343</v>
      </c>
      <c r="B251" t="s">
        <v>238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1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1</v>
      </c>
      <c r="AD251">
        <v>1</v>
      </c>
      <c r="AE251">
        <v>0</v>
      </c>
      <c r="AF251">
        <v>0</v>
      </c>
      <c r="AG251">
        <v>0</v>
      </c>
      <c r="AH251">
        <v>1</v>
      </c>
      <c r="AI251">
        <v>1</v>
      </c>
      <c r="AJ251">
        <v>1</v>
      </c>
      <c r="AK251">
        <v>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f t="shared" si="3"/>
        <v>11</v>
      </c>
    </row>
    <row r="252" spans="1:54" x14ac:dyDescent="0.55000000000000004">
      <c r="A252" t="s">
        <v>344</v>
      </c>
      <c r="B252" t="s">
        <v>238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1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</v>
      </c>
      <c r="AB252">
        <v>0</v>
      </c>
      <c r="AC252">
        <v>1</v>
      </c>
      <c r="AD252">
        <v>0</v>
      </c>
      <c r="AE252">
        <v>1</v>
      </c>
      <c r="AF252">
        <v>0</v>
      </c>
      <c r="AG252">
        <v>0</v>
      </c>
      <c r="AH252">
        <v>2</v>
      </c>
      <c r="AI252">
        <v>0</v>
      </c>
      <c r="AJ252">
        <v>1</v>
      </c>
      <c r="AK252">
        <v>1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1</v>
      </c>
      <c r="AR252">
        <v>0</v>
      </c>
      <c r="AS252">
        <v>0</v>
      </c>
      <c r="AT252">
        <v>0</v>
      </c>
      <c r="AU252">
        <v>1</v>
      </c>
      <c r="AV252">
        <v>0</v>
      </c>
      <c r="AW252">
        <v>2</v>
      </c>
      <c r="AX252">
        <v>0</v>
      </c>
      <c r="AY252">
        <v>0</v>
      </c>
      <c r="AZ252">
        <v>0</v>
      </c>
      <c r="BA252">
        <v>0</v>
      </c>
      <c r="BB252">
        <f t="shared" si="3"/>
        <v>14</v>
      </c>
    </row>
    <row r="253" spans="1:54" x14ac:dyDescent="0.55000000000000004">
      <c r="A253" t="s">
        <v>345</v>
      </c>
      <c r="B253" t="s">
        <v>238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1</v>
      </c>
      <c r="AD253">
        <v>0</v>
      </c>
      <c r="AE253">
        <v>0</v>
      </c>
      <c r="AF253">
        <v>0</v>
      </c>
      <c r="AG253">
        <v>0</v>
      </c>
      <c r="AH253">
        <v>2</v>
      </c>
      <c r="AI253">
        <v>0</v>
      </c>
      <c r="AJ253">
        <v>0</v>
      </c>
      <c r="AK253">
        <v>1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f t="shared" si="3"/>
        <v>9</v>
      </c>
    </row>
    <row r="254" spans="1:54" x14ac:dyDescent="0.55000000000000004">
      <c r="A254" t="s">
        <v>346</v>
      </c>
      <c r="B254" t="s">
        <v>238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6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2</v>
      </c>
      <c r="AI254">
        <v>0</v>
      </c>
      <c r="AJ254">
        <v>1</v>
      </c>
      <c r="AK254">
        <v>0</v>
      </c>
      <c r="AL254">
        <v>1</v>
      </c>
      <c r="AM254">
        <v>0</v>
      </c>
      <c r="AN254">
        <v>0</v>
      </c>
      <c r="AO254">
        <v>0</v>
      </c>
      <c r="AP254">
        <v>1</v>
      </c>
      <c r="AQ254">
        <v>1</v>
      </c>
      <c r="AR254">
        <v>0</v>
      </c>
      <c r="AS254">
        <v>0</v>
      </c>
      <c r="AT254">
        <v>0</v>
      </c>
      <c r="AU254">
        <v>1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f t="shared" si="3"/>
        <v>16</v>
      </c>
    </row>
    <row r="255" spans="1:54" x14ac:dyDescent="0.55000000000000004">
      <c r="A255" t="s">
        <v>347</v>
      </c>
      <c r="B255" t="s">
        <v>238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0</v>
      </c>
      <c r="AJ255">
        <v>1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f t="shared" si="3"/>
        <v>6</v>
      </c>
    </row>
    <row r="256" spans="1:54" x14ac:dyDescent="0.55000000000000004">
      <c r="A256" t="s">
        <v>348</v>
      </c>
      <c r="B256" t="s">
        <v>238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2</v>
      </c>
      <c r="K256">
        <v>0</v>
      </c>
      <c r="L256">
        <v>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2</v>
      </c>
      <c r="V256">
        <v>0</v>
      </c>
      <c r="W256">
        <v>0</v>
      </c>
      <c r="X256">
        <v>1</v>
      </c>
      <c r="Y256">
        <v>0</v>
      </c>
      <c r="Z256">
        <v>0</v>
      </c>
      <c r="AA256">
        <v>1</v>
      </c>
      <c r="AB256">
        <v>0</v>
      </c>
      <c r="AC256">
        <v>1</v>
      </c>
      <c r="AD256">
        <v>2</v>
      </c>
      <c r="AE256">
        <v>2</v>
      </c>
      <c r="AF256">
        <v>0</v>
      </c>
      <c r="AG256">
        <v>0</v>
      </c>
      <c r="AH256">
        <v>2</v>
      </c>
      <c r="AI256">
        <v>1</v>
      </c>
      <c r="AJ256">
        <v>1</v>
      </c>
      <c r="AK256">
        <v>1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f t="shared" si="3"/>
        <v>21</v>
      </c>
    </row>
    <row r="257" spans="1:54" x14ac:dyDescent="0.55000000000000004">
      <c r="A257" t="s">
        <v>349</v>
      </c>
      <c r="B257" t="s">
        <v>238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1</v>
      </c>
      <c r="AF257">
        <v>1</v>
      </c>
      <c r="AG257">
        <v>0</v>
      </c>
      <c r="AH257">
        <v>1</v>
      </c>
      <c r="AI257">
        <v>0</v>
      </c>
      <c r="AJ257">
        <v>1</v>
      </c>
      <c r="AK257">
        <v>1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f t="shared" si="3"/>
        <v>10</v>
      </c>
    </row>
    <row r="258" spans="1:54" x14ac:dyDescent="0.55000000000000004">
      <c r="A258" t="s">
        <v>350</v>
      </c>
      <c r="B258" t="s">
        <v>238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f t="shared" ref="BB258:BB321" si="4">SUM(C258:BA258)</f>
        <v>7</v>
      </c>
    </row>
    <row r="259" spans="1:54" x14ac:dyDescent="0.55000000000000004">
      <c r="A259" t="s">
        <v>351</v>
      </c>
      <c r="B259" t="s">
        <v>238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1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0</v>
      </c>
      <c r="AC259">
        <v>1</v>
      </c>
      <c r="AD259">
        <v>0</v>
      </c>
      <c r="AE259">
        <v>0</v>
      </c>
      <c r="AF259">
        <v>0</v>
      </c>
      <c r="AG259">
        <v>0</v>
      </c>
      <c r="AH259">
        <v>2</v>
      </c>
      <c r="AI259">
        <v>0</v>
      </c>
      <c r="AJ259">
        <v>1</v>
      </c>
      <c r="AK259">
        <v>1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1</v>
      </c>
      <c r="BB259">
        <f t="shared" si="4"/>
        <v>10</v>
      </c>
    </row>
    <row r="260" spans="1:54" x14ac:dyDescent="0.55000000000000004">
      <c r="A260" t="s">
        <v>352</v>
      </c>
      <c r="B260" t="s">
        <v>238</v>
      </c>
      <c r="C260">
        <v>0</v>
      </c>
      <c r="D260">
        <v>1</v>
      </c>
      <c r="E260">
        <v>0</v>
      </c>
      <c r="F260">
        <v>0</v>
      </c>
      <c r="G260">
        <v>2</v>
      </c>
      <c r="H260">
        <v>0</v>
      </c>
      <c r="I260">
        <v>0</v>
      </c>
      <c r="J260">
        <v>0</v>
      </c>
      <c r="K260">
        <v>1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</v>
      </c>
      <c r="AX260">
        <v>0</v>
      </c>
      <c r="AY260">
        <v>0</v>
      </c>
      <c r="AZ260">
        <v>0</v>
      </c>
      <c r="BA260">
        <v>0</v>
      </c>
      <c r="BB260">
        <f t="shared" si="4"/>
        <v>7</v>
      </c>
    </row>
    <row r="261" spans="1:54" x14ac:dyDescent="0.55000000000000004">
      <c r="A261" t="s">
        <v>353</v>
      </c>
      <c r="B261" t="s">
        <v>238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</v>
      </c>
      <c r="L261">
        <v>1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2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f t="shared" si="4"/>
        <v>12</v>
      </c>
    </row>
    <row r="262" spans="1:54" x14ac:dyDescent="0.55000000000000004">
      <c r="A262" t="s">
        <v>354</v>
      </c>
      <c r="B262" t="s">
        <v>238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1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1</v>
      </c>
      <c r="AC262">
        <v>1</v>
      </c>
      <c r="AD262">
        <v>0</v>
      </c>
      <c r="AE262">
        <v>1</v>
      </c>
      <c r="AF262">
        <v>0</v>
      </c>
      <c r="AG262">
        <v>0</v>
      </c>
      <c r="AH262">
        <v>2</v>
      </c>
      <c r="AI262">
        <v>1</v>
      </c>
      <c r="AJ262">
        <v>1</v>
      </c>
      <c r="AK262">
        <v>1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</v>
      </c>
      <c r="AX262">
        <v>0</v>
      </c>
      <c r="AY262">
        <v>0</v>
      </c>
      <c r="AZ262">
        <v>0</v>
      </c>
      <c r="BA262">
        <v>0</v>
      </c>
      <c r="BB262">
        <f t="shared" si="4"/>
        <v>14</v>
      </c>
    </row>
    <row r="263" spans="1:54" x14ac:dyDescent="0.55000000000000004">
      <c r="A263" t="s">
        <v>355</v>
      </c>
      <c r="B263" t="s">
        <v>238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0</v>
      </c>
      <c r="AJ263">
        <v>1</v>
      </c>
      <c r="AK263">
        <v>1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1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f t="shared" si="4"/>
        <v>7</v>
      </c>
    </row>
    <row r="264" spans="1:54" x14ac:dyDescent="0.55000000000000004">
      <c r="A264" t="s">
        <v>356</v>
      </c>
      <c r="B264" t="s">
        <v>238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</v>
      </c>
      <c r="L264">
        <v>1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2</v>
      </c>
      <c r="AK264">
        <v>0</v>
      </c>
      <c r="AL264">
        <v>0</v>
      </c>
      <c r="AM264">
        <v>0</v>
      </c>
      <c r="AN264">
        <v>0</v>
      </c>
      <c r="AO264">
        <v>1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1</v>
      </c>
      <c r="BA264">
        <v>0</v>
      </c>
      <c r="BB264">
        <f t="shared" si="4"/>
        <v>12</v>
      </c>
    </row>
    <row r="265" spans="1:54" x14ac:dyDescent="0.55000000000000004">
      <c r="A265" t="s">
        <v>357</v>
      </c>
      <c r="B265" t="s">
        <v>238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2</v>
      </c>
      <c r="AF265">
        <v>1</v>
      </c>
      <c r="AG265">
        <v>0</v>
      </c>
      <c r="AH265">
        <v>2</v>
      </c>
      <c r="AI265">
        <v>0</v>
      </c>
      <c r="AJ265">
        <v>1</v>
      </c>
      <c r="AK265">
        <v>1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f t="shared" si="4"/>
        <v>13</v>
      </c>
    </row>
    <row r="266" spans="1:54" x14ac:dyDescent="0.55000000000000004">
      <c r="A266" t="s">
        <v>358</v>
      </c>
      <c r="B266" t="s">
        <v>238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1</v>
      </c>
      <c r="AB266">
        <v>0</v>
      </c>
      <c r="AC266">
        <v>1</v>
      </c>
      <c r="AD266">
        <v>0</v>
      </c>
      <c r="AE266">
        <v>1</v>
      </c>
      <c r="AF266">
        <v>1</v>
      </c>
      <c r="AG266">
        <v>0</v>
      </c>
      <c r="AH266">
        <v>2</v>
      </c>
      <c r="AI266">
        <v>0</v>
      </c>
      <c r="AJ266">
        <v>1</v>
      </c>
      <c r="AK266">
        <v>1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2</v>
      </c>
      <c r="AX266">
        <v>0</v>
      </c>
      <c r="AY266">
        <v>0</v>
      </c>
      <c r="AZ266">
        <v>0</v>
      </c>
      <c r="BA266">
        <v>0</v>
      </c>
      <c r="BB266">
        <f t="shared" si="4"/>
        <v>13</v>
      </c>
    </row>
    <row r="267" spans="1:54" x14ac:dyDescent="0.55000000000000004">
      <c r="A267" t="s">
        <v>359</v>
      </c>
      <c r="B267" t="s">
        <v>238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0</v>
      </c>
      <c r="AJ267">
        <v>1</v>
      </c>
      <c r="AK267">
        <v>1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f t="shared" si="4"/>
        <v>7</v>
      </c>
    </row>
    <row r="268" spans="1:54" x14ac:dyDescent="0.55000000000000004">
      <c r="A268" t="s">
        <v>360</v>
      </c>
      <c r="B268" t="s">
        <v>238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2</v>
      </c>
      <c r="Z268">
        <v>1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1</v>
      </c>
      <c r="AI268">
        <v>0</v>
      </c>
      <c r="AJ268">
        <v>1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2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f t="shared" si="4"/>
        <v>13</v>
      </c>
    </row>
    <row r="269" spans="1:54" x14ac:dyDescent="0.55000000000000004">
      <c r="A269" t="s">
        <v>361</v>
      </c>
      <c r="B269" t="s">
        <v>238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0</v>
      </c>
      <c r="AC269">
        <v>1</v>
      </c>
      <c r="AD269">
        <v>1</v>
      </c>
      <c r="AE269">
        <v>0</v>
      </c>
      <c r="AF269">
        <v>0</v>
      </c>
      <c r="AG269">
        <v>0</v>
      </c>
      <c r="AH269">
        <v>1</v>
      </c>
      <c r="AI269">
        <v>0</v>
      </c>
      <c r="AJ269">
        <v>1</v>
      </c>
      <c r="AK269">
        <v>1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v>0</v>
      </c>
      <c r="AS269">
        <v>0</v>
      </c>
      <c r="AT269">
        <v>0</v>
      </c>
      <c r="AU269">
        <v>1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f t="shared" si="4"/>
        <v>11</v>
      </c>
    </row>
    <row r="270" spans="1:54" x14ac:dyDescent="0.55000000000000004">
      <c r="A270" t="s">
        <v>362</v>
      </c>
      <c r="B270" t="s">
        <v>238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2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2</v>
      </c>
      <c r="AD270">
        <v>0</v>
      </c>
      <c r="AE270">
        <v>1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1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f t="shared" si="4"/>
        <v>10</v>
      </c>
    </row>
    <row r="271" spans="1:54" x14ac:dyDescent="0.55000000000000004">
      <c r="A271" t="s">
        <v>363</v>
      </c>
      <c r="B271" t="s">
        <v>238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8</v>
      </c>
      <c r="L271">
        <v>1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0</v>
      </c>
      <c r="AC271">
        <v>1</v>
      </c>
      <c r="AD271">
        <v>0</v>
      </c>
      <c r="AE271">
        <v>0</v>
      </c>
      <c r="AF271">
        <v>0</v>
      </c>
      <c r="AG271">
        <v>0</v>
      </c>
      <c r="AH271">
        <v>2</v>
      </c>
      <c r="AI271">
        <v>0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f t="shared" si="4"/>
        <v>17</v>
      </c>
    </row>
    <row r="272" spans="1:54" x14ac:dyDescent="0.55000000000000004">
      <c r="A272" t="s">
        <v>364</v>
      </c>
      <c r="B272" t="s">
        <v>238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1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1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2</v>
      </c>
      <c r="AI272">
        <v>0</v>
      </c>
      <c r="AJ272">
        <v>1</v>
      </c>
      <c r="AK272">
        <v>1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f t="shared" si="4"/>
        <v>12</v>
      </c>
    </row>
    <row r="273" spans="1:54" x14ac:dyDescent="0.55000000000000004">
      <c r="A273" t="s">
        <v>365</v>
      </c>
      <c r="B273" t="s">
        <v>238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1</v>
      </c>
      <c r="L273">
        <v>1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0</v>
      </c>
      <c r="AC273">
        <v>1</v>
      </c>
      <c r="AD273">
        <v>0</v>
      </c>
      <c r="AE273">
        <v>0</v>
      </c>
      <c r="AF273">
        <v>0</v>
      </c>
      <c r="AG273">
        <v>1</v>
      </c>
      <c r="AH273">
        <v>3</v>
      </c>
      <c r="AI273">
        <v>0</v>
      </c>
      <c r="AJ273">
        <v>1</v>
      </c>
      <c r="AK273">
        <v>1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</v>
      </c>
      <c r="AX273">
        <v>0</v>
      </c>
      <c r="AY273">
        <v>0</v>
      </c>
      <c r="AZ273">
        <v>0</v>
      </c>
      <c r="BA273">
        <v>1</v>
      </c>
      <c r="BB273">
        <f t="shared" si="4"/>
        <v>14</v>
      </c>
    </row>
    <row r="274" spans="1:54" x14ac:dyDescent="0.55000000000000004">
      <c r="A274" t="s">
        <v>366</v>
      </c>
      <c r="B274" t="s">
        <v>238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5</v>
      </c>
      <c r="L274">
        <v>1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0</v>
      </c>
      <c r="AB274">
        <v>1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1</v>
      </c>
      <c r="AI274">
        <v>0</v>
      </c>
      <c r="AJ274">
        <v>1</v>
      </c>
      <c r="AK274">
        <v>1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1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f t="shared" si="4"/>
        <v>15</v>
      </c>
    </row>
    <row r="275" spans="1:54" x14ac:dyDescent="0.55000000000000004">
      <c r="A275" t="s">
        <v>367</v>
      </c>
      <c r="B275" t="s">
        <v>238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1</v>
      </c>
      <c r="AE275">
        <v>1</v>
      </c>
      <c r="AF275">
        <v>0</v>
      </c>
      <c r="AG275">
        <v>0</v>
      </c>
      <c r="AH275">
        <v>1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f t="shared" si="4"/>
        <v>6</v>
      </c>
    </row>
    <row r="276" spans="1:54" x14ac:dyDescent="0.55000000000000004">
      <c r="A276" t="s">
        <v>368</v>
      </c>
      <c r="B276" t="s">
        <v>238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2</v>
      </c>
      <c r="V276">
        <v>0</v>
      </c>
      <c r="W276">
        <v>0</v>
      </c>
      <c r="X276">
        <v>1</v>
      </c>
      <c r="Y276">
        <v>0</v>
      </c>
      <c r="Z276">
        <v>0</v>
      </c>
      <c r="AA276">
        <v>6</v>
      </c>
      <c r="AB276">
        <v>0</v>
      </c>
      <c r="AC276">
        <v>2</v>
      </c>
      <c r="AD276">
        <v>0</v>
      </c>
      <c r="AE276">
        <v>0</v>
      </c>
      <c r="AF276">
        <v>0</v>
      </c>
      <c r="AG276">
        <v>0</v>
      </c>
      <c r="AH276">
        <v>3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0</v>
      </c>
      <c r="BA276">
        <v>2</v>
      </c>
      <c r="BB276">
        <f t="shared" si="4"/>
        <v>22</v>
      </c>
    </row>
    <row r="277" spans="1:54" x14ac:dyDescent="0.55000000000000004">
      <c r="A277" t="s">
        <v>369</v>
      </c>
      <c r="B277" t="s">
        <v>238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2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1</v>
      </c>
      <c r="AF277">
        <v>0</v>
      </c>
      <c r="AG277">
        <v>0</v>
      </c>
      <c r="AH277">
        <v>2</v>
      </c>
      <c r="AI277">
        <v>0</v>
      </c>
      <c r="AJ277">
        <v>1</v>
      </c>
      <c r="AK277">
        <v>1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v>0</v>
      </c>
      <c r="AY277">
        <v>0</v>
      </c>
      <c r="AZ277">
        <v>1</v>
      </c>
      <c r="BA277">
        <v>0</v>
      </c>
      <c r="BB277">
        <f t="shared" si="4"/>
        <v>12</v>
      </c>
    </row>
    <row r="278" spans="1:54" x14ac:dyDescent="0.55000000000000004">
      <c r="A278" t="s">
        <v>370</v>
      </c>
      <c r="B278" t="s">
        <v>238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1</v>
      </c>
      <c r="L278">
        <v>2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2</v>
      </c>
      <c r="V278">
        <v>0</v>
      </c>
      <c r="W278">
        <v>0</v>
      </c>
      <c r="X278">
        <v>1</v>
      </c>
      <c r="Y278">
        <v>0</v>
      </c>
      <c r="Z278">
        <v>1</v>
      </c>
      <c r="AA278">
        <v>1</v>
      </c>
      <c r="AB278">
        <v>0</v>
      </c>
      <c r="AC278">
        <v>1</v>
      </c>
      <c r="AD278">
        <v>1</v>
      </c>
      <c r="AE278">
        <v>1</v>
      </c>
      <c r="AF278">
        <v>1</v>
      </c>
      <c r="AG278">
        <v>0</v>
      </c>
      <c r="AH278">
        <v>2</v>
      </c>
      <c r="AI278">
        <v>0</v>
      </c>
      <c r="AJ278">
        <v>1</v>
      </c>
      <c r="AK278">
        <v>1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f t="shared" si="4"/>
        <v>19</v>
      </c>
    </row>
    <row r="279" spans="1:54" x14ac:dyDescent="0.55000000000000004">
      <c r="A279" t="s">
        <v>371</v>
      </c>
      <c r="B279" t="s">
        <v>238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3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2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0</v>
      </c>
      <c r="AC279">
        <v>1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0</v>
      </c>
      <c r="AJ279">
        <v>1</v>
      </c>
      <c r="AK279">
        <v>1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f t="shared" si="4"/>
        <v>14</v>
      </c>
    </row>
    <row r="280" spans="1:54" x14ac:dyDescent="0.55000000000000004">
      <c r="A280" t="s">
        <v>372</v>
      </c>
      <c r="B280" t="s">
        <v>238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2</v>
      </c>
      <c r="L280">
        <v>1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2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1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1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f t="shared" si="4"/>
        <v>12</v>
      </c>
    </row>
    <row r="281" spans="1:54" x14ac:dyDescent="0.55000000000000004">
      <c r="A281" t="s">
        <v>373</v>
      </c>
      <c r="B281" t="s">
        <v>238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3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2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2</v>
      </c>
      <c r="AD281">
        <v>0</v>
      </c>
      <c r="AE281">
        <v>3</v>
      </c>
      <c r="AF281">
        <v>1</v>
      </c>
      <c r="AG281">
        <v>0</v>
      </c>
      <c r="AH281">
        <v>2</v>
      </c>
      <c r="AI281">
        <v>0</v>
      </c>
      <c r="AJ281">
        <v>3</v>
      </c>
      <c r="AK281">
        <v>1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f t="shared" si="4"/>
        <v>21</v>
      </c>
    </row>
    <row r="282" spans="1:54" x14ac:dyDescent="0.55000000000000004">
      <c r="A282" t="s">
        <v>374</v>
      </c>
      <c r="B282" t="s">
        <v>238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4</v>
      </c>
      <c r="L282">
        <v>1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2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1</v>
      </c>
      <c r="AI282">
        <v>1</v>
      </c>
      <c r="AJ282">
        <v>1</v>
      </c>
      <c r="AK282">
        <v>1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1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f t="shared" si="4"/>
        <v>15</v>
      </c>
    </row>
    <row r="283" spans="1:54" x14ac:dyDescent="0.55000000000000004">
      <c r="A283" t="s">
        <v>375</v>
      </c>
      <c r="B283" t="s">
        <v>238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0</v>
      </c>
      <c r="AC283">
        <v>1</v>
      </c>
      <c r="AD283">
        <v>0</v>
      </c>
      <c r="AE283">
        <v>0</v>
      </c>
      <c r="AF283">
        <v>0</v>
      </c>
      <c r="AG283">
        <v>0</v>
      </c>
      <c r="AH283">
        <v>2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1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</v>
      </c>
      <c r="AX283">
        <v>0</v>
      </c>
      <c r="AY283">
        <v>0</v>
      </c>
      <c r="AZ283">
        <v>0</v>
      </c>
      <c r="BA283">
        <v>0</v>
      </c>
      <c r="BB283">
        <f t="shared" si="4"/>
        <v>10</v>
      </c>
    </row>
    <row r="284" spans="1:54" x14ac:dyDescent="0.55000000000000004">
      <c r="A284" t="s">
        <v>376</v>
      </c>
      <c r="B284" t="s">
        <v>238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1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f t="shared" si="4"/>
        <v>6</v>
      </c>
    </row>
    <row r="285" spans="1:54" x14ac:dyDescent="0.55000000000000004">
      <c r="A285" t="s">
        <v>377</v>
      </c>
      <c r="B285" t="s">
        <v>238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1</v>
      </c>
      <c r="K285">
        <v>3</v>
      </c>
      <c r="L285">
        <v>1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1</v>
      </c>
      <c r="S285">
        <v>0</v>
      </c>
      <c r="T285">
        <v>2</v>
      </c>
      <c r="U285">
        <v>2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0</v>
      </c>
      <c r="AC285">
        <v>1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0</v>
      </c>
      <c r="AJ285">
        <v>1</v>
      </c>
      <c r="AK285">
        <v>1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f t="shared" si="4"/>
        <v>19</v>
      </c>
    </row>
    <row r="286" spans="1:54" x14ac:dyDescent="0.55000000000000004">
      <c r="A286" t="s">
        <v>378</v>
      </c>
      <c r="B286" t="s">
        <v>238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2</v>
      </c>
      <c r="L286">
        <v>1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1</v>
      </c>
      <c r="AA286">
        <v>1</v>
      </c>
      <c r="AB286">
        <v>0</v>
      </c>
      <c r="AC286">
        <v>1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0</v>
      </c>
      <c r="AJ286">
        <v>1</v>
      </c>
      <c r="AK286">
        <v>1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f t="shared" si="4"/>
        <v>13</v>
      </c>
    </row>
    <row r="287" spans="1:54" x14ac:dyDescent="0.55000000000000004">
      <c r="A287" t="s">
        <v>379</v>
      </c>
      <c r="B287" t="s">
        <v>238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6</v>
      </c>
      <c r="L287">
        <v>1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2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0</v>
      </c>
      <c r="AJ287">
        <v>1</v>
      </c>
      <c r="AK287">
        <v>1</v>
      </c>
      <c r="AL287">
        <v>1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f t="shared" si="4"/>
        <v>16</v>
      </c>
    </row>
    <row r="288" spans="1:54" x14ac:dyDescent="0.55000000000000004">
      <c r="A288" t="s">
        <v>380</v>
      </c>
      <c r="B288" t="s">
        <v>238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5</v>
      </c>
      <c r="L288">
        <v>1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0</v>
      </c>
      <c r="AC288">
        <v>1</v>
      </c>
      <c r="AD288">
        <v>1</v>
      </c>
      <c r="AE288">
        <v>1</v>
      </c>
      <c r="AF288">
        <v>1</v>
      </c>
      <c r="AG288">
        <v>0</v>
      </c>
      <c r="AH288">
        <v>2</v>
      </c>
      <c r="AI288">
        <v>0</v>
      </c>
      <c r="AJ288">
        <v>1</v>
      </c>
      <c r="AK288">
        <v>1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f t="shared" si="4"/>
        <v>18</v>
      </c>
    </row>
    <row r="289" spans="1:54" x14ac:dyDescent="0.55000000000000004">
      <c r="A289" t="s">
        <v>381</v>
      </c>
      <c r="B289" t="s">
        <v>382</v>
      </c>
      <c r="C289">
        <v>0</v>
      </c>
      <c r="D289">
        <v>0</v>
      </c>
      <c r="E289">
        <v>0</v>
      </c>
      <c r="F289">
        <v>2</v>
      </c>
      <c r="G289">
        <v>0</v>
      </c>
      <c r="H289">
        <v>0</v>
      </c>
      <c r="I289">
        <v>1</v>
      </c>
      <c r="J289">
        <v>0</v>
      </c>
      <c r="K289">
        <v>4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1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0</v>
      </c>
      <c r="AC289">
        <v>1</v>
      </c>
      <c r="AD289">
        <v>0</v>
      </c>
      <c r="AE289">
        <v>1</v>
      </c>
      <c r="AF289">
        <v>0</v>
      </c>
      <c r="AG289">
        <v>0</v>
      </c>
      <c r="AH289">
        <v>3</v>
      </c>
      <c r="AI289">
        <v>0</v>
      </c>
      <c r="AJ289">
        <v>1</v>
      </c>
      <c r="AK289">
        <v>1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1</v>
      </c>
      <c r="AV289">
        <v>0</v>
      </c>
      <c r="AW289">
        <v>0</v>
      </c>
      <c r="AX289">
        <v>0</v>
      </c>
      <c r="AY289">
        <v>1</v>
      </c>
      <c r="AZ289">
        <v>0</v>
      </c>
      <c r="BA289">
        <v>1</v>
      </c>
      <c r="BB289">
        <f t="shared" si="4"/>
        <v>21</v>
      </c>
    </row>
    <row r="290" spans="1:54" x14ac:dyDescent="0.55000000000000004">
      <c r="A290" t="s">
        <v>383</v>
      </c>
      <c r="B290" t="s">
        <v>382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1</v>
      </c>
      <c r="K290">
        <v>3</v>
      </c>
      <c r="L290">
        <v>1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3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1</v>
      </c>
      <c r="AD290">
        <v>1</v>
      </c>
      <c r="AE290">
        <v>0</v>
      </c>
      <c r="AF290">
        <v>0</v>
      </c>
      <c r="AG290">
        <v>0</v>
      </c>
      <c r="AH290">
        <v>1</v>
      </c>
      <c r="AI290">
        <v>0</v>
      </c>
      <c r="AJ290">
        <v>1</v>
      </c>
      <c r="AK290">
        <v>1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0</v>
      </c>
      <c r="AT290">
        <v>0</v>
      </c>
      <c r="AU290">
        <v>1</v>
      </c>
      <c r="AV290">
        <v>0</v>
      </c>
      <c r="AW290">
        <v>1</v>
      </c>
      <c r="AX290">
        <v>0</v>
      </c>
      <c r="AY290">
        <v>0</v>
      </c>
      <c r="AZ290">
        <v>0</v>
      </c>
      <c r="BA290">
        <v>1</v>
      </c>
      <c r="BB290">
        <f t="shared" si="4"/>
        <v>22</v>
      </c>
    </row>
    <row r="291" spans="1:54" x14ac:dyDescent="0.55000000000000004">
      <c r="A291" t="s">
        <v>384</v>
      </c>
      <c r="B291" t="s">
        <v>382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2</v>
      </c>
      <c r="L291">
        <v>1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3</v>
      </c>
      <c r="AI291">
        <v>1</v>
      </c>
      <c r="AJ291">
        <v>1</v>
      </c>
      <c r="AK291">
        <v>1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f t="shared" si="4"/>
        <v>14</v>
      </c>
    </row>
    <row r="292" spans="1:54" x14ac:dyDescent="0.55000000000000004">
      <c r="A292" t="s">
        <v>385</v>
      </c>
      <c r="B292" t="s">
        <v>382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1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0</v>
      </c>
      <c r="AJ292">
        <v>1</v>
      </c>
      <c r="AK292">
        <v>1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f t="shared" si="4"/>
        <v>6</v>
      </c>
    </row>
    <row r="293" spans="1:54" x14ac:dyDescent="0.55000000000000004">
      <c r="A293" t="s">
        <v>386</v>
      </c>
      <c r="B293" t="s">
        <v>382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3</v>
      </c>
      <c r="V293">
        <v>0</v>
      </c>
      <c r="W293">
        <v>1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2</v>
      </c>
      <c r="AD293">
        <v>1</v>
      </c>
      <c r="AE293">
        <v>2</v>
      </c>
      <c r="AF293">
        <v>2</v>
      </c>
      <c r="AG293">
        <v>0</v>
      </c>
      <c r="AH293">
        <v>1</v>
      </c>
      <c r="AI293">
        <v>0</v>
      </c>
      <c r="AJ293">
        <v>1</v>
      </c>
      <c r="AK293">
        <v>1</v>
      </c>
      <c r="AL293">
        <v>0</v>
      </c>
      <c r="AM293">
        <v>0</v>
      </c>
      <c r="AN293">
        <v>0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f t="shared" si="4"/>
        <v>19</v>
      </c>
    </row>
    <row r="294" spans="1:54" x14ac:dyDescent="0.55000000000000004">
      <c r="A294" t="s">
        <v>387</v>
      </c>
      <c r="B294" t="s">
        <v>382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1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2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</v>
      </c>
      <c r="AB294">
        <v>0</v>
      </c>
      <c r="AC294">
        <v>1</v>
      </c>
      <c r="AD294">
        <v>0</v>
      </c>
      <c r="AE294">
        <v>0</v>
      </c>
      <c r="AF294">
        <v>0</v>
      </c>
      <c r="AG294">
        <v>0</v>
      </c>
      <c r="AH294">
        <v>2</v>
      </c>
      <c r="AI294">
        <v>0</v>
      </c>
      <c r="AJ294">
        <v>1</v>
      </c>
      <c r="AK294">
        <v>1</v>
      </c>
      <c r="AL294">
        <v>0</v>
      </c>
      <c r="AM294">
        <v>4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f t="shared" si="4"/>
        <v>16</v>
      </c>
    </row>
    <row r="295" spans="1:54" x14ac:dyDescent="0.55000000000000004">
      <c r="A295" t="s">
        <v>388</v>
      </c>
      <c r="B295" t="s">
        <v>382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1</v>
      </c>
      <c r="AB295">
        <v>0</v>
      </c>
      <c r="AC295">
        <v>1</v>
      </c>
      <c r="AD295">
        <v>0</v>
      </c>
      <c r="AE295">
        <v>0</v>
      </c>
      <c r="AF295">
        <v>0</v>
      </c>
      <c r="AG295">
        <v>0</v>
      </c>
      <c r="AH295">
        <v>2</v>
      </c>
      <c r="AI295">
        <v>0</v>
      </c>
      <c r="AJ295">
        <v>1</v>
      </c>
      <c r="AK295">
        <v>1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f t="shared" si="4"/>
        <v>12</v>
      </c>
    </row>
    <row r="296" spans="1:54" x14ac:dyDescent="0.55000000000000004">
      <c r="A296" t="s">
        <v>389</v>
      </c>
      <c r="B296" t="s">
        <v>382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1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2</v>
      </c>
      <c r="AA296">
        <v>0</v>
      </c>
      <c r="AB296">
        <v>0</v>
      </c>
      <c r="AC296">
        <v>1</v>
      </c>
      <c r="AD296">
        <v>0</v>
      </c>
      <c r="AE296">
        <v>2</v>
      </c>
      <c r="AF296">
        <v>0</v>
      </c>
      <c r="AG296">
        <v>0</v>
      </c>
      <c r="AH296">
        <v>5</v>
      </c>
      <c r="AI296">
        <v>0</v>
      </c>
      <c r="AJ296">
        <v>2</v>
      </c>
      <c r="AK296">
        <v>1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f t="shared" si="4"/>
        <v>17</v>
      </c>
    </row>
    <row r="297" spans="1:54" x14ac:dyDescent="0.55000000000000004">
      <c r="A297" t="s">
        <v>390</v>
      </c>
      <c r="B297" t="s">
        <v>382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1</v>
      </c>
      <c r="AD297">
        <v>0</v>
      </c>
      <c r="AE297">
        <v>0</v>
      </c>
      <c r="AF297">
        <v>0</v>
      </c>
      <c r="AG297">
        <v>0</v>
      </c>
      <c r="AH297">
        <v>1</v>
      </c>
      <c r="AI297">
        <v>0</v>
      </c>
      <c r="AJ297">
        <v>1</v>
      </c>
      <c r="AK297">
        <v>1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f t="shared" si="4"/>
        <v>10</v>
      </c>
    </row>
    <row r="298" spans="1:54" x14ac:dyDescent="0.55000000000000004">
      <c r="A298" t="s">
        <v>391</v>
      </c>
      <c r="B298" t="s">
        <v>382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1</v>
      </c>
      <c r="J298">
        <v>0</v>
      </c>
      <c r="K298">
        <v>1</v>
      </c>
      <c r="L298">
        <v>1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2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1</v>
      </c>
      <c r="AD298">
        <v>0</v>
      </c>
      <c r="AE298">
        <v>0</v>
      </c>
      <c r="AF298">
        <v>0</v>
      </c>
      <c r="AG298">
        <v>0</v>
      </c>
      <c r="AH298">
        <v>1</v>
      </c>
      <c r="AI298">
        <v>0</v>
      </c>
      <c r="AJ298">
        <v>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f t="shared" si="4"/>
        <v>12</v>
      </c>
    </row>
    <row r="299" spans="1:54" x14ac:dyDescent="0.55000000000000004">
      <c r="A299" t="s">
        <v>392</v>
      </c>
      <c r="B299" t="s">
        <v>382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1</v>
      </c>
      <c r="L299">
        <v>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1</v>
      </c>
      <c r="AI299">
        <v>0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1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f t="shared" si="4"/>
        <v>9</v>
      </c>
    </row>
    <row r="300" spans="1:54" x14ac:dyDescent="0.55000000000000004">
      <c r="A300" t="s">
        <v>393</v>
      </c>
      <c r="B300" t="s">
        <v>382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12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  <c r="W300">
        <v>0</v>
      </c>
      <c r="X300">
        <v>1</v>
      </c>
      <c r="Y300">
        <v>0</v>
      </c>
      <c r="Z300">
        <v>2</v>
      </c>
      <c r="AA300">
        <v>0</v>
      </c>
      <c r="AB300">
        <v>0</v>
      </c>
      <c r="AC300">
        <v>3</v>
      </c>
      <c r="AD300">
        <v>0</v>
      </c>
      <c r="AE300">
        <v>1</v>
      </c>
      <c r="AF300">
        <v>0</v>
      </c>
      <c r="AG300">
        <v>0</v>
      </c>
      <c r="AH300">
        <v>5</v>
      </c>
      <c r="AI300">
        <v>0</v>
      </c>
      <c r="AJ300">
        <v>3</v>
      </c>
      <c r="AK300">
        <v>1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f t="shared" si="4"/>
        <v>31</v>
      </c>
    </row>
    <row r="301" spans="1:54" x14ac:dyDescent="0.55000000000000004">
      <c r="A301" t="s">
        <v>394</v>
      </c>
      <c r="B301" t="s">
        <v>382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1</v>
      </c>
      <c r="AX301">
        <v>0</v>
      </c>
      <c r="AY301">
        <v>0</v>
      </c>
      <c r="AZ301">
        <v>0</v>
      </c>
      <c r="BA301">
        <v>0</v>
      </c>
      <c r="BB301">
        <f t="shared" si="4"/>
        <v>3</v>
      </c>
    </row>
    <row r="302" spans="1:54" x14ac:dyDescent="0.55000000000000004">
      <c r="A302" t="s">
        <v>395</v>
      </c>
      <c r="B302" t="s">
        <v>382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1</v>
      </c>
      <c r="U302">
        <v>2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1</v>
      </c>
      <c r="AD302">
        <v>0</v>
      </c>
      <c r="AE302">
        <v>1</v>
      </c>
      <c r="AF302">
        <v>0</v>
      </c>
      <c r="AG302">
        <v>0</v>
      </c>
      <c r="AH302">
        <v>1</v>
      </c>
      <c r="AI302">
        <v>0</v>
      </c>
      <c r="AJ302">
        <v>1</v>
      </c>
      <c r="AK302">
        <v>1</v>
      </c>
      <c r="AL302">
        <v>0</v>
      </c>
      <c r="AM302">
        <v>0</v>
      </c>
      <c r="AN302">
        <v>0</v>
      </c>
      <c r="AO302">
        <v>1</v>
      </c>
      <c r="AP302">
        <v>0</v>
      </c>
      <c r="AQ302">
        <v>0</v>
      </c>
      <c r="AR302">
        <v>0</v>
      </c>
      <c r="AS302">
        <v>1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1</v>
      </c>
      <c r="BA302">
        <v>0</v>
      </c>
      <c r="BB302">
        <f t="shared" si="4"/>
        <v>14</v>
      </c>
    </row>
    <row r="303" spans="1:54" x14ac:dyDescent="0.55000000000000004">
      <c r="A303" t="s">
        <v>396</v>
      </c>
      <c r="B303" t="s">
        <v>382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1</v>
      </c>
      <c r="L303">
        <v>1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1</v>
      </c>
      <c r="V303">
        <v>1</v>
      </c>
      <c r="W303">
        <v>0</v>
      </c>
      <c r="X303">
        <v>0</v>
      </c>
      <c r="Y303">
        <v>0</v>
      </c>
      <c r="Z303">
        <v>1</v>
      </c>
      <c r="AA303">
        <v>1</v>
      </c>
      <c r="AB303">
        <v>0</v>
      </c>
      <c r="AC303">
        <v>2</v>
      </c>
      <c r="AD303">
        <v>0</v>
      </c>
      <c r="AE303">
        <v>1</v>
      </c>
      <c r="AF303">
        <v>0</v>
      </c>
      <c r="AG303">
        <v>0</v>
      </c>
      <c r="AH303">
        <v>4</v>
      </c>
      <c r="AI303">
        <v>0</v>
      </c>
      <c r="AJ303">
        <v>1</v>
      </c>
      <c r="AK303">
        <v>1</v>
      </c>
      <c r="AL303">
        <v>0</v>
      </c>
      <c r="AM303">
        <v>1</v>
      </c>
      <c r="AN303">
        <v>0</v>
      </c>
      <c r="AO303">
        <v>0</v>
      </c>
      <c r="AP303">
        <v>0</v>
      </c>
      <c r="AQ303">
        <v>1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f t="shared" si="4"/>
        <v>20</v>
      </c>
    </row>
    <row r="304" spans="1:54" x14ac:dyDescent="0.55000000000000004">
      <c r="A304" t="s">
        <v>397</v>
      </c>
      <c r="B304" t="s">
        <v>382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</v>
      </c>
      <c r="AB304">
        <v>0</v>
      </c>
      <c r="AC304">
        <v>1</v>
      </c>
      <c r="AD304">
        <v>1</v>
      </c>
      <c r="AE304">
        <v>1</v>
      </c>
      <c r="AF304">
        <v>0</v>
      </c>
      <c r="AG304">
        <v>0</v>
      </c>
      <c r="AH304">
        <v>1</v>
      </c>
      <c r="AI304">
        <v>0</v>
      </c>
      <c r="AJ304">
        <v>1</v>
      </c>
      <c r="AK304">
        <v>0</v>
      </c>
      <c r="AL304">
        <v>0</v>
      </c>
      <c r="AM304">
        <v>0</v>
      </c>
      <c r="AN304">
        <v>1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f t="shared" si="4"/>
        <v>8</v>
      </c>
    </row>
    <row r="305" spans="1:54" x14ac:dyDescent="0.55000000000000004">
      <c r="A305" t="s">
        <v>398</v>
      </c>
      <c r="B305" t="s">
        <v>382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1</v>
      </c>
      <c r="L305">
        <v>1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2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1</v>
      </c>
      <c r="AD305">
        <v>1</v>
      </c>
      <c r="AE305">
        <v>0</v>
      </c>
      <c r="AF305">
        <v>0</v>
      </c>
      <c r="AG305">
        <v>0</v>
      </c>
      <c r="AH305">
        <v>2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f t="shared" si="4"/>
        <v>11</v>
      </c>
    </row>
    <row r="306" spans="1:54" x14ac:dyDescent="0.55000000000000004">
      <c r="A306" t="s">
        <v>399</v>
      </c>
      <c r="B306" t="s">
        <v>382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1</v>
      </c>
      <c r="AI306">
        <v>0</v>
      </c>
      <c r="AJ306">
        <v>1</v>
      </c>
      <c r="AK306">
        <v>1</v>
      </c>
      <c r="AL306">
        <v>0</v>
      </c>
      <c r="AM306">
        <v>0</v>
      </c>
      <c r="AN306">
        <v>1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f t="shared" si="4"/>
        <v>9</v>
      </c>
    </row>
    <row r="307" spans="1:54" x14ac:dyDescent="0.55000000000000004">
      <c r="A307" t="s">
        <v>400</v>
      </c>
      <c r="B307" t="s">
        <v>382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0</v>
      </c>
      <c r="AE307">
        <v>1</v>
      </c>
      <c r="AF307">
        <v>1</v>
      </c>
      <c r="AG307">
        <v>0</v>
      </c>
      <c r="AH307">
        <v>0</v>
      </c>
      <c r="AI307">
        <v>0</v>
      </c>
      <c r="AJ307">
        <v>1</v>
      </c>
      <c r="AK307">
        <v>0</v>
      </c>
      <c r="AL307">
        <v>0</v>
      </c>
      <c r="AM307">
        <v>0</v>
      </c>
      <c r="AN307">
        <v>1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f t="shared" si="4"/>
        <v>7</v>
      </c>
    </row>
    <row r="308" spans="1:54" x14ac:dyDescent="0.55000000000000004">
      <c r="A308" t="s">
        <v>401</v>
      </c>
      <c r="B308" t="s">
        <v>382</v>
      </c>
      <c r="C308">
        <v>0</v>
      </c>
      <c r="D308">
        <v>0</v>
      </c>
      <c r="E308">
        <v>0</v>
      </c>
      <c r="F308">
        <v>2</v>
      </c>
      <c r="G308">
        <v>0</v>
      </c>
      <c r="H308">
        <v>0</v>
      </c>
      <c r="I308">
        <v>0</v>
      </c>
      <c r="J308">
        <v>0</v>
      </c>
      <c r="K308">
        <v>8</v>
      </c>
      <c r="L308">
        <v>1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2</v>
      </c>
      <c r="AA308">
        <v>1</v>
      </c>
      <c r="AB308">
        <v>0</v>
      </c>
      <c r="AC308">
        <v>1</v>
      </c>
      <c r="AD308">
        <v>1</v>
      </c>
      <c r="AE308">
        <v>0</v>
      </c>
      <c r="AF308">
        <v>0</v>
      </c>
      <c r="AG308">
        <v>0</v>
      </c>
      <c r="AH308">
        <v>2</v>
      </c>
      <c r="AI308">
        <v>0</v>
      </c>
      <c r="AJ308">
        <v>1</v>
      </c>
      <c r="AK308">
        <v>1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f t="shared" si="4"/>
        <v>22</v>
      </c>
    </row>
    <row r="309" spans="1:54" x14ac:dyDescent="0.55000000000000004">
      <c r="A309" t="s">
        <v>402</v>
      </c>
      <c r="B309" t="s">
        <v>382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</v>
      </c>
      <c r="AD309">
        <v>0</v>
      </c>
      <c r="AE309">
        <v>0</v>
      </c>
      <c r="AF309">
        <v>0</v>
      </c>
      <c r="AG309">
        <v>0</v>
      </c>
      <c r="AH309">
        <v>1</v>
      </c>
      <c r="AI309">
        <v>1</v>
      </c>
      <c r="AJ309">
        <v>1</v>
      </c>
      <c r="AK309">
        <v>0</v>
      </c>
      <c r="AL309">
        <v>0</v>
      </c>
      <c r="AM309">
        <v>0</v>
      </c>
      <c r="AN309">
        <v>1</v>
      </c>
      <c r="AO309">
        <v>0</v>
      </c>
      <c r="AP309">
        <v>0</v>
      </c>
      <c r="AQ309">
        <v>0</v>
      </c>
      <c r="AR309">
        <v>0</v>
      </c>
      <c r="AS309">
        <v>1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1</v>
      </c>
      <c r="BB309">
        <f t="shared" si="4"/>
        <v>10</v>
      </c>
    </row>
    <row r="310" spans="1:54" x14ac:dyDescent="0.55000000000000004">
      <c r="A310" t="s">
        <v>403</v>
      </c>
      <c r="B310" t="s">
        <v>382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2</v>
      </c>
      <c r="L310">
        <v>1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2</v>
      </c>
      <c r="V310">
        <v>0</v>
      </c>
      <c r="W310">
        <v>0</v>
      </c>
      <c r="X310">
        <v>1</v>
      </c>
      <c r="Y310">
        <v>0</v>
      </c>
      <c r="Z310">
        <v>8</v>
      </c>
      <c r="AA310">
        <v>1</v>
      </c>
      <c r="AB310">
        <v>0</v>
      </c>
      <c r="AC310">
        <v>1</v>
      </c>
      <c r="AD310">
        <v>0</v>
      </c>
      <c r="AE310">
        <v>0</v>
      </c>
      <c r="AF310">
        <v>0</v>
      </c>
      <c r="AG310">
        <v>0</v>
      </c>
      <c r="AH310">
        <v>2</v>
      </c>
      <c r="AI310">
        <v>0</v>
      </c>
      <c r="AJ310">
        <v>1</v>
      </c>
      <c r="AK310">
        <v>1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1</v>
      </c>
      <c r="BB310">
        <f t="shared" si="4"/>
        <v>24</v>
      </c>
    </row>
    <row r="311" spans="1:54" x14ac:dyDescent="0.55000000000000004">
      <c r="A311" t="s">
        <v>404</v>
      </c>
      <c r="B311" t="s">
        <v>382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1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2</v>
      </c>
      <c r="V311">
        <v>0</v>
      </c>
      <c r="W311">
        <v>0</v>
      </c>
      <c r="X311">
        <v>1</v>
      </c>
      <c r="Y311">
        <v>0</v>
      </c>
      <c r="Z311">
        <v>1</v>
      </c>
      <c r="AA311">
        <v>1</v>
      </c>
      <c r="AB311">
        <v>0</v>
      </c>
      <c r="AC311">
        <v>1</v>
      </c>
      <c r="AD311">
        <v>1</v>
      </c>
      <c r="AE311">
        <v>0</v>
      </c>
      <c r="AF311">
        <v>0</v>
      </c>
      <c r="AG311">
        <v>0</v>
      </c>
      <c r="AH311">
        <v>1</v>
      </c>
      <c r="AI311">
        <v>0</v>
      </c>
      <c r="AJ311">
        <v>1</v>
      </c>
      <c r="AK311">
        <v>1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f t="shared" si="4"/>
        <v>13</v>
      </c>
    </row>
    <row r="312" spans="1:54" x14ac:dyDescent="0.55000000000000004">
      <c r="A312" t="s">
        <v>405</v>
      </c>
      <c r="B312" t="s">
        <v>382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0</v>
      </c>
      <c r="AC312">
        <v>1</v>
      </c>
      <c r="AD312">
        <v>0</v>
      </c>
      <c r="AE312">
        <v>1</v>
      </c>
      <c r="AF312">
        <v>0</v>
      </c>
      <c r="AG312">
        <v>0</v>
      </c>
      <c r="AH312">
        <v>2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f t="shared" si="4"/>
        <v>9</v>
      </c>
    </row>
    <row r="313" spans="1:54" x14ac:dyDescent="0.55000000000000004">
      <c r="A313" t="s">
        <v>406</v>
      </c>
      <c r="B313" t="s">
        <v>382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2</v>
      </c>
      <c r="L313">
        <v>1</v>
      </c>
      <c r="M313">
        <v>1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</v>
      </c>
      <c r="AD313">
        <v>0</v>
      </c>
      <c r="AE313">
        <v>1</v>
      </c>
      <c r="AF313">
        <v>0</v>
      </c>
      <c r="AG313">
        <v>0</v>
      </c>
      <c r="AH313">
        <v>2</v>
      </c>
      <c r="AI313">
        <v>0</v>
      </c>
      <c r="AJ313">
        <v>1</v>
      </c>
      <c r="AK313">
        <v>0</v>
      </c>
      <c r="AL313">
        <v>1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f t="shared" si="4"/>
        <v>13</v>
      </c>
    </row>
    <row r="314" spans="1:54" x14ac:dyDescent="0.55000000000000004">
      <c r="A314" t="s">
        <v>407</v>
      </c>
      <c r="B314" t="s">
        <v>382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1</v>
      </c>
      <c r="L314">
        <v>1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2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1</v>
      </c>
      <c r="AI314">
        <v>0</v>
      </c>
      <c r="AJ314">
        <v>1</v>
      </c>
      <c r="AK314">
        <v>1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1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f t="shared" si="4"/>
        <v>12</v>
      </c>
    </row>
    <row r="315" spans="1:54" x14ac:dyDescent="0.55000000000000004">
      <c r="A315" t="s">
        <v>408</v>
      </c>
      <c r="B315" t="s">
        <v>382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2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1</v>
      </c>
      <c r="AD315">
        <v>1</v>
      </c>
      <c r="AE315">
        <v>1</v>
      </c>
      <c r="AF315">
        <v>1</v>
      </c>
      <c r="AG315">
        <v>0</v>
      </c>
      <c r="AH315">
        <v>2</v>
      </c>
      <c r="AI315">
        <v>0</v>
      </c>
      <c r="AJ315">
        <v>1</v>
      </c>
      <c r="AK315">
        <v>1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f t="shared" si="4"/>
        <v>12</v>
      </c>
    </row>
    <row r="316" spans="1:54" x14ac:dyDescent="0.55000000000000004">
      <c r="A316" t="s">
        <v>409</v>
      </c>
      <c r="B316" t="s">
        <v>382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1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1</v>
      </c>
      <c r="AB316">
        <v>0</v>
      </c>
      <c r="AC316">
        <v>1</v>
      </c>
      <c r="AD316">
        <v>0</v>
      </c>
      <c r="AE316">
        <v>0</v>
      </c>
      <c r="AF316">
        <v>0</v>
      </c>
      <c r="AG316">
        <v>0</v>
      </c>
      <c r="AH316">
        <v>3</v>
      </c>
      <c r="AI316">
        <v>0</v>
      </c>
      <c r="AJ316">
        <v>1</v>
      </c>
      <c r="AK316">
        <v>1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1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f t="shared" si="4"/>
        <v>11</v>
      </c>
    </row>
    <row r="317" spans="1:54" x14ac:dyDescent="0.55000000000000004">
      <c r="A317" t="s">
        <v>410</v>
      </c>
      <c r="B317" t="s">
        <v>382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3</v>
      </c>
      <c r="AI317">
        <v>0</v>
      </c>
      <c r="AJ317">
        <v>1</v>
      </c>
      <c r="AK317">
        <v>1</v>
      </c>
      <c r="AL317">
        <v>0</v>
      </c>
      <c r="AM317">
        <v>0</v>
      </c>
      <c r="AN317">
        <v>0</v>
      </c>
      <c r="AO317">
        <v>1</v>
      </c>
      <c r="AP317">
        <v>0</v>
      </c>
      <c r="AQ317">
        <v>1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1</v>
      </c>
      <c r="AY317">
        <v>0</v>
      </c>
      <c r="AZ317">
        <v>0</v>
      </c>
      <c r="BA317">
        <v>0</v>
      </c>
      <c r="BB317">
        <f t="shared" si="4"/>
        <v>14</v>
      </c>
    </row>
    <row r="318" spans="1:54" x14ac:dyDescent="0.55000000000000004">
      <c r="A318" t="s">
        <v>411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2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0</v>
      </c>
      <c r="AG318">
        <v>0</v>
      </c>
      <c r="AH318">
        <v>1</v>
      </c>
      <c r="AI318">
        <v>0</v>
      </c>
      <c r="AJ318">
        <v>1</v>
      </c>
      <c r="AK318">
        <v>1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f t="shared" si="4"/>
        <v>9</v>
      </c>
    </row>
    <row r="319" spans="1:54" x14ac:dyDescent="0.55000000000000004">
      <c r="A319" t="s">
        <v>412</v>
      </c>
      <c r="B319" t="s">
        <v>382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3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0</v>
      </c>
      <c r="AC319">
        <v>1</v>
      </c>
      <c r="AD319">
        <v>1</v>
      </c>
      <c r="AE319">
        <v>0</v>
      </c>
      <c r="AF319">
        <v>0</v>
      </c>
      <c r="AG319">
        <v>0</v>
      </c>
      <c r="AH319">
        <v>2</v>
      </c>
      <c r="AI319">
        <v>0</v>
      </c>
      <c r="AJ319">
        <v>1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f t="shared" si="4"/>
        <v>11</v>
      </c>
    </row>
    <row r="320" spans="1:54" x14ac:dyDescent="0.55000000000000004">
      <c r="A320" t="s">
        <v>413</v>
      </c>
      <c r="B320" t="s">
        <v>382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1</v>
      </c>
      <c r="K320">
        <v>19</v>
      </c>
      <c r="L320">
        <v>1</v>
      </c>
      <c r="M320">
        <v>2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0</v>
      </c>
      <c r="AC320">
        <v>1</v>
      </c>
      <c r="AD320">
        <v>0</v>
      </c>
      <c r="AE320">
        <v>0</v>
      </c>
      <c r="AF320">
        <v>0</v>
      </c>
      <c r="AG320">
        <v>0</v>
      </c>
      <c r="AH320">
        <v>2</v>
      </c>
      <c r="AI320">
        <v>0</v>
      </c>
      <c r="AJ320">
        <v>1</v>
      </c>
      <c r="AK320">
        <v>1</v>
      </c>
      <c r="AL320">
        <v>0</v>
      </c>
      <c r="AM320">
        <v>0</v>
      </c>
      <c r="AN320">
        <v>0</v>
      </c>
      <c r="AO320">
        <v>1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f t="shared" si="4"/>
        <v>32</v>
      </c>
    </row>
    <row r="321" spans="1:54" x14ac:dyDescent="0.55000000000000004">
      <c r="A321" t="s">
        <v>414</v>
      </c>
      <c r="B321" t="s">
        <v>382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7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2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</v>
      </c>
      <c r="AD321">
        <v>2</v>
      </c>
      <c r="AE321">
        <v>0</v>
      </c>
      <c r="AF321">
        <v>0</v>
      </c>
      <c r="AG321">
        <v>0</v>
      </c>
      <c r="AH321">
        <v>2</v>
      </c>
      <c r="AI321">
        <v>0</v>
      </c>
      <c r="AJ321">
        <v>2</v>
      </c>
      <c r="AK321">
        <v>1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0</v>
      </c>
      <c r="AX321">
        <v>0</v>
      </c>
      <c r="AY321">
        <v>0</v>
      </c>
      <c r="AZ321">
        <v>0</v>
      </c>
      <c r="BA321">
        <v>1</v>
      </c>
      <c r="BB321">
        <f t="shared" si="4"/>
        <v>24</v>
      </c>
    </row>
    <row r="322" spans="1:54" x14ac:dyDescent="0.55000000000000004">
      <c r="A322" t="s">
        <v>415</v>
      </c>
      <c r="B322" t="s">
        <v>382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7</v>
      </c>
      <c r="L322">
        <v>1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1</v>
      </c>
      <c r="AD322">
        <v>0</v>
      </c>
      <c r="AE322">
        <v>0</v>
      </c>
      <c r="AF322">
        <v>0</v>
      </c>
      <c r="AG322">
        <v>0</v>
      </c>
      <c r="AH322">
        <v>3</v>
      </c>
      <c r="AI322">
        <v>0</v>
      </c>
      <c r="AJ322">
        <v>1</v>
      </c>
      <c r="AK322">
        <v>1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f t="shared" ref="BB322:BB385" si="5">SUM(C322:BA322)</f>
        <v>18</v>
      </c>
    </row>
    <row r="323" spans="1:54" x14ac:dyDescent="0.55000000000000004">
      <c r="A323" t="s">
        <v>416</v>
      </c>
      <c r="B323" t="s">
        <v>382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2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3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0</v>
      </c>
      <c r="AC323">
        <v>1</v>
      </c>
      <c r="AD323">
        <v>0</v>
      </c>
      <c r="AE323">
        <v>0</v>
      </c>
      <c r="AF323">
        <v>0</v>
      </c>
      <c r="AG323">
        <v>0</v>
      </c>
      <c r="AH323">
        <v>1</v>
      </c>
      <c r="AI323">
        <v>0</v>
      </c>
      <c r="AJ323">
        <v>1</v>
      </c>
      <c r="AK323">
        <v>1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f t="shared" si="5"/>
        <v>12</v>
      </c>
    </row>
    <row r="324" spans="1:54" x14ac:dyDescent="0.55000000000000004">
      <c r="A324" t="s">
        <v>417</v>
      </c>
      <c r="B324" t="s">
        <v>382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1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2</v>
      </c>
      <c r="S324">
        <v>0</v>
      </c>
      <c r="T324">
        <v>0</v>
      </c>
      <c r="U324">
        <v>4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6</v>
      </c>
      <c r="AI324">
        <v>0</v>
      </c>
      <c r="AJ324">
        <v>1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f t="shared" si="5"/>
        <v>17</v>
      </c>
    </row>
    <row r="325" spans="1:54" x14ac:dyDescent="0.55000000000000004">
      <c r="A325" t="s">
        <v>418</v>
      </c>
      <c r="B325" t="s">
        <v>382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</v>
      </c>
      <c r="AB325">
        <v>0</v>
      </c>
      <c r="AC325">
        <v>1</v>
      </c>
      <c r="AD325">
        <v>1</v>
      </c>
      <c r="AE325">
        <v>1</v>
      </c>
      <c r="AF325">
        <v>1</v>
      </c>
      <c r="AG325">
        <v>0</v>
      </c>
      <c r="AH325">
        <v>0</v>
      </c>
      <c r="AI325">
        <v>0</v>
      </c>
      <c r="AJ325">
        <v>1</v>
      </c>
      <c r="AK325">
        <v>1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f t="shared" si="5"/>
        <v>9</v>
      </c>
    </row>
    <row r="326" spans="1:54" x14ac:dyDescent="0.55000000000000004">
      <c r="A326" t="s">
        <v>419</v>
      </c>
      <c r="B326" t="s">
        <v>382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1</v>
      </c>
      <c r="J326">
        <v>0</v>
      </c>
      <c r="K326">
        <v>3</v>
      </c>
      <c r="L326">
        <v>1</v>
      </c>
      <c r="M326">
        <v>1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2</v>
      </c>
      <c r="V326">
        <v>1</v>
      </c>
      <c r="W326">
        <v>0</v>
      </c>
      <c r="X326">
        <v>0</v>
      </c>
      <c r="Y326">
        <v>0</v>
      </c>
      <c r="Z326">
        <v>1</v>
      </c>
      <c r="AA326">
        <v>0</v>
      </c>
      <c r="AB326">
        <v>0</v>
      </c>
      <c r="AC326">
        <v>1</v>
      </c>
      <c r="AD326">
        <v>1</v>
      </c>
      <c r="AE326">
        <v>0</v>
      </c>
      <c r="AF326">
        <v>0</v>
      </c>
      <c r="AG326">
        <v>0</v>
      </c>
      <c r="AH326">
        <v>1</v>
      </c>
      <c r="AI326">
        <v>0</v>
      </c>
      <c r="AJ326">
        <v>1</v>
      </c>
      <c r="AK326">
        <v>1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f t="shared" si="5"/>
        <v>17</v>
      </c>
    </row>
    <row r="327" spans="1:54" x14ac:dyDescent="0.55000000000000004">
      <c r="A327" t="s">
        <v>420</v>
      </c>
      <c r="B327" t="s">
        <v>382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3</v>
      </c>
      <c r="L327">
        <v>1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1</v>
      </c>
      <c r="X327">
        <v>0</v>
      </c>
      <c r="Y327">
        <v>0</v>
      </c>
      <c r="Z327">
        <v>1</v>
      </c>
      <c r="AA327">
        <v>1</v>
      </c>
      <c r="AB327">
        <v>0</v>
      </c>
      <c r="AC327">
        <v>1</v>
      </c>
      <c r="AD327">
        <v>1</v>
      </c>
      <c r="AE327">
        <v>0</v>
      </c>
      <c r="AF327">
        <v>0</v>
      </c>
      <c r="AG327">
        <v>0</v>
      </c>
      <c r="AH327">
        <v>2</v>
      </c>
      <c r="AI327">
        <v>0</v>
      </c>
      <c r="AJ327">
        <v>1</v>
      </c>
      <c r="AK327">
        <v>1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1</v>
      </c>
      <c r="BB327">
        <f t="shared" si="5"/>
        <v>17</v>
      </c>
    </row>
    <row r="328" spans="1:54" x14ac:dyDescent="0.55000000000000004">
      <c r="A328" t="s">
        <v>421</v>
      </c>
      <c r="B328" t="s">
        <v>382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1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1</v>
      </c>
      <c r="AI328">
        <v>0</v>
      </c>
      <c r="AJ328">
        <v>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f t="shared" si="5"/>
        <v>7</v>
      </c>
    </row>
    <row r="329" spans="1:54" x14ac:dyDescent="0.55000000000000004">
      <c r="A329" t="s">
        <v>422</v>
      </c>
      <c r="B329" t="s">
        <v>382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0</v>
      </c>
      <c r="K329">
        <v>3</v>
      </c>
      <c r="L329">
        <v>1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2</v>
      </c>
      <c r="AF329">
        <v>0</v>
      </c>
      <c r="AG329">
        <v>0</v>
      </c>
      <c r="AH329">
        <v>2</v>
      </c>
      <c r="AI329">
        <v>0</v>
      </c>
      <c r="AJ329">
        <v>2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f t="shared" si="5"/>
        <v>14</v>
      </c>
    </row>
    <row r="330" spans="1:54" x14ac:dyDescent="0.55000000000000004">
      <c r="A330" t="s">
        <v>423</v>
      </c>
      <c r="B330" t="s">
        <v>382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1</v>
      </c>
      <c r="L330">
        <v>1</v>
      </c>
      <c r="M330">
        <v>1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2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2</v>
      </c>
      <c r="AI330">
        <v>0</v>
      </c>
      <c r="AJ330">
        <v>1</v>
      </c>
      <c r="AK330">
        <v>1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f t="shared" si="5"/>
        <v>13</v>
      </c>
    </row>
    <row r="331" spans="1:54" x14ac:dyDescent="0.55000000000000004">
      <c r="A331" t="s">
        <v>424</v>
      </c>
      <c r="B331" t="s">
        <v>382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4</v>
      </c>
      <c r="J331">
        <v>0</v>
      </c>
      <c r="K331">
        <v>9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1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1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f t="shared" si="5"/>
        <v>16</v>
      </c>
    </row>
    <row r="332" spans="1:54" x14ac:dyDescent="0.55000000000000004">
      <c r="A332" t="s">
        <v>425</v>
      </c>
      <c r="B332" t="s">
        <v>382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1</v>
      </c>
      <c r="I332">
        <v>1</v>
      </c>
      <c r="J332">
        <v>0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1</v>
      </c>
      <c r="AF332">
        <v>0</v>
      </c>
      <c r="AG332">
        <v>0</v>
      </c>
      <c r="AH332">
        <v>1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1</v>
      </c>
      <c r="BB332">
        <f t="shared" si="5"/>
        <v>9</v>
      </c>
    </row>
    <row r="333" spans="1:54" x14ac:dyDescent="0.55000000000000004">
      <c r="A333" t="s">
        <v>426</v>
      </c>
      <c r="B333" t="s">
        <v>382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2</v>
      </c>
      <c r="AE333">
        <v>2</v>
      </c>
      <c r="AF333">
        <v>1</v>
      </c>
      <c r="AG333">
        <v>0</v>
      </c>
      <c r="AH333">
        <v>1</v>
      </c>
      <c r="AI333">
        <v>0</v>
      </c>
      <c r="AJ333">
        <v>1</v>
      </c>
      <c r="AK333">
        <v>1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</v>
      </c>
      <c r="AX333">
        <v>0</v>
      </c>
      <c r="AY333">
        <v>0</v>
      </c>
      <c r="AZ333">
        <v>0</v>
      </c>
      <c r="BA333">
        <v>0</v>
      </c>
      <c r="BB333">
        <f t="shared" si="5"/>
        <v>10</v>
      </c>
    </row>
    <row r="334" spans="1:54" x14ac:dyDescent="0.55000000000000004">
      <c r="A334" t="s">
        <v>427</v>
      </c>
      <c r="B334" t="s">
        <v>382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1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1</v>
      </c>
      <c r="AI334">
        <v>0</v>
      </c>
      <c r="AJ334">
        <v>1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</v>
      </c>
      <c r="AX334">
        <v>1</v>
      </c>
      <c r="AY334">
        <v>0</v>
      </c>
      <c r="AZ334">
        <v>0</v>
      </c>
      <c r="BA334">
        <v>1</v>
      </c>
      <c r="BB334">
        <f t="shared" si="5"/>
        <v>12</v>
      </c>
    </row>
    <row r="335" spans="1:54" x14ac:dyDescent="0.55000000000000004">
      <c r="A335" t="s">
        <v>428</v>
      </c>
      <c r="B335" t="s">
        <v>382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1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3</v>
      </c>
      <c r="AI335">
        <v>1</v>
      </c>
      <c r="AJ335">
        <v>1</v>
      </c>
      <c r="AK335">
        <v>1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f t="shared" si="5"/>
        <v>13</v>
      </c>
    </row>
    <row r="336" spans="1:54" x14ac:dyDescent="0.55000000000000004">
      <c r="A336" t="s">
        <v>429</v>
      </c>
      <c r="B336" t="s">
        <v>382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1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1</v>
      </c>
      <c r="AD336">
        <v>1</v>
      </c>
      <c r="AE336">
        <v>0</v>
      </c>
      <c r="AF336">
        <v>0</v>
      </c>
      <c r="AG336">
        <v>0</v>
      </c>
      <c r="AH336">
        <v>3</v>
      </c>
      <c r="AI336">
        <v>0</v>
      </c>
      <c r="AJ336">
        <v>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1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1</v>
      </c>
      <c r="BB336">
        <f t="shared" si="5"/>
        <v>12</v>
      </c>
    </row>
    <row r="337" spans="1:54" x14ac:dyDescent="0.55000000000000004">
      <c r="A337" t="s">
        <v>430</v>
      </c>
      <c r="B337" t="s">
        <v>382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</v>
      </c>
      <c r="AF337">
        <v>0</v>
      </c>
      <c r="AG337">
        <v>0</v>
      </c>
      <c r="AH337">
        <v>0</v>
      </c>
      <c r="AI337">
        <v>0</v>
      </c>
      <c r="AJ337">
        <v>1</v>
      </c>
      <c r="AK337">
        <v>0</v>
      </c>
      <c r="AL337">
        <v>1</v>
      </c>
      <c r="AM337">
        <v>1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1</v>
      </c>
      <c r="BB337">
        <f t="shared" si="5"/>
        <v>7</v>
      </c>
    </row>
    <row r="338" spans="1:54" x14ac:dyDescent="0.55000000000000004">
      <c r="A338" t="s">
        <v>431</v>
      </c>
      <c r="B338" t="s">
        <v>382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1</v>
      </c>
      <c r="N338">
        <v>0</v>
      </c>
      <c r="O338">
        <v>0</v>
      </c>
      <c r="P338">
        <v>0</v>
      </c>
      <c r="Q338">
        <v>1</v>
      </c>
      <c r="R338">
        <v>1</v>
      </c>
      <c r="S338">
        <v>0</v>
      </c>
      <c r="T338">
        <v>0</v>
      </c>
      <c r="U338">
        <v>3</v>
      </c>
      <c r="V338">
        <v>1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1</v>
      </c>
      <c r="AD338">
        <v>1</v>
      </c>
      <c r="AE338">
        <v>0</v>
      </c>
      <c r="AF338">
        <v>0</v>
      </c>
      <c r="AG338">
        <v>0</v>
      </c>
      <c r="AH338">
        <v>3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f t="shared" si="5"/>
        <v>13</v>
      </c>
    </row>
    <row r="339" spans="1:54" x14ac:dyDescent="0.55000000000000004">
      <c r="A339" t="s">
        <v>432</v>
      </c>
      <c r="B339" t="s">
        <v>382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</v>
      </c>
      <c r="AD339">
        <v>0</v>
      </c>
      <c r="AE339">
        <v>1</v>
      </c>
      <c r="AF339">
        <v>0</v>
      </c>
      <c r="AG339">
        <v>0</v>
      </c>
      <c r="AH339">
        <v>1</v>
      </c>
      <c r="AI339">
        <v>0</v>
      </c>
      <c r="AJ339">
        <v>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1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f t="shared" si="5"/>
        <v>7</v>
      </c>
    </row>
    <row r="340" spans="1:54" x14ac:dyDescent="0.55000000000000004">
      <c r="A340" t="s">
        <v>433</v>
      </c>
      <c r="B340" t="s">
        <v>382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1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</v>
      </c>
      <c r="AD340">
        <v>0</v>
      </c>
      <c r="AE340">
        <v>1</v>
      </c>
      <c r="AF340">
        <v>0</v>
      </c>
      <c r="AG340">
        <v>0</v>
      </c>
      <c r="AH340">
        <v>1</v>
      </c>
      <c r="AI340">
        <v>0</v>
      </c>
      <c r="AJ340">
        <v>1</v>
      </c>
      <c r="AK340">
        <v>1</v>
      </c>
      <c r="AL340">
        <v>1</v>
      </c>
      <c r="AM340">
        <v>0</v>
      </c>
      <c r="AN340">
        <v>1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f t="shared" si="5"/>
        <v>10</v>
      </c>
    </row>
    <row r="341" spans="1:54" x14ac:dyDescent="0.55000000000000004">
      <c r="A341" t="s">
        <v>434</v>
      </c>
      <c r="B341" t="s">
        <v>382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</v>
      </c>
      <c r="AD341">
        <v>0</v>
      </c>
      <c r="AE341">
        <v>1</v>
      </c>
      <c r="AF341">
        <v>0</v>
      </c>
      <c r="AG341">
        <v>0</v>
      </c>
      <c r="AH341">
        <v>1</v>
      </c>
      <c r="AI341">
        <v>0</v>
      </c>
      <c r="AJ341">
        <v>1</v>
      </c>
      <c r="AK341">
        <v>1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f t="shared" si="5"/>
        <v>6</v>
      </c>
    </row>
    <row r="342" spans="1:54" x14ac:dyDescent="0.55000000000000004">
      <c r="A342" t="s">
        <v>435</v>
      </c>
      <c r="B342" t="s">
        <v>382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</v>
      </c>
      <c r="L342">
        <v>1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3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4</v>
      </c>
      <c r="AI342">
        <v>0</v>
      </c>
      <c r="AJ342">
        <v>1</v>
      </c>
      <c r="AK342">
        <v>1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1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f t="shared" si="5"/>
        <v>16</v>
      </c>
    </row>
    <row r="343" spans="1:54" x14ac:dyDescent="0.55000000000000004">
      <c r="A343" t="s">
        <v>436</v>
      </c>
      <c r="B343" t="s">
        <v>382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2</v>
      </c>
      <c r="AD343">
        <v>0</v>
      </c>
      <c r="AE343">
        <v>1</v>
      </c>
      <c r="AF343">
        <v>0</v>
      </c>
      <c r="AG343">
        <v>0</v>
      </c>
      <c r="AH343">
        <v>2</v>
      </c>
      <c r="AI343">
        <v>0</v>
      </c>
      <c r="AJ343">
        <v>2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f t="shared" si="5"/>
        <v>10</v>
      </c>
    </row>
    <row r="344" spans="1:54" x14ac:dyDescent="0.55000000000000004">
      <c r="A344" t="s">
        <v>437</v>
      </c>
      <c r="B344" t="s">
        <v>382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8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2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f t="shared" si="5"/>
        <v>13</v>
      </c>
    </row>
    <row r="345" spans="1:54" x14ac:dyDescent="0.55000000000000004">
      <c r="A345" t="s">
        <v>438</v>
      </c>
      <c r="B345" t="s">
        <v>382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1</v>
      </c>
      <c r="AD345">
        <v>0</v>
      </c>
      <c r="AE345">
        <v>0</v>
      </c>
      <c r="AF345">
        <v>0</v>
      </c>
      <c r="AG345">
        <v>0</v>
      </c>
      <c r="AH345">
        <v>2</v>
      </c>
      <c r="AI345">
        <v>0</v>
      </c>
      <c r="AJ345">
        <v>1</v>
      </c>
      <c r="AK345">
        <v>1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f t="shared" si="5"/>
        <v>9</v>
      </c>
    </row>
    <row r="346" spans="1:54" x14ac:dyDescent="0.55000000000000004">
      <c r="A346" t="s">
        <v>439</v>
      </c>
      <c r="B346" t="s">
        <v>382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</v>
      </c>
      <c r="L346">
        <v>1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1</v>
      </c>
      <c r="AB346">
        <v>0</v>
      </c>
      <c r="AC346">
        <v>1</v>
      </c>
      <c r="AD346">
        <v>0</v>
      </c>
      <c r="AE346">
        <v>0</v>
      </c>
      <c r="AF346">
        <v>0</v>
      </c>
      <c r="AG346">
        <v>0</v>
      </c>
      <c r="AH346">
        <v>2</v>
      </c>
      <c r="AI346">
        <v>0</v>
      </c>
      <c r="AJ346">
        <v>1</v>
      </c>
      <c r="AK346">
        <v>1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f t="shared" si="5"/>
        <v>12</v>
      </c>
    </row>
    <row r="347" spans="1:54" x14ac:dyDescent="0.55000000000000004">
      <c r="A347" t="s">
        <v>440</v>
      </c>
      <c r="B347" t="s">
        <v>382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v>1</v>
      </c>
      <c r="AD347">
        <v>0</v>
      </c>
      <c r="AE347">
        <v>1</v>
      </c>
      <c r="AF347">
        <v>0</v>
      </c>
      <c r="AG347">
        <v>0</v>
      </c>
      <c r="AH347">
        <v>1</v>
      </c>
      <c r="AI347">
        <v>1</v>
      </c>
      <c r="AJ347">
        <v>1</v>
      </c>
      <c r="AK347">
        <v>1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f t="shared" si="5"/>
        <v>9</v>
      </c>
    </row>
    <row r="348" spans="1:54" x14ac:dyDescent="0.55000000000000004">
      <c r="A348" t="s">
        <v>441</v>
      </c>
      <c r="B348" t="s">
        <v>382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2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3</v>
      </c>
      <c r="AD348">
        <v>0</v>
      </c>
      <c r="AE348">
        <v>0</v>
      </c>
      <c r="AF348">
        <v>0</v>
      </c>
      <c r="AG348">
        <v>0</v>
      </c>
      <c r="AH348">
        <v>3</v>
      </c>
      <c r="AI348">
        <v>0</v>
      </c>
      <c r="AJ348">
        <v>2</v>
      </c>
      <c r="AK348">
        <v>0</v>
      </c>
      <c r="AL348">
        <v>2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f t="shared" si="5"/>
        <v>15</v>
      </c>
    </row>
    <row r="349" spans="1:54" x14ac:dyDescent="0.55000000000000004">
      <c r="A349" t="s">
        <v>442</v>
      </c>
      <c r="B349" t="s">
        <v>382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1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</v>
      </c>
      <c r="AD349">
        <v>0</v>
      </c>
      <c r="AE349">
        <v>0</v>
      </c>
      <c r="AF349">
        <v>0</v>
      </c>
      <c r="AG349">
        <v>0</v>
      </c>
      <c r="AH349">
        <v>3</v>
      </c>
      <c r="AI349">
        <v>0</v>
      </c>
      <c r="AJ349">
        <v>1</v>
      </c>
      <c r="AK349">
        <v>1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1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f t="shared" si="5"/>
        <v>11</v>
      </c>
    </row>
    <row r="350" spans="1:54" x14ac:dyDescent="0.55000000000000004">
      <c r="A350" t="s">
        <v>443</v>
      </c>
      <c r="B350" t="s">
        <v>382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f t="shared" si="5"/>
        <v>3</v>
      </c>
    </row>
    <row r="351" spans="1:54" x14ac:dyDescent="0.55000000000000004">
      <c r="A351" t="s">
        <v>444</v>
      </c>
      <c r="B351" t="s">
        <v>382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</v>
      </c>
      <c r="AD351">
        <v>0</v>
      </c>
      <c r="AE351">
        <v>0</v>
      </c>
      <c r="AF351">
        <v>0</v>
      </c>
      <c r="AG351">
        <v>0</v>
      </c>
      <c r="AH351">
        <v>1</v>
      </c>
      <c r="AI351">
        <v>0</v>
      </c>
      <c r="AJ351">
        <v>1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f t="shared" si="5"/>
        <v>5</v>
      </c>
    </row>
    <row r="352" spans="1:54" x14ac:dyDescent="0.55000000000000004">
      <c r="A352" t="s">
        <v>445</v>
      </c>
      <c r="B352" t="s">
        <v>382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2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1</v>
      </c>
      <c r="AF352">
        <v>0</v>
      </c>
      <c r="AG352">
        <v>0</v>
      </c>
      <c r="AH352">
        <v>2</v>
      </c>
      <c r="AI352">
        <v>0</v>
      </c>
      <c r="AJ352">
        <v>1</v>
      </c>
      <c r="AK352">
        <v>1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1</v>
      </c>
      <c r="AY352">
        <v>1</v>
      </c>
      <c r="AZ352">
        <v>0</v>
      </c>
      <c r="BA352">
        <v>0</v>
      </c>
      <c r="BB352">
        <f t="shared" si="5"/>
        <v>13</v>
      </c>
    </row>
    <row r="353" spans="1:54" x14ac:dyDescent="0.55000000000000004">
      <c r="A353" t="s">
        <v>446</v>
      </c>
      <c r="B353" t="s">
        <v>382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1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1</v>
      </c>
      <c r="AB353">
        <v>0</v>
      </c>
      <c r="AC353">
        <v>1</v>
      </c>
      <c r="AD353">
        <v>1</v>
      </c>
      <c r="AE353">
        <v>0</v>
      </c>
      <c r="AF353">
        <v>0</v>
      </c>
      <c r="AG353">
        <v>0</v>
      </c>
      <c r="AH353">
        <v>2</v>
      </c>
      <c r="AI353">
        <v>0</v>
      </c>
      <c r="AJ353">
        <v>1</v>
      </c>
      <c r="AK353">
        <v>1</v>
      </c>
      <c r="AL353">
        <v>1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f t="shared" si="5"/>
        <v>12</v>
      </c>
    </row>
    <row r="354" spans="1:54" x14ac:dyDescent="0.55000000000000004">
      <c r="A354" t="s">
        <v>447</v>
      </c>
      <c r="B354" t="s">
        <v>382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1</v>
      </c>
      <c r="K354">
        <v>0</v>
      </c>
      <c r="L354">
        <v>1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2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1</v>
      </c>
      <c r="AD354">
        <v>0</v>
      </c>
      <c r="AE354">
        <v>1</v>
      </c>
      <c r="AF354">
        <v>0</v>
      </c>
      <c r="AG354">
        <v>0</v>
      </c>
      <c r="AH354">
        <v>1</v>
      </c>
      <c r="AI354">
        <v>0</v>
      </c>
      <c r="AJ354">
        <v>1</v>
      </c>
      <c r="AK354">
        <v>1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f t="shared" si="5"/>
        <v>11</v>
      </c>
    </row>
    <row r="355" spans="1:54" x14ac:dyDescent="0.55000000000000004">
      <c r="A355" t="s">
        <v>448</v>
      </c>
      <c r="B355" t="s">
        <v>382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1</v>
      </c>
      <c r="AB355">
        <v>0</v>
      </c>
      <c r="AC355">
        <v>1</v>
      </c>
      <c r="AD355">
        <v>0</v>
      </c>
      <c r="AE355">
        <v>0</v>
      </c>
      <c r="AF355">
        <v>0</v>
      </c>
      <c r="AG355">
        <v>0</v>
      </c>
      <c r="AH355">
        <v>1</v>
      </c>
      <c r="AI355">
        <v>0</v>
      </c>
      <c r="AJ355">
        <v>1</v>
      </c>
      <c r="AK355">
        <v>1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f t="shared" si="5"/>
        <v>10</v>
      </c>
    </row>
    <row r="356" spans="1:54" x14ac:dyDescent="0.55000000000000004">
      <c r="A356" t="s">
        <v>449</v>
      </c>
      <c r="B356" t="s">
        <v>382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2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</v>
      </c>
      <c r="AB356">
        <v>0</v>
      </c>
      <c r="AC356">
        <v>1</v>
      </c>
      <c r="AD356">
        <v>1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1</v>
      </c>
      <c r="AK356">
        <v>1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f t="shared" si="5"/>
        <v>10</v>
      </c>
    </row>
    <row r="357" spans="1:54" x14ac:dyDescent="0.55000000000000004">
      <c r="A357" t="s">
        <v>450</v>
      </c>
      <c r="B357" t="s">
        <v>382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1</v>
      </c>
      <c r="AD357">
        <v>0</v>
      </c>
      <c r="AE357">
        <v>0</v>
      </c>
      <c r="AF357">
        <v>0</v>
      </c>
      <c r="AG357">
        <v>0</v>
      </c>
      <c r="AH357">
        <v>1</v>
      </c>
      <c r="AI357">
        <v>0</v>
      </c>
      <c r="AJ357">
        <v>1</v>
      </c>
      <c r="AK357">
        <v>1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1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f t="shared" si="5"/>
        <v>7</v>
      </c>
    </row>
    <row r="358" spans="1:54" x14ac:dyDescent="0.55000000000000004">
      <c r="A358" t="s">
        <v>451</v>
      </c>
      <c r="B358" t="s">
        <v>382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</v>
      </c>
      <c r="L358">
        <v>1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3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0</v>
      </c>
      <c r="AC358">
        <v>1</v>
      </c>
      <c r="AD358">
        <v>1</v>
      </c>
      <c r="AE358">
        <v>1</v>
      </c>
      <c r="AF358">
        <v>0</v>
      </c>
      <c r="AG358">
        <v>0</v>
      </c>
      <c r="AH358">
        <v>1</v>
      </c>
      <c r="AI358">
        <v>0</v>
      </c>
      <c r="AJ358">
        <v>1</v>
      </c>
      <c r="AK358">
        <v>1</v>
      </c>
      <c r="AL358">
        <v>1</v>
      </c>
      <c r="AM358">
        <v>0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f t="shared" si="5"/>
        <v>20</v>
      </c>
    </row>
    <row r="359" spans="1:54" x14ac:dyDescent="0.55000000000000004">
      <c r="A359" t="s">
        <v>452</v>
      </c>
      <c r="B359" t="s">
        <v>382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1</v>
      </c>
      <c r="K359">
        <v>1</v>
      </c>
      <c r="L359">
        <v>1</v>
      </c>
      <c r="M359">
        <v>0</v>
      </c>
      <c r="N359">
        <v>0</v>
      </c>
      <c r="O359">
        <v>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2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0</v>
      </c>
      <c r="AC359">
        <v>1</v>
      </c>
      <c r="AD359">
        <v>1</v>
      </c>
      <c r="AE359">
        <v>0</v>
      </c>
      <c r="AF359">
        <v>0</v>
      </c>
      <c r="AG359">
        <v>0</v>
      </c>
      <c r="AH359">
        <v>1</v>
      </c>
      <c r="AI359">
        <v>0</v>
      </c>
      <c r="AJ359">
        <v>1</v>
      </c>
      <c r="AK359">
        <v>1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f t="shared" si="5"/>
        <v>13</v>
      </c>
    </row>
    <row r="360" spans="1:54" x14ac:dyDescent="0.55000000000000004">
      <c r="A360" t="s">
        <v>453</v>
      </c>
      <c r="B360" t="s">
        <v>382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13</v>
      </c>
      <c r="L360">
        <v>1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3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</v>
      </c>
      <c r="AD360">
        <v>0</v>
      </c>
      <c r="AE360">
        <v>0</v>
      </c>
      <c r="AF360">
        <v>0</v>
      </c>
      <c r="AG360">
        <v>0</v>
      </c>
      <c r="AH360">
        <v>4</v>
      </c>
      <c r="AI360">
        <v>0</v>
      </c>
      <c r="AJ360">
        <v>1</v>
      </c>
      <c r="AK360">
        <v>1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f t="shared" si="5"/>
        <v>27</v>
      </c>
    </row>
    <row r="361" spans="1:54" x14ac:dyDescent="0.55000000000000004">
      <c r="A361" t="s">
        <v>454</v>
      </c>
      <c r="B361" t="s">
        <v>382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</v>
      </c>
      <c r="AB361">
        <v>0</v>
      </c>
      <c r="AC361">
        <v>1</v>
      </c>
      <c r="AD361">
        <v>1</v>
      </c>
      <c r="AE361">
        <v>0</v>
      </c>
      <c r="AF361">
        <v>0</v>
      </c>
      <c r="AG361">
        <v>0</v>
      </c>
      <c r="AH361">
        <v>1</v>
      </c>
      <c r="AI361">
        <v>0</v>
      </c>
      <c r="AJ361">
        <v>1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f t="shared" si="5"/>
        <v>6</v>
      </c>
    </row>
    <row r="362" spans="1:54" x14ac:dyDescent="0.55000000000000004">
      <c r="A362" t="s">
        <v>455</v>
      </c>
      <c r="B362" t="s">
        <v>382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5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2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1</v>
      </c>
      <c r="AD362">
        <v>1</v>
      </c>
      <c r="AE362">
        <v>0</v>
      </c>
      <c r="AF362">
        <v>0</v>
      </c>
      <c r="AG362">
        <v>0</v>
      </c>
      <c r="AH362">
        <v>1</v>
      </c>
      <c r="AI362">
        <v>0</v>
      </c>
      <c r="AJ362">
        <v>1</v>
      </c>
      <c r="AK362">
        <v>0</v>
      </c>
      <c r="AL362">
        <v>0</v>
      </c>
      <c r="AM362">
        <v>4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f t="shared" si="5"/>
        <v>17</v>
      </c>
    </row>
    <row r="363" spans="1:54" x14ac:dyDescent="0.55000000000000004">
      <c r="A363" t="s">
        <v>456</v>
      </c>
      <c r="B363" t="s">
        <v>382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2</v>
      </c>
      <c r="L363">
        <v>1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2</v>
      </c>
      <c r="AA363">
        <v>1</v>
      </c>
      <c r="AB363">
        <v>0</v>
      </c>
      <c r="AC363">
        <v>1</v>
      </c>
      <c r="AD363">
        <v>0</v>
      </c>
      <c r="AE363">
        <v>0</v>
      </c>
      <c r="AF363">
        <v>0</v>
      </c>
      <c r="AG363">
        <v>0</v>
      </c>
      <c r="AH363">
        <v>1</v>
      </c>
      <c r="AI363">
        <v>0</v>
      </c>
      <c r="AJ363">
        <v>1</v>
      </c>
      <c r="AK363">
        <v>1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1</v>
      </c>
      <c r="BA363">
        <v>0</v>
      </c>
      <c r="BB363">
        <f t="shared" si="5"/>
        <v>15</v>
      </c>
    </row>
    <row r="364" spans="1:54" x14ac:dyDescent="0.55000000000000004">
      <c r="A364" t="s">
        <v>457</v>
      </c>
      <c r="B364" t="s">
        <v>382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1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2</v>
      </c>
      <c r="V364">
        <v>0</v>
      </c>
      <c r="W364">
        <v>0</v>
      </c>
      <c r="X364">
        <v>0</v>
      </c>
      <c r="Y364">
        <v>0</v>
      </c>
      <c r="Z364">
        <v>1</v>
      </c>
      <c r="AA364">
        <v>1</v>
      </c>
      <c r="AB364">
        <v>0</v>
      </c>
      <c r="AC364">
        <v>1</v>
      </c>
      <c r="AD364">
        <v>1</v>
      </c>
      <c r="AE364">
        <v>1</v>
      </c>
      <c r="AF364">
        <v>0</v>
      </c>
      <c r="AG364">
        <v>0</v>
      </c>
      <c r="AH364">
        <v>2</v>
      </c>
      <c r="AI364">
        <v>0</v>
      </c>
      <c r="AJ364">
        <v>1</v>
      </c>
      <c r="AK364">
        <v>1</v>
      </c>
      <c r="AL364">
        <v>0</v>
      </c>
      <c r="AM364">
        <v>1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2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1</v>
      </c>
      <c r="BB364">
        <f t="shared" si="5"/>
        <v>18</v>
      </c>
    </row>
    <row r="365" spans="1:54" x14ac:dyDescent="0.55000000000000004">
      <c r="A365" t="s">
        <v>458</v>
      </c>
      <c r="B365" t="s">
        <v>382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1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</v>
      </c>
      <c r="AB365">
        <v>0</v>
      </c>
      <c r="AC365">
        <v>1</v>
      </c>
      <c r="AD365">
        <v>0</v>
      </c>
      <c r="AE365">
        <v>0</v>
      </c>
      <c r="AF365">
        <v>0</v>
      </c>
      <c r="AG365">
        <v>0</v>
      </c>
      <c r="AH365">
        <v>1</v>
      </c>
      <c r="AI365">
        <v>0</v>
      </c>
      <c r="AJ365">
        <v>1</v>
      </c>
      <c r="AK365">
        <v>1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f t="shared" si="5"/>
        <v>9</v>
      </c>
    </row>
    <row r="366" spans="1:54" x14ac:dyDescent="0.55000000000000004">
      <c r="A366" t="s">
        <v>459</v>
      </c>
      <c r="B366" t="s">
        <v>382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1</v>
      </c>
      <c r="J366">
        <v>1</v>
      </c>
      <c r="K366">
        <v>2</v>
      </c>
      <c r="L366">
        <v>1</v>
      </c>
      <c r="M366">
        <v>1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1</v>
      </c>
      <c r="AB366">
        <v>0</v>
      </c>
      <c r="AC366">
        <v>1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0</v>
      </c>
      <c r="AJ366">
        <v>1</v>
      </c>
      <c r="AK366">
        <v>1</v>
      </c>
      <c r="AL366">
        <v>1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f t="shared" si="5"/>
        <v>15</v>
      </c>
    </row>
    <row r="367" spans="1:54" x14ac:dyDescent="0.55000000000000004">
      <c r="A367" t="s">
        <v>460</v>
      </c>
      <c r="B367" t="s">
        <v>382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</v>
      </c>
      <c r="L367">
        <v>1</v>
      </c>
      <c r="M367">
        <v>1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1</v>
      </c>
      <c r="AB367">
        <v>0</v>
      </c>
      <c r="AC367">
        <v>1</v>
      </c>
      <c r="AD367">
        <v>1</v>
      </c>
      <c r="AE367">
        <v>0</v>
      </c>
      <c r="AF367">
        <v>0</v>
      </c>
      <c r="AG367">
        <v>0</v>
      </c>
      <c r="AH367">
        <v>2</v>
      </c>
      <c r="AI367">
        <v>0</v>
      </c>
      <c r="AJ367">
        <v>1</v>
      </c>
      <c r="AK367">
        <v>1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f t="shared" si="5"/>
        <v>14</v>
      </c>
    </row>
    <row r="368" spans="1:54" x14ac:dyDescent="0.55000000000000004">
      <c r="A368" t="s">
        <v>461</v>
      </c>
      <c r="B368" t="s">
        <v>382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5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2</v>
      </c>
      <c r="V368">
        <v>0</v>
      </c>
      <c r="W368">
        <v>0</v>
      </c>
      <c r="X368">
        <v>0</v>
      </c>
      <c r="Y368">
        <v>0</v>
      </c>
      <c r="Z368">
        <v>1</v>
      </c>
      <c r="AA368">
        <v>1</v>
      </c>
      <c r="AB368">
        <v>0</v>
      </c>
      <c r="AC368">
        <v>1</v>
      </c>
      <c r="AD368">
        <v>0</v>
      </c>
      <c r="AE368">
        <v>1</v>
      </c>
      <c r="AF368">
        <v>1</v>
      </c>
      <c r="AG368">
        <v>0</v>
      </c>
      <c r="AH368">
        <v>1</v>
      </c>
      <c r="AI368">
        <v>1</v>
      </c>
      <c r="AJ368">
        <v>1</v>
      </c>
      <c r="AK368">
        <v>1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1</v>
      </c>
      <c r="AX368">
        <v>0</v>
      </c>
      <c r="AY368">
        <v>0</v>
      </c>
      <c r="AZ368">
        <v>0</v>
      </c>
      <c r="BA368">
        <v>1</v>
      </c>
      <c r="BB368">
        <f t="shared" si="5"/>
        <v>21</v>
      </c>
    </row>
    <row r="369" spans="1:54" x14ac:dyDescent="0.55000000000000004">
      <c r="A369" t="s">
        <v>462</v>
      </c>
      <c r="B369" t="s">
        <v>382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1</v>
      </c>
      <c r="AD369">
        <v>0</v>
      </c>
      <c r="AE369">
        <v>1</v>
      </c>
      <c r="AF369">
        <v>0</v>
      </c>
      <c r="AG369">
        <v>0</v>
      </c>
      <c r="AH369">
        <v>4</v>
      </c>
      <c r="AI369">
        <v>0</v>
      </c>
      <c r="AJ369">
        <v>1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1</v>
      </c>
      <c r="AS369">
        <v>0</v>
      </c>
      <c r="AT369">
        <v>0</v>
      </c>
      <c r="AU369">
        <v>6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f t="shared" si="5"/>
        <v>16</v>
      </c>
    </row>
    <row r="370" spans="1:54" x14ac:dyDescent="0.55000000000000004">
      <c r="A370" t="s">
        <v>463</v>
      </c>
      <c r="B370" t="s">
        <v>382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1</v>
      </c>
      <c r="J370">
        <v>0</v>
      </c>
      <c r="K370">
        <v>10</v>
      </c>
      <c r="L370">
        <v>1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</v>
      </c>
      <c r="AB370">
        <v>0</v>
      </c>
      <c r="AC370">
        <v>1</v>
      </c>
      <c r="AD370">
        <v>0</v>
      </c>
      <c r="AE370">
        <v>0</v>
      </c>
      <c r="AF370">
        <v>0</v>
      </c>
      <c r="AG370">
        <v>0</v>
      </c>
      <c r="AH370">
        <v>1</v>
      </c>
      <c r="AI370">
        <v>0</v>
      </c>
      <c r="AJ370">
        <v>1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f t="shared" si="5"/>
        <v>18</v>
      </c>
    </row>
    <row r="371" spans="1:54" x14ac:dyDescent="0.55000000000000004">
      <c r="A371" t="s">
        <v>464</v>
      </c>
      <c r="B371" t="s">
        <v>382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10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1</v>
      </c>
      <c r="AD371">
        <v>0</v>
      </c>
      <c r="AE371">
        <v>1</v>
      </c>
      <c r="AF371">
        <v>0</v>
      </c>
      <c r="AG371">
        <v>0</v>
      </c>
      <c r="AH371">
        <v>3</v>
      </c>
      <c r="AI371">
        <v>0</v>
      </c>
      <c r="AJ371">
        <v>1</v>
      </c>
      <c r="AK371">
        <v>1</v>
      </c>
      <c r="AL371">
        <v>0</v>
      </c>
      <c r="AM371">
        <v>1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f t="shared" si="5"/>
        <v>21</v>
      </c>
    </row>
    <row r="372" spans="1:54" x14ac:dyDescent="0.55000000000000004">
      <c r="A372" t="s">
        <v>465</v>
      </c>
      <c r="B372" t="s">
        <v>382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1</v>
      </c>
      <c r="I372">
        <v>0</v>
      </c>
      <c r="J372">
        <v>0</v>
      </c>
      <c r="K372">
        <v>1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</v>
      </c>
      <c r="AB372">
        <v>0</v>
      </c>
      <c r="AC372">
        <v>1</v>
      </c>
      <c r="AD372">
        <v>0</v>
      </c>
      <c r="AE372">
        <v>1</v>
      </c>
      <c r="AF372">
        <v>1</v>
      </c>
      <c r="AG372">
        <v>0</v>
      </c>
      <c r="AH372">
        <v>1</v>
      </c>
      <c r="AI372">
        <v>0</v>
      </c>
      <c r="AJ372">
        <v>2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1</v>
      </c>
      <c r="AZ372">
        <v>0</v>
      </c>
      <c r="BA372">
        <v>1</v>
      </c>
      <c r="BB372">
        <f t="shared" si="5"/>
        <v>13</v>
      </c>
    </row>
    <row r="373" spans="1:54" x14ac:dyDescent="0.55000000000000004">
      <c r="A373" t="s">
        <v>466</v>
      </c>
      <c r="B373" t="s">
        <v>382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2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</v>
      </c>
      <c r="AD373">
        <v>1</v>
      </c>
      <c r="AE373">
        <v>0</v>
      </c>
      <c r="AF373">
        <v>0</v>
      </c>
      <c r="AG373">
        <v>0</v>
      </c>
      <c r="AH373">
        <v>2</v>
      </c>
      <c r="AI373">
        <v>1</v>
      </c>
      <c r="AJ373">
        <v>1</v>
      </c>
      <c r="AK373">
        <v>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f t="shared" si="5"/>
        <v>13</v>
      </c>
    </row>
    <row r="374" spans="1:54" x14ac:dyDescent="0.55000000000000004">
      <c r="A374" t="s">
        <v>467</v>
      </c>
      <c r="B374" t="s">
        <v>382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3</v>
      </c>
      <c r="L374">
        <v>1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2</v>
      </c>
      <c r="AI374">
        <v>0</v>
      </c>
      <c r="AJ374">
        <v>1</v>
      </c>
      <c r="AK374">
        <v>1</v>
      </c>
      <c r="AL374">
        <v>0</v>
      </c>
      <c r="AM374">
        <v>0</v>
      </c>
      <c r="AN374">
        <v>0</v>
      </c>
      <c r="AO374">
        <v>1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f t="shared" si="5"/>
        <v>13</v>
      </c>
    </row>
    <row r="375" spans="1:54" x14ac:dyDescent="0.55000000000000004">
      <c r="A375" t="s">
        <v>468</v>
      </c>
      <c r="B375" t="s">
        <v>382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2</v>
      </c>
      <c r="L375">
        <v>1</v>
      </c>
      <c r="M375">
        <v>1</v>
      </c>
      <c r="N375">
        <v>0</v>
      </c>
      <c r="O375">
        <v>2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3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0</v>
      </c>
      <c r="AC375">
        <v>1</v>
      </c>
      <c r="AD375">
        <v>0</v>
      </c>
      <c r="AE375">
        <v>0</v>
      </c>
      <c r="AF375">
        <v>0</v>
      </c>
      <c r="AG375">
        <v>0</v>
      </c>
      <c r="AH375">
        <v>2</v>
      </c>
      <c r="AI375">
        <v>1</v>
      </c>
      <c r="AJ375">
        <v>1</v>
      </c>
      <c r="AK375">
        <v>1</v>
      </c>
      <c r="AL375">
        <v>2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1</v>
      </c>
      <c r="AZ375">
        <v>0</v>
      </c>
      <c r="BA375">
        <v>1</v>
      </c>
      <c r="BB375">
        <f t="shared" si="5"/>
        <v>21</v>
      </c>
    </row>
    <row r="376" spans="1:54" x14ac:dyDescent="0.55000000000000004">
      <c r="A376" t="s">
        <v>469</v>
      </c>
      <c r="B376" t="s">
        <v>382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1</v>
      </c>
      <c r="L376">
        <v>1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1</v>
      </c>
      <c r="AD376">
        <v>1</v>
      </c>
      <c r="AE376">
        <v>0</v>
      </c>
      <c r="AF376">
        <v>0</v>
      </c>
      <c r="AG376">
        <v>0</v>
      </c>
      <c r="AH376">
        <v>2</v>
      </c>
      <c r="AI376">
        <v>0</v>
      </c>
      <c r="AJ376">
        <v>1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f t="shared" si="5"/>
        <v>10</v>
      </c>
    </row>
    <row r="377" spans="1:54" x14ac:dyDescent="0.55000000000000004">
      <c r="A377" t="s">
        <v>470</v>
      </c>
      <c r="B377" t="s">
        <v>382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1</v>
      </c>
      <c r="AD377">
        <v>0</v>
      </c>
      <c r="AE377">
        <v>1</v>
      </c>
      <c r="AF377">
        <v>0</v>
      </c>
      <c r="AG377">
        <v>0</v>
      </c>
      <c r="AH377">
        <v>1</v>
      </c>
      <c r="AI377">
        <v>0</v>
      </c>
      <c r="AJ377">
        <v>1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1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f t="shared" si="5"/>
        <v>7</v>
      </c>
    </row>
    <row r="378" spans="1:54" x14ac:dyDescent="0.55000000000000004">
      <c r="A378" t="s">
        <v>471</v>
      </c>
      <c r="B378" t="s">
        <v>382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1</v>
      </c>
      <c r="AD378">
        <v>0</v>
      </c>
      <c r="AE378">
        <v>1</v>
      </c>
      <c r="AF378">
        <v>0</v>
      </c>
      <c r="AG378">
        <v>0</v>
      </c>
      <c r="AH378">
        <v>2</v>
      </c>
      <c r="AI378">
        <v>0</v>
      </c>
      <c r="AJ378">
        <v>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1</v>
      </c>
      <c r="BB378">
        <f t="shared" si="5"/>
        <v>8</v>
      </c>
    </row>
    <row r="379" spans="1:54" x14ac:dyDescent="0.55000000000000004">
      <c r="A379" t="s">
        <v>472</v>
      </c>
      <c r="B379" t="s">
        <v>382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1</v>
      </c>
      <c r="J379">
        <v>0</v>
      </c>
      <c r="K379">
        <v>2</v>
      </c>
      <c r="L379">
        <v>1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4</v>
      </c>
      <c r="AA379">
        <v>0</v>
      </c>
      <c r="AB379">
        <v>0</v>
      </c>
      <c r="AC379">
        <v>1</v>
      </c>
      <c r="AD379">
        <v>1</v>
      </c>
      <c r="AE379">
        <v>0</v>
      </c>
      <c r="AF379">
        <v>0</v>
      </c>
      <c r="AG379">
        <v>0</v>
      </c>
      <c r="AH379">
        <v>2</v>
      </c>
      <c r="AI379">
        <v>0</v>
      </c>
      <c r="AJ379">
        <v>1</v>
      </c>
      <c r="AK379">
        <v>1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1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f t="shared" si="5"/>
        <v>19</v>
      </c>
    </row>
    <row r="380" spans="1:54" x14ac:dyDescent="0.55000000000000004">
      <c r="A380" t="s">
        <v>473</v>
      </c>
      <c r="B380" t="s">
        <v>382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1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0</v>
      </c>
      <c r="AC380">
        <v>1</v>
      </c>
      <c r="AD380">
        <v>0</v>
      </c>
      <c r="AE380">
        <v>0</v>
      </c>
      <c r="AF380">
        <v>0</v>
      </c>
      <c r="AG380">
        <v>0</v>
      </c>
      <c r="AH380">
        <v>2</v>
      </c>
      <c r="AI380">
        <v>0</v>
      </c>
      <c r="AJ380">
        <v>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f t="shared" si="5"/>
        <v>9</v>
      </c>
    </row>
    <row r="381" spans="1:54" x14ac:dyDescent="0.55000000000000004">
      <c r="A381" t="s">
        <v>474</v>
      </c>
      <c r="B381" t="s">
        <v>382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2</v>
      </c>
      <c r="L381">
        <v>1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2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1</v>
      </c>
      <c r="AD381">
        <v>0</v>
      </c>
      <c r="AE381">
        <v>0</v>
      </c>
      <c r="AF381">
        <v>0</v>
      </c>
      <c r="AG381">
        <v>0</v>
      </c>
      <c r="AH381">
        <v>1</v>
      </c>
      <c r="AI381">
        <v>0</v>
      </c>
      <c r="AJ381">
        <v>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f t="shared" si="5"/>
        <v>10</v>
      </c>
    </row>
    <row r="382" spans="1:54" x14ac:dyDescent="0.55000000000000004">
      <c r="A382" t="s">
        <v>475</v>
      </c>
      <c r="B382" t="s">
        <v>382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1</v>
      </c>
      <c r="Z382">
        <v>1</v>
      </c>
      <c r="AA382">
        <v>0</v>
      </c>
      <c r="AB382">
        <v>0</v>
      </c>
      <c r="AC382">
        <v>1</v>
      </c>
      <c r="AD382">
        <v>1</v>
      </c>
      <c r="AE382">
        <v>1</v>
      </c>
      <c r="AF382">
        <v>0</v>
      </c>
      <c r="AG382">
        <v>0</v>
      </c>
      <c r="AH382">
        <v>1</v>
      </c>
      <c r="AI382">
        <v>0</v>
      </c>
      <c r="AJ382">
        <v>1</v>
      </c>
      <c r="AK382">
        <v>1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f t="shared" si="5"/>
        <v>10</v>
      </c>
    </row>
    <row r="383" spans="1:54" x14ac:dyDescent="0.55000000000000004">
      <c r="A383" t="s">
        <v>476</v>
      </c>
      <c r="B383" t="s">
        <v>382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1</v>
      </c>
      <c r="J383">
        <v>0</v>
      </c>
      <c r="K383">
        <v>2</v>
      </c>
      <c r="L383">
        <v>1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2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</v>
      </c>
      <c r="AB383">
        <v>0</v>
      </c>
      <c r="AC383">
        <v>1</v>
      </c>
      <c r="AD383">
        <v>1</v>
      </c>
      <c r="AE383">
        <v>0</v>
      </c>
      <c r="AF383">
        <v>0</v>
      </c>
      <c r="AG383">
        <v>0</v>
      </c>
      <c r="AH383">
        <v>2</v>
      </c>
      <c r="AI383">
        <v>0</v>
      </c>
      <c r="AJ383">
        <v>1</v>
      </c>
      <c r="AK383">
        <v>1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1</v>
      </c>
      <c r="AZ383">
        <v>0</v>
      </c>
      <c r="BA383">
        <v>0</v>
      </c>
      <c r="BB383">
        <f t="shared" si="5"/>
        <v>17</v>
      </c>
    </row>
    <row r="384" spans="1:54" x14ac:dyDescent="0.55000000000000004">
      <c r="A384" t="s">
        <v>477</v>
      </c>
      <c r="B384" t="s">
        <v>382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3</v>
      </c>
      <c r="L384">
        <v>1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1</v>
      </c>
      <c r="W384">
        <v>0</v>
      </c>
      <c r="X384">
        <v>0</v>
      </c>
      <c r="Y384">
        <v>0</v>
      </c>
      <c r="Z384">
        <v>1</v>
      </c>
      <c r="AA384">
        <v>1</v>
      </c>
      <c r="AB384">
        <v>0</v>
      </c>
      <c r="AC384">
        <v>2</v>
      </c>
      <c r="AD384">
        <v>0</v>
      </c>
      <c r="AE384">
        <v>1</v>
      </c>
      <c r="AF384">
        <v>0</v>
      </c>
      <c r="AG384">
        <v>0</v>
      </c>
      <c r="AH384">
        <v>3</v>
      </c>
      <c r="AI384">
        <v>0</v>
      </c>
      <c r="AJ384">
        <v>0</v>
      </c>
      <c r="AK384">
        <v>1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1</v>
      </c>
      <c r="AX384">
        <v>0</v>
      </c>
      <c r="AY384">
        <v>0</v>
      </c>
      <c r="AZ384">
        <v>0</v>
      </c>
      <c r="BA384">
        <v>0</v>
      </c>
      <c r="BB384">
        <f t="shared" si="5"/>
        <v>17</v>
      </c>
    </row>
    <row r="385" spans="1:54" x14ac:dyDescent="0.55000000000000004">
      <c r="A385" t="s">
        <v>478</v>
      </c>
      <c r="B385" t="s">
        <v>382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2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</v>
      </c>
      <c r="AB385">
        <v>0</v>
      </c>
      <c r="AC385">
        <v>1</v>
      </c>
      <c r="AD385">
        <v>0</v>
      </c>
      <c r="AE385">
        <v>1</v>
      </c>
      <c r="AF385">
        <v>0</v>
      </c>
      <c r="AG385">
        <v>0</v>
      </c>
      <c r="AH385">
        <v>1</v>
      </c>
      <c r="AI385">
        <v>0</v>
      </c>
      <c r="AJ385">
        <v>1</v>
      </c>
      <c r="AK385">
        <v>0</v>
      </c>
      <c r="AL385">
        <v>0</v>
      </c>
      <c r="AM385">
        <v>0</v>
      </c>
      <c r="AN385">
        <v>1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1</v>
      </c>
      <c r="AX385">
        <v>0</v>
      </c>
      <c r="AY385">
        <v>0</v>
      </c>
      <c r="AZ385">
        <v>0</v>
      </c>
      <c r="BA385">
        <v>0</v>
      </c>
      <c r="BB385">
        <f t="shared" si="5"/>
        <v>13</v>
      </c>
    </row>
    <row r="386" spans="1:54" x14ac:dyDescent="0.55000000000000004">
      <c r="A386" t="s">
        <v>479</v>
      </c>
      <c r="B386" t="s">
        <v>382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1</v>
      </c>
      <c r="AD386">
        <v>0</v>
      </c>
      <c r="AE386">
        <v>0</v>
      </c>
      <c r="AF386">
        <v>0</v>
      </c>
      <c r="AG386">
        <v>0</v>
      </c>
      <c r="AH386">
        <v>4</v>
      </c>
      <c r="AI386">
        <v>1</v>
      </c>
      <c r="AJ386">
        <v>1</v>
      </c>
      <c r="AK386">
        <v>1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f t="shared" ref="BB386:BB431" si="6">SUM(C386:BA386)</f>
        <v>10</v>
      </c>
    </row>
    <row r="387" spans="1:54" x14ac:dyDescent="0.55000000000000004">
      <c r="A387" t="s">
        <v>480</v>
      </c>
      <c r="B387" t="s">
        <v>382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1</v>
      </c>
      <c r="AD387">
        <v>0</v>
      </c>
      <c r="AE387">
        <v>1</v>
      </c>
      <c r="AF387">
        <v>0</v>
      </c>
      <c r="AG387">
        <v>0</v>
      </c>
      <c r="AH387">
        <v>2</v>
      </c>
      <c r="AI387">
        <v>0</v>
      </c>
      <c r="AJ387">
        <v>1</v>
      </c>
      <c r="AK387">
        <v>1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f t="shared" si="6"/>
        <v>8</v>
      </c>
    </row>
    <row r="388" spans="1:54" x14ac:dyDescent="0.55000000000000004">
      <c r="A388" t="s">
        <v>481</v>
      </c>
      <c r="B388" t="s">
        <v>382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0</v>
      </c>
      <c r="AG388">
        <v>0</v>
      </c>
      <c r="AH388">
        <v>2</v>
      </c>
      <c r="AI388">
        <v>0</v>
      </c>
      <c r="AJ388">
        <v>1</v>
      </c>
      <c r="AK388">
        <v>1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f t="shared" si="6"/>
        <v>8</v>
      </c>
    </row>
    <row r="389" spans="1:54" x14ac:dyDescent="0.55000000000000004">
      <c r="A389" t="s">
        <v>482</v>
      </c>
      <c r="B389" t="s">
        <v>382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2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1</v>
      </c>
      <c r="AD389">
        <v>0</v>
      </c>
      <c r="AE389">
        <v>0</v>
      </c>
      <c r="AF389">
        <v>0</v>
      </c>
      <c r="AG389">
        <v>0</v>
      </c>
      <c r="AH389">
        <v>2</v>
      </c>
      <c r="AI389">
        <v>0</v>
      </c>
      <c r="AJ389">
        <v>1</v>
      </c>
      <c r="AK389">
        <v>1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1</v>
      </c>
      <c r="AT389">
        <v>0</v>
      </c>
      <c r="AU389">
        <v>0</v>
      </c>
      <c r="AV389">
        <v>0</v>
      </c>
      <c r="AW389">
        <v>0</v>
      </c>
      <c r="AX389">
        <v>1</v>
      </c>
      <c r="AY389">
        <v>0</v>
      </c>
      <c r="AZ389">
        <v>0</v>
      </c>
      <c r="BA389">
        <v>2</v>
      </c>
      <c r="BB389">
        <f t="shared" si="6"/>
        <v>14</v>
      </c>
    </row>
    <row r="390" spans="1:54" x14ac:dyDescent="0.55000000000000004">
      <c r="A390" t="s">
        <v>483</v>
      </c>
      <c r="B390" t="s">
        <v>382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3</v>
      </c>
      <c r="L390">
        <v>1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6</v>
      </c>
      <c r="AA390">
        <v>0</v>
      </c>
      <c r="AB390">
        <v>0</v>
      </c>
      <c r="AC390">
        <v>1</v>
      </c>
      <c r="AD390">
        <v>0</v>
      </c>
      <c r="AE390">
        <v>0</v>
      </c>
      <c r="AF390">
        <v>0</v>
      </c>
      <c r="AG390">
        <v>0</v>
      </c>
      <c r="AH390">
        <v>2</v>
      </c>
      <c r="AI390">
        <v>0</v>
      </c>
      <c r="AJ390">
        <v>1</v>
      </c>
      <c r="AK390">
        <v>0</v>
      </c>
      <c r="AL390">
        <v>0</v>
      </c>
      <c r="AM390">
        <v>1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f t="shared" si="6"/>
        <v>19</v>
      </c>
    </row>
    <row r="391" spans="1:54" x14ac:dyDescent="0.55000000000000004">
      <c r="A391" t="s">
        <v>484</v>
      </c>
      <c r="B391" t="s">
        <v>382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1</v>
      </c>
      <c r="I391">
        <v>1</v>
      </c>
      <c r="J391">
        <v>0</v>
      </c>
      <c r="K391">
        <v>0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1</v>
      </c>
      <c r="AD391">
        <v>0</v>
      </c>
      <c r="AE391">
        <v>0</v>
      </c>
      <c r="AF391">
        <v>0</v>
      </c>
      <c r="AG391">
        <v>0</v>
      </c>
      <c r="AH391">
        <v>2</v>
      </c>
      <c r="AI391">
        <v>0</v>
      </c>
      <c r="AJ391">
        <v>1</v>
      </c>
      <c r="AK391">
        <v>0</v>
      </c>
      <c r="AL391">
        <v>0</v>
      </c>
      <c r="AM391">
        <v>0</v>
      </c>
      <c r="AN391">
        <v>0</v>
      </c>
      <c r="AO391">
        <v>1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1</v>
      </c>
      <c r="BB391">
        <f t="shared" si="6"/>
        <v>10</v>
      </c>
    </row>
    <row r="392" spans="1:54" x14ac:dyDescent="0.55000000000000004">
      <c r="A392" t="s">
        <v>485</v>
      </c>
      <c r="B392" t="s">
        <v>382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2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2</v>
      </c>
      <c r="AD392">
        <v>0</v>
      </c>
      <c r="AE392">
        <v>1</v>
      </c>
      <c r="AF392">
        <v>0</v>
      </c>
      <c r="AG392">
        <v>0</v>
      </c>
      <c r="AH392">
        <v>2</v>
      </c>
      <c r="AI392">
        <v>0</v>
      </c>
      <c r="AJ392">
        <v>1</v>
      </c>
      <c r="AK392">
        <v>0</v>
      </c>
      <c r="AL392">
        <v>0</v>
      </c>
      <c r="AM392">
        <v>2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f t="shared" si="6"/>
        <v>13</v>
      </c>
    </row>
    <row r="393" spans="1:54" x14ac:dyDescent="0.55000000000000004">
      <c r="A393" t="s">
        <v>486</v>
      </c>
      <c r="B393" t="s">
        <v>382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1</v>
      </c>
      <c r="J393">
        <v>0</v>
      </c>
      <c r="K393">
        <v>3</v>
      </c>
      <c r="L393">
        <v>1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2</v>
      </c>
      <c r="AD393">
        <v>0</v>
      </c>
      <c r="AE393">
        <v>1</v>
      </c>
      <c r="AF393">
        <v>0</v>
      </c>
      <c r="AG393">
        <v>0</v>
      </c>
      <c r="AH393">
        <v>3</v>
      </c>
      <c r="AI393">
        <v>0</v>
      </c>
      <c r="AJ393">
        <v>1</v>
      </c>
      <c r="AK393">
        <v>1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1</v>
      </c>
      <c r="AS393">
        <v>1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f t="shared" si="6"/>
        <v>18</v>
      </c>
    </row>
    <row r="394" spans="1:54" x14ac:dyDescent="0.55000000000000004">
      <c r="A394" t="s">
        <v>487</v>
      </c>
      <c r="B394" t="s">
        <v>382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1</v>
      </c>
      <c r="L394">
        <v>1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2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</v>
      </c>
      <c r="AB394">
        <v>0</v>
      </c>
      <c r="AC394">
        <v>1</v>
      </c>
      <c r="AD394">
        <v>0</v>
      </c>
      <c r="AE394">
        <v>1</v>
      </c>
      <c r="AF394">
        <v>0</v>
      </c>
      <c r="AG394">
        <v>0</v>
      </c>
      <c r="AH394">
        <v>1</v>
      </c>
      <c r="AI394">
        <v>0</v>
      </c>
      <c r="AJ394">
        <v>1</v>
      </c>
      <c r="AK394">
        <v>0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f t="shared" si="6"/>
        <v>13</v>
      </c>
    </row>
    <row r="395" spans="1:54" x14ac:dyDescent="0.55000000000000004">
      <c r="A395" t="s">
        <v>488</v>
      </c>
      <c r="B395" t="s">
        <v>382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</v>
      </c>
      <c r="AD395">
        <v>0</v>
      </c>
      <c r="AE395">
        <v>1</v>
      </c>
      <c r="AF395">
        <v>0</v>
      </c>
      <c r="AG395">
        <v>0</v>
      </c>
      <c r="AH395">
        <v>2</v>
      </c>
      <c r="AI395">
        <v>0</v>
      </c>
      <c r="AJ395">
        <v>1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1</v>
      </c>
      <c r="BB395">
        <f t="shared" si="6"/>
        <v>7</v>
      </c>
    </row>
    <row r="396" spans="1:54" x14ac:dyDescent="0.55000000000000004">
      <c r="A396" t="s">
        <v>489</v>
      </c>
      <c r="B396" t="s">
        <v>382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3</v>
      </c>
      <c r="AE396">
        <v>1</v>
      </c>
      <c r="AF396">
        <v>0</v>
      </c>
      <c r="AG396">
        <v>0</v>
      </c>
      <c r="AH396">
        <v>1</v>
      </c>
      <c r="AI396">
        <v>0</v>
      </c>
      <c r="AJ396">
        <v>1</v>
      </c>
      <c r="AK396">
        <v>0</v>
      </c>
      <c r="AL396">
        <v>1</v>
      </c>
      <c r="AM396">
        <v>1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f t="shared" si="6"/>
        <v>9</v>
      </c>
    </row>
    <row r="397" spans="1:54" x14ac:dyDescent="0.55000000000000004">
      <c r="A397" t="s">
        <v>490</v>
      </c>
      <c r="B397" t="s">
        <v>382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3</v>
      </c>
      <c r="L397">
        <v>1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2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</v>
      </c>
      <c r="AB397">
        <v>0</v>
      </c>
      <c r="AC397">
        <v>2</v>
      </c>
      <c r="AD397">
        <v>0</v>
      </c>
      <c r="AE397">
        <v>2</v>
      </c>
      <c r="AF397">
        <v>0</v>
      </c>
      <c r="AG397">
        <v>0</v>
      </c>
      <c r="AH397">
        <v>2</v>
      </c>
      <c r="AI397">
        <v>0</v>
      </c>
      <c r="AJ397">
        <v>1</v>
      </c>
      <c r="AK397">
        <v>0</v>
      </c>
      <c r="AL397">
        <v>0</v>
      </c>
      <c r="AM397">
        <v>0</v>
      </c>
      <c r="AN397">
        <v>1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f t="shared" si="6"/>
        <v>19</v>
      </c>
    </row>
    <row r="398" spans="1:54" x14ac:dyDescent="0.55000000000000004">
      <c r="A398" t="s">
        <v>491</v>
      </c>
      <c r="B398" t="s">
        <v>382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2</v>
      </c>
      <c r="L398">
        <v>1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1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1</v>
      </c>
      <c r="AD398">
        <v>0</v>
      </c>
      <c r="AE398">
        <v>0</v>
      </c>
      <c r="AF398">
        <v>0</v>
      </c>
      <c r="AG398">
        <v>0</v>
      </c>
      <c r="AH398">
        <v>2</v>
      </c>
      <c r="AI398">
        <v>0</v>
      </c>
      <c r="AJ398">
        <v>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f t="shared" si="6"/>
        <v>13</v>
      </c>
    </row>
    <row r="399" spans="1:54" x14ac:dyDescent="0.55000000000000004">
      <c r="A399" t="s">
        <v>492</v>
      </c>
      <c r="B399" t="s">
        <v>382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2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</v>
      </c>
      <c r="AB399">
        <v>0</v>
      </c>
      <c r="AC399">
        <v>1</v>
      </c>
      <c r="AD399">
        <v>0</v>
      </c>
      <c r="AE399">
        <v>1</v>
      </c>
      <c r="AF399">
        <v>0</v>
      </c>
      <c r="AG399">
        <v>0</v>
      </c>
      <c r="AH399">
        <v>1</v>
      </c>
      <c r="AI399">
        <v>0</v>
      </c>
      <c r="AJ399">
        <v>1</v>
      </c>
      <c r="AK399">
        <v>1</v>
      </c>
      <c r="AL399">
        <v>1</v>
      </c>
      <c r="AM399">
        <v>3</v>
      </c>
      <c r="AN399">
        <v>0</v>
      </c>
      <c r="AO399">
        <v>0</v>
      </c>
      <c r="AP399">
        <v>0</v>
      </c>
      <c r="AQ399">
        <v>1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f t="shared" si="6"/>
        <v>16</v>
      </c>
    </row>
    <row r="400" spans="1:54" x14ac:dyDescent="0.55000000000000004">
      <c r="A400" t="s">
        <v>493</v>
      </c>
      <c r="B400" t="s">
        <v>382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1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2</v>
      </c>
      <c r="AA400">
        <v>1</v>
      </c>
      <c r="AB400">
        <v>0</v>
      </c>
      <c r="AC400">
        <v>1</v>
      </c>
      <c r="AD400">
        <v>0</v>
      </c>
      <c r="AE400">
        <v>0</v>
      </c>
      <c r="AF400">
        <v>0</v>
      </c>
      <c r="AG400">
        <v>0</v>
      </c>
      <c r="AH400">
        <v>3</v>
      </c>
      <c r="AI400">
        <v>0</v>
      </c>
      <c r="AJ400">
        <v>1</v>
      </c>
      <c r="AK400">
        <v>1</v>
      </c>
      <c r="AL400">
        <v>1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f t="shared" si="6"/>
        <v>15</v>
      </c>
    </row>
    <row r="401" spans="1:54" x14ac:dyDescent="0.55000000000000004">
      <c r="A401" t="s">
        <v>494</v>
      </c>
      <c r="B401" t="s">
        <v>382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0</v>
      </c>
      <c r="AA401">
        <v>1</v>
      </c>
      <c r="AB401">
        <v>0</v>
      </c>
      <c r="AC401">
        <v>1</v>
      </c>
      <c r="AD401">
        <v>0</v>
      </c>
      <c r="AE401">
        <v>1</v>
      </c>
      <c r="AF401">
        <v>0</v>
      </c>
      <c r="AG401">
        <v>0</v>
      </c>
      <c r="AH401">
        <v>3</v>
      </c>
      <c r="AI401">
        <v>0</v>
      </c>
      <c r="AJ401">
        <v>1</v>
      </c>
      <c r="AK401">
        <v>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f t="shared" si="6"/>
        <v>11</v>
      </c>
    </row>
    <row r="402" spans="1:54" x14ac:dyDescent="0.55000000000000004">
      <c r="A402" t="s">
        <v>495</v>
      </c>
      <c r="B402" t="s">
        <v>382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</v>
      </c>
      <c r="AD402">
        <v>0</v>
      </c>
      <c r="AE402">
        <v>0</v>
      </c>
      <c r="AF402">
        <v>0</v>
      </c>
      <c r="AG402">
        <v>0</v>
      </c>
      <c r="AH402">
        <v>3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f t="shared" si="6"/>
        <v>9</v>
      </c>
    </row>
    <row r="403" spans="1:54" x14ac:dyDescent="0.55000000000000004">
      <c r="A403" t="s">
        <v>496</v>
      </c>
      <c r="B403" t="s">
        <v>382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0</v>
      </c>
      <c r="AH403">
        <v>3</v>
      </c>
      <c r="AI403">
        <v>0</v>
      </c>
      <c r="AJ403">
        <v>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f t="shared" si="6"/>
        <v>8</v>
      </c>
    </row>
    <row r="404" spans="1:54" x14ac:dyDescent="0.55000000000000004">
      <c r="A404" t="s">
        <v>497</v>
      </c>
      <c r="B404" t="s">
        <v>382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3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2</v>
      </c>
      <c r="V404">
        <v>0</v>
      </c>
      <c r="W404">
        <v>0</v>
      </c>
      <c r="X404">
        <v>0</v>
      </c>
      <c r="Y404">
        <v>1</v>
      </c>
      <c r="Z404">
        <v>1</v>
      </c>
      <c r="AA404">
        <v>0</v>
      </c>
      <c r="AB404">
        <v>0</v>
      </c>
      <c r="AC404">
        <v>1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1</v>
      </c>
      <c r="AL404">
        <v>1</v>
      </c>
      <c r="AM404">
        <v>1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1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f t="shared" si="6"/>
        <v>16</v>
      </c>
    </row>
    <row r="405" spans="1:54" x14ac:dyDescent="0.55000000000000004">
      <c r="A405" t="s">
        <v>498</v>
      </c>
      <c r="B405" t="s">
        <v>382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1</v>
      </c>
      <c r="AD405">
        <v>0</v>
      </c>
      <c r="AE405">
        <v>0</v>
      </c>
      <c r="AF405">
        <v>0</v>
      </c>
      <c r="AG405">
        <v>0</v>
      </c>
      <c r="AH405">
        <v>1</v>
      </c>
      <c r="AI405">
        <v>0</v>
      </c>
      <c r="AJ405">
        <v>1</v>
      </c>
      <c r="AK405">
        <v>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f t="shared" si="6"/>
        <v>6</v>
      </c>
    </row>
    <row r="406" spans="1:54" x14ac:dyDescent="0.55000000000000004">
      <c r="A406" t="s">
        <v>499</v>
      </c>
      <c r="B406" t="s">
        <v>382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3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1</v>
      </c>
      <c r="AD406">
        <v>0</v>
      </c>
      <c r="AE406">
        <v>0</v>
      </c>
      <c r="AF406">
        <v>0</v>
      </c>
      <c r="AG406">
        <v>0</v>
      </c>
      <c r="AH406">
        <v>1</v>
      </c>
      <c r="AI406">
        <v>0</v>
      </c>
      <c r="AJ406">
        <v>1</v>
      </c>
      <c r="AK406">
        <v>0</v>
      </c>
      <c r="AL406">
        <v>1</v>
      </c>
      <c r="AM406">
        <v>0</v>
      </c>
      <c r="AN406">
        <v>1</v>
      </c>
      <c r="AO406">
        <v>0</v>
      </c>
      <c r="AP406">
        <v>0</v>
      </c>
      <c r="AQ406">
        <v>0</v>
      </c>
      <c r="AR406">
        <v>0</v>
      </c>
      <c r="AS406">
        <v>1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f t="shared" si="6"/>
        <v>11</v>
      </c>
    </row>
    <row r="407" spans="1:54" x14ac:dyDescent="0.55000000000000004">
      <c r="A407" t="s">
        <v>500</v>
      </c>
      <c r="B407" t="s">
        <v>382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2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1</v>
      </c>
      <c r="AD407">
        <v>0</v>
      </c>
      <c r="AE407">
        <v>0</v>
      </c>
      <c r="AF407">
        <v>0</v>
      </c>
      <c r="AG407">
        <v>0</v>
      </c>
      <c r="AH407">
        <v>1</v>
      </c>
      <c r="AI407">
        <v>0</v>
      </c>
      <c r="AJ407">
        <v>1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1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f t="shared" si="6"/>
        <v>11</v>
      </c>
    </row>
    <row r="408" spans="1:54" x14ac:dyDescent="0.55000000000000004">
      <c r="A408" t="s">
        <v>501</v>
      </c>
      <c r="B408" t="s">
        <v>382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1</v>
      </c>
      <c r="AA408">
        <v>0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0</v>
      </c>
      <c r="AH408">
        <v>1</v>
      </c>
      <c r="AI408">
        <v>0</v>
      </c>
      <c r="AJ408">
        <v>1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f t="shared" si="6"/>
        <v>7</v>
      </c>
    </row>
    <row r="409" spans="1:54" x14ac:dyDescent="0.55000000000000004">
      <c r="A409" t="s">
        <v>502</v>
      </c>
      <c r="B409" t="s">
        <v>382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2</v>
      </c>
      <c r="L409">
        <v>1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2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1</v>
      </c>
      <c r="AD409">
        <v>0</v>
      </c>
      <c r="AE409">
        <v>0</v>
      </c>
      <c r="AF409">
        <v>0</v>
      </c>
      <c r="AG409">
        <v>0</v>
      </c>
      <c r="AH409">
        <v>1</v>
      </c>
      <c r="AI409">
        <v>0</v>
      </c>
      <c r="AJ409">
        <v>1</v>
      </c>
      <c r="AK409">
        <v>1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1</v>
      </c>
      <c r="BB409">
        <f t="shared" si="6"/>
        <v>13</v>
      </c>
    </row>
    <row r="410" spans="1:54" x14ac:dyDescent="0.55000000000000004">
      <c r="A410" t="s">
        <v>503</v>
      </c>
      <c r="B410" t="s">
        <v>382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1</v>
      </c>
      <c r="K410">
        <v>2</v>
      </c>
      <c r="L410">
        <v>1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</v>
      </c>
      <c r="AD410">
        <v>0</v>
      </c>
      <c r="AE410">
        <v>1</v>
      </c>
      <c r="AF410">
        <v>0</v>
      </c>
      <c r="AG410">
        <v>0</v>
      </c>
      <c r="AH410">
        <v>2</v>
      </c>
      <c r="AI410">
        <v>0</v>
      </c>
      <c r="AJ410">
        <v>2</v>
      </c>
      <c r="AK410">
        <v>1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1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f t="shared" si="6"/>
        <v>15</v>
      </c>
    </row>
    <row r="411" spans="1:54" x14ac:dyDescent="0.55000000000000004">
      <c r="A411" t="s">
        <v>504</v>
      </c>
      <c r="B411" t="s">
        <v>382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1</v>
      </c>
      <c r="AD411">
        <v>1</v>
      </c>
      <c r="AE411">
        <v>1</v>
      </c>
      <c r="AF411">
        <v>0</v>
      </c>
      <c r="AG411">
        <v>0</v>
      </c>
      <c r="AH411">
        <v>1</v>
      </c>
      <c r="AI411">
        <v>1</v>
      </c>
      <c r="AJ411">
        <v>1</v>
      </c>
      <c r="AK411">
        <v>0</v>
      </c>
      <c r="AL411">
        <v>0</v>
      </c>
      <c r="AM411">
        <v>0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f t="shared" si="6"/>
        <v>10</v>
      </c>
    </row>
    <row r="412" spans="1:54" x14ac:dyDescent="0.55000000000000004">
      <c r="A412" t="s">
        <v>505</v>
      </c>
      <c r="B412" t="s">
        <v>382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6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1</v>
      </c>
      <c r="AD412">
        <v>0</v>
      </c>
      <c r="AE412">
        <v>1</v>
      </c>
      <c r="AF412">
        <v>0</v>
      </c>
      <c r="AG412">
        <v>0</v>
      </c>
      <c r="AH412">
        <v>5</v>
      </c>
      <c r="AI412">
        <v>0</v>
      </c>
      <c r="AJ412">
        <v>1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1</v>
      </c>
      <c r="BA412">
        <v>0</v>
      </c>
      <c r="BB412">
        <f t="shared" si="6"/>
        <v>19</v>
      </c>
    </row>
    <row r="413" spans="1:54" x14ac:dyDescent="0.55000000000000004">
      <c r="A413" t="s">
        <v>506</v>
      </c>
      <c r="B413" t="s">
        <v>382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2</v>
      </c>
      <c r="L413">
        <v>1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2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2</v>
      </c>
      <c r="AI413">
        <v>0</v>
      </c>
      <c r="AJ413">
        <v>1</v>
      </c>
      <c r="AK413">
        <v>1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f t="shared" si="6"/>
        <v>12</v>
      </c>
    </row>
    <row r="414" spans="1:54" x14ac:dyDescent="0.55000000000000004">
      <c r="A414" t="s">
        <v>507</v>
      </c>
      <c r="B414" t="s">
        <v>382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4</v>
      </c>
      <c r="L414">
        <v>1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3</v>
      </c>
      <c r="Z414">
        <v>1</v>
      </c>
      <c r="AA414">
        <v>0</v>
      </c>
      <c r="AB414">
        <v>0</v>
      </c>
      <c r="AC414">
        <v>1</v>
      </c>
      <c r="AD414">
        <v>0</v>
      </c>
      <c r="AE414">
        <v>0</v>
      </c>
      <c r="AF414">
        <v>0</v>
      </c>
      <c r="AG414">
        <v>0</v>
      </c>
      <c r="AH414">
        <v>2</v>
      </c>
      <c r="AI414">
        <v>0</v>
      </c>
      <c r="AJ414">
        <v>1</v>
      </c>
      <c r="AK414">
        <v>1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1</v>
      </c>
      <c r="AT414">
        <v>0</v>
      </c>
      <c r="AU414">
        <v>1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f t="shared" si="6"/>
        <v>19</v>
      </c>
    </row>
    <row r="415" spans="1:54" x14ac:dyDescent="0.55000000000000004">
      <c r="A415" t="s">
        <v>508</v>
      </c>
      <c r="B415" t="s">
        <v>382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0</v>
      </c>
      <c r="AH415">
        <v>1</v>
      </c>
      <c r="AI415">
        <v>0</v>
      </c>
      <c r="AJ415">
        <v>1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2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f t="shared" si="6"/>
        <v>12</v>
      </c>
    </row>
    <row r="416" spans="1:54" x14ac:dyDescent="0.55000000000000004">
      <c r="A416" t="s">
        <v>509</v>
      </c>
      <c r="B416" t="s">
        <v>382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</v>
      </c>
      <c r="L416">
        <v>1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0</v>
      </c>
      <c r="AC416">
        <v>1</v>
      </c>
      <c r="AD416">
        <v>0</v>
      </c>
      <c r="AE416">
        <v>0</v>
      </c>
      <c r="AF416">
        <v>0</v>
      </c>
      <c r="AG416">
        <v>0</v>
      </c>
      <c r="AH416">
        <v>3</v>
      </c>
      <c r="AI416">
        <v>0</v>
      </c>
      <c r="AJ416">
        <v>1</v>
      </c>
      <c r="AK416">
        <v>1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f t="shared" si="6"/>
        <v>11</v>
      </c>
    </row>
    <row r="417" spans="1:54" x14ac:dyDescent="0.55000000000000004">
      <c r="A417" t="s">
        <v>510</v>
      </c>
      <c r="B417" t="s">
        <v>382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10</v>
      </c>
      <c r="L417">
        <v>1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2</v>
      </c>
      <c r="V417">
        <v>1</v>
      </c>
      <c r="W417">
        <v>0</v>
      </c>
      <c r="X417">
        <v>0</v>
      </c>
      <c r="Y417">
        <v>0</v>
      </c>
      <c r="Z417">
        <v>1</v>
      </c>
      <c r="AA417">
        <v>0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0</v>
      </c>
      <c r="AH417">
        <v>2</v>
      </c>
      <c r="AI417">
        <v>1</v>
      </c>
      <c r="AJ417">
        <v>1</v>
      </c>
      <c r="AK417">
        <v>1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f t="shared" si="6"/>
        <v>22</v>
      </c>
    </row>
    <row r="418" spans="1:54" x14ac:dyDescent="0.55000000000000004">
      <c r="A418" t="s">
        <v>511</v>
      </c>
      <c r="B418" t="s">
        <v>382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0</v>
      </c>
      <c r="AH418">
        <v>1</v>
      </c>
      <c r="AI418">
        <v>0</v>
      </c>
      <c r="AJ418">
        <v>1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1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f t="shared" si="6"/>
        <v>7</v>
      </c>
    </row>
    <row r="419" spans="1:54" x14ac:dyDescent="0.55000000000000004">
      <c r="A419" t="s">
        <v>512</v>
      </c>
      <c r="B419" t="s">
        <v>382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1</v>
      </c>
      <c r="AD419">
        <v>0</v>
      </c>
      <c r="AE419">
        <v>0</v>
      </c>
      <c r="AF419">
        <v>0</v>
      </c>
      <c r="AG419">
        <v>0</v>
      </c>
      <c r="AH419">
        <v>2</v>
      </c>
      <c r="AI419">
        <v>0</v>
      </c>
      <c r="AJ419">
        <v>1</v>
      </c>
      <c r="AK419">
        <v>1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f t="shared" si="6"/>
        <v>9</v>
      </c>
    </row>
    <row r="420" spans="1:54" x14ac:dyDescent="0.55000000000000004">
      <c r="A420" t="s">
        <v>513</v>
      </c>
      <c r="B420" t="s">
        <v>382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</v>
      </c>
      <c r="AD420">
        <v>0</v>
      </c>
      <c r="AE420">
        <v>1</v>
      </c>
      <c r="AF420">
        <v>0</v>
      </c>
      <c r="AG420">
        <v>0</v>
      </c>
      <c r="AH420">
        <v>2</v>
      </c>
      <c r="AI420">
        <v>0</v>
      </c>
      <c r="AJ420">
        <v>1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1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f t="shared" si="6"/>
        <v>8</v>
      </c>
    </row>
    <row r="421" spans="1:54" x14ac:dyDescent="0.55000000000000004">
      <c r="A421" t="s">
        <v>514</v>
      </c>
      <c r="B421" t="s">
        <v>382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</v>
      </c>
      <c r="L421">
        <v>1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2</v>
      </c>
      <c r="V421">
        <v>0</v>
      </c>
      <c r="W421">
        <v>0</v>
      </c>
      <c r="X421">
        <v>0</v>
      </c>
      <c r="Y421">
        <v>1</v>
      </c>
      <c r="Z421">
        <v>1</v>
      </c>
      <c r="AA421">
        <v>1</v>
      </c>
      <c r="AB421">
        <v>0</v>
      </c>
      <c r="AC421">
        <v>1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1</v>
      </c>
      <c r="AK421">
        <v>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f t="shared" si="6"/>
        <v>12</v>
      </c>
    </row>
    <row r="422" spans="1:54" x14ac:dyDescent="0.55000000000000004">
      <c r="A422" t="s">
        <v>515</v>
      </c>
      <c r="B422" t="s">
        <v>382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1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1</v>
      </c>
      <c r="AB422">
        <v>0</v>
      </c>
      <c r="AC422">
        <v>1</v>
      </c>
      <c r="AD422">
        <v>0</v>
      </c>
      <c r="AE422">
        <v>0</v>
      </c>
      <c r="AF422">
        <v>0</v>
      </c>
      <c r="AG422">
        <v>0</v>
      </c>
      <c r="AH422">
        <v>3</v>
      </c>
      <c r="AI422">
        <v>0</v>
      </c>
      <c r="AJ422">
        <v>1</v>
      </c>
      <c r="AK422">
        <v>1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f t="shared" si="6"/>
        <v>10</v>
      </c>
    </row>
    <row r="423" spans="1:54" x14ac:dyDescent="0.55000000000000004">
      <c r="A423" t="s">
        <v>516</v>
      </c>
      <c r="B423" t="s">
        <v>382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1</v>
      </c>
      <c r="AD423">
        <v>0</v>
      </c>
      <c r="AE423">
        <v>0</v>
      </c>
      <c r="AF423">
        <v>0</v>
      </c>
      <c r="AG423">
        <v>0</v>
      </c>
      <c r="AH423">
        <v>2</v>
      </c>
      <c r="AI423">
        <v>0</v>
      </c>
      <c r="AJ423">
        <v>1</v>
      </c>
      <c r="AK423">
        <v>1</v>
      </c>
      <c r="AL423">
        <v>0</v>
      </c>
      <c r="AM423">
        <v>0</v>
      </c>
      <c r="AN423">
        <v>1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f t="shared" si="6"/>
        <v>11</v>
      </c>
    </row>
    <row r="424" spans="1:54" x14ac:dyDescent="0.55000000000000004">
      <c r="A424" t="s">
        <v>517</v>
      </c>
      <c r="B424" t="s">
        <v>382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0</v>
      </c>
      <c r="K424">
        <v>3</v>
      </c>
      <c r="L424">
        <v>2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1</v>
      </c>
      <c r="AD424">
        <v>0</v>
      </c>
      <c r="AE424">
        <v>1</v>
      </c>
      <c r="AF424">
        <v>0</v>
      </c>
      <c r="AG424">
        <v>0</v>
      </c>
      <c r="AH424">
        <v>3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1</v>
      </c>
      <c r="AX424">
        <v>0</v>
      </c>
      <c r="AY424">
        <v>0</v>
      </c>
      <c r="AZ424">
        <v>0</v>
      </c>
      <c r="BA424">
        <v>0</v>
      </c>
      <c r="BB424">
        <f t="shared" si="6"/>
        <v>15</v>
      </c>
    </row>
    <row r="425" spans="1:54" x14ac:dyDescent="0.55000000000000004">
      <c r="A425" t="s">
        <v>518</v>
      </c>
      <c r="B425" t="s">
        <v>382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4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2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5</v>
      </c>
      <c r="AI425">
        <v>0</v>
      </c>
      <c r="AJ425">
        <v>1</v>
      </c>
      <c r="AK425">
        <v>0</v>
      </c>
      <c r="AL425">
        <v>0</v>
      </c>
      <c r="AM425">
        <v>1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1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f t="shared" si="6"/>
        <v>16</v>
      </c>
    </row>
    <row r="426" spans="1:54" x14ac:dyDescent="0.55000000000000004">
      <c r="A426" t="s">
        <v>519</v>
      </c>
      <c r="B426" t="s">
        <v>382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1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0</v>
      </c>
      <c r="AC426">
        <v>2</v>
      </c>
      <c r="AD426">
        <v>0</v>
      </c>
      <c r="AE426">
        <v>0</v>
      </c>
      <c r="AF426">
        <v>0</v>
      </c>
      <c r="AG426">
        <v>0</v>
      </c>
      <c r="AH426">
        <v>3</v>
      </c>
      <c r="AI426">
        <v>0</v>
      </c>
      <c r="AJ426">
        <v>1</v>
      </c>
      <c r="AK426">
        <v>1</v>
      </c>
      <c r="AL426">
        <v>0</v>
      </c>
      <c r="AM426">
        <v>0</v>
      </c>
      <c r="AN426">
        <v>1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f t="shared" si="6"/>
        <v>15</v>
      </c>
    </row>
    <row r="427" spans="1:54" x14ac:dyDescent="0.55000000000000004">
      <c r="A427" t="s">
        <v>520</v>
      </c>
      <c r="B427" t="s">
        <v>382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0</v>
      </c>
      <c r="AH427">
        <v>1</v>
      </c>
      <c r="AI427">
        <v>0</v>
      </c>
      <c r="AJ427">
        <v>1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1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f t="shared" si="6"/>
        <v>7</v>
      </c>
    </row>
    <row r="428" spans="1:54" x14ac:dyDescent="0.55000000000000004">
      <c r="A428" t="s">
        <v>521</v>
      </c>
      <c r="B428" t="s">
        <v>382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7</v>
      </c>
      <c r="L428">
        <v>1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2</v>
      </c>
      <c r="V428">
        <v>0</v>
      </c>
      <c r="W428">
        <v>0</v>
      </c>
      <c r="X428">
        <v>0</v>
      </c>
      <c r="Y428">
        <v>0</v>
      </c>
      <c r="Z428">
        <v>1</v>
      </c>
      <c r="AA428">
        <v>1</v>
      </c>
      <c r="AB428">
        <v>0</v>
      </c>
      <c r="AC428">
        <v>1</v>
      </c>
      <c r="AD428">
        <v>0</v>
      </c>
      <c r="AE428">
        <v>0</v>
      </c>
      <c r="AF428">
        <v>0</v>
      </c>
      <c r="AG428">
        <v>0</v>
      </c>
      <c r="AH428">
        <v>1</v>
      </c>
      <c r="AI428">
        <v>0</v>
      </c>
      <c r="AJ428">
        <v>1</v>
      </c>
      <c r="AK428">
        <v>1</v>
      </c>
      <c r="AL428">
        <v>1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f t="shared" si="6"/>
        <v>19</v>
      </c>
    </row>
    <row r="429" spans="1:54" x14ac:dyDescent="0.55000000000000004">
      <c r="A429" t="s">
        <v>522</v>
      </c>
      <c r="B429" t="s">
        <v>382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2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1</v>
      </c>
      <c r="AD429">
        <v>0</v>
      </c>
      <c r="AE429">
        <v>0</v>
      </c>
      <c r="AF429">
        <v>0</v>
      </c>
      <c r="AG429">
        <v>0</v>
      </c>
      <c r="AH429">
        <v>4</v>
      </c>
      <c r="AI429">
        <v>0</v>
      </c>
      <c r="AJ429">
        <v>1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f t="shared" si="6"/>
        <v>10</v>
      </c>
    </row>
    <row r="430" spans="1:54" x14ac:dyDescent="0.55000000000000004">
      <c r="A430" t="s">
        <v>523</v>
      </c>
      <c r="B430" t="s">
        <v>382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9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1</v>
      </c>
      <c r="AF430">
        <v>1</v>
      </c>
      <c r="AG430">
        <v>0</v>
      </c>
      <c r="AH430">
        <v>1</v>
      </c>
      <c r="AI430">
        <v>0</v>
      </c>
      <c r="AJ430">
        <v>0</v>
      </c>
      <c r="AK430">
        <v>0</v>
      </c>
      <c r="AL430">
        <v>1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f t="shared" si="6"/>
        <v>17</v>
      </c>
    </row>
    <row r="431" spans="1:54" x14ac:dyDescent="0.55000000000000004">
      <c r="A431" t="s">
        <v>524</v>
      </c>
      <c r="B431" t="s">
        <v>382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2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2</v>
      </c>
      <c r="AB431">
        <v>1</v>
      </c>
      <c r="AC431">
        <v>2</v>
      </c>
      <c r="AD431">
        <v>0</v>
      </c>
      <c r="AE431">
        <v>1</v>
      </c>
      <c r="AF431">
        <v>0</v>
      </c>
      <c r="AG431">
        <v>0</v>
      </c>
      <c r="AH431">
        <v>2</v>
      </c>
      <c r="AI431">
        <v>0</v>
      </c>
      <c r="AJ431">
        <v>1</v>
      </c>
      <c r="AK431">
        <v>1</v>
      </c>
      <c r="AL431">
        <v>0</v>
      </c>
      <c r="AM431">
        <v>0</v>
      </c>
      <c r="AN431">
        <v>1</v>
      </c>
      <c r="AO431">
        <v>0</v>
      </c>
      <c r="AP431">
        <v>0</v>
      </c>
      <c r="AQ431">
        <v>0</v>
      </c>
      <c r="AR431">
        <v>1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1</v>
      </c>
      <c r="BA431">
        <v>0</v>
      </c>
      <c r="BB431">
        <f t="shared" si="6"/>
        <v>19</v>
      </c>
    </row>
    <row r="432" spans="1:54" x14ac:dyDescent="0.55000000000000004">
      <c r="A432" s="14" t="s">
        <v>525</v>
      </c>
      <c r="B432" s="14"/>
      <c r="C432">
        <f>COUNTIF(C2:C431, "&gt;0")</f>
        <v>7</v>
      </c>
      <c r="D432">
        <f>COUNTIF(D2:D431, "&gt;0")</f>
        <v>26</v>
      </c>
      <c r="E432">
        <f t="shared" ref="E432:BA432" si="7">COUNTIF(E2:E431, "&gt;0")</f>
        <v>3</v>
      </c>
      <c r="F432">
        <f t="shared" si="7"/>
        <v>35</v>
      </c>
      <c r="G432">
        <f t="shared" si="7"/>
        <v>39</v>
      </c>
      <c r="H432">
        <f t="shared" si="7"/>
        <v>48</v>
      </c>
      <c r="I432">
        <f t="shared" si="7"/>
        <v>201</v>
      </c>
      <c r="J432">
        <f t="shared" si="7"/>
        <v>35</v>
      </c>
      <c r="K432">
        <f t="shared" si="7"/>
        <v>255</v>
      </c>
      <c r="L432">
        <f t="shared" si="7"/>
        <v>403</v>
      </c>
      <c r="M432">
        <f t="shared" si="7"/>
        <v>233</v>
      </c>
      <c r="N432">
        <f t="shared" si="7"/>
        <v>4</v>
      </c>
      <c r="O432">
        <f t="shared" si="7"/>
        <v>49</v>
      </c>
      <c r="P432">
        <f t="shared" si="7"/>
        <v>7</v>
      </c>
      <c r="Q432">
        <f t="shared" si="7"/>
        <v>6</v>
      </c>
      <c r="R432">
        <f t="shared" si="7"/>
        <v>68</v>
      </c>
      <c r="S432">
        <f t="shared" si="7"/>
        <v>6</v>
      </c>
      <c r="T432">
        <f t="shared" si="7"/>
        <v>25</v>
      </c>
      <c r="U432">
        <f t="shared" si="7"/>
        <v>187</v>
      </c>
      <c r="V432">
        <f t="shared" si="7"/>
        <v>71</v>
      </c>
      <c r="W432">
        <f t="shared" si="7"/>
        <v>13</v>
      </c>
      <c r="X432">
        <f t="shared" si="7"/>
        <v>16</v>
      </c>
      <c r="Y432">
        <f t="shared" si="7"/>
        <v>39</v>
      </c>
      <c r="Z432">
        <f t="shared" si="7"/>
        <v>87</v>
      </c>
      <c r="AA432">
        <f t="shared" si="7"/>
        <v>200</v>
      </c>
      <c r="AB432">
        <f t="shared" si="7"/>
        <v>17</v>
      </c>
      <c r="AC432">
        <f t="shared" si="7"/>
        <v>399</v>
      </c>
      <c r="AD432">
        <f t="shared" si="7"/>
        <v>108</v>
      </c>
      <c r="AE432">
        <f t="shared" si="7"/>
        <v>185</v>
      </c>
      <c r="AF432">
        <f t="shared" si="7"/>
        <v>45</v>
      </c>
      <c r="AG432">
        <f t="shared" si="7"/>
        <v>2</v>
      </c>
      <c r="AH432">
        <f t="shared" si="7"/>
        <v>412</v>
      </c>
      <c r="AI432">
        <f t="shared" si="7"/>
        <v>73</v>
      </c>
      <c r="AJ432">
        <f t="shared" si="7"/>
        <v>401</v>
      </c>
      <c r="AK432">
        <f t="shared" si="7"/>
        <v>280</v>
      </c>
      <c r="AL432">
        <f t="shared" si="7"/>
        <v>48</v>
      </c>
      <c r="AM432">
        <f t="shared" si="7"/>
        <v>26</v>
      </c>
      <c r="AN432">
        <f t="shared" si="7"/>
        <v>51</v>
      </c>
      <c r="AO432">
        <f t="shared" si="7"/>
        <v>24</v>
      </c>
      <c r="AP432">
        <f t="shared" si="7"/>
        <v>12</v>
      </c>
      <c r="AQ432">
        <f t="shared" si="7"/>
        <v>46</v>
      </c>
      <c r="AR432">
        <f t="shared" si="7"/>
        <v>22</v>
      </c>
      <c r="AS432">
        <f t="shared" si="7"/>
        <v>22</v>
      </c>
      <c r="AT432">
        <f t="shared" si="7"/>
        <v>5</v>
      </c>
      <c r="AU432">
        <f t="shared" si="7"/>
        <v>75</v>
      </c>
      <c r="AV432">
        <f t="shared" si="7"/>
        <v>2</v>
      </c>
      <c r="AW432">
        <f t="shared" si="7"/>
        <v>52</v>
      </c>
      <c r="AX432">
        <f t="shared" si="7"/>
        <v>15</v>
      </c>
      <c r="AY432">
        <f t="shared" si="7"/>
        <v>30</v>
      </c>
      <c r="AZ432">
        <f t="shared" si="7"/>
        <v>26</v>
      </c>
      <c r="BA432">
        <f t="shared" si="7"/>
        <v>45</v>
      </c>
      <c r="BB432">
        <f>SUM(BB2:BB431)</f>
        <v>5904</v>
      </c>
    </row>
  </sheetData>
  <mergeCells count="1">
    <mergeCell ref="A432:B432"/>
  </mergeCells>
  <conditionalFormatting sqref="C2:C431">
    <cfRule type="cellIs" dxfId="1" priority="2" operator="greaterThan">
      <formula>0</formula>
    </cfRule>
  </conditionalFormatting>
  <conditionalFormatting sqref="C2:BA43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433"/>
  <sheetViews>
    <sheetView topLeftCell="BE1" workbookViewId="0">
      <pane ySplit="1" topLeftCell="A2" activePane="bottomLeft" state="frozen"/>
      <selection pane="bottomLeft" activeCell="BL1" sqref="BL1:BL1048576"/>
    </sheetView>
  </sheetViews>
  <sheetFormatPr defaultRowHeight="14.4" x14ac:dyDescent="0.55000000000000004"/>
  <cols>
    <col min="1" max="1" width="25" customWidth="1"/>
    <col min="2" max="2" width="14.578125" customWidth="1"/>
    <col min="3" max="92" width="35" customWidth="1"/>
  </cols>
  <sheetData>
    <row r="1" spans="1:9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</row>
    <row r="2" spans="1:92" x14ac:dyDescent="0.55000000000000004">
      <c r="A2" t="s">
        <v>92</v>
      </c>
      <c r="B2" t="s">
        <v>93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1</v>
      </c>
      <c r="AZ2">
        <v>0</v>
      </c>
      <c r="BA2">
        <v>1</v>
      </c>
      <c r="BB2">
        <v>0</v>
      </c>
      <c r="BC2">
        <v>0</v>
      </c>
      <c r="BD2">
        <v>2</v>
      </c>
      <c r="BE2">
        <v>0</v>
      </c>
      <c r="BF2">
        <v>2</v>
      </c>
      <c r="BG2">
        <v>0</v>
      </c>
      <c r="BH2">
        <v>2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0</v>
      </c>
      <c r="CB2">
        <v>0</v>
      </c>
      <c r="CC2">
        <v>0</v>
      </c>
      <c r="CD2">
        <v>2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f t="shared" ref="CN2:CN65" si="0">SUM(C2:CM2)</f>
        <v>19</v>
      </c>
    </row>
    <row r="3" spans="1:92" x14ac:dyDescent="0.55000000000000004">
      <c r="A3" t="s">
        <v>94</v>
      </c>
      <c r="B3" t="s">
        <v>93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2</v>
      </c>
      <c r="R3">
        <v>0</v>
      </c>
      <c r="S3">
        <v>5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2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f t="shared" si="0"/>
        <v>20</v>
      </c>
    </row>
    <row r="4" spans="1:92" x14ac:dyDescent="0.55000000000000004">
      <c r="A4" t="s">
        <v>95</v>
      </c>
      <c r="B4" t="s">
        <v>93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4</v>
      </c>
      <c r="S4">
        <v>3</v>
      </c>
      <c r="T4">
        <v>2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1</v>
      </c>
      <c r="AT4">
        <v>1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f t="shared" si="0"/>
        <v>21</v>
      </c>
    </row>
    <row r="5" spans="1:92" x14ac:dyDescent="0.55000000000000004">
      <c r="A5" t="s">
        <v>96</v>
      </c>
      <c r="B5" t="s">
        <v>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</v>
      </c>
      <c r="AT5">
        <v>0</v>
      </c>
      <c r="AU5">
        <v>0</v>
      </c>
      <c r="AV5">
        <v>0</v>
      </c>
      <c r="AW5">
        <v>0</v>
      </c>
      <c r="AX5">
        <v>0</v>
      </c>
      <c r="AY5">
        <v>3</v>
      </c>
      <c r="AZ5">
        <v>2</v>
      </c>
      <c r="BA5">
        <v>0</v>
      </c>
      <c r="BB5">
        <v>1</v>
      </c>
      <c r="BC5">
        <v>0</v>
      </c>
      <c r="BD5">
        <v>1</v>
      </c>
      <c r="BE5">
        <v>0</v>
      </c>
      <c r="BF5">
        <v>0</v>
      </c>
      <c r="BG5">
        <v>0</v>
      </c>
      <c r="BH5">
        <v>3</v>
      </c>
      <c r="BI5">
        <v>1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3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f t="shared" si="0"/>
        <v>21</v>
      </c>
    </row>
    <row r="6" spans="1:92" x14ac:dyDescent="0.55000000000000004">
      <c r="A6" t="s">
        <v>97</v>
      </c>
      <c r="B6" t="s">
        <v>93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1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f t="shared" si="0"/>
        <v>11</v>
      </c>
    </row>
    <row r="7" spans="1:92" x14ac:dyDescent="0.55000000000000004">
      <c r="A7" t="s">
        <v>98</v>
      </c>
      <c r="B7" t="s">
        <v>93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2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f t="shared" si="0"/>
        <v>9</v>
      </c>
    </row>
    <row r="8" spans="1:92" x14ac:dyDescent="0.55000000000000004">
      <c r="A8" t="s">
        <v>99</v>
      </c>
      <c r="B8" t="s">
        <v>93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2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0</v>
      </c>
      <c r="BG8">
        <v>0</v>
      </c>
      <c r="BH8">
        <v>5</v>
      </c>
      <c r="BI8">
        <v>1</v>
      </c>
      <c r="BJ8">
        <v>0</v>
      </c>
      <c r="BK8">
        <v>2</v>
      </c>
      <c r="BL8">
        <v>2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f t="shared" si="0"/>
        <v>18</v>
      </c>
    </row>
    <row r="9" spans="1:92" x14ac:dyDescent="0.55000000000000004">
      <c r="A9" t="s">
        <v>100</v>
      </c>
      <c r="B9" t="s">
        <v>93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1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1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f t="shared" si="0"/>
        <v>11</v>
      </c>
    </row>
    <row r="10" spans="1:92" x14ac:dyDescent="0.55000000000000004">
      <c r="A10" t="s">
        <v>101</v>
      </c>
      <c r="B10" t="s">
        <v>93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2</v>
      </c>
      <c r="R10">
        <v>1</v>
      </c>
      <c r="S10">
        <v>8</v>
      </c>
      <c r="T10">
        <v>2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3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f t="shared" si="0"/>
        <v>28</v>
      </c>
    </row>
    <row r="11" spans="1:92" x14ac:dyDescent="0.55000000000000004">
      <c r="A11" t="s">
        <v>102</v>
      </c>
      <c r="B11" t="s">
        <v>93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3</v>
      </c>
      <c r="S11">
        <v>0</v>
      </c>
      <c r="T11">
        <v>3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2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f t="shared" si="0"/>
        <v>18</v>
      </c>
    </row>
    <row r="12" spans="1:92" x14ac:dyDescent="0.55000000000000004">
      <c r="A12" t="s">
        <v>103</v>
      </c>
      <c r="B12" t="s">
        <v>93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</v>
      </c>
      <c r="BI12">
        <v>1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1</v>
      </c>
      <c r="CL12">
        <v>0</v>
      </c>
      <c r="CM12">
        <v>0</v>
      </c>
      <c r="CN12">
        <f t="shared" si="0"/>
        <v>10</v>
      </c>
    </row>
    <row r="13" spans="1:92" x14ac:dyDescent="0.55000000000000004">
      <c r="A13" t="s">
        <v>104</v>
      </c>
      <c r="B13" t="s">
        <v>93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f t="shared" si="0"/>
        <v>2</v>
      </c>
    </row>
    <row r="14" spans="1:92" x14ac:dyDescent="0.55000000000000004">
      <c r="A14" t="s">
        <v>105</v>
      </c>
      <c r="B14" t="s">
        <v>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f t="shared" si="0"/>
        <v>5</v>
      </c>
    </row>
    <row r="15" spans="1:92" x14ac:dyDescent="0.55000000000000004">
      <c r="A15" t="s">
        <v>106</v>
      </c>
      <c r="B15" t="s">
        <v>93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f t="shared" si="0"/>
        <v>8</v>
      </c>
    </row>
    <row r="16" spans="1:92" x14ac:dyDescent="0.55000000000000004">
      <c r="A16" t="s">
        <v>107</v>
      </c>
      <c r="B16" t="s">
        <v>93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2</v>
      </c>
      <c r="BE16">
        <v>1</v>
      </c>
      <c r="BF16">
        <v>0</v>
      </c>
      <c r="BG16">
        <v>0</v>
      </c>
      <c r="BH16">
        <v>1</v>
      </c>
      <c r="BI16">
        <v>0</v>
      </c>
      <c r="BJ16">
        <v>1</v>
      </c>
      <c r="BK16">
        <v>0</v>
      </c>
      <c r="BL16">
        <v>0</v>
      </c>
      <c r="BM16">
        <v>1</v>
      </c>
      <c r="BN16">
        <v>1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f t="shared" si="0"/>
        <v>16</v>
      </c>
    </row>
    <row r="17" spans="1:92" x14ac:dyDescent="0.55000000000000004">
      <c r="A17" t="s">
        <v>108</v>
      </c>
      <c r="B17" t="s">
        <v>93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3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f t="shared" si="0"/>
        <v>13</v>
      </c>
    </row>
    <row r="18" spans="1:92" x14ac:dyDescent="0.55000000000000004">
      <c r="A18" t="s">
        <v>109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2</v>
      </c>
      <c r="BI18">
        <v>1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f t="shared" si="0"/>
        <v>12</v>
      </c>
    </row>
    <row r="19" spans="1:92" x14ac:dyDescent="0.55000000000000004">
      <c r="A19" t="s">
        <v>110</v>
      </c>
      <c r="B19" t="s">
        <v>93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2</v>
      </c>
      <c r="AL19">
        <v>0</v>
      </c>
      <c r="AM19">
        <v>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f t="shared" si="0"/>
        <v>16</v>
      </c>
    </row>
    <row r="20" spans="1:92" x14ac:dyDescent="0.55000000000000004">
      <c r="A20" t="s">
        <v>111</v>
      </c>
      <c r="B20" t="s">
        <v>93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2</v>
      </c>
      <c r="AZ20">
        <v>0</v>
      </c>
      <c r="BA20">
        <v>0</v>
      </c>
      <c r="BB20">
        <v>0</v>
      </c>
      <c r="BC20">
        <v>0</v>
      </c>
      <c r="BD20">
        <v>3</v>
      </c>
      <c r="BE20">
        <v>0</v>
      </c>
      <c r="BF20">
        <v>1</v>
      </c>
      <c r="BG20">
        <v>0</v>
      </c>
      <c r="BH20">
        <v>2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1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f t="shared" si="0"/>
        <v>17</v>
      </c>
    </row>
    <row r="21" spans="1:92" x14ac:dyDescent="0.55000000000000004">
      <c r="A21" t="s">
        <v>112</v>
      </c>
      <c r="B21" t="s">
        <v>93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4</v>
      </c>
      <c r="BI21">
        <v>0</v>
      </c>
      <c r="BJ21">
        <v>0</v>
      </c>
      <c r="BK21">
        <v>0</v>
      </c>
      <c r="BL21">
        <v>0</v>
      </c>
      <c r="BM21">
        <v>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f t="shared" si="0"/>
        <v>15</v>
      </c>
    </row>
    <row r="22" spans="1:92" x14ac:dyDescent="0.55000000000000004">
      <c r="A22" t="s">
        <v>113</v>
      </c>
      <c r="B22" t="s">
        <v>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f t="shared" si="0"/>
        <v>12</v>
      </c>
    </row>
    <row r="23" spans="1:92" x14ac:dyDescent="0.55000000000000004">
      <c r="A23" t="s">
        <v>114</v>
      </c>
      <c r="B23" t="s">
        <v>93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2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0</v>
      </c>
      <c r="CN23">
        <f t="shared" si="0"/>
        <v>15</v>
      </c>
    </row>
    <row r="24" spans="1:92" x14ac:dyDescent="0.55000000000000004">
      <c r="A24" t="s">
        <v>115</v>
      </c>
      <c r="B24" t="s">
        <v>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2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f t="shared" si="0"/>
        <v>11</v>
      </c>
    </row>
    <row r="25" spans="1:92" x14ac:dyDescent="0.55000000000000004">
      <c r="A25" t="s">
        <v>116</v>
      </c>
      <c r="B25" t="s">
        <v>93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f t="shared" si="0"/>
        <v>9</v>
      </c>
    </row>
    <row r="26" spans="1:92" x14ac:dyDescent="0.55000000000000004">
      <c r="A26" t="s">
        <v>117</v>
      </c>
      <c r="B26" t="s">
        <v>93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2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</v>
      </c>
      <c r="BI26">
        <v>0</v>
      </c>
      <c r="BJ26">
        <v>1</v>
      </c>
      <c r="BK26">
        <v>1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1</v>
      </c>
      <c r="CL26">
        <v>0</v>
      </c>
      <c r="CM26">
        <v>0</v>
      </c>
      <c r="CN26">
        <f t="shared" si="0"/>
        <v>15</v>
      </c>
    </row>
    <row r="27" spans="1:92" x14ac:dyDescent="0.55000000000000004">
      <c r="A27" t="s">
        <v>118</v>
      </c>
      <c r="B27" t="s">
        <v>93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2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f t="shared" si="0"/>
        <v>9</v>
      </c>
    </row>
    <row r="28" spans="1:92" x14ac:dyDescent="0.55000000000000004">
      <c r="A28" t="s">
        <v>119</v>
      </c>
      <c r="B28" t="s">
        <v>93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</v>
      </c>
      <c r="BI28">
        <v>1</v>
      </c>
      <c r="BJ28">
        <v>0</v>
      </c>
      <c r="BK28">
        <v>2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1</v>
      </c>
      <c r="CL28">
        <v>1</v>
      </c>
      <c r="CM28">
        <v>0</v>
      </c>
      <c r="CN28">
        <f t="shared" si="0"/>
        <v>24</v>
      </c>
    </row>
    <row r="29" spans="1:92" x14ac:dyDescent="0.55000000000000004">
      <c r="A29" t="s">
        <v>120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f t="shared" si="0"/>
        <v>8</v>
      </c>
    </row>
    <row r="30" spans="1:92" x14ac:dyDescent="0.55000000000000004">
      <c r="A30" t="s">
        <v>121</v>
      </c>
      <c r="B30" t="s">
        <v>93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1</v>
      </c>
      <c r="S30">
        <v>0</v>
      </c>
      <c r="T30">
        <v>4</v>
      </c>
      <c r="U30">
        <v>0</v>
      </c>
      <c r="V30">
        <v>0</v>
      </c>
      <c r="W30">
        <v>1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f t="shared" si="0"/>
        <v>20</v>
      </c>
    </row>
    <row r="31" spans="1:92" x14ac:dyDescent="0.55000000000000004">
      <c r="A31" t="s">
        <v>122</v>
      </c>
      <c r="B31" t="s">
        <v>93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0</v>
      </c>
      <c r="BG31">
        <v>0</v>
      </c>
      <c r="BH31">
        <v>3</v>
      </c>
      <c r="BI31">
        <v>0</v>
      </c>
      <c r="BJ31">
        <v>0</v>
      </c>
      <c r="BK31">
        <v>1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f t="shared" si="0"/>
        <v>17</v>
      </c>
    </row>
    <row r="32" spans="1:92" x14ac:dyDescent="0.55000000000000004">
      <c r="A32" t="s">
        <v>123</v>
      </c>
      <c r="B32" t="s">
        <v>93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2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f t="shared" si="0"/>
        <v>13</v>
      </c>
    </row>
    <row r="33" spans="1:92" x14ac:dyDescent="0.55000000000000004">
      <c r="A33" t="s">
        <v>124</v>
      </c>
      <c r="B33" t="s">
        <v>93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</v>
      </c>
      <c r="AS33">
        <v>2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1</v>
      </c>
      <c r="BG33">
        <v>1</v>
      </c>
      <c r="BH33">
        <v>2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0</v>
      </c>
      <c r="CM33">
        <v>0</v>
      </c>
      <c r="CN33">
        <f t="shared" si="0"/>
        <v>16</v>
      </c>
    </row>
    <row r="34" spans="1:92" x14ac:dyDescent="0.55000000000000004">
      <c r="A34" t="s">
        <v>125</v>
      </c>
      <c r="B34" t="s">
        <v>93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1</v>
      </c>
      <c r="BL34">
        <v>0</v>
      </c>
      <c r="BM34">
        <v>1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2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f t="shared" si="0"/>
        <v>14</v>
      </c>
    </row>
    <row r="35" spans="1:92" x14ac:dyDescent="0.55000000000000004">
      <c r="A35" t="s">
        <v>126</v>
      </c>
      <c r="B35" t="s">
        <v>93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v>1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3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f t="shared" si="0"/>
        <v>14</v>
      </c>
    </row>
    <row r="36" spans="1:92" x14ac:dyDescent="0.55000000000000004">
      <c r="A36" t="s">
        <v>127</v>
      </c>
      <c r="B36" t="s">
        <v>93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3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f t="shared" si="0"/>
        <v>11</v>
      </c>
    </row>
    <row r="37" spans="1:92" x14ac:dyDescent="0.55000000000000004">
      <c r="A37" t="s">
        <v>128</v>
      </c>
      <c r="B37" t="s">
        <v>93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1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f t="shared" si="0"/>
        <v>16</v>
      </c>
    </row>
    <row r="38" spans="1:92" x14ac:dyDescent="0.55000000000000004">
      <c r="A38" t="s">
        <v>129</v>
      </c>
      <c r="B38" t="s">
        <v>93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4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3</v>
      </c>
      <c r="BI38">
        <v>0</v>
      </c>
      <c r="BJ38">
        <v>0</v>
      </c>
      <c r="BK38">
        <v>1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2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f t="shared" si="0"/>
        <v>18</v>
      </c>
    </row>
    <row r="39" spans="1:92" x14ac:dyDescent="0.55000000000000004">
      <c r="A39" t="s">
        <v>130</v>
      </c>
      <c r="B39" t="s">
        <v>93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4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5</v>
      </c>
      <c r="BI39">
        <v>0</v>
      </c>
      <c r="BJ39">
        <v>2</v>
      </c>
      <c r="BK39">
        <v>0</v>
      </c>
      <c r="BL39">
        <v>0</v>
      </c>
      <c r="BM39">
        <v>0</v>
      </c>
      <c r="BN39">
        <v>1</v>
      </c>
      <c r="BO39">
        <v>3</v>
      </c>
      <c r="BP39">
        <v>0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1</v>
      </c>
      <c r="CJ39">
        <v>1</v>
      </c>
      <c r="CK39">
        <v>0</v>
      </c>
      <c r="CL39">
        <v>0</v>
      </c>
      <c r="CM39">
        <v>1</v>
      </c>
      <c r="CN39">
        <f t="shared" si="0"/>
        <v>23</v>
      </c>
    </row>
    <row r="40" spans="1:92" x14ac:dyDescent="0.55000000000000004">
      <c r="A40" t="s">
        <v>131</v>
      </c>
      <c r="B40" t="s">
        <v>93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2</v>
      </c>
      <c r="N40">
        <v>0</v>
      </c>
      <c r="O40">
        <v>2</v>
      </c>
      <c r="P40">
        <v>0</v>
      </c>
      <c r="Q40">
        <v>0</v>
      </c>
      <c r="R40">
        <v>0</v>
      </c>
      <c r="S40">
        <v>2</v>
      </c>
      <c r="T40">
        <v>2</v>
      </c>
      <c r="U40">
        <v>1</v>
      </c>
      <c r="V40">
        <v>0</v>
      </c>
      <c r="W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2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2</v>
      </c>
      <c r="BO40">
        <v>0</v>
      </c>
      <c r="BP40">
        <v>2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2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f t="shared" si="0"/>
        <v>26</v>
      </c>
    </row>
    <row r="41" spans="1:92" x14ac:dyDescent="0.55000000000000004">
      <c r="A41" t="s">
        <v>132</v>
      </c>
      <c r="B41" t="s">
        <v>93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2</v>
      </c>
      <c r="S41">
        <v>1</v>
      </c>
      <c r="T41">
        <v>1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2</v>
      </c>
      <c r="BI41">
        <v>0</v>
      </c>
      <c r="BJ41">
        <v>0</v>
      </c>
      <c r="BK41">
        <v>1</v>
      </c>
      <c r="BL41">
        <v>0</v>
      </c>
      <c r="BM41">
        <v>1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f t="shared" si="0"/>
        <v>18</v>
      </c>
    </row>
    <row r="42" spans="1:92" x14ac:dyDescent="0.55000000000000004">
      <c r="A42" t="s">
        <v>133</v>
      </c>
      <c r="B42" t="s">
        <v>93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14</v>
      </c>
      <c r="S42">
        <v>2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2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f t="shared" si="0"/>
        <v>26</v>
      </c>
    </row>
    <row r="43" spans="1:92" x14ac:dyDescent="0.55000000000000004">
      <c r="A43" t="s">
        <v>134</v>
      </c>
      <c r="B43" t="s">
        <v>93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1</v>
      </c>
      <c r="J43">
        <v>2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3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f t="shared" si="0"/>
        <v>15</v>
      </c>
    </row>
    <row r="44" spans="1:92" x14ac:dyDescent="0.55000000000000004">
      <c r="A44" t="s">
        <v>135</v>
      </c>
      <c r="B44" t="s">
        <v>93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1</v>
      </c>
      <c r="BJ44">
        <v>0</v>
      </c>
      <c r="BK44">
        <v>1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1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f t="shared" si="0"/>
        <v>20</v>
      </c>
    </row>
    <row r="45" spans="1:92" x14ac:dyDescent="0.55000000000000004">
      <c r="A45" t="s">
        <v>136</v>
      </c>
      <c r="B45" t="s">
        <v>93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2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f t="shared" si="0"/>
        <v>11</v>
      </c>
    </row>
    <row r="46" spans="1:92" x14ac:dyDescent="0.55000000000000004">
      <c r="A46" t="s">
        <v>137</v>
      </c>
      <c r="B46" t="s">
        <v>93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1</v>
      </c>
      <c r="BG46">
        <v>0</v>
      </c>
      <c r="BH46">
        <v>2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f t="shared" si="0"/>
        <v>14</v>
      </c>
    </row>
    <row r="47" spans="1:92" x14ac:dyDescent="0.55000000000000004">
      <c r="A47" t="s">
        <v>138</v>
      </c>
      <c r="B47" t="s">
        <v>93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1</v>
      </c>
      <c r="BG47">
        <v>0</v>
      </c>
      <c r="BH47">
        <v>2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0</v>
      </c>
      <c r="CL47">
        <v>0</v>
      </c>
      <c r="CM47">
        <v>1</v>
      </c>
      <c r="CN47">
        <f t="shared" si="0"/>
        <v>15</v>
      </c>
    </row>
    <row r="48" spans="1:92" x14ac:dyDescent="0.55000000000000004">
      <c r="A48" t="s">
        <v>139</v>
      </c>
      <c r="B48" t="s">
        <v>93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f t="shared" si="0"/>
        <v>13</v>
      </c>
    </row>
    <row r="49" spans="1:92" x14ac:dyDescent="0.55000000000000004">
      <c r="A49" t="s">
        <v>140</v>
      </c>
      <c r="B49" t="s">
        <v>93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2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2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f t="shared" si="0"/>
        <v>13</v>
      </c>
    </row>
    <row r="50" spans="1:92" x14ac:dyDescent="0.55000000000000004">
      <c r="A50" t="s">
        <v>141</v>
      </c>
      <c r="B50" t="s">
        <v>93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2</v>
      </c>
      <c r="BI50">
        <v>0</v>
      </c>
      <c r="BJ50">
        <v>0</v>
      </c>
      <c r="BK50">
        <v>2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f t="shared" si="0"/>
        <v>9</v>
      </c>
    </row>
    <row r="51" spans="1:92" x14ac:dyDescent="0.55000000000000004">
      <c r="A51" t="s">
        <v>142</v>
      </c>
      <c r="B51" t="s">
        <v>93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1</v>
      </c>
      <c r="BG51">
        <v>0</v>
      </c>
      <c r="BH51">
        <v>2</v>
      </c>
      <c r="BI51">
        <v>1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f t="shared" si="0"/>
        <v>15</v>
      </c>
    </row>
    <row r="52" spans="1:92" x14ac:dyDescent="0.55000000000000004">
      <c r="A52" t="s">
        <v>143</v>
      </c>
      <c r="B52" t="s">
        <v>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2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f t="shared" si="0"/>
        <v>10</v>
      </c>
    </row>
    <row r="53" spans="1:92" x14ac:dyDescent="0.55000000000000004">
      <c r="A53" t="s">
        <v>144</v>
      </c>
      <c r="B53" t="s">
        <v>93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1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1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f t="shared" si="0"/>
        <v>13</v>
      </c>
    </row>
    <row r="54" spans="1:92" x14ac:dyDescent="0.55000000000000004">
      <c r="A54" t="s">
        <v>145</v>
      </c>
      <c r="B54" t="s">
        <v>93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1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2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f t="shared" si="0"/>
        <v>14</v>
      </c>
    </row>
    <row r="55" spans="1:92" x14ac:dyDescent="0.55000000000000004">
      <c r="A55" t="s">
        <v>146</v>
      </c>
      <c r="B55" t="s">
        <v>93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5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1</v>
      </c>
      <c r="BE55">
        <v>1</v>
      </c>
      <c r="BF55">
        <v>1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f t="shared" si="0"/>
        <v>17</v>
      </c>
    </row>
    <row r="56" spans="1:92" x14ac:dyDescent="0.55000000000000004">
      <c r="A56" t="s">
        <v>147</v>
      </c>
      <c r="B56" t="s">
        <v>93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1</v>
      </c>
      <c r="BL56">
        <v>1</v>
      </c>
      <c r="BM56">
        <v>0</v>
      </c>
      <c r="BN56">
        <v>1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f t="shared" si="0"/>
        <v>12</v>
      </c>
    </row>
    <row r="57" spans="1:92" x14ac:dyDescent="0.55000000000000004">
      <c r="A57" t="s">
        <v>148</v>
      </c>
      <c r="B57" t="s">
        <v>93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2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f t="shared" si="0"/>
        <v>12</v>
      </c>
    </row>
    <row r="58" spans="1:92" x14ac:dyDescent="0.55000000000000004">
      <c r="A58" t="s">
        <v>149</v>
      </c>
      <c r="B58" t="s">
        <v>93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f t="shared" si="0"/>
        <v>16</v>
      </c>
    </row>
    <row r="59" spans="1:92" x14ac:dyDescent="0.55000000000000004">
      <c r="A59" t="s">
        <v>150</v>
      </c>
      <c r="B59" t="s">
        <v>93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f t="shared" si="0"/>
        <v>13</v>
      </c>
    </row>
    <row r="60" spans="1:92" x14ac:dyDescent="0.55000000000000004">
      <c r="A60" t="s">
        <v>151</v>
      </c>
      <c r="B60" t="s">
        <v>93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</v>
      </c>
      <c r="BI60">
        <v>0</v>
      </c>
      <c r="BJ60">
        <v>0</v>
      </c>
      <c r="BK60">
        <v>2</v>
      </c>
      <c r="BL60">
        <v>0</v>
      </c>
      <c r="BM60">
        <v>1</v>
      </c>
      <c r="BN60">
        <v>0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f t="shared" si="0"/>
        <v>15</v>
      </c>
    </row>
    <row r="61" spans="1:92" x14ac:dyDescent="0.55000000000000004">
      <c r="A61" t="s">
        <v>152</v>
      </c>
      <c r="B61" t="s">
        <v>93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3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2</v>
      </c>
      <c r="BI61">
        <v>0</v>
      </c>
      <c r="BJ61">
        <v>0</v>
      </c>
      <c r="BK61">
        <v>2</v>
      </c>
      <c r="BL61">
        <v>0</v>
      </c>
      <c r="BM61">
        <v>1</v>
      </c>
      <c r="BN61">
        <v>0</v>
      </c>
      <c r="BO61">
        <v>0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f t="shared" si="0"/>
        <v>16</v>
      </c>
    </row>
    <row r="62" spans="1:92" x14ac:dyDescent="0.55000000000000004">
      <c r="A62" t="s">
        <v>153</v>
      </c>
      <c r="B62" t="s">
        <v>93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2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f t="shared" si="0"/>
        <v>8</v>
      </c>
    </row>
    <row r="63" spans="1:92" x14ac:dyDescent="0.55000000000000004">
      <c r="A63" t="s">
        <v>154</v>
      </c>
      <c r="B63" t="s">
        <v>93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7</v>
      </c>
      <c r="BI63">
        <v>0</v>
      </c>
      <c r="BJ63">
        <v>0</v>
      </c>
      <c r="BK63">
        <v>1</v>
      </c>
      <c r="BL63">
        <v>0</v>
      </c>
      <c r="BM63">
        <v>1</v>
      </c>
      <c r="BN63">
        <v>0</v>
      </c>
      <c r="BO63">
        <v>0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f t="shared" si="0"/>
        <v>20</v>
      </c>
    </row>
    <row r="64" spans="1:92" x14ac:dyDescent="0.55000000000000004">
      <c r="A64" t="s">
        <v>155</v>
      </c>
      <c r="B64" t="s">
        <v>93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2</v>
      </c>
      <c r="AO64">
        <v>0</v>
      </c>
      <c r="AP64">
        <v>0</v>
      </c>
      <c r="AQ64">
        <v>0</v>
      </c>
      <c r="AR64">
        <v>1</v>
      </c>
      <c r="AS64">
        <v>4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4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1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f t="shared" si="0"/>
        <v>19</v>
      </c>
    </row>
    <row r="65" spans="1:92" x14ac:dyDescent="0.55000000000000004">
      <c r="A65" t="s">
        <v>156</v>
      </c>
      <c r="B65" t="s">
        <v>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1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f t="shared" si="0"/>
        <v>7</v>
      </c>
    </row>
    <row r="66" spans="1:92" x14ac:dyDescent="0.55000000000000004">
      <c r="A66" t="s">
        <v>157</v>
      </c>
      <c r="B66" t="s">
        <v>93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2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3</v>
      </c>
      <c r="BI66">
        <v>0</v>
      </c>
      <c r="BJ66">
        <v>0</v>
      </c>
      <c r="BK66">
        <v>1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f t="shared" ref="CN66:CN129" si="1">SUM(C66:CM66)</f>
        <v>14</v>
      </c>
    </row>
    <row r="67" spans="1:92" x14ac:dyDescent="0.55000000000000004">
      <c r="A67" t="s">
        <v>158</v>
      </c>
      <c r="B67" t="s">
        <v>93</v>
      </c>
      <c r="C67">
        <v>0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1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0</v>
      </c>
      <c r="CL67">
        <v>0</v>
      </c>
      <c r="CM67">
        <v>1</v>
      </c>
      <c r="CN67">
        <f t="shared" si="1"/>
        <v>18</v>
      </c>
    </row>
    <row r="68" spans="1:92" x14ac:dyDescent="0.55000000000000004">
      <c r="A68" t="s">
        <v>159</v>
      </c>
      <c r="B68" t="s">
        <v>93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3</v>
      </c>
      <c r="BI68">
        <v>2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1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f t="shared" si="1"/>
        <v>14</v>
      </c>
    </row>
    <row r="69" spans="1:92" x14ac:dyDescent="0.55000000000000004">
      <c r="A69" t="s">
        <v>160</v>
      </c>
      <c r="B69" t="s">
        <v>93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1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f t="shared" si="1"/>
        <v>7</v>
      </c>
    </row>
    <row r="70" spans="1:92" x14ac:dyDescent="0.55000000000000004">
      <c r="A70" t="s">
        <v>161</v>
      </c>
      <c r="B70" t="s">
        <v>93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1</v>
      </c>
      <c r="R70">
        <v>0</v>
      </c>
      <c r="S70">
        <v>1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2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2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f t="shared" si="1"/>
        <v>14</v>
      </c>
    </row>
    <row r="71" spans="1:92" x14ac:dyDescent="0.55000000000000004">
      <c r="A71" t="s">
        <v>162</v>
      </c>
      <c r="B71" t="s">
        <v>93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1</v>
      </c>
      <c r="BO71">
        <v>0</v>
      </c>
      <c r="BP71">
        <v>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</v>
      </c>
      <c r="CM71">
        <v>0</v>
      </c>
      <c r="CN71">
        <f t="shared" si="1"/>
        <v>15</v>
      </c>
    </row>
    <row r="72" spans="1:92" x14ac:dyDescent="0.55000000000000004">
      <c r="A72" t="s">
        <v>163</v>
      </c>
      <c r="B72" t="s">
        <v>93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0</v>
      </c>
      <c r="BJ72">
        <v>0</v>
      </c>
      <c r="BK72">
        <v>0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f t="shared" si="1"/>
        <v>9</v>
      </c>
    </row>
    <row r="73" spans="1:92" x14ac:dyDescent="0.55000000000000004">
      <c r="A73" t="s">
        <v>164</v>
      </c>
      <c r="B73" t="s">
        <v>93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1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3</v>
      </c>
      <c r="AS73">
        <v>3</v>
      </c>
      <c r="AT73">
        <v>1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3</v>
      </c>
      <c r="BI73">
        <v>0</v>
      </c>
      <c r="BJ73">
        <v>0</v>
      </c>
      <c r="BK73">
        <v>2</v>
      </c>
      <c r="BL73">
        <v>0</v>
      </c>
      <c r="BM73">
        <v>0</v>
      </c>
      <c r="BN73">
        <v>1</v>
      </c>
      <c r="BO73">
        <v>0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1</v>
      </c>
      <c r="CJ73">
        <v>0</v>
      </c>
      <c r="CK73">
        <v>1</v>
      </c>
      <c r="CL73">
        <v>0</v>
      </c>
      <c r="CM73">
        <v>0</v>
      </c>
      <c r="CN73">
        <f t="shared" si="1"/>
        <v>22</v>
      </c>
    </row>
    <row r="74" spans="1:92" x14ac:dyDescent="0.55000000000000004">
      <c r="A74" t="s">
        <v>165</v>
      </c>
      <c r="B74" t="s">
        <v>93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2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2</v>
      </c>
      <c r="BI74">
        <v>0</v>
      </c>
      <c r="BJ74">
        <v>0</v>
      </c>
      <c r="BK74">
        <v>1</v>
      </c>
      <c r="BL74">
        <v>0</v>
      </c>
      <c r="BM74">
        <v>1</v>
      </c>
      <c r="BN74">
        <v>1</v>
      </c>
      <c r="BO74">
        <v>0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2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2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f t="shared" si="1"/>
        <v>20</v>
      </c>
    </row>
    <row r="75" spans="1:92" x14ac:dyDescent="0.55000000000000004">
      <c r="A75" t="s">
        <v>166</v>
      </c>
      <c r="B75" t="s">
        <v>93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2</v>
      </c>
      <c r="BI75">
        <v>0</v>
      </c>
      <c r="BJ75">
        <v>0</v>
      </c>
      <c r="BK75">
        <v>2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0</v>
      </c>
      <c r="CD75">
        <v>2</v>
      </c>
      <c r="CE75">
        <v>0</v>
      </c>
      <c r="CF75">
        <v>0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f t="shared" si="1"/>
        <v>17</v>
      </c>
    </row>
    <row r="76" spans="1:92" x14ac:dyDescent="0.55000000000000004">
      <c r="A76" t="s">
        <v>167</v>
      </c>
      <c r="B76" t="s">
        <v>93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1</v>
      </c>
      <c r="BG76">
        <v>0</v>
      </c>
      <c r="BH76">
        <v>1</v>
      </c>
      <c r="BI76">
        <v>0</v>
      </c>
      <c r="BJ76">
        <v>0</v>
      </c>
      <c r="BK76">
        <v>1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f t="shared" si="1"/>
        <v>14</v>
      </c>
    </row>
    <row r="77" spans="1:92" x14ac:dyDescent="0.55000000000000004">
      <c r="A77" t="s">
        <v>168</v>
      </c>
      <c r="B77" t="s">
        <v>93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1</v>
      </c>
      <c r="R77">
        <v>2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</v>
      </c>
      <c r="CM77">
        <v>0</v>
      </c>
      <c r="CN77">
        <f t="shared" si="1"/>
        <v>14</v>
      </c>
    </row>
    <row r="78" spans="1:92" x14ac:dyDescent="0.55000000000000004">
      <c r="A78" t="s">
        <v>169</v>
      </c>
      <c r="B78" t="s">
        <v>93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2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1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1</v>
      </c>
      <c r="CL78">
        <v>0</v>
      </c>
      <c r="CM78">
        <v>0</v>
      </c>
      <c r="CN78">
        <f t="shared" si="1"/>
        <v>15</v>
      </c>
    </row>
    <row r="79" spans="1:92" x14ac:dyDescent="0.55000000000000004">
      <c r="A79" t="s">
        <v>170</v>
      </c>
      <c r="B79" t="s">
        <v>93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2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f t="shared" si="1"/>
        <v>11</v>
      </c>
    </row>
    <row r="80" spans="1:92" x14ac:dyDescent="0.55000000000000004">
      <c r="A80" t="s">
        <v>171</v>
      </c>
      <c r="B80" t="s">
        <v>93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1</v>
      </c>
      <c r="T80">
        <v>0</v>
      </c>
      <c r="U80">
        <v>0</v>
      </c>
      <c r="V80">
        <v>0</v>
      </c>
      <c r="W80">
        <v>2</v>
      </c>
      <c r="X80">
        <v>0</v>
      </c>
      <c r="Y80">
        <v>0</v>
      </c>
      <c r="Z80">
        <v>1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2</v>
      </c>
      <c r="AZ80">
        <v>2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4</v>
      </c>
      <c r="BI80">
        <v>0</v>
      </c>
      <c r="BJ80">
        <v>0</v>
      </c>
      <c r="BK80">
        <v>1</v>
      </c>
      <c r="BL80">
        <v>0</v>
      </c>
      <c r="BM80">
        <v>0</v>
      </c>
      <c r="BN80">
        <v>2</v>
      </c>
      <c r="BO80">
        <v>0</v>
      </c>
      <c r="BP80">
        <v>0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2</v>
      </c>
      <c r="BZ80">
        <v>4</v>
      </c>
      <c r="CA80">
        <v>1</v>
      </c>
      <c r="CB80">
        <v>0</v>
      </c>
      <c r="CC80">
        <v>0</v>
      </c>
      <c r="CD80">
        <v>2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0</v>
      </c>
      <c r="CN80">
        <f t="shared" si="1"/>
        <v>31</v>
      </c>
    </row>
    <row r="81" spans="1:92" x14ac:dyDescent="0.55000000000000004">
      <c r="A81" t="s">
        <v>172</v>
      </c>
      <c r="B81" t="s">
        <v>93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2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1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f t="shared" si="1"/>
        <v>15</v>
      </c>
    </row>
    <row r="82" spans="1:92" x14ac:dyDescent="0.55000000000000004">
      <c r="A82" t="s">
        <v>173</v>
      </c>
      <c r="B82" t="s">
        <v>93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2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f t="shared" si="1"/>
        <v>10</v>
      </c>
    </row>
    <row r="83" spans="1:92" x14ac:dyDescent="0.55000000000000004">
      <c r="A83" t="s">
        <v>174</v>
      </c>
      <c r="B83" t="s">
        <v>93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1</v>
      </c>
      <c r="CA83">
        <v>0</v>
      </c>
      <c r="CB83">
        <v>4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1</v>
      </c>
      <c r="CN83">
        <f t="shared" si="1"/>
        <v>11</v>
      </c>
    </row>
    <row r="84" spans="1:92" x14ac:dyDescent="0.55000000000000004">
      <c r="A84" t="s">
        <v>175</v>
      </c>
      <c r="B84" t="s">
        <v>93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4</v>
      </c>
      <c r="U84">
        <v>0</v>
      </c>
      <c r="V84">
        <v>0</v>
      </c>
      <c r="W84">
        <v>0</v>
      </c>
      <c r="X84">
        <v>1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2</v>
      </c>
      <c r="AM84">
        <v>1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3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0</v>
      </c>
      <c r="BG84">
        <v>0</v>
      </c>
      <c r="BH84">
        <v>1</v>
      </c>
      <c r="BI84">
        <v>1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1</v>
      </c>
      <c r="CJ84">
        <v>0</v>
      </c>
      <c r="CK84">
        <v>1</v>
      </c>
      <c r="CL84">
        <v>0</v>
      </c>
      <c r="CM84">
        <v>0</v>
      </c>
      <c r="CN84">
        <f t="shared" si="1"/>
        <v>26</v>
      </c>
    </row>
    <row r="85" spans="1:92" x14ac:dyDescent="0.55000000000000004">
      <c r="A85" t="s">
        <v>176</v>
      </c>
      <c r="B85" t="s">
        <v>93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2</v>
      </c>
      <c r="BI85">
        <v>0</v>
      </c>
      <c r="BJ85">
        <v>0</v>
      </c>
      <c r="BK85">
        <v>0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1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f t="shared" si="1"/>
        <v>11</v>
      </c>
    </row>
    <row r="86" spans="1:92" x14ac:dyDescent="0.55000000000000004">
      <c r="A86" t="s">
        <v>177</v>
      </c>
      <c r="B86" t="s">
        <v>93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2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0</v>
      </c>
      <c r="BK86">
        <v>0</v>
      </c>
      <c r="BL86">
        <v>1</v>
      </c>
      <c r="BM86">
        <v>0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f t="shared" si="1"/>
        <v>14</v>
      </c>
    </row>
    <row r="87" spans="1:92" x14ac:dyDescent="0.55000000000000004">
      <c r="A87" t="s">
        <v>178</v>
      </c>
      <c r="B87" t="s">
        <v>93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3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2</v>
      </c>
      <c r="AZ87">
        <v>0</v>
      </c>
      <c r="BA87">
        <v>0</v>
      </c>
      <c r="BB87">
        <v>0</v>
      </c>
      <c r="BC87">
        <v>0</v>
      </c>
      <c r="BD87">
        <v>2</v>
      </c>
      <c r="BE87">
        <v>0</v>
      </c>
      <c r="BF87">
        <v>0</v>
      </c>
      <c r="BG87">
        <v>0</v>
      </c>
      <c r="BH87">
        <v>2</v>
      </c>
      <c r="BI87">
        <v>0</v>
      </c>
      <c r="BJ87">
        <v>0</v>
      </c>
      <c r="BK87">
        <v>0</v>
      </c>
      <c r="BL87">
        <v>1</v>
      </c>
      <c r="BM87">
        <v>0</v>
      </c>
      <c r="BN87">
        <v>1</v>
      </c>
      <c r="BO87">
        <v>0</v>
      </c>
      <c r="BP87">
        <v>1</v>
      </c>
      <c r="BQ87">
        <v>0</v>
      </c>
      <c r="BR87">
        <v>2</v>
      </c>
      <c r="BS87">
        <v>0</v>
      </c>
      <c r="BT87">
        <v>1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1</v>
      </c>
      <c r="CK87">
        <v>0</v>
      </c>
      <c r="CL87">
        <v>0</v>
      </c>
      <c r="CM87">
        <v>0</v>
      </c>
      <c r="CN87">
        <f t="shared" si="1"/>
        <v>22</v>
      </c>
    </row>
    <row r="88" spans="1:92" x14ac:dyDescent="0.55000000000000004">
      <c r="A88" t="s">
        <v>179</v>
      </c>
      <c r="B88" t="s">
        <v>93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1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1</v>
      </c>
      <c r="BG88">
        <v>0</v>
      </c>
      <c r="BH88">
        <v>1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1</v>
      </c>
      <c r="BO88">
        <v>0</v>
      </c>
      <c r="BP88">
        <v>0</v>
      </c>
      <c r="BQ88">
        <v>1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f t="shared" si="1"/>
        <v>8</v>
      </c>
    </row>
    <row r="89" spans="1:92" x14ac:dyDescent="0.55000000000000004">
      <c r="A89" t="s">
        <v>180</v>
      </c>
      <c r="B89" t="s">
        <v>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2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0</v>
      </c>
      <c r="BX89">
        <v>0</v>
      </c>
      <c r="BY89">
        <v>2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1</v>
      </c>
      <c r="CM89">
        <v>0</v>
      </c>
      <c r="CN89">
        <f t="shared" si="1"/>
        <v>17</v>
      </c>
    </row>
    <row r="90" spans="1:92" x14ac:dyDescent="0.55000000000000004">
      <c r="A90" t="s">
        <v>181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1</v>
      </c>
      <c r="BN90">
        <v>0</v>
      </c>
      <c r="BO90">
        <v>0</v>
      </c>
      <c r="BP90">
        <v>1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1</v>
      </c>
      <c r="CL90">
        <v>0</v>
      </c>
      <c r="CM90">
        <v>0</v>
      </c>
      <c r="CN90">
        <f t="shared" si="1"/>
        <v>10</v>
      </c>
    </row>
    <row r="91" spans="1:92" x14ac:dyDescent="0.55000000000000004">
      <c r="A91" t="s">
        <v>182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1</v>
      </c>
      <c r="X91">
        <v>0</v>
      </c>
      <c r="Y91">
        <v>2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1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2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f t="shared" si="1"/>
        <v>15</v>
      </c>
    </row>
    <row r="92" spans="1:92" x14ac:dyDescent="0.55000000000000004">
      <c r="A92" t="s">
        <v>183</v>
      </c>
      <c r="B92" t="s">
        <v>93</v>
      </c>
      <c r="C92">
        <v>0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1</v>
      </c>
      <c r="BG92">
        <v>0</v>
      </c>
      <c r="BH92">
        <v>2</v>
      </c>
      <c r="BI92">
        <v>0</v>
      </c>
      <c r="BJ92">
        <v>0</v>
      </c>
      <c r="BK92">
        <v>1</v>
      </c>
      <c r="BL92">
        <v>0</v>
      </c>
      <c r="BM92">
        <v>0</v>
      </c>
      <c r="BN92">
        <v>1</v>
      </c>
      <c r="BO92">
        <v>0</v>
      </c>
      <c r="BP92">
        <v>0</v>
      </c>
      <c r="BQ92">
        <v>1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f t="shared" si="1"/>
        <v>16</v>
      </c>
    </row>
    <row r="93" spans="1:92" x14ac:dyDescent="0.55000000000000004">
      <c r="A93" t="s">
        <v>184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2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2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2</v>
      </c>
      <c r="BI93">
        <v>0</v>
      </c>
      <c r="BJ93">
        <v>0</v>
      </c>
      <c r="BK93">
        <v>2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f t="shared" si="1"/>
        <v>16</v>
      </c>
    </row>
    <row r="94" spans="1:92" x14ac:dyDescent="0.55000000000000004">
      <c r="A94" t="s">
        <v>185</v>
      </c>
      <c r="B94" t="s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2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1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2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2</v>
      </c>
      <c r="BU94">
        <v>1</v>
      </c>
      <c r="BV94">
        <v>1</v>
      </c>
      <c r="BW94">
        <v>0</v>
      </c>
      <c r="BX94">
        <v>0</v>
      </c>
      <c r="BY94">
        <v>0</v>
      </c>
      <c r="BZ94">
        <v>1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f t="shared" si="1"/>
        <v>21</v>
      </c>
    </row>
    <row r="95" spans="1:92" x14ac:dyDescent="0.55000000000000004">
      <c r="A95" t="s">
        <v>186</v>
      </c>
      <c r="B95" t="s">
        <v>93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1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</v>
      </c>
      <c r="BO95">
        <v>0</v>
      </c>
      <c r="BP95">
        <v>1</v>
      </c>
      <c r="BQ95">
        <v>0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1</v>
      </c>
      <c r="CD95">
        <v>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f t="shared" si="1"/>
        <v>13</v>
      </c>
    </row>
    <row r="96" spans="1:92" x14ac:dyDescent="0.55000000000000004">
      <c r="A96" t="s">
        <v>187</v>
      </c>
      <c r="B96" t="s">
        <v>93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1</v>
      </c>
      <c r="AC96">
        <v>0</v>
      </c>
      <c r="AD96">
        <v>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2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3</v>
      </c>
      <c r="BI96">
        <v>0</v>
      </c>
      <c r="BJ96">
        <v>0</v>
      </c>
      <c r="BK96">
        <v>2</v>
      </c>
      <c r="BL96">
        <v>1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f t="shared" si="1"/>
        <v>18</v>
      </c>
    </row>
    <row r="97" spans="1:92" x14ac:dyDescent="0.55000000000000004">
      <c r="A97" t="s">
        <v>188</v>
      </c>
      <c r="B97" t="s">
        <v>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1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0</v>
      </c>
      <c r="BG97">
        <v>0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1</v>
      </c>
      <c r="CL97">
        <v>0</v>
      </c>
      <c r="CM97">
        <v>0</v>
      </c>
      <c r="CN97">
        <f t="shared" si="1"/>
        <v>9</v>
      </c>
    </row>
    <row r="98" spans="1:92" x14ac:dyDescent="0.55000000000000004">
      <c r="A98" t="s">
        <v>189</v>
      </c>
      <c r="B98" t="s">
        <v>93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2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1</v>
      </c>
      <c r="AZ98">
        <v>2</v>
      </c>
      <c r="BA98">
        <v>0</v>
      </c>
      <c r="BB98">
        <v>0</v>
      </c>
      <c r="BC98">
        <v>0</v>
      </c>
      <c r="BD98">
        <v>1</v>
      </c>
      <c r="BE98">
        <v>0</v>
      </c>
      <c r="BF98">
        <v>1</v>
      </c>
      <c r="BG98">
        <v>0</v>
      </c>
      <c r="BH98">
        <v>2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1</v>
      </c>
      <c r="BO98">
        <v>0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1</v>
      </c>
      <c r="CJ98">
        <v>0</v>
      </c>
      <c r="CK98">
        <v>0</v>
      </c>
      <c r="CL98">
        <v>0</v>
      </c>
      <c r="CM98">
        <v>0</v>
      </c>
      <c r="CN98">
        <f t="shared" si="1"/>
        <v>18</v>
      </c>
    </row>
    <row r="99" spans="1:92" x14ac:dyDescent="0.55000000000000004">
      <c r="A99" t="s">
        <v>190</v>
      </c>
      <c r="B99" t="s">
        <v>93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</v>
      </c>
      <c r="S99">
        <v>0</v>
      </c>
      <c r="T99">
        <v>1</v>
      </c>
      <c r="U99">
        <v>0</v>
      </c>
      <c r="V99">
        <v>0</v>
      </c>
      <c r="W99">
        <v>1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1</v>
      </c>
      <c r="AW99">
        <v>0</v>
      </c>
      <c r="AX99">
        <v>0</v>
      </c>
      <c r="AY99">
        <v>1</v>
      </c>
      <c r="AZ99">
        <v>1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0</v>
      </c>
      <c r="BK99">
        <v>1</v>
      </c>
      <c r="BL99">
        <v>0</v>
      </c>
      <c r="BM99">
        <v>0</v>
      </c>
      <c r="BN99">
        <v>1</v>
      </c>
      <c r="BO99">
        <v>0</v>
      </c>
      <c r="BP99">
        <v>0</v>
      </c>
      <c r="BQ99">
        <v>1</v>
      </c>
      <c r="BR99">
        <v>1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f t="shared" si="1"/>
        <v>16</v>
      </c>
    </row>
    <row r="100" spans="1:92" x14ac:dyDescent="0.55000000000000004">
      <c r="A100" t="s">
        <v>191</v>
      </c>
      <c r="B100" t="s">
        <v>93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2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0</v>
      </c>
      <c r="BA100">
        <v>0</v>
      </c>
      <c r="BB100">
        <v>0</v>
      </c>
      <c r="BC100">
        <v>1</v>
      </c>
      <c r="BD100">
        <v>0</v>
      </c>
      <c r="BE100">
        <v>0</v>
      </c>
      <c r="BF100">
        <v>0</v>
      </c>
      <c r="BG100">
        <v>0</v>
      </c>
      <c r="BH100">
        <v>4</v>
      </c>
      <c r="BI100">
        <v>0</v>
      </c>
      <c r="BJ100">
        <v>0</v>
      </c>
      <c r="BK100">
        <v>1</v>
      </c>
      <c r="BL100">
        <v>0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1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f t="shared" si="1"/>
        <v>16</v>
      </c>
    </row>
    <row r="101" spans="1:92" x14ac:dyDescent="0.55000000000000004">
      <c r="A101" t="s">
        <v>192</v>
      </c>
      <c r="B101" t="s">
        <v>93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0</v>
      </c>
      <c r="BK101">
        <v>3</v>
      </c>
      <c r="BL101">
        <v>1</v>
      </c>
      <c r="BM101">
        <v>0</v>
      </c>
      <c r="BN101">
        <v>0</v>
      </c>
      <c r="BO101">
        <v>0</v>
      </c>
      <c r="BP101">
        <v>1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f t="shared" si="1"/>
        <v>11</v>
      </c>
    </row>
    <row r="102" spans="1:92" x14ac:dyDescent="0.55000000000000004">
      <c r="A102" t="s">
        <v>193</v>
      </c>
      <c r="B102" t="s">
        <v>93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4</v>
      </c>
      <c r="T102">
        <v>1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1</v>
      </c>
      <c r="AU102">
        <v>0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2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0</v>
      </c>
      <c r="BP102">
        <v>0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1</v>
      </c>
      <c r="CL102">
        <v>1</v>
      </c>
      <c r="CM102">
        <v>0</v>
      </c>
      <c r="CN102">
        <f t="shared" si="1"/>
        <v>17</v>
      </c>
    </row>
    <row r="103" spans="1:92" x14ac:dyDescent="0.55000000000000004">
      <c r="A103" t="s">
        <v>194</v>
      </c>
      <c r="B103" t="s">
        <v>93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1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1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1</v>
      </c>
      <c r="BX103">
        <v>0</v>
      </c>
      <c r="BY103">
        <v>2</v>
      </c>
      <c r="BZ103">
        <v>0</v>
      </c>
      <c r="CA103">
        <v>0</v>
      </c>
      <c r="CB103">
        <v>0</v>
      </c>
      <c r="CC103">
        <v>0</v>
      </c>
      <c r="CD103">
        <v>2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2</v>
      </c>
      <c r="CK103">
        <v>0</v>
      </c>
      <c r="CL103">
        <v>0</v>
      </c>
      <c r="CM103">
        <v>0</v>
      </c>
      <c r="CN103">
        <f t="shared" si="1"/>
        <v>14</v>
      </c>
    </row>
    <row r="104" spans="1:92" x14ac:dyDescent="0.55000000000000004">
      <c r="A104" t="s">
        <v>195</v>
      </c>
      <c r="B104" t="s">
        <v>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5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0</v>
      </c>
      <c r="AY104">
        <v>1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1</v>
      </c>
      <c r="BO104">
        <v>0</v>
      </c>
      <c r="BP104">
        <v>0</v>
      </c>
      <c r="BQ104">
        <v>1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2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1</v>
      </c>
      <c r="CM104">
        <v>1</v>
      </c>
      <c r="CN104">
        <f t="shared" si="1"/>
        <v>19</v>
      </c>
    </row>
    <row r="105" spans="1:92" x14ac:dyDescent="0.55000000000000004">
      <c r="A105" t="s">
        <v>196</v>
      </c>
      <c r="B105" t="s">
        <v>93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1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2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0</v>
      </c>
      <c r="BO105">
        <v>0</v>
      </c>
      <c r="BP105">
        <v>1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f t="shared" si="1"/>
        <v>9</v>
      </c>
    </row>
    <row r="106" spans="1:92" x14ac:dyDescent="0.55000000000000004">
      <c r="A106" t="s">
        <v>197</v>
      </c>
      <c r="B106" t="s">
        <v>93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2</v>
      </c>
      <c r="AZ106">
        <v>1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1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</v>
      </c>
      <c r="BS106">
        <v>0</v>
      </c>
      <c r="BT106">
        <v>0</v>
      </c>
      <c r="BU106">
        <v>0</v>
      </c>
      <c r="BV106">
        <v>0</v>
      </c>
      <c r="BW106">
        <v>1</v>
      </c>
      <c r="BX106">
        <v>0</v>
      </c>
      <c r="BY106">
        <v>1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1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f t="shared" si="1"/>
        <v>11</v>
      </c>
    </row>
    <row r="107" spans="1:92" x14ac:dyDescent="0.55000000000000004">
      <c r="A107" t="s">
        <v>198</v>
      </c>
      <c r="B107" t="s">
        <v>93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2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1</v>
      </c>
      <c r="AU107">
        <v>0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0</v>
      </c>
      <c r="BO107">
        <v>0</v>
      </c>
      <c r="BP107">
        <v>1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f t="shared" si="1"/>
        <v>12</v>
      </c>
    </row>
    <row r="108" spans="1:92" x14ac:dyDescent="0.55000000000000004">
      <c r="A108" t="s">
        <v>199</v>
      </c>
      <c r="B108" t="s">
        <v>93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1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f t="shared" si="1"/>
        <v>9</v>
      </c>
    </row>
    <row r="109" spans="1:92" x14ac:dyDescent="0.55000000000000004">
      <c r="A109" t="s">
        <v>200</v>
      </c>
      <c r="B109" t="s">
        <v>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2</v>
      </c>
      <c r="S109">
        <v>2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1</v>
      </c>
      <c r="AY109">
        <v>0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2</v>
      </c>
      <c r="BI109">
        <v>0</v>
      </c>
      <c r="BJ109">
        <v>0</v>
      </c>
      <c r="BK109">
        <v>0</v>
      </c>
      <c r="BL109">
        <v>0</v>
      </c>
      <c r="BM109">
        <v>1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f t="shared" si="1"/>
        <v>15</v>
      </c>
    </row>
    <row r="110" spans="1:92" x14ac:dyDescent="0.55000000000000004">
      <c r="A110" t="s">
        <v>201</v>
      </c>
      <c r="B110" t="s">
        <v>93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2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0</v>
      </c>
      <c r="BG110">
        <v>0</v>
      </c>
      <c r="BH110">
        <v>1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</v>
      </c>
      <c r="BO110">
        <v>0</v>
      </c>
      <c r="BP110">
        <v>0</v>
      </c>
      <c r="BQ110">
        <v>1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f t="shared" si="1"/>
        <v>11</v>
      </c>
    </row>
    <row r="111" spans="1:92" x14ac:dyDescent="0.55000000000000004">
      <c r="A111" t="s">
        <v>202</v>
      </c>
      <c r="B111" t="s">
        <v>93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2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1</v>
      </c>
      <c r="BB111">
        <v>0</v>
      </c>
      <c r="BC111">
        <v>0</v>
      </c>
      <c r="BD111">
        <v>1</v>
      </c>
      <c r="BE111">
        <v>0</v>
      </c>
      <c r="BF111">
        <v>0</v>
      </c>
      <c r="BG111">
        <v>0</v>
      </c>
      <c r="BH111">
        <v>1</v>
      </c>
      <c r="BI111">
        <v>1</v>
      </c>
      <c r="BJ111">
        <v>0</v>
      </c>
      <c r="BK111">
        <v>2</v>
      </c>
      <c r="BL111">
        <v>0</v>
      </c>
      <c r="BM111">
        <v>1</v>
      </c>
      <c r="BN111">
        <v>0</v>
      </c>
      <c r="BO111">
        <v>0</v>
      </c>
      <c r="BP111">
        <v>1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1</v>
      </c>
      <c r="CM111">
        <v>0</v>
      </c>
      <c r="CN111">
        <f t="shared" si="1"/>
        <v>16</v>
      </c>
    </row>
    <row r="112" spans="1:92" x14ac:dyDescent="0.55000000000000004">
      <c r="A112" t="s">
        <v>203</v>
      </c>
      <c r="B112" t="s">
        <v>93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0</v>
      </c>
      <c r="BJ112">
        <v>0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2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1</v>
      </c>
      <c r="CN112">
        <f t="shared" si="1"/>
        <v>11</v>
      </c>
    </row>
    <row r="113" spans="1:92" x14ac:dyDescent="0.55000000000000004">
      <c r="A113" t="s">
        <v>204</v>
      </c>
      <c r="B113" t="s">
        <v>93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2</v>
      </c>
      <c r="U113">
        <v>0</v>
      </c>
      <c r="V113">
        <v>0</v>
      </c>
      <c r="W113">
        <v>2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0</v>
      </c>
      <c r="BD113">
        <v>0</v>
      </c>
      <c r="BE113">
        <v>1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1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1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1</v>
      </c>
      <c r="CB113">
        <v>0</v>
      </c>
      <c r="CC113">
        <v>0</v>
      </c>
      <c r="CD113">
        <v>1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1</v>
      </c>
      <c r="CL113">
        <v>0</v>
      </c>
      <c r="CM113">
        <v>1</v>
      </c>
      <c r="CN113">
        <f t="shared" si="1"/>
        <v>18</v>
      </c>
    </row>
    <row r="114" spans="1:92" x14ac:dyDescent="0.55000000000000004">
      <c r="A114" t="s">
        <v>205</v>
      </c>
      <c r="B114" t="s">
        <v>93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2</v>
      </c>
      <c r="AZ114">
        <v>0</v>
      </c>
      <c r="BA114">
        <v>0</v>
      </c>
      <c r="BB114">
        <v>1</v>
      </c>
      <c r="BC114">
        <v>0</v>
      </c>
      <c r="BD114">
        <v>0</v>
      </c>
      <c r="BE114">
        <v>1</v>
      </c>
      <c r="BF114">
        <v>0</v>
      </c>
      <c r="BG114">
        <v>0</v>
      </c>
      <c r="BH114">
        <v>2</v>
      </c>
      <c r="BI114">
        <v>0</v>
      </c>
      <c r="BJ114">
        <v>0</v>
      </c>
      <c r="BK114">
        <v>1</v>
      </c>
      <c r="BL114">
        <v>1</v>
      </c>
      <c r="BM114">
        <v>0</v>
      </c>
      <c r="BN114">
        <v>0</v>
      </c>
      <c r="BO114">
        <v>1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1</v>
      </c>
      <c r="CJ114">
        <v>0</v>
      </c>
      <c r="CK114">
        <v>0</v>
      </c>
      <c r="CL114">
        <v>0</v>
      </c>
      <c r="CM114">
        <v>0</v>
      </c>
      <c r="CN114">
        <f t="shared" si="1"/>
        <v>13</v>
      </c>
    </row>
    <row r="115" spans="1:92" x14ac:dyDescent="0.55000000000000004">
      <c r="A115" t="s">
        <v>206</v>
      </c>
      <c r="B115" t="s">
        <v>93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1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0</v>
      </c>
      <c r="BO115">
        <v>0</v>
      </c>
      <c r="BP115">
        <v>0</v>
      </c>
      <c r="BQ115">
        <v>1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f t="shared" si="1"/>
        <v>8</v>
      </c>
    </row>
    <row r="116" spans="1:92" x14ac:dyDescent="0.55000000000000004">
      <c r="A116" t="s">
        <v>207</v>
      </c>
      <c r="B116" t="s">
        <v>93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2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2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2</v>
      </c>
      <c r="AZ116">
        <v>1</v>
      </c>
      <c r="BA116">
        <v>0</v>
      </c>
      <c r="BB116">
        <v>0</v>
      </c>
      <c r="BC116">
        <v>0</v>
      </c>
      <c r="BD116">
        <v>0</v>
      </c>
      <c r="BE116">
        <v>1</v>
      </c>
      <c r="BF116">
        <v>1</v>
      </c>
      <c r="BG116">
        <v>0</v>
      </c>
      <c r="BH116">
        <v>4</v>
      </c>
      <c r="BI116">
        <v>0</v>
      </c>
      <c r="BJ116">
        <v>0</v>
      </c>
      <c r="BK116">
        <v>2</v>
      </c>
      <c r="BL116">
        <v>0</v>
      </c>
      <c r="BM116">
        <v>0</v>
      </c>
      <c r="BN116">
        <v>2</v>
      </c>
      <c r="BO116">
        <v>0</v>
      </c>
      <c r="BP116">
        <v>0</v>
      </c>
      <c r="BQ116">
        <v>1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f t="shared" si="1"/>
        <v>21</v>
      </c>
    </row>
    <row r="117" spans="1:92" x14ac:dyDescent="0.55000000000000004">
      <c r="A117" t="s">
        <v>208</v>
      </c>
      <c r="B117" t="s">
        <v>93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1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0</v>
      </c>
      <c r="BG117">
        <v>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1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f t="shared" si="1"/>
        <v>12</v>
      </c>
    </row>
    <row r="118" spans="1:92" x14ac:dyDescent="0.55000000000000004">
      <c r="A118" t="s">
        <v>209</v>
      </c>
      <c r="B118" t="s">
        <v>93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1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2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2</v>
      </c>
      <c r="BI118">
        <v>0</v>
      </c>
      <c r="BJ118">
        <v>0</v>
      </c>
      <c r="BK118">
        <v>1</v>
      </c>
      <c r="BL118">
        <v>1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1</v>
      </c>
      <c r="CJ118">
        <v>0</v>
      </c>
      <c r="CK118">
        <v>0</v>
      </c>
      <c r="CL118">
        <v>1</v>
      </c>
      <c r="CM118">
        <v>0</v>
      </c>
      <c r="CN118">
        <f t="shared" si="1"/>
        <v>18</v>
      </c>
    </row>
    <row r="119" spans="1:92" x14ac:dyDescent="0.55000000000000004">
      <c r="A119" t="s">
        <v>210</v>
      </c>
      <c r="B119" t="s">
        <v>93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0</v>
      </c>
      <c r="BG119">
        <v>0</v>
      </c>
      <c r="BH119">
        <v>2</v>
      </c>
      <c r="BI119">
        <v>1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f t="shared" si="1"/>
        <v>9</v>
      </c>
    </row>
    <row r="120" spans="1:92" x14ac:dyDescent="0.55000000000000004">
      <c r="A120" t="s">
        <v>211</v>
      </c>
      <c r="B120" t="s">
        <v>93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</v>
      </c>
      <c r="AT120">
        <v>1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1</v>
      </c>
      <c r="BN120">
        <v>0</v>
      </c>
      <c r="BO120">
        <v>0</v>
      </c>
      <c r="BP120">
        <v>1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1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f t="shared" si="1"/>
        <v>12</v>
      </c>
    </row>
    <row r="121" spans="1:92" x14ac:dyDescent="0.55000000000000004">
      <c r="A121" t="s">
        <v>212</v>
      </c>
      <c r="B121" t="s">
        <v>93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2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0</v>
      </c>
      <c r="BP121">
        <v>0</v>
      </c>
      <c r="BQ121">
        <v>1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f t="shared" si="1"/>
        <v>10</v>
      </c>
    </row>
    <row r="122" spans="1:92" x14ac:dyDescent="0.55000000000000004">
      <c r="A122" t="s">
        <v>213</v>
      </c>
      <c r="B122" t="s">
        <v>93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1</v>
      </c>
      <c r="BN122">
        <v>0</v>
      </c>
      <c r="BO122">
        <v>0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f t="shared" si="1"/>
        <v>8</v>
      </c>
    </row>
    <row r="123" spans="1:92" x14ac:dyDescent="0.55000000000000004">
      <c r="A123" t="s">
        <v>214</v>
      </c>
      <c r="B123" t="s">
        <v>93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2</v>
      </c>
      <c r="BI123">
        <v>0</v>
      </c>
      <c r="BJ123">
        <v>0</v>
      </c>
      <c r="BK123">
        <v>0</v>
      </c>
      <c r="BL123">
        <v>1</v>
      </c>
      <c r="BM123">
        <v>0</v>
      </c>
      <c r="BN123">
        <v>0</v>
      </c>
      <c r="BO123">
        <v>0</v>
      </c>
      <c r="BP123">
        <v>0</v>
      </c>
      <c r="BQ123">
        <v>1</v>
      </c>
      <c r="BR123">
        <v>0</v>
      </c>
      <c r="BS123">
        <v>0</v>
      </c>
      <c r="BT123">
        <v>1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1</v>
      </c>
      <c r="CK123">
        <v>0</v>
      </c>
      <c r="CL123">
        <v>0</v>
      </c>
      <c r="CM123">
        <v>0</v>
      </c>
      <c r="CN123">
        <f t="shared" si="1"/>
        <v>13</v>
      </c>
    </row>
    <row r="124" spans="1:92" x14ac:dyDescent="0.55000000000000004">
      <c r="A124" t="s">
        <v>215</v>
      </c>
      <c r="B124" t="s">
        <v>93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0</v>
      </c>
      <c r="Q124">
        <v>1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</v>
      </c>
      <c r="BE124">
        <v>1</v>
      </c>
      <c r="BF124">
        <v>1</v>
      </c>
      <c r="BG124">
        <v>0</v>
      </c>
      <c r="BH124">
        <v>0</v>
      </c>
      <c r="BI124">
        <v>1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1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1</v>
      </c>
      <c r="CE124">
        <v>0</v>
      </c>
      <c r="CF124">
        <v>0</v>
      </c>
      <c r="CG124">
        <v>0</v>
      </c>
      <c r="CH124">
        <v>1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f t="shared" si="1"/>
        <v>16</v>
      </c>
    </row>
    <row r="125" spans="1:92" x14ac:dyDescent="0.55000000000000004">
      <c r="A125" t="s">
        <v>216</v>
      </c>
      <c r="B125" t="s">
        <v>93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2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1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</v>
      </c>
      <c r="BO125">
        <v>0</v>
      </c>
      <c r="BP125">
        <v>0</v>
      </c>
      <c r="BQ125">
        <v>1</v>
      </c>
      <c r="BR125">
        <v>0</v>
      </c>
      <c r="BS125">
        <v>1</v>
      </c>
      <c r="BT125">
        <v>0</v>
      </c>
      <c r="BU125">
        <v>0</v>
      </c>
      <c r="BV125">
        <v>1</v>
      </c>
      <c r="BW125">
        <v>1</v>
      </c>
      <c r="BX125">
        <v>0</v>
      </c>
      <c r="BY125">
        <v>0</v>
      </c>
      <c r="BZ125">
        <v>1</v>
      </c>
      <c r="CA125">
        <v>0</v>
      </c>
      <c r="CB125">
        <v>0</v>
      </c>
      <c r="CC125">
        <v>0</v>
      </c>
      <c r="CD125">
        <v>1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f t="shared" si="1"/>
        <v>17</v>
      </c>
    </row>
    <row r="126" spans="1:92" x14ac:dyDescent="0.55000000000000004">
      <c r="A126" t="s">
        <v>217</v>
      </c>
      <c r="B126" t="s">
        <v>93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2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2</v>
      </c>
      <c r="BI126">
        <v>0</v>
      </c>
      <c r="BJ126">
        <v>0</v>
      </c>
      <c r="BK126">
        <v>0</v>
      </c>
      <c r="BL126">
        <v>0</v>
      </c>
      <c r="BM126">
        <v>1</v>
      </c>
      <c r="BN126">
        <v>0</v>
      </c>
      <c r="BO126">
        <v>0</v>
      </c>
      <c r="BP126">
        <v>0</v>
      </c>
      <c r="BQ126">
        <v>1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f t="shared" si="1"/>
        <v>12</v>
      </c>
    </row>
    <row r="127" spans="1:92" x14ac:dyDescent="0.55000000000000004">
      <c r="A127" t="s">
        <v>218</v>
      </c>
      <c r="B127" t="s">
        <v>93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1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2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</v>
      </c>
      <c r="BO127">
        <v>0</v>
      </c>
      <c r="BP127">
        <v>1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0</v>
      </c>
      <c r="CM127">
        <v>0</v>
      </c>
      <c r="CN127">
        <f t="shared" si="1"/>
        <v>16</v>
      </c>
    </row>
    <row r="128" spans="1:92" x14ac:dyDescent="0.55000000000000004">
      <c r="A128" t="s">
        <v>219</v>
      </c>
      <c r="B128" t="s">
        <v>93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0</v>
      </c>
      <c r="AX128">
        <v>0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2</v>
      </c>
      <c r="BI128">
        <v>0</v>
      </c>
      <c r="BJ128">
        <v>0</v>
      </c>
      <c r="BK128">
        <v>0</v>
      </c>
      <c r="BL128">
        <v>0</v>
      </c>
      <c r="BM128">
        <v>1</v>
      </c>
      <c r="BN128">
        <v>0</v>
      </c>
      <c r="BO128">
        <v>0</v>
      </c>
      <c r="BP128">
        <v>0</v>
      </c>
      <c r="BQ128">
        <v>1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f t="shared" si="1"/>
        <v>9</v>
      </c>
    </row>
    <row r="129" spans="1:92" x14ac:dyDescent="0.55000000000000004">
      <c r="A129" t="s">
        <v>220</v>
      </c>
      <c r="B129" t="s">
        <v>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1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0</v>
      </c>
      <c r="AY129">
        <v>0</v>
      </c>
      <c r="AZ129">
        <v>2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1</v>
      </c>
      <c r="BS129">
        <v>0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2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f t="shared" si="1"/>
        <v>17</v>
      </c>
    </row>
    <row r="130" spans="1:92" x14ac:dyDescent="0.55000000000000004">
      <c r="A130" t="s">
        <v>221</v>
      </c>
      <c r="B130" t="s">
        <v>93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2</v>
      </c>
      <c r="AO130">
        <v>0</v>
      </c>
      <c r="AP130">
        <v>0</v>
      </c>
      <c r="AQ130">
        <v>0</v>
      </c>
      <c r="AR130">
        <v>0</v>
      </c>
      <c r="AS130">
        <v>5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5</v>
      </c>
      <c r="BI130">
        <v>0</v>
      </c>
      <c r="BJ130">
        <v>0</v>
      </c>
      <c r="BK130">
        <v>0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1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1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f t="shared" ref="CN130:CN193" si="2">SUM(C130:CM130)</f>
        <v>19</v>
      </c>
    </row>
    <row r="131" spans="1:92" x14ac:dyDescent="0.55000000000000004">
      <c r="A131" t="s">
        <v>222</v>
      </c>
      <c r="B131" t="s">
        <v>93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2</v>
      </c>
      <c r="AE131">
        <v>0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1</v>
      </c>
      <c r="AL131">
        <v>2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</v>
      </c>
      <c r="AT131">
        <v>1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2</v>
      </c>
      <c r="BI131">
        <v>1</v>
      </c>
      <c r="BJ131">
        <v>0</v>
      </c>
      <c r="BK131">
        <v>1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1</v>
      </c>
      <c r="BR131">
        <v>1</v>
      </c>
      <c r="BS131">
        <v>0</v>
      </c>
      <c r="BT131">
        <v>0</v>
      </c>
      <c r="BU131">
        <v>0</v>
      </c>
      <c r="BV131">
        <v>0</v>
      </c>
      <c r="BW131">
        <v>1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f t="shared" si="2"/>
        <v>23</v>
      </c>
    </row>
    <row r="132" spans="1:92" x14ac:dyDescent="0.55000000000000004">
      <c r="A132" t="s">
        <v>223</v>
      </c>
      <c r="B132" t="s">
        <v>93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2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0</v>
      </c>
      <c r="BG132">
        <v>0</v>
      </c>
      <c r="BH132">
        <v>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1</v>
      </c>
      <c r="BW132">
        <v>1</v>
      </c>
      <c r="BX132">
        <v>1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1</v>
      </c>
      <c r="CJ132">
        <v>0</v>
      </c>
      <c r="CK132">
        <v>0</v>
      </c>
      <c r="CL132">
        <v>0</v>
      </c>
      <c r="CM132">
        <v>0</v>
      </c>
      <c r="CN132">
        <f t="shared" si="2"/>
        <v>13</v>
      </c>
    </row>
    <row r="133" spans="1:92" x14ac:dyDescent="0.55000000000000004">
      <c r="A133" t="s">
        <v>224</v>
      </c>
      <c r="B133" t="s">
        <v>93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2</v>
      </c>
      <c r="BI133">
        <v>0</v>
      </c>
      <c r="BJ133">
        <v>0</v>
      </c>
      <c r="BK133">
        <v>0</v>
      </c>
      <c r="BL133">
        <v>0</v>
      </c>
      <c r="BM133">
        <v>1</v>
      </c>
      <c r="BN133">
        <v>0</v>
      </c>
      <c r="BO133">
        <v>0</v>
      </c>
      <c r="BP133">
        <v>0</v>
      </c>
      <c r="BQ133">
        <v>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f t="shared" si="2"/>
        <v>12</v>
      </c>
    </row>
    <row r="134" spans="1:92" x14ac:dyDescent="0.55000000000000004">
      <c r="A134" t="s">
        <v>225</v>
      </c>
      <c r="B134" t="s">
        <v>93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2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2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0</v>
      </c>
      <c r="BE134">
        <v>0</v>
      </c>
      <c r="BF134">
        <v>1</v>
      </c>
      <c r="BG134">
        <v>0</v>
      </c>
      <c r="BH134">
        <v>2</v>
      </c>
      <c r="BI134">
        <v>0</v>
      </c>
      <c r="BJ134">
        <v>0</v>
      </c>
      <c r="BK134">
        <v>0</v>
      </c>
      <c r="BL134">
        <v>2</v>
      </c>
      <c r="BM134">
        <v>1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1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1</v>
      </c>
      <c r="CM134">
        <v>0</v>
      </c>
      <c r="CN134">
        <f t="shared" si="2"/>
        <v>19</v>
      </c>
    </row>
    <row r="135" spans="1:92" x14ac:dyDescent="0.55000000000000004">
      <c r="A135" t="s">
        <v>226</v>
      </c>
      <c r="B135" t="s">
        <v>93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1</v>
      </c>
      <c r="BI135">
        <v>1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1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f t="shared" si="2"/>
        <v>10</v>
      </c>
    </row>
    <row r="136" spans="1:92" x14ac:dyDescent="0.55000000000000004">
      <c r="A136" t="s">
        <v>227</v>
      </c>
      <c r="B136" t="s">
        <v>93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1</v>
      </c>
      <c r="AU136">
        <v>0</v>
      </c>
      <c r="AV136">
        <v>0</v>
      </c>
      <c r="AW136">
        <v>1</v>
      </c>
      <c r="AX136">
        <v>0</v>
      </c>
      <c r="AY136">
        <v>2</v>
      </c>
      <c r="AZ136">
        <v>0</v>
      </c>
      <c r="BA136">
        <v>0</v>
      </c>
      <c r="BB136">
        <v>0</v>
      </c>
      <c r="BC136">
        <v>0</v>
      </c>
      <c r="BD136">
        <v>2</v>
      </c>
      <c r="BE136">
        <v>0</v>
      </c>
      <c r="BF136">
        <v>0</v>
      </c>
      <c r="BG136">
        <v>0</v>
      </c>
      <c r="BH136">
        <v>2</v>
      </c>
      <c r="BI136">
        <v>0</v>
      </c>
      <c r="BJ136">
        <v>0</v>
      </c>
      <c r="BK136">
        <v>1</v>
      </c>
      <c r="BL136">
        <v>0</v>
      </c>
      <c r="BM136">
        <v>1</v>
      </c>
      <c r="BN136">
        <v>1</v>
      </c>
      <c r="BO136">
        <v>1</v>
      </c>
      <c r="BP136">
        <v>0</v>
      </c>
      <c r="BQ136">
        <v>1</v>
      </c>
      <c r="BR136">
        <v>1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2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f t="shared" si="2"/>
        <v>20</v>
      </c>
    </row>
    <row r="137" spans="1:92" x14ac:dyDescent="0.55000000000000004">
      <c r="A137" t="s">
        <v>228</v>
      </c>
      <c r="B137" t="s">
        <v>93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1</v>
      </c>
      <c r="AZ137">
        <v>1</v>
      </c>
      <c r="BA137">
        <v>0</v>
      </c>
      <c r="BB137">
        <v>1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2</v>
      </c>
      <c r="BI137">
        <v>0</v>
      </c>
      <c r="BJ137">
        <v>0</v>
      </c>
      <c r="BK137">
        <v>0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E137">
        <v>0</v>
      </c>
      <c r="CF137">
        <v>0</v>
      </c>
      <c r="CG137">
        <v>0</v>
      </c>
      <c r="CH137">
        <v>0</v>
      </c>
      <c r="CI137">
        <v>1</v>
      </c>
      <c r="CJ137">
        <v>0</v>
      </c>
      <c r="CK137">
        <v>0</v>
      </c>
      <c r="CL137">
        <v>0</v>
      </c>
      <c r="CM137">
        <v>0</v>
      </c>
      <c r="CN137">
        <f t="shared" si="2"/>
        <v>19</v>
      </c>
    </row>
    <row r="138" spans="1:92" x14ac:dyDescent="0.55000000000000004">
      <c r="A138" t="s">
        <v>229</v>
      </c>
      <c r="B138" t="s">
        <v>93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0</v>
      </c>
      <c r="AJ138">
        <v>0</v>
      </c>
      <c r="AK138">
        <v>1</v>
      </c>
      <c r="AL138">
        <v>2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3</v>
      </c>
      <c r="AU138">
        <v>0</v>
      </c>
      <c r="AV138">
        <v>0</v>
      </c>
      <c r="AW138">
        <v>0</v>
      </c>
      <c r="AX138">
        <v>0</v>
      </c>
      <c r="AY138">
        <v>1</v>
      </c>
      <c r="AZ138">
        <v>1</v>
      </c>
      <c r="BA138">
        <v>0</v>
      </c>
      <c r="BB138">
        <v>0</v>
      </c>
      <c r="BC138">
        <v>0</v>
      </c>
      <c r="BD138">
        <v>1</v>
      </c>
      <c r="BE138">
        <v>0</v>
      </c>
      <c r="BF138">
        <v>0</v>
      </c>
      <c r="BG138">
        <v>0</v>
      </c>
      <c r="BH138">
        <v>2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1</v>
      </c>
      <c r="BO138">
        <v>0</v>
      </c>
      <c r="BP138">
        <v>0</v>
      </c>
      <c r="BQ138">
        <v>1</v>
      </c>
      <c r="BR138">
        <v>0</v>
      </c>
      <c r="BS138">
        <v>0</v>
      </c>
      <c r="BT138">
        <v>0</v>
      </c>
      <c r="BU138">
        <v>0</v>
      </c>
      <c r="BV138">
        <v>1</v>
      </c>
      <c r="BW138">
        <v>1</v>
      </c>
      <c r="BX138">
        <v>0</v>
      </c>
      <c r="BY138">
        <v>0</v>
      </c>
      <c r="BZ138">
        <v>1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1</v>
      </c>
      <c r="CN138">
        <f t="shared" si="2"/>
        <v>23</v>
      </c>
    </row>
    <row r="139" spans="1:92" x14ac:dyDescent="0.55000000000000004">
      <c r="A139" t="s">
        <v>230</v>
      </c>
      <c r="B139" t="s">
        <v>93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2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f t="shared" si="2"/>
        <v>7</v>
      </c>
    </row>
    <row r="140" spans="1:92" x14ac:dyDescent="0.55000000000000004">
      <c r="A140" t="s">
        <v>231</v>
      </c>
      <c r="B140" t="s">
        <v>93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0</v>
      </c>
      <c r="BF140">
        <v>0</v>
      </c>
      <c r="BG140">
        <v>0</v>
      </c>
      <c r="BH140">
        <v>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1</v>
      </c>
      <c r="BO140">
        <v>0</v>
      </c>
      <c r="BP140">
        <v>0</v>
      </c>
      <c r="BQ140">
        <v>0</v>
      </c>
      <c r="BR140">
        <v>1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1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f t="shared" si="2"/>
        <v>10</v>
      </c>
    </row>
    <row r="141" spans="1:92" x14ac:dyDescent="0.55000000000000004">
      <c r="A141" t="s">
        <v>232</v>
      </c>
      <c r="B141" t="s">
        <v>93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>
        <v>4</v>
      </c>
      <c r="U141">
        <v>0</v>
      </c>
      <c r="V141">
        <v>0</v>
      </c>
      <c r="W141">
        <v>1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</v>
      </c>
      <c r="AY141">
        <v>0</v>
      </c>
      <c r="AZ141">
        <v>1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1</v>
      </c>
      <c r="BI141">
        <v>0</v>
      </c>
      <c r="BJ141">
        <v>0</v>
      </c>
      <c r="BK141">
        <v>0</v>
      </c>
      <c r="BL141">
        <v>0</v>
      </c>
      <c r="BM141">
        <v>1</v>
      </c>
      <c r="BN141">
        <v>0</v>
      </c>
      <c r="BO141">
        <v>0</v>
      </c>
      <c r="BP141">
        <v>0</v>
      </c>
      <c r="BQ141">
        <v>1</v>
      </c>
      <c r="BR141">
        <v>0</v>
      </c>
      <c r="BS141">
        <v>1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1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f t="shared" si="2"/>
        <v>20</v>
      </c>
    </row>
    <row r="142" spans="1:92" x14ac:dyDescent="0.55000000000000004">
      <c r="A142" t="s">
        <v>233</v>
      </c>
      <c r="B142" t="s">
        <v>93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2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0</v>
      </c>
      <c r="BH142">
        <v>3</v>
      </c>
      <c r="BI142">
        <v>1</v>
      </c>
      <c r="BJ142">
        <v>0</v>
      </c>
      <c r="BK142">
        <v>0</v>
      </c>
      <c r="BL142">
        <v>1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1</v>
      </c>
      <c r="CN142">
        <f t="shared" si="2"/>
        <v>16</v>
      </c>
    </row>
    <row r="143" spans="1:92" x14ac:dyDescent="0.55000000000000004">
      <c r="A143" t="s">
        <v>234</v>
      </c>
      <c r="B143" t="s">
        <v>93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1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3</v>
      </c>
      <c r="BI143">
        <v>1</v>
      </c>
      <c r="BJ143">
        <v>0</v>
      </c>
      <c r="BK143">
        <v>0</v>
      </c>
      <c r="BL143">
        <v>1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1</v>
      </c>
      <c r="CB143">
        <v>0</v>
      </c>
      <c r="CC143">
        <v>0</v>
      </c>
      <c r="CD143">
        <v>1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f t="shared" si="2"/>
        <v>13</v>
      </c>
    </row>
    <row r="144" spans="1:92" x14ac:dyDescent="0.55000000000000004">
      <c r="A144" t="s">
        <v>235</v>
      </c>
      <c r="B144" t="s">
        <v>93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1</v>
      </c>
      <c r="BI144">
        <v>0</v>
      </c>
      <c r="BJ144">
        <v>0</v>
      </c>
      <c r="BK144">
        <v>0</v>
      </c>
      <c r="BL144">
        <v>0</v>
      </c>
      <c r="BM144">
        <v>1</v>
      </c>
      <c r="BN144">
        <v>0</v>
      </c>
      <c r="BO144">
        <v>0</v>
      </c>
      <c r="BP144">
        <v>0</v>
      </c>
      <c r="BQ144">
        <v>1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1</v>
      </c>
      <c r="CN144">
        <f t="shared" si="2"/>
        <v>8</v>
      </c>
    </row>
    <row r="145" spans="1:92" x14ac:dyDescent="0.55000000000000004">
      <c r="A145" t="s">
        <v>236</v>
      </c>
      <c r="B145" t="s">
        <v>93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0</v>
      </c>
      <c r="AY145">
        <v>2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0</v>
      </c>
      <c r="BF145">
        <v>1</v>
      </c>
      <c r="BG145">
        <v>0</v>
      </c>
      <c r="BH145">
        <v>1</v>
      </c>
      <c r="BI145">
        <v>0</v>
      </c>
      <c r="BJ145">
        <v>0</v>
      </c>
      <c r="BK145">
        <v>0</v>
      </c>
      <c r="BL145">
        <v>0</v>
      </c>
      <c r="BM145">
        <v>1</v>
      </c>
      <c r="BN145">
        <v>0</v>
      </c>
      <c r="BO145">
        <v>0</v>
      </c>
      <c r="BP145">
        <v>0</v>
      </c>
      <c r="BQ145">
        <v>1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1</v>
      </c>
      <c r="CM145">
        <v>0</v>
      </c>
      <c r="CN145">
        <f t="shared" si="2"/>
        <v>11</v>
      </c>
    </row>
    <row r="146" spans="1:92" x14ac:dyDescent="0.55000000000000004">
      <c r="A146" t="s">
        <v>237</v>
      </c>
      <c r="B146" t="s">
        <v>238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1</v>
      </c>
      <c r="AZ146">
        <v>0</v>
      </c>
      <c r="BA146">
        <v>0</v>
      </c>
      <c r="BB146">
        <v>0</v>
      </c>
      <c r="BC146">
        <v>0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1</v>
      </c>
      <c r="BJ146">
        <v>0</v>
      </c>
      <c r="BK146">
        <v>0</v>
      </c>
      <c r="BL146">
        <v>1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1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2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1</v>
      </c>
      <c r="CJ146">
        <v>0</v>
      </c>
      <c r="CK146">
        <v>0</v>
      </c>
      <c r="CL146">
        <v>0</v>
      </c>
      <c r="CM146">
        <v>0</v>
      </c>
      <c r="CN146">
        <f t="shared" si="2"/>
        <v>13</v>
      </c>
    </row>
    <row r="147" spans="1:92" x14ac:dyDescent="0.55000000000000004">
      <c r="A147" t="s">
        <v>239</v>
      </c>
      <c r="B147" t="s">
        <v>238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2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0</v>
      </c>
      <c r="BB147">
        <v>0</v>
      </c>
      <c r="BC147">
        <v>0</v>
      </c>
      <c r="BD147">
        <v>1</v>
      </c>
      <c r="BE147">
        <v>0</v>
      </c>
      <c r="BF147">
        <v>1</v>
      </c>
      <c r="BG147">
        <v>0</v>
      </c>
      <c r="BH147">
        <v>1</v>
      </c>
      <c r="BI147">
        <v>0</v>
      </c>
      <c r="BJ147">
        <v>0</v>
      </c>
      <c r="BK147">
        <v>0</v>
      </c>
      <c r="BL147">
        <v>1</v>
      </c>
      <c r="BM147">
        <v>0</v>
      </c>
      <c r="BN147">
        <v>0</v>
      </c>
      <c r="BO147">
        <v>0</v>
      </c>
      <c r="BP147">
        <v>0</v>
      </c>
      <c r="BQ147">
        <v>1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1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1</v>
      </c>
      <c r="CL147">
        <v>0</v>
      </c>
      <c r="CM147">
        <v>0</v>
      </c>
      <c r="CN147">
        <f t="shared" si="2"/>
        <v>13</v>
      </c>
    </row>
    <row r="148" spans="1:92" x14ac:dyDescent="0.55000000000000004">
      <c r="A148" t="s">
        <v>240</v>
      </c>
      <c r="B148" t="s">
        <v>238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1</v>
      </c>
      <c r="AL148">
        <v>0</v>
      </c>
      <c r="AM148">
        <v>2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</v>
      </c>
      <c r="AU148">
        <v>0</v>
      </c>
      <c r="AV148">
        <v>0</v>
      </c>
      <c r="AW148">
        <v>0</v>
      </c>
      <c r="AX148">
        <v>0</v>
      </c>
      <c r="AY148">
        <v>1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1</v>
      </c>
      <c r="BI148">
        <v>0</v>
      </c>
      <c r="BJ148">
        <v>0</v>
      </c>
      <c r="BK148">
        <v>0</v>
      </c>
      <c r="BL148">
        <v>1</v>
      </c>
      <c r="BM148">
        <v>0</v>
      </c>
      <c r="BN148">
        <v>0</v>
      </c>
      <c r="BO148">
        <v>0</v>
      </c>
      <c r="BP148">
        <v>0</v>
      </c>
      <c r="BQ148">
        <v>1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f t="shared" si="2"/>
        <v>12</v>
      </c>
    </row>
    <row r="149" spans="1:92" x14ac:dyDescent="0.55000000000000004">
      <c r="A149" t="s">
        <v>241</v>
      </c>
      <c r="B149" t="s">
        <v>238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2</v>
      </c>
      <c r="R149">
        <v>2</v>
      </c>
      <c r="S149">
        <v>0</v>
      </c>
      <c r="T149">
        <v>4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2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1</v>
      </c>
      <c r="BI149">
        <v>0</v>
      </c>
      <c r="BJ149">
        <v>0</v>
      </c>
      <c r="BK149">
        <v>0</v>
      </c>
      <c r="BL149">
        <v>0</v>
      </c>
      <c r="BM149">
        <v>1</v>
      </c>
      <c r="BN149">
        <v>0</v>
      </c>
      <c r="BO149">
        <v>0</v>
      </c>
      <c r="BP149">
        <v>1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f t="shared" si="2"/>
        <v>17</v>
      </c>
    </row>
    <row r="150" spans="1:92" x14ac:dyDescent="0.55000000000000004">
      <c r="A150" t="s">
        <v>242</v>
      </c>
      <c r="B150" t="s">
        <v>238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3</v>
      </c>
      <c r="BI150">
        <v>0</v>
      </c>
      <c r="BJ150">
        <v>0</v>
      </c>
      <c r="BK150">
        <v>0</v>
      </c>
      <c r="BL150">
        <v>1</v>
      </c>
      <c r="BM150">
        <v>1</v>
      </c>
      <c r="BN150">
        <v>0</v>
      </c>
      <c r="BO150">
        <v>0</v>
      </c>
      <c r="BP150">
        <v>1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1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1</v>
      </c>
      <c r="CL150">
        <v>0</v>
      </c>
      <c r="CM150">
        <v>0</v>
      </c>
      <c r="CN150">
        <f t="shared" si="2"/>
        <v>14</v>
      </c>
    </row>
    <row r="151" spans="1:92" x14ac:dyDescent="0.55000000000000004">
      <c r="A151" t="s">
        <v>243</v>
      </c>
      <c r="B151" t="s">
        <v>238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2</v>
      </c>
      <c r="AM151">
        <v>0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0</v>
      </c>
      <c r="BJ151">
        <v>0</v>
      </c>
      <c r="BK151">
        <v>0</v>
      </c>
      <c r="BL151">
        <v>0</v>
      </c>
      <c r="BM151">
        <v>1</v>
      </c>
      <c r="BN151">
        <v>0</v>
      </c>
      <c r="BO151">
        <v>0</v>
      </c>
      <c r="BP151">
        <v>1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f t="shared" si="2"/>
        <v>10</v>
      </c>
    </row>
    <row r="152" spans="1:92" x14ac:dyDescent="0.55000000000000004">
      <c r="A152" t="s">
        <v>244</v>
      </c>
      <c r="B152" t="s">
        <v>238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2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1</v>
      </c>
      <c r="AT152">
        <v>0</v>
      </c>
      <c r="AU152">
        <v>0</v>
      </c>
      <c r="AV152">
        <v>1</v>
      </c>
      <c r="AW152">
        <v>0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2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0</v>
      </c>
      <c r="BO152">
        <v>0</v>
      </c>
      <c r="BP152">
        <v>1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f t="shared" si="2"/>
        <v>13</v>
      </c>
    </row>
    <row r="153" spans="1:92" x14ac:dyDescent="0.55000000000000004">
      <c r="A153" t="s">
        <v>245</v>
      </c>
      <c r="B153" t="s">
        <v>238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0</v>
      </c>
      <c r="AX153">
        <v>0</v>
      </c>
      <c r="AY153">
        <v>1</v>
      </c>
      <c r="AZ153">
        <v>1</v>
      </c>
      <c r="BA153">
        <v>0</v>
      </c>
      <c r="BB153">
        <v>0</v>
      </c>
      <c r="BC153">
        <v>0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0</v>
      </c>
      <c r="BJ153">
        <v>0</v>
      </c>
      <c r="BK153">
        <v>1</v>
      </c>
      <c r="BL153">
        <v>0</v>
      </c>
      <c r="BM153">
        <v>0</v>
      </c>
      <c r="BN153">
        <v>0</v>
      </c>
      <c r="BO153">
        <v>1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f t="shared" si="2"/>
        <v>12</v>
      </c>
    </row>
    <row r="154" spans="1:92" x14ac:dyDescent="0.55000000000000004">
      <c r="A154" t="s">
        <v>246</v>
      </c>
      <c r="B154" t="s">
        <v>238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1</v>
      </c>
      <c r="AU154">
        <v>0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3</v>
      </c>
      <c r="BI154">
        <v>0</v>
      </c>
      <c r="BJ154">
        <v>0</v>
      </c>
      <c r="BK154">
        <v>0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1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f t="shared" si="2"/>
        <v>10</v>
      </c>
    </row>
    <row r="155" spans="1:92" x14ac:dyDescent="0.55000000000000004">
      <c r="A155" t="s">
        <v>247</v>
      </c>
      <c r="B155" t="s">
        <v>238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2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1</v>
      </c>
      <c r="AY155">
        <v>0</v>
      </c>
      <c r="AZ155">
        <v>1</v>
      </c>
      <c r="BA155">
        <v>0</v>
      </c>
      <c r="BB155">
        <v>0</v>
      </c>
      <c r="BC155">
        <v>0</v>
      </c>
      <c r="BD155">
        <v>1</v>
      </c>
      <c r="BE155">
        <v>0</v>
      </c>
      <c r="BF155">
        <v>1</v>
      </c>
      <c r="BG155">
        <v>0</v>
      </c>
      <c r="BH155">
        <v>1</v>
      </c>
      <c r="BI155">
        <v>0</v>
      </c>
      <c r="BJ155">
        <v>0</v>
      </c>
      <c r="BK155">
        <v>1</v>
      </c>
      <c r="BL155">
        <v>1</v>
      </c>
      <c r="BM155">
        <v>0</v>
      </c>
      <c r="BN155">
        <v>0</v>
      </c>
      <c r="BO155">
        <v>0</v>
      </c>
      <c r="BP155">
        <v>1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0</v>
      </c>
      <c r="CM155">
        <v>1</v>
      </c>
      <c r="CN155">
        <f t="shared" si="2"/>
        <v>14</v>
      </c>
    </row>
    <row r="156" spans="1:92" x14ac:dyDescent="0.55000000000000004">
      <c r="A156" t="s">
        <v>248</v>
      </c>
      <c r="B156" t="s">
        <v>238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3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1</v>
      </c>
      <c r="AL156">
        <v>0</v>
      </c>
      <c r="AM156">
        <v>3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1</v>
      </c>
      <c r="AU156">
        <v>0</v>
      </c>
      <c r="AV156">
        <v>0</v>
      </c>
      <c r="AW156">
        <v>0</v>
      </c>
      <c r="AX156">
        <v>0</v>
      </c>
      <c r="AY156">
        <v>1</v>
      </c>
      <c r="AZ156">
        <v>1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0</v>
      </c>
      <c r="BJ156">
        <v>0</v>
      </c>
      <c r="BK156">
        <v>1</v>
      </c>
      <c r="BL156">
        <v>0</v>
      </c>
      <c r="BM156">
        <v>1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1</v>
      </c>
      <c r="CN156">
        <f t="shared" si="2"/>
        <v>22</v>
      </c>
    </row>
    <row r="157" spans="1:92" x14ac:dyDescent="0.55000000000000004">
      <c r="A157" t="s">
        <v>249</v>
      </c>
      <c r="B157" t="s">
        <v>238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0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1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f t="shared" si="2"/>
        <v>4</v>
      </c>
    </row>
    <row r="158" spans="1:92" x14ac:dyDescent="0.55000000000000004">
      <c r="A158" t="s">
        <v>250</v>
      </c>
      <c r="B158" t="s">
        <v>238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2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1</v>
      </c>
      <c r="AZ158">
        <v>0</v>
      </c>
      <c r="BA158">
        <v>0</v>
      </c>
      <c r="BB158">
        <v>1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2</v>
      </c>
      <c r="BI158">
        <v>1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0</v>
      </c>
      <c r="BP158">
        <v>0</v>
      </c>
      <c r="BQ158">
        <v>1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1</v>
      </c>
      <c r="CK158">
        <v>1</v>
      </c>
      <c r="CL158">
        <v>0</v>
      </c>
      <c r="CM158">
        <v>0</v>
      </c>
      <c r="CN158">
        <f t="shared" si="2"/>
        <v>13</v>
      </c>
    </row>
    <row r="159" spans="1:92" x14ac:dyDescent="0.55000000000000004">
      <c r="A159" t="s">
        <v>251</v>
      </c>
      <c r="B159" t="s">
        <v>238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1</v>
      </c>
      <c r="AY159">
        <v>0</v>
      </c>
      <c r="AZ159">
        <v>1</v>
      </c>
      <c r="BA159">
        <v>0</v>
      </c>
      <c r="BB159">
        <v>2</v>
      </c>
      <c r="BC159">
        <v>0</v>
      </c>
      <c r="BD159">
        <v>0</v>
      </c>
      <c r="BE159">
        <v>0</v>
      </c>
      <c r="BF159">
        <v>1</v>
      </c>
      <c r="BG159">
        <v>0</v>
      </c>
      <c r="BH159">
        <v>1</v>
      </c>
      <c r="BI159">
        <v>1</v>
      </c>
      <c r="BJ159">
        <v>0</v>
      </c>
      <c r="BK159">
        <v>1</v>
      </c>
      <c r="BL159">
        <v>1</v>
      </c>
      <c r="BM159">
        <v>0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2</v>
      </c>
      <c r="BX159">
        <v>1</v>
      </c>
      <c r="BY159">
        <v>0</v>
      </c>
      <c r="BZ159">
        <v>1</v>
      </c>
      <c r="CA159">
        <v>0</v>
      </c>
      <c r="CB159">
        <v>0</v>
      </c>
      <c r="CC159">
        <v>1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f t="shared" si="2"/>
        <v>18</v>
      </c>
    </row>
    <row r="160" spans="1:92" x14ac:dyDescent="0.55000000000000004">
      <c r="A160" t="s">
        <v>252</v>
      </c>
      <c r="B160" t="s">
        <v>238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2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2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4</v>
      </c>
      <c r="BI160">
        <v>0</v>
      </c>
      <c r="BJ160">
        <v>0</v>
      </c>
      <c r="BK160">
        <v>0</v>
      </c>
      <c r="BL160">
        <v>1</v>
      </c>
      <c r="BM160">
        <v>1</v>
      </c>
      <c r="BN160">
        <v>0</v>
      </c>
      <c r="BO160">
        <v>0</v>
      </c>
      <c r="BP160">
        <v>0</v>
      </c>
      <c r="BQ160">
        <v>1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1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f t="shared" si="2"/>
        <v>17</v>
      </c>
    </row>
    <row r="161" spans="1:92" x14ac:dyDescent="0.55000000000000004">
      <c r="A161" t="s">
        <v>253</v>
      </c>
      <c r="B161" t="s">
        <v>238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2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</v>
      </c>
      <c r="AT161">
        <v>1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1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1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f t="shared" si="2"/>
        <v>11</v>
      </c>
    </row>
    <row r="162" spans="1:92" x14ac:dyDescent="0.55000000000000004">
      <c r="A162" t="s">
        <v>254</v>
      </c>
      <c r="B162" t="s">
        <v>238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0</v>
      </c>
      <c r="BF162">
        <v>0</v>
      </c>
      <c r="BG162">
        <v>0</v>
      </c>
      <c r="BH162">
        <v>2</v>
      </c>
      <c r="BI162">
        <v>0</v>
      </c>
      <c r="BJ162">
        <v>0</v>
      </c>
      <c r="BK162">
        <v>0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f t="shared" si="2"/>
        <v>7</v>
      </c>
    </row>
    <row r="163" spans="1:92" x14ac:dyDescent="0.55000000000000004">
      <c r="A163" t="s">
        <v>255</v>
      </c>
      <c r="B163" t="s">
        <v>238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</v>
      </c>
      <c r="R163">
        <v>5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2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</v>
      </c>
      <c r="AU163">
        <v>0</v>
      </c>
      <c r="AV163">
        <v>0</v>
      </c>
      <c r="AW163">
        <v>0</v>
      </c>
      <c r="AX163">
        <v>0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1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1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1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f t="shared" si="2"/>
        <v>17</v>
      </c>
    </row>
    <row r="164" spans="1:92" x14ac:dyDescent="0.55000000000000004">
      <c r="A164" t="s">
        <v>256</v>
      </c>
      <c r="B164" t="s">
        <v>238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1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1</v>
      </c>
      <c r="BI164">
        <v>1</v>
      </c>
      <c r="BJ164">
        <v>0</v>
      </c>
      <c r="BK164">
        <v>0</v>
      </c>
      <c r="BL164">
        <v>0</v>
      </c>
      <c r="BM164">
        <v>0</v>
      </c>
      <c r="BN164">
        <v>1</v>
      </c>
      <c r="BO164">
        <v>0</v>
      </c>
      <c r="BP164">
        <v>1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1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f t="shared" si="2"/>
        <v>14</v>
      </c>
    </row>
    <row r="165" spans="1:92" x14ac:dyDescent="0.55000000000000004">
      <c r="A165" t="s">
        <v>257</v>
      </c>
      <c r="B165" t="s">
        <v>238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2</v>
      </c>
      <c r="N165">
        <v>1</v>
      </c>
      <c r="O165">
        <v>0</v>
      </c>
      <c r="P165">
        <v>0</v>
      </c>
      <c r="Q165">
        <v>4</v>
      </c>
      <c r="R165">
        <v>0</v>
      </c>
      <c r="S165">
        <v>5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1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0</v>
      </c>
      <c r="AY165">
        <v>1</v>
      </c>
      <c r="AZ165">
        <v>0</v>
      </c>
      <c r="BA165">
        <v>0</v>
      </c>
      <c r="BB165">
        <v>0</v>
      </c>
      <c r="BC165">
        <v>0</v>
      </c>
      <c r="BD165">
        <v>1</v>
      </c>
      <c r="BE165">
        <v>0</v>
      </c>
      <c r="BF165">
        <v>1</v>
      </c>
      <c r="BG165">
        <v>0</v>
      </c>
      <c r="BH165">
        <v>2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0</v>
      </c>
      <c r="BP165">
        <v>0</v>
      </c>
      <c r="BQ165">
        <v>1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1</v>
      </c>
      <c r="BZ165">
        <v>0</v>
      </c>
      <c r="CA165">
        <v>0</v>
      </c>
      <c r="CB165">
        <v>0</v>
      </c>
      <c r="CC165">
        <v>0</v>
      </c>
      <c r="CD165">
        <v>1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1</v>
      </c>
      <c r="CN165">
        <f t="shared" si="2"/>
        <v>26</v>
      </c>
    </row>
    <row r="166" spans="1:92" x14ac:dyDescent="0.55000000000000004">
      <c r="A166" t="s">
        <v>258</v>
      </c>
      <c r="B166" t="s">
        <v>238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2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f t="shared" si="2"/>
        <v>8</v>
      </c>
    </row>
    <row r="167" spans="1:92" x14ac:dyDescent="0.55000000000000004">
      <c r="A167" t="s">
        <v>259</v>
      </c>
      <c r="B167" t="s">
        <v>238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1</v>
      </c>
      <c r="BC167">
        <v>0</v>
      </c>
      <c r="BD167">
        <v>0</v>
      </c>
      <c r="BE167">
        <v>0</v>
      </c>
      <c r="BF167">
        <v>1</v>
      </c>
      <c r="BG167">
        <v>0</v>
      </c>
      <c r="BH167">
        <v>1</v>
      </c>
      <c r="BI167">
        <v>0</v>
      </c>
      <c r="BJ167">
        <v>0</v>
      </c>
      <c r="BK167">
        <v>0</v>
      </c>
      <c r="BL167">
        <v>0</v>
      </c>
      <c r="BM167">
        <v>1</v>
      </c>
      <c r="BN167">
        <v>0</v>
      </c>
      <c r="BO167">
        <v>0</v>
      </c>
      <c r="BP167">
        <v>1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2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1</v>
      </c>
      <c r="CN167">
        <f t="shared" si="2"/>
        <v>12</v>
      </c>
    </row>
    <row r="168" spans="1:92" x14ac:dyDescent="0.55000000000000004">
      <c r="A168" t="s">
        <v>260</v>
      </c>
      <c r="B168" t="s">
        <v>238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2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</v>
      </c>
      <c r="AX168">
        <v>0</v>
      </c>
      <c r="AY168">
        <v>1</v>
      </c>
      <c r="AZ168">
        <v>0</v>
      </c>
      <c r="BA168">
        <v>0</v>
      </c>
      <c r="BB168">
        <v>0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3</v>
      </c>
      <c r="BI168">
        <v>0</v>
      </c>
      <c r="BJ168">
        <v>0</v>
      </c>
      <c r="BK168">
        <v>0</v>
      </c>
      <c r="BL168">
        <v>1</v>
      </c>
      <c r="BM168">
        <v>0</v>
      </c>
      <c r="BN168">
        <v>0</v>
      </c>
      <c r="BO168">
        <v>1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f t="shared" si="2"/>
        <v>13</v>
      </c>
    </row>
    <row r="169" spans="1:92" x14ac:dyDescent="0.55000000000000004">
      <c r="A169" t="s">
        <v>261</v>
      </c>
      <c r="B169" t="s">
        <v>238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2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2</v>
      </c>
      <c r="S169">
        <v>1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2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2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0</v>
      </c>
      <c r="BP169">
        <v>1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1</v>
      </c>
      <c r="CM169">
        <v>0</v>
      </c>
      <c r="CN169">
        <f t="shared" si="2"/>
        <v>17</v>
      </c>
    </row>
    <row r="170" spans="1:92" x14ac:dyDescent="0.55000000000000004">
      <c r="A170" t="s">
        <v>262</v>
      </c>
      <c r="B170" t="s">
        <v>238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1</v>
      </c>
      <c r="AT170">
        <v>1</v>
      </c>
      <c r="AU170">
        <v>0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2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0</v>
      </c>
      <c r="BP170">
        <v>1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1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f t="shared" si="2"/>
        <v>11</v>
      </c>
    </row>
    <row r="171" spans="1:92" x14ac:dyDescent="0.55000000000000004">
      <c r="A171" t="s">
        <v>263</v>
      </c>
      <c r="B171" t="s">
        <v>238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2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2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2</v>
      </c>
      <c r="BI171">
        <v>0</v>
      </c>
      <c r="BJ171">
        <v>0</v>
      </c>
      <c r="BK171">
        <v>0</v>
      </c>
      <c r="BL171">
        <v>0</v>
      </c>
      <c r="BM171">
        <v>1</v>
      </c>
      <c r="BN171">
        <v>0</v>
      </c>
      <c r="BO171">
        <v>0</v>
      </c>
      <c r="BP171">
        <v>0</v>
      </c>
      <c r="BQ171">
        <v>1</v>
      </c>
      <c r="BR171">
        <v>1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f t="shared" si="2"/>
        <v>14</v>
      </c>
    </row>
    <row r="172" spans="1:92" x14ac:dyDescent="0.55000000000000004">
      <c r="A172" t="s">
        <v>264</v>
      </c>
      <c r="B172" t="s">
        <v>238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0</v>
      </c>
      <c r="Q172">
        <v>0</v>
      </c>
      <c r="R172">
        <v>2</v>
      </c>
      <c r="S172">
        <v>1</v>
      </c>
      <c r="T172">
        <v>3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</v>
      </c>
      <c r="AT172">
        <v>2</v>
      </c>
      <c r="AU172">
        <v>0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1</v>
      </c>
      <c r="BI172">
        <v>1</v>
      </c>
      <c r="BJ172">
        <v>0</v>
      </c>
      <c r="BK172">
        <v>0</v>
      </c>
      <c r="BL172">
        <v>0</v>
      </c>
      <c r="BM172">
        <v>1</v>
      </c>
      <c r="BN172">
        <v>1</v>
      </c>
      <c r="BO172">
        <v>0</v>
      </c>
      <c r="BP172">
        <v>1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1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f t="shared" si="2"/>
        <v>22</v>
      </c>
    </row>
    <row r="173" spans="1:92" x14ac:dyDescent="0.55000000000000004">
      <c r="A173" t="s">
        <v>265</v>
      </c>
      <c r="B173" t="s">
        <v>238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2</v>
      </c>
      <c r="R173">
        <v>2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</v>
      </c>
      <c r="AT173">
        <v>0</v>
      </c>
      <c r="AU173">
        <v>0</v>
      </c>
      <c r="AV173">
        <v>0</v>
      </c>
      <c r="AW173">
        <v>0</v>
      </c>
      <c r="AX173">
        <v>2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</v>
      </c>
      <c r="BE173">
        <v>0</v>
      </c>
      <c r="BF173">
        <v>0</v>
      </c>
      <c r="BG173">
        <v>0</v>
      </c>
      <c r="BH173">
        <v>2</v>
      </c>
      <c r="BI173">
        <v>1</v>
      </c>
      <c r="BJ173">
        <v>0</v>
      </c>
      <c r="BK173">
        <v>0</v>
      </c>
      <c r="BL173">
        <v>1</v>
      </c>
      <c r="BM173">
        <v>0</v>
      </c>
      <c r="BN173">
        <v>0</v>
      </c>
      <c r="BO173">
        <v>0</v>
      </c>
      <c r="BP173">
        <v>1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1</v>
      </c>
      <c r="CH173">
        <v>0</v>
      </c>
      <c r="CI173">
        <v>1</v>
      </c>
      <c r="CJ173">
        <v>0</v>
      </c>
      <c r="CK173">
        <v>0</v>
      </c>
      <c r="CL173">
        <v>0</v>
      </c>
      <c r="CM173">
        <v>0</v>
      </c>
      <c r="CN173">
        <f t="shared" si="2"/>
        <v>16</v>
      </c>
    </row>
    <row r="174" spans="1:92" x14ac:dyDescent="0.55000000000000004">
      <c r="A174" t="s">
        <v>266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2</v>
      </c>
      <c r="AT174">
        <v>1</v>
      </c>
      <c r="AU174">
        <v>0</v>
      </c>
      <c r="AV174">
        <v>0</v>
      </c>
      <c r="AW174">
        <v>0</v>
      </c>
      <c r="AX174">
        <v>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</v>
      </c>
      <c r="BI174">
        <v>0</v>
      </c>
      <c r="BJ174">
        <v>0</v>
      </c>
      <c r="BK174">
        <v>0</v>
      </c>
      <c r="BL174">
        <v>0</v>
      </c>
      <c r="BM174">
        <v>1</v>
      </c>
      <c r="BN174">
        <v>0</v>
      </c>
      <c r="BO174">
        <v>0</v>
      </c>
      <c r="BP174">
        <v>1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f t="shared" si="2"/>
        <v>11</v>
      </c>
    </row>
    <row r="175" spans="1:92" x14ac:dyDescent="0.55000000000000004">
      <c r="A175" t="s">
        <v>267</v>
      </c>
      <c r="B175" t="s">
        <v>238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0</v>
      </c>
      <c r="AV175">
        <v>0</v>
      </c>
      <c r="AW175">
        <v>0</v>
      </c>
      <c r="AX175">
        <v>1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2</v>
      </c>
      <c r="BI175">
        <v>0</v>
      </c>
      <c r="BJ175">
        <v>0</v>
      </c>
      <c r="BK175">
        <v>0</v>
      </c>
      <c r="BL175">
        <v>0</v>
      </c>
      <c r="BM175">
        <v>1</v>
      </c>
      <c r="BN175">
        <v>0</v>
      </c>
      <c r="BO175">
        <v>0</v>
      </c>
      <c r="BP175">
        <v>1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1</v>
      </c>
      <c r="CL175">
        <v>0</v>
      </c>
      <c r="CM175">
        <v>0</v>
      </c>
      <c r="CN175">
        <f t="shared" si="2"/>
        <v>10</v>
      </c>
    </row>
    <row r="176" spans="1:92" x14ac:dyDescent="0.55000000000000004">
      <c r="A176" t="s">
        <v>268</v>
      </c>
      <c r="B176" t="s">
        <v>238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2</v>
      </c>
      <c r="S176">
        <v>2</v>
      </c>
      <c r="T176">
        <v>0</v>
      </c>
      <c r="U176">
        <v>0</v>
      </c>
      <c r="V176">
        <v>1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  <c r="AL176">
        <v>0</v>
      </c>
      <c r="AM176">
        <v>2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4</v>
      </c>
      <c r="BI176">
        <v>0</v>
      </c>
      <c r="BJ176">
        <v>0</v>
      </c>
      <c r="BK176">
        <v>0</v>
      </c>
      <c r="BL176">
        <v>0</v>
      </c>
      <c r="BM176">
        <v>1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1</v>
      </c>
      <c r="CN176">
        <f t="shared" si="2"/>
        <v>21</v>
      </c>
    </row>
    <row r="177" spans="1:92" x14ac:dyDescent="0.55000000000000004">
      <c r="A177" t="s">
        <v>269</v>
      </c>
      <c r="B177" t="s">
        <v>238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1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1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1</v>
      </c>
      <c r="BO177">
        <v>0</v>
      </c>
      <c r="BP177">
        <v>1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1</v>
      </c>
      <c r="BX177">
        <v>0</v>
      </c>
      <c r="BY177">
        <v>0</v>
      </c>
      <c r="BZ177">
        <v>0</v>
      </c>
      <c r="CA177">
        <v>0</v>
      </c>
      <c r="CB177">
        <v>1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1</v>
      </c>
      <c r="CM177">
        <v>0</v>
      </c>
      <c r="CN177">
        <f t="shared" si="2"/>
        <v>12</v>
      </c>
    </row>
    <row r="178" spans="1:92" x14ac:dyDescent="0.55000000000000004">
      <c r="A178" t="s">
        <v>270</v>
      </c>
      <c r="B178" t="s">
        <v>238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5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3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1</v>
      </c>
      <c r="AT178">
        <v>1</v>
      </c>
      <c r="AU178">
        <v>0</v>
      </c>
      <c r="AV178">
        <v>0</v>
      </c>
      <c r="AW178">
        <v>1</v>
      </c>
      <c r="AX178">
        <v>0</v>
      </c>
      <c r="AY178">
        <v>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3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1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f t="shared" si="2"/>
        <v>19</v>
      </c>
    </row>
    <row r="179" spans="1:92" x14ac:dyDescent="0.55000000000000004">
      <c r="A179" t="s">
        <v>271</v>
      </c>
      <c r="B179" t="s">
        <v>238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2</v>
      </c>
      <c r="S179">
        <v>0</v>
      </c>
      <c r="T179">
        <v>0</v>
      </c>
      <c r="U179">
        <v>0</v>
      </c>
      <c r="V179">
        <v>1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1</v>
      </c>
      <c r="AU179">
        <v>0</v>
      </c>
      <c r="AV179">
        <v>0</v>
      </c>
      <c r="AW179">
        <v>0</v>
      </c>
      <c r="AX179">
        <v>1</v>
      </c>
      <c r="AY179">
        <v>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1</v>
      </c>
      <c r="BI179">
        <v>0</v>
      </c>
      <c r="BJ179">
        <v>0</v>
      </c>
      <c r="BK179">
        <v>0</v>
      </c>
      <c r="BL179">
        <v>1</v>
      </c>
      <c r="BM179">
        <v>0</v>
      </c>
      <c r="BN179">
        <v>0</v>
      </c>
      <c r="BO179">
        <v>0</v>
      </c>
      <c r="BP179">
        <v>1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1</v>
      </c>
      <c r="CJ179">
        <v>0</v>
      </c>
      <c r="CK179">
        <v>0</v>
      </c>
      <c r="CL179">
        <v>0</v>
      </c>
      <c r="CM179">
        <v>0</v>
      </c>
      <c r="CN179">
        <f t="shared" si="2"/>
        <v>17</v>
      </c>
    </row>
    <row r="180" spans="1:92" x14ac:dyDescent="0.55000000000000004">
      <c r="A180" t="s">
        <v>272</v>
      </c>
      <c r="B180" t="s">
        <v>238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0</v>
      </c>
      <c r="AN180">
        <v>2</v>
      </c>
      <c r="AO180">
        <v>0</v>
      </c>
      <c r="AP180">
        <v>0</v>
      </c>
      <c r="AQ180">
        <v>0</v>
      </c>
      <c r="AR180">
        <v>0</v>
      </c>
      <c r="AS180">
        <v>1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1</v>
      </c>
      <c r="BJ180">
        <v>1</v>
      </c>
      <c r="BK180">
        <v>1</v>
      </c>
      <c r="BL180">
        <v>0</v>
      </c>
      <c r="BM180">
        <v>0</v>
      </c>
      <c r="BN180">
        <v>1</v>
      </c>
      <c r="BO180">
        <v>0</v>
      </c>
      <c r="BP180">
        <v>1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2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1</v>
      </c>
      <c r="CL180">
        <v>0</v>
      </c>
      <c r="CM180">
        <v>0</v>
      </c>
      <c r="CN180">
        <f t="shared" si="2"/>
        <v>18</v>
      </c>
    </row>
    <row r="181" spans="1:92" x14ac:dyDescent="0.55000000000000004">
      <c r="A181" t="s">
        <v>273</v>
      </c>
      <c r="B181" t="s">
        <v>238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2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1</v>
      </c>
      <c r="BF181">
        <v>0</v>
      </c>
      <c r="BG181">
        <v>0</v>
      </c>
      <c r="BH181">
        <v>2</v>
      </c>
      <c r="BI181">
        <v>0</v>
      </c>
      <c r="BJ181">
        <v>0</v>
      </c>
      <c r="BK181">
        <v>0</v>
      </c>
      <c r="BL181">
        <v>0</v>
      </c>
      <c r="BM181">
        <v>1</v>
      </c>
      <c r="BN181">
        <v>1</v>
      </c>
      <c r="BO181">
        <v>0</v>
      </c>
      <c r="BP181">
        <v>1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f t="shared" si="2"/>
        <v>14</v>
      </c>
    </row>
    <row r="182" spans="1:92" x14ac:dyDescent="0.55000000000000004">
      <c r="A182" t="s">
        <v>274</v>
      </c>
      <c r="B182" t="s">
        <v>238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2</v>
      </c>
      <c r="S182">
        <v>1</v>
      </c>
      <c r="T182">
        <v>0</v>
      </c>
      <c r="U182">
        <v>0</v>
      </c>
      <c r="V182">
        <v>1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1</v>
      </c>
      <c r="BI182">
        <v>0</v>
      </c>
      <c r="BJ182">
        <v>0</v>
      </c>
      <c r="BK182">
        <v>1</v>
      </c>
      <c r="BL182">
        <v>1</v>
      </c>
      <c r="BM182">
        <v>0</v>
      </c>
      <c r="BN182">
        <v>0</v>
      </c>
      <c r="BO182">
        <v>0</v>
      </c>
      <c r="BP182">
        <v>1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f t="shared" si="2"/>
        <v>12</v>
      </c>
    </row>
    <row r="183" spans="1:92" x14ac:dyDescent="0.55000000000000004">
      <c r="A183" t="s">
        <v>275</v>
      </c>
      <c r="B183" t="s">
        <v>238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4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1</v>
      </c>
      <c r="BC183">
        <v>0</v>
      </c>
      <c r="BD183">
        <v>0</v>
      </c>
      <c r="BE183">
        <v>1</v>
      </c>
      <c r="BF183">
        <v>0</v>
      </c>
      <c r="BG183">
        <v>0</v>
      </c>
      <c r="BH183">
        <v>1</v>
      </c>
      <c r="BI183">
        <v>0</v>
      </c>
      <c r="BJ183">
        <v>0</v>
      </c>
      <c r="BK183">
        <v>0</v>
      </c>
      <c r="BL183">
        <v>1</v>
      </c>
      <c r="BM183">
        <v>0</v>
      </c>
      <c r="BN183">
        <v>0</v>
      </c>
      <c r="BO183">
        <v>0</v>
      </c>
      <c r="BP183">
        <v>1</v>
      </c>
      <c r="BQ183">
        <v>0</v>
      </c>
      <c r="BR183">
        <v>0</v>
      </c>
      <c r="BS183">
        <v>1</v>
      </c>
      <c r="BT183">
        <v>0</v>
      </c>
      <c r="BU183">
        <v>1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1</v>
      </c>
      <c r="CM183">
        <v>0</v>
      </c>
      <c r="CN183">
        <f t="shared" si="2"/>
        <v>16</v>
      </c>
    </row>
    <row r="184" spans="1:92" x14ac:dyDescent="0.55000000000000004">
      <c r="A184" t="s">
        <v>276</v>
      </c>
      <c r="B184" t="s">
        <v>238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>
        <v>0</v>
      </c>
      <c r="AG184">
        <v>2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1</v>
      </c>
      <c r="AZ184">
        <v>1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1</v>
      </c>
      <c r="BI184">
        <v>1</v>
      </c>
      <c r="BJ184">
        <v>0</v>
      </c>
      <c r="BK184">
        <v>1</v>
      </c>
      <c r="BL184">
        <v>1</v>
      </c>
      <c r="BM184">
        <v>0</v>
      </c>
      <c r="BN184">
        <v>0</v>
      </c>
      <c r="BO184">
        <v>1</v>
      </c>
      <c r="BP184">
        <v>1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1</v>
      </c>
      <c r="CM184">
        <v>0</v>
      </c>
      <c r="CN184">
        <f t="shared" si="2"/>
        <v>15</v>
      </c>
    </row>
    <row r="185" spans="1:92" x14ac:dyDescent="0.55000000000000004">
      <c r="A185" t="s">
        <v>277</v>
      </c>
      <c r="B185" t="s">
        <v>238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1</v>
      </c>
      <c r="AU185">
        <v>0</v>
      </c>
      <c r="AV185">
        <v>0</v>
      </c>
      <c r="AW185">
        <v>0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2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1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1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f t="shared" si="2"/>
        <v>14</v>
      </c>
    </row>
    <row r="186" spans="1:92" x14ac:dyDescent="0.55000000000000004">
      <c r="A186" t="s">
        <v>278</v>
      </c>
      <c r="B186" t="s">
        <v>238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2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2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1</v>
      </c>
      <c r="AU186">
        <v>0</v>
      </c>
      <c r="AV186">
        <v>0</v>
      </c>
      <c r="AW186">
        <v>0</v>
      </c>
      <c r="AX186">
        <v>1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2</v>
      </c>
      <c r="BI186">
        <v>0</v>
      </c>
      <c r="BJ186">
        <v>0</v>
      </c>
      <c r="BK186">
        <v>0</v>
      </c>
      <c r="BL186">
        <v>0</v>
      </c>
      <c r="BM186">
        <v>1</v>
      </c>
      <c r="BN186">
        <v>1</v>
      </c>
      <c r="BO186">
        <v>0</v>
      </c>
      <c r="BP186">
        <v>1</v>
      </c>
      <c r="BQ186">
        <v>1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f t="shared" si="2"/>
        <v>16</v>
      </c>
    </row>
    <row r="187" spans="1:92" x14ac:dyDescent="0.55000000000000004">
      <c r="A187" t="s">
        <v>279</v>
      </c>
      <c r="B187" t="s">
        <v>238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1</v>
      </c>
      <c r="W187">
        <v>1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2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2</v>
      </c>
      <c r="BI187">
        <v>0</v>
      </c>
      <c r="BJ187">
        <v>0</v>
      </c>
      <c r="BK187">
        <v>0</v>
      </c>
      <c r="BL187">
        <v>0</v>
      </c>
      <c r="BM187">
        <v>1</v>
      </c>
      <c r="BN187">
        <v>0</v>
      </c>
      <c r="BO187">
        <v>0</v>
      </c>
      <c r="BP187">
        <v>1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f t="shared" si="2"/>
        <v>14</v>
      </c>
    </row>
    <row r="188" spans="1:92" x14ac:dyDescent="0.55000000000000004">
      <c r="A188" t="s">
        <v>280</v>
      </c>
      <c r="B188" t="s">
        <v>238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1</v>
      </c>
      <c r="AU188">
        <v>0</v>
      </c>
      <c r="AV188">
        <v>0</v>
      </c>
      <c r="AW188">
        <v>0</v>
      </c>
      <c r="AX188">
        <v>0</v>
      </c>
      <c r="AY188">
        <v>2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3</v>
      </c>
      <c r="BI188">
        <v>0</v>
      </c>
      <c r="BJ188">
        <v>0</v>
      </c>
      <c r="BK188">
        <v>0</v>
      </c>
      <c r="BL188">
        <v>1</v>
      </c>
      <c r="BM188">
        <v>0</v>
      </c>
      <c r="BN188">
        <v>1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1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f t="shared" si="2"/>
        <v>13</v>
      </c>
    </row>
    <row r="189" spans="1:92" x14ac:dyDescent="0.55000000000000004">
      <c r="A189" t="s">
        <v>281</v>
      </c>
      <c r="B189" t="s">
        <v>238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0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2</v>
      </c>
      <c r="BI189">
        <v>0</v>
      </c>
      <c r="BJ189">
        <v>0</v>
      </c>
      <c r="BK189">
        <v>0</v>
      </c>
      <c r="BL189">
        <v>1</v>
      </c>
      <c r="BM189">
        <v>0</v>
      </c>
      <c r="BN189">
        <v>0</v>
      </c>
      <c r="BO189">
        <v>0</v>
      </c>
      <c r="BP189">
        <v>0</v>
      </c>
      <c r="BQ189">
        <v>1</v>
      </c>
      <c r="BR189">
        <v>1</v>
      </c>
      <c r="BS189">
        <v>0</v>
      </c>
      <c r="BT189">
        <v>0</v>
      </c>
      <c r="BU189">
        <v>0</v>
      </c>
      <c r="BV189">
        <v>0</v>
      </c>
      <c r="BW189">
        <v>1</v>
      </c>
      <c r="BX189">
        <v>0</v>
      </c>
      <c r="BY189">
        <v>0</v>
      </c>
      <c r="BZ189">
        <v>0</v>
      </c>
      <c r="CA189">
        <v>0</v>
      </c>
      <c r="CB189">
        <v>1</v>
      </c>
      <c r="CC189">
        <v>0</v>
      </c>
      <c r="CD189">
        <v>0</v>
      </c>
      <c r="CE189">
        <v>0</v>
      </c>
      <c r="CF189">
        <v>0</v>
      </c>
      <c r="CG189">
        <v>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f t="shared" si="2"/>
        <v>13</v>
      </c>
    </row>
    <row r="190" spans="1:92" x14ac:dyDescent="0.55000000000000004">
      <c r="A190" t="s">
        <v>282</v>
      </c>
      <c r="B190" t="s">
        <v>238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2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</v>
      </c>
      <c r="T190">
        <v>1</v>
      </c>
      <c r="U190">
        <v>0</v>
      </c>
      <c r="V190">
        <v>1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2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2</v>
      </c>
      <c r="CE190">
        <v>0</v>
      </c>
      <c r="CF190">
        <v>0</v>
      </c>
      <c r="CG190">
        <v>0</v>
      </c>
      <c r="CH190">
        <v>0</v>
      </c>
      <c r="CI190">
        <v>1</v>
      </c>
      <c r="CJ190">
        <v>0</v>
      </c>
      <c r="CK190">
        <v>0</v>
      </c>
      <c r="CL190">
        <v>0</v>
      </c>
      <c r="CM190">
        <v>1</v>
      </c>
      <c r="CN190">
        <f t="shared" si="2"/>
        <v>19</v>
      </c>
    </row>
    <row r="191" spans="1:92" x14ac:dyDescent="0.55000000000000004">
      <c r="A191" t="s">
        <v>283</v>
      </c>
      <c r="B191" t="s">
        <v>238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2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0</v>
      </c>
      <c r="BB191">
        <v>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3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1</v>
      </c>
      <c r="BO191">
        <v>0</v>
      </c>
      <c r="BP191">
        <v>0</v>
      </c>
      <c r="BQ191">
        <v>1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2</v>
      </c>
      <c r="CC191">
        <v>0</v>
      </c>
      <c r="CD191">
        <v>1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f t="shared" si="2"/>
        <v>18</v>
      </c>
    </row>
    <row r="192" spans="1:92" x14ac:dyDescent="0.55000000000000004">
      <c r="A192" t="s">
        <v>284</v>
      </c>
      <c r="B192" t="s">
        <v>238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2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2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2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3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2</v>
      </c>
      <c r="BO192">
        <v>0</v>
      </c>
      <c r="BP192">
        <v>1</v>
      </c>
      <c r="BQ192">
        <v>1</v>
      </c>
      <c r="BR192">
        <v>1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1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f t="shared" si="2"/>
        <v>17</v>
      </c>
    </row>
    <row r="193" spans="1:92" x14ac:dyDescent="0.55000000000000004">
      <c r="A193" t="s">
        <v>285</v>
      </c>
      <c r="B193" t="s">
        <v>238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2</v>
      </c>
      <c r="S193">
        <v>0</v>
      </c>
      <c r="T193">
        <v>0</v>
      </c>
      <c r="U193">
        <v>0</v>
      </c>
      <c r="V193">
        <v>1</v>
      </c>
      <c r="W193">
        <v>1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1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1</v>
      </c>
      <c r="AZ193">
        <v>0</v>
      </c>
      <c r="BA193">
        <v>1</v>
      </c>
      <c r="BB193">
        <v>0</v>
      </c>
      <c r="BC193">
        <v>0</v>
      </c>
      <c r="BD193">
        <v>1</v>
      </c>
      <c r="BE193">
        <v>0</v>
      </c>
      <c r="BF193">
        <v>0</v>
      </c>
      <c r="BG193">
        <v>0</v>
      </c>
      <c r="BH193">
        <v>3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1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1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f t="shared" si="2"/>
        <v>19</v>
      </c>
    </row>
    <row r="194" spans="1:92" x14ac:dyDescent="0.55000000000000004">
      <c r="A194" t="s">
        <v>286</v>
      </c>
      <c r="B194" t="s">
        <v>238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1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2</v>
      </c>
      <c r="U194">
        <v>0</v>
      </c>
      <c r="V194">
        <v>0</v>
      </c>
      <c r="W194">
        <v>1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  <c r="AL194">
        <v>3</v>
      </c>
      <c r="AM194">
        <v>0</v>
      </c>
      <c r="AN194">
        <v>0</v>
      </c>
      <c r="AO194">
        <v>1</v>
      </c>
      <c r="AP194">
        <v>0</v>
      </c>
      <c r="AQ194">
        <v>1</v>
      </c>
      <c r="AR194">
        <v>0</v>
      </c>
      <c r="AS194">
        <v>0</v>
      </c>
      <c r="AT194">
        <v>1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0</v>
      </c>
      <c r="BB194">
        <v>0</v>
      </c>
      <c r="BC194">
        <v>0</v>
      </c>
      <c r="BD194">
        <v>1</v>
      </c>
      <c r="BE194">
        <v>0</v>
      </c>
      <c r="BF194">
        <v>1</v>
      </c>
      <c r="BG194">
        <v>0</v>
      </c>
      <c r="BH194">
        <v>1</v>
      </c>
      <c r="BI194">
        <v>0</v>
      </c>
      <c r="BJ194">
        <v>0</v>
      </c>
      <c r="BK194">
        <v>1</v>
      </c>
      <c r="BL194">
        <v>0</v>
      </c>
      <c r="BM194">
        <v>1</v>
      </c>
      <c r="BN194">
        <v>0</v>
      </c>
      <c r="BO194">
        <v>0</v>
      </c>
      <c r="BP194">
        <v>0</v>
      </c>
      <c r="BQ194">
        <v>1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1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2</v>
      </c>
      <c r="CE194">
        <v>0</v>
      </c>
      <c r="CF194">
        <v>0</v>
      </c>
      <c r="CG194">
        <v>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f t="shared" ref="CN194:CN257" si="3">SUM(C194:CM194)</f>
        <v>28</v>
      </c>
    </row>
    <row r="195" spans="1:92" x14ac:dyDescent="0.55000000000000004">
      <c r="A195" t="s">
        <v>287</v>
      </c>
      <c r="B195" t="s">
        <v>238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1</v>
      </c>
      <c r="R195">
        <v>1</v>
      </c>
      <c r="S195">
        <v>1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2</v>
      </c>
      <c r="BI195">
        <v>2</v>
      </c>
      <c r="BJ195">
        <v>0</v>
      </c>
      <c r="BK195">
        <v>0</v>
      </c>
      <c r="BL195">
        <v>0</v>
      </c>
      <c r="BM195">
        <v>0</v>
      </c>
      <c r="BN195">
        <v>1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1</v>
      </c>
      <c r="CK195">
        <v>0</v>
      </c>
      <c r="CL195">
        <v>0</v>
      </c>
      <c r="CM195">
        <v>0</v>
      </c>
      <c r="CN195">
        <f t="shared" si="3"/>
        <v>14</v>
      </c>
    </row>
    <row r="196" spans="1:92" x14ac:dyDescent="0.55000000000000004">
      <c r="A196" t="s">
        <v>288</v>
      </c>
      <c r="B196" t="s">
        <v>238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2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1</v>
      </c>
      <c r="BF196">
        <v>0</v>
      </c>
      <c r="BG196">
        <v>0</v>
      </c>
      <c r="BH196">
        <v>1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1</v>
      </c>
      <c r="BO196">
        <v>0</v>
      </c>
      <c r="BP196">
        <v>0</v>
      </c>
      <c r="BQ196">
        <v>1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1</v>
      </c>
      <c r="CA196">
        <v>0</v>
      </c>
      <c r="CB196">
        <v>1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1</v>
      </c>
      <c r="CN196">
        <f t="shared" si="3"/>
        <v>13</v>
      </c>
    </row>
    <row r="197" spans="1:92" x14ac:dyDescent="0.55000000000000004">
      <c r="A197" t="s">
        <v>289</v>
      </c>
      <c r="B197" t="s">
        <v>238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2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1</v>
      </c>
      <c r="BE197">
        <v>0</v>
      </c>
      <c r="BF197">
        <v>1</v>
      </c>
      <c r="BG197">
        <v>0</v>
      </c>
      <c r="BH197">
        <v>1</v>
      </c>
      <c r="BI197">
        <v>0</v>
      </c>
      <c r="BJ197">
        <v>0</v>
      </c>
      <c r="BK197">
        <v>1</v>
      </c>
      <c r="BL197">
        <v>1</v>
      </c>
      <c r="BM197">
        <v>0</v>
      </c>
      <c r="BN197">
        <v>0</v>
      </c>
      <c r="BO197">
        <v>0</v>
      </c>
      <c r="BP197">
        <v>0</v>
      </c>
      <c r="BQ197">
        <v>1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1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f t="shared" si="3"/>
        <v>15</v>
      </c>
    </row>
    <row r="198" spans="1:92" x14ac:dyDescent="0.55000000000000004">
      <c r="A198" t="s">
        <v>290</v>
      </c>
      <c r="B198" t="s">
        <v>238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  <c r="Q198">
        <v>2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2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1</v>
      </c>
      <c r="BE198">
        <v>0</v>
      </c>
      <c r="BF198">
        <v>0</v>
      </c>
      <c r="BG198">
        <v>0</v>
      </c>
      <c r="BH198">
        <v>1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1</v>
      </c>
      <c r="BO198">
        <v>2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1</v>
      </c>
      <c r="CA198">
        <v>0</v>
      </c>
      <c r="CB198">
        <v>1</v>
      </c>
      <c r="CC198">
        <v>0</v>
      </c>
      <c r="CD198">
        <v>1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2</v>
      </c>
      <c r="CK198">
        <v>0</v>
      </c>
      <c r="CL198">
        <v>1</v>
      </c>
      <c r="CM198">
        <v>0</v>
      </c>
      <c r="CN198">
        <f t="shared" si="3"/>
        <v>21</v>
      </c>
    </row>
    <row r="199" spans="1:92" x14ac:dyDescent="0.55000000000000004">
      <c r="A199" t="s">
        <v>291</v>
      </c>
      <c r="B199" t="s">
        <v>238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2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1</v>
      </c>
      <c r="AU199">
        <v>0</v>
      </c>
      <c r="AV199">
        <v>0</v>
      </c>
      <c r="AW199">
        <v>0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1</v>
      </c>
      <c r="BI199">
        <v>0</v>
      </c>
      <c r="BJ199">
        <v>0</v>
      </c>
      <c r="BK199">
        <v>1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f t="shared" si="3"/>
        <v>9</v>
      </c>
    </row>
    <row r="200" spans="1:92" x14ac:dyDescent="0.55000000000000004">
      <c r="A200" t="s">
        <v>292</v>
      </c>
      <c r="B200" t="s">
        <v>238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1</v>
      </c>
      <c r="AT200">
        <v>1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2</v>
      </c>
      <c r="BI200">
        <v>0</v>
      </c>
      <c r="BJ200">
        <v>0</v>
      </c>
      <c r="BK200">
        <v>0</v>
      </c>
      <c r="BL200">
        <v>0</v>
      </c>
      <c r="BM200">
        <v>1</v>
      </c>
      <c r="BN200">
        <v>0</v>
      </c>
      <c r="BO200">
        <v>0</v>
      </c>
      <c r="BP200">
        <v>1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f t="shared" si="3"/>
        <v>11</v>
      </c>
    </row>
    <row r="201" spans="1:92" x14ac:dyDescent="0.55000000000000004">
      <c r="A201" t="s">
        <v>293</v>
      </c>
      <c r="B201" t="s">
        <v>238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1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2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</v>
      </c>
      <c r="AY201">
        <v>0</v>
      </c>
      <c r="AZ201">
        <v>1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1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1</v>
      </c>
      <c r="BO201">
        <v>0</v>
      </c>
      <c r="BP201">
        <v>0</v>
      </c>
      <c r="BQ201">
        <v>1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1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f t="shared" si="3"/>
        <v>13</v>
      </c>
    </row>
    <row r="202" spans="1:92" x14ac:dyDescent="0.55000000000000004">
      <c r="A202" t="s">
        <v>294</v>
      </c>
      <c r="B202" t="s">
        <v>238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0</v>
      </c>
      <c r="AV202">
        <v>0</v>
      </c>
      <c r="AW202">
        <v>0</v>
      </c>
      <c r="AX202">
        <v>1</v>
      </c>
      <c r="AY202">
        <v>0</v>
      </c>
      <c r="AZ202">
        <v>1</v>
      </c>
      <c r="BA202">
        <v>0</v>
      </c>
      <c r="BB202">
        <v>0</v>
      </c>
      <c r="BC202">
        <v>0</v>
      </c>
      <c r="BD202">
        <v>1</v>
      </c>
      <c r="BE202">
        <v>0</v>
      </c>
      <c r="BF202">
        <v>0</v>
      </c>
      <c r="BG202">
        <v>0</v>
      </c>
      <c r="BH202">
        <v>1</v>
      </c>
      <c r="BI202">
        <v>1</v>
      </c>
      <c r="BJ202">
        <v>0</v>
      </c>
      <c r="BK202">
        <v>0</v>
      </c>
      <c r="BL202">
        <v>1</v>
      </c>
      <c r="BM202">
        <v>0</v>
      </c>
      <c r="BN202">
        <v>0</v>
      </c>
      <c r="BO202">
        <v>0</v>
      </c>
      <c r="BP202">
        <v>1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1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1</v>
      </c>
      <c r="CL202">
        <v>0</v>
      </c>
      <c r="CM202">
        <v>0</v>
      </c>
      <c r="CN202">
        <f t="shared" si="3"/>
        <v>12</v>
      </c>
    </row>
    <row r="203" spans="1:92" x14ac:dyDescent="0.55000000000000004">
      <c r="A203" t="s">
        <v>295</v>
      </c>
      <c r="B203" t="s">
        <v>238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1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1</v>
      </c>
      <c r="BO203">
        <v>0</v>
      </c>
      <c r="BP203">
        <v>0</v>
      </c>
      <c r="BQ203">
        <v>0</v>
      </c>
      <c r="BR203">
        <v>0</v>
      </c>
      <c r="BS203">
        <v>1</v>
      </c>
      <c r="BT203">
        <v>0</v>
      </c>
      <c r="BU203">
        <v>0</v>
      </c>
      <c r="BV203">
        <v>0</v>
      </c>
      <c r="BW203">
        <v>1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f t="shared" si="3"/>
        <v>9</v>
      </c>
    </row>
    <row r="204" spans="1:92" x14ac:dyDescent="0.55000000000000004">
      <c r="A204" t="s">
        <v>296</v>
      </c>
      <c r="B204" t="s">
        <v>238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2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1</v>
      </c>
      <c r="BI204">
        <v>0</v>
      </c>
      <c r="BJ204">
        <v>0</v>
      </c>
      <c r="BK204">
        <v>0</v>
      </c>
      <c r="BL204">
        <v>0</v>
      </c>
      <c r="BM204">
        <v>1</v>
      </c>
      <c r="BN204">
        <v>0</v>
      </c>
      <c r="BO204">
        <v>0</v>
      </c>
      <c r="BP204">
        <v>1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f t="shared" si="3"/>
        <v>8</v>
      </c>
    </row>
    <row r="205" spans="1:92" x14ac:dyDescent="0.55000000000000004">
      <c r="A205" t="s">
        <v>297</v>
      </c>
      <c r="B205" t="s">
        <v>238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1</v>
      </c>
      <c r="BC205">
        <v>0</v>
      </c>
      <c r="BD205">
        <v>0</v>
      </c>
      <c r="BE205">
        <v>0</v>
      </c>
      <c r="BF205">
        <v>1</v>
      </c>
      <c r="BG205">
        <v>0</v>
      </c>
      <c r="BH205">
        <v>1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1</v>
      </c>
      <c r="BO205">
        <v>0</v>
      </c>
      <c r="BP205">
        <v>1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f t="shared" si="3"/>
        <v>13</v>
      </c>
    </row>
    <row r="206" spans="1:92" x14ac:dyDescent="0.55000000000000004">
      <c r="A206" t="s">
        <v>298</v>
      </c>
      <c r="B206" t="s">
        <v>238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4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2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0</v>
      </c>
      <c r="BD206">
        <v>0</v>
      </c>
      <c r="BE206">
        <v>1</v>
      </c>
      <c r="BF206">
        <v>0</v>
      </c>
      <c r="BG206">
        <v>0</v>
      </c>
      <c r="BH206">
        <v>0</v>
      </c>
      <c r="BI206">
        <v>5</v>
      </c>
      <c r="BJ206">
        <v>0</v>
      </c>
      <c r="BK206">
        <v>0</v>
      </c>
      <c r="BL206">
        <v>1</v>
      </c>
      <c r="BM206">
        <v>0</v>
      </c>
      <c r="BN206">
        <v>1</v>
      </c>
      <c r="BO206">
        <v>0</v>
      </c>
      <c r="BP206">
        <v>0</v>
      </c>
      <c r="BQ206">
        <v>2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f t="shared" si="3"/>
        <v>20</v>
      </c>
    </row>
    <row r="207" spans="1:92" x14ac:dyDescent="0.55000000000000004">
      <c r="A207" t="s">
        <v>299</v>
      </c>
      <c r="B207" t="s">
        <v>238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5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1</v>
      </c>
      <c r="AM207">
        <v>2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1</v>
      </c>
      <c r="BI207">
        <v>1</v>
      </c>
      <c r="BJ207">
        <v>0</v>
      </c>
      <c r="BK207">
        <v>0</v>
      </c>
      <c r="BL207">
        <v>1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f t="shared" si="3"/>
        <v>16</v>
      </c>
    </row>
    <row r="208" spans="1:92" x14ac:dyDescent="0.55000000000000004">
      <c r="A208" t="s">
        <v>300</v>
      </c>
      <c r="B208" t="s">
        <v>238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</v>
      </c>
      <c r="AT208">
        <v>1</v>
      </c>
      <c r="AU208">
        <v>0</v>
      </c>
      <c r="AV208">
        <v>0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1</v>
      </c>
      <c r="BE208">
        <v>0</v>
      </c>
      <c r="BF208">
        <v>1</v>
      </c>
      <c r="BG208">
        <v>0</v>
      </c>
      <c r="BH208">
        <v>4</v>
      </c>
      <c r="BI208">
        <v>1</v>
      </c>
      <c r="BJ208">
        <v>0</v>
      </c>
      <c r="BK208">
        <v>1</v>
      </c>
      <c r="BL208">
        <v>0</v>
      </c>
      <c r="BM208">
        <v>0</v>
      </c>
      <c r="BN208">
        <v>1</v>
      </c>
      <c r="BO208">
        <v>0</v>
      </c>
      <c r="BP208">
        <v>0</v>
      </c>
      <c r="BQ208">
        <v>1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1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1</v>
      </c>
      <c r="CN208">
        <f t="shared" si="3"/>
        <v>18</v>
      </c>
    </row>
    <row r="209" spans="1:92" x14ac:dyDescent="0.55000000000000004">
      <c r="A209" t="s">
        <v>301</v>
      </c>
      <c r="B209" t="s">
        <v>238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</v>
      </c>
      <c r="BE209">
        <v>0</v>
      </c>
      <c r="BF209">
        <v>1</v>
      </c>
      <c r="BG209">
        <v>0</v>
      </c>
      <c r="BH209">
        <v>1</v>
      </c>
      <c r="BI209">
        <v>0</v>
      </c>
      <c r="BJ209">
        <v>0</v>
      </c>
      <c r="BK209">
        <v>0</v>
      </c>
      <c r="BL209">
        <v>0</v>
      </c>
      <c r="BM209">
        <v>1</v>
      </c>
      <c r="BN209">
        <v>0</v>
      </c>
      <c r="BO209">
        <v>0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f t="shared" si="3"/>
        <v>9</v>
      </c>
    </row>
    <row r="210" spans="1:92" x14ac:dyDescent="0.55000000000000004">
      <c r="A210" t="s">
        <v>302</v>
      </c>
      <c r="B210" t="s">
        <v>238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1</v>
      </c>
      <c r="AU210">
        <v>0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2</v>
      </c>
      <c r="BI210">
        <v>0</v>
      </c>
      <c r="BJ210">
        <v>0</v>
      </c>
      <c r="BK210">
        <v>0</v>
      </c>
      <c r="BL210">
        <v>1</v>
      </c>
      <c r="BM210">
        <v>0</v>
      </c>
      <c r="BN210">
        <v>0</v>
      </c>
      <c r="BO210">
        <v>0</v>
      </c>
      <c r="BP210">
        <v>1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1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f t="shared" si="3"/>
        <v>9</v>
      </c>
    </row>
    <row r="211" spans="1:92" x14ac:dyDescent="0.55000000000000004">
      <c r="A211" t="s">
        <v>303</v>
      </c>
      <c r="B211" t="s">
        <v>238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1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1</v>
      </c>
      <c r="CN211">
        <f t="shared" si="3"/>
        <v>4</v>
      </c>
    </row>
    <row r="212" spans="1:92" x14ac:dyDescent="0.55000000000000004">
      <c r="A212" t="s">
        <v>304</v>
      </c>
      <c r="B212" t="s">
        <v>238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</v>
      </c>
      <c r="AY212">
        <v>0</v>
      </c>
      <c r="AZ212">
        <v>1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1</v>
      </c>
      <c r="BI212">
        <v>0</v>
      </c>
      <c r="BJ212">
        <v>0</v>
      </c>
      <c r="BK212">
        <v>0</v>
      </c>
      <c r="BL212">
        <v>1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1</v>
      </c>
      <c r="CL212">
        <v>0</v>
      </c>
      <c r="CM212">
        <v>0</v>
      </c>
      <c r="CN212">
        <f t="shared" si="3"/>
        <v>9</v>
      </c>
    </row>
    <row r="213" spans="1:92" x14ac:dyDescent="0.55000000000000004">
      <c r="A213" t="s">
        <v>305</v>
      </c>
      <c r="B213" t="s">
        <v>238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5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1</v>
      </c>
      <c r="AS213">
        <v>1</v>
      </c>
      <c r="AT213">
        <v>0</v>
      </c>
      <c r="AU213">
        <v>0</v>
      </c>
      <c r="AV213">
        <v>0</v>
      </c>
      <c r="AW213">
        <v>0</v>
      </c>
      <c r="AX213">
        <v>1</v>
      </c>
      <c r="AY213">
        <v>0</v>
      </c>
      <c r="AZ213">
        <v>1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1</v>
      </c>
      <c r="BK213">
        <v>0</v>
      </c>
      <c r="BL213">
        <v>0</v>
      </c>
      <c r="BM213">
        <v>1</v>
      </c>
      <c r="BN213">
        <v>0</v>
      </c>
      <c r="BO213">
        <v>0</v>
      </c>
      <c r="BP213">
        <v>0</v>
      </c>
      <c r="BQ213">
        <v>1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f t="shared" si="3"/>
        <v>13</v>
      </c>
    </row>
    <row r="214" spans="1:92" x14ac:dyDescent="0.55000000000000004">
      <c r="A214" t="s">
        <v>306</v>
      </c>
      <c r="B214" t="s">
        <v>238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2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1</v>
      </c>
      <c r="BN214">
        <v>0</v>
      </c>
      <c r="BO214">
        <v>0</v>
      </c>
      <c r="BP214">
        <v>1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1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f t="shared" si="3"/>
        <v>12</v>
      </c>
    </row>
    <row r="215" spans="1:92" x14ac:dyDescent="0.55000000000000004">
      <c r="A215" t="s">
        <v>307</v>
      </c>
      <c r="B215" t="s">
        <v>238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2</v>
      </c>
      <c r="S215">
        <v>0</v>
      </c>
      <c r="T215">
        <v>2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2</v>
      </c>
      <c r="AS215">
        <v>2</v>
      </c>
      <c r="AT215">
        <v>1</v>
      </c>
      <c r="AU215">
        <v>0</v>
      </c>
      <c r="AV215">
        <v>0</v>
      </c>
      <c r="AW215">
        <v>0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1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0</v>
      </c>
      <c r="BO215">
        <v>0</v>
      </c>
      <c r="BP215">
        <v>1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1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1</v>
      </c>
      <c r="CJ215">
        <v>0</v>
      </c>
      <c r="CK215">
        <v>0</v>
      </c>
      <c r="CL215">
        <v>0</v>
      </c>
      <c r="CM215">
        <v>1</v>
      </c>
      <c r="CN215">
        <f t="shared" si="3"/>
        <v>19</v>
      </c>
    </row>
    <row r="216" spans="1:92" x14ac:dyDescent="0.55000000000000004">
      <c r="A216" t="s">
        <v>308</v>
      </c>
      <c r="B216" t="s">
        <v>238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3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1</v>
      </c>
      <c r="AS216">
        <v>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1</v>
      </c>
      <c r="BL216">
        <v>2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1</v>
      </c>
      <c r="CM216">
        <v>0</v>
      </c>
      <c r="CN216">
        <f t="shared" si="3"/>
        <v>16</v>
      </c>
    </row>
    <row r="217" spans="1:92" x14ac:dyDescent="0.55000000000000004">
      <c r="A217" t="s">
        <v>309</v>
      </c>
      <c r="B217" t="s">
        <v>238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0</v>
      </c>
      <c r="BG217">
        <v>0</v>
      </c>
      <c r="BH217">
        <v>2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1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f t="shared" si="3"/>
        <v>9</v>
      </c>
    </row>
    <row r="218" spans="1:92" x14ac:dyDescent="0.55000000000000004">
      <c r="A218" t="s">
        <v>310</v>
      </c>
      <c r="B218" t="s">
        <v>238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0</v>
      </c>
      <c r="AV218">
        <v>0</v>
      </c>
      <c r="AW218">
        <v>1</v>
      </c>
      <c r="AX218">
        <v>0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0</v>
      </c>
      <c r="BF218">
        <v>0</v>
      </c>
      <c r="BG218">
        <v>0</v>
      </c>
      <c r="BH218">
        <v>1</v>
      </c>
      <c r="BI218">
        <v>0</v>
      </c>
      <c r="BJ218">
        <v>0</v>
      </c>
      <c r="BK218">
        <v>0</v>
      </c>
      <c r="BL218">
        <v>0</v>
      </c>
      <c r="BM218">
        <v>1</v>
      </c>
      <c r="BN218">
        <v>0</v>
      </c>
      <c r="BO218">
        <v>0</v>
      </c>
      <c r="BP218">
        <v>1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f t="shared" si="3"/>
        <v>11</v>
      </c>
    </row>
    <row r="219" spans="1:92" x14ac:dyDescent="0.55000000000000004">
      <c r="A219" t="s">
        <v>311</v>
      </c>
      <c r="B219" t="s">
        <v>238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3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1</v>
      </c>
      <c r="AS219">
        <v>2</v>
      </c>
      <c r="AT219">
        <v>0</v>
      </c>
      <c r="AU219">
        <v>0</v>
      </c>
      <c r="AV219">
        <v>0</v>
      </c>
      <c r="AW219">
        <v>0</v>
      </c>
      <c r="AX219">
        <v>1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2</v>
      </c>
      <c r="BI219">
        <v>0</v>
      </c>
      <c r="BJ219">
        <v>0</v>
      </c>
      <c r="BK219">
        <v>1</v>
      </c>
      <c r="BL219">
        <v>0</v>
      </c>
      <c r="BM219">
        <v>1</v>
      </c>
      <c r="BN219">
        <v>0</v>
      </c>
      <c r="BO219">
        <v>0</v>
      </c>
      <c r="BP219">
        <v>1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f t="shared" si="3"/>
        <v>14</v>
      </c>
    </row>
    <row r="220" spans="1:92" x14ac:dyDescent="0.55000000000000004">
      <c r="A220" t="s">
        <v>312</v>
      </c>
      <c r="B220" t="s">
        <v>238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0</v>
      </c>
      <c r="AV220">
        <v>0</v>
      </c>
      <c r="AW220">
        <v>1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0</v>
      </c>
      <c r="BG220">
        <v>0</v>
      </c>
      <c r="BH220">
        <v>2</v>
      </c>
      <c r="BI220">
        <v>0</v>
      </c>
      <c r="BJ220">
        <v>0</v>
      </c>
      <c r="BK220">
        <v>0</v>
      </c>
      <c r="BL220">
        <v>1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1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f t="shared" si="3"/>
        <v>8</v>
      </c>
    </row>
    <row r="221" spans="1:92" x14ac:dyDescent="0.55000000000000004">
      <c r="A221" t="s">
        <v>313</v>
      </c>
      <c r="B221" t="s">
        <v>238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2</v>
      </c>
      <c r="T221">
        <v>0</v>
      </c>
      <c r="U221">
        <v>0</v>
      </c>
      <c r="V221">
        <v>1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1</v>
      </c>
      <c r="BK221">
        <v>0</v>
      </c>
      <c r="BL221">
        <v>0</v>
      </c>
      <c r="BM221">
        <v>0</v>
      </c>
      <c r="BN221">
        <v>1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1</v>
      </c>
      <c r="CJ221">
        <v>0</v>
      </c>
      <c r="CK221">
        <v>0</v>
      </c>
      <c r="CL221">
        <v>1</v>
      </c>
      <c r="CM221">
        <v>0</v>
      </c>
      <c r="CN221">
        <f t="shared" si="3"/>
        <v>11</v>
      </c>
    </row>
    <row r="222" spans="1:92" x14ac:dyDescent="0.55000000000000004">
      <c r="A222" t="s">
        <v>314</v>
      </c>
      <c r="B222" t="s">
        <v>238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2</v>
      </c>
      <c r="AX222">
        <v>0</v>
      </c>
      <c r="AY222">
        <v>0</v>
      </c>
      <c r="AZ222">
        <v>1</v>
      </c>
      <c r="BA222">
        <v>0</v>
      </c>
      <c r="BB222">
        <v>0</v>
      </c>
      <c r="BC222">
        <v>0</v>
      </c>
      <c r="BD222">
        <v>0</v>
      </c>
      <c r="BE222">
        <v>1</v>
      </c>
      <c r="BF222">
        <v>0</v>
      </c>
      <c r="BG222">
        <v>0</v>
      </c>
      <c r="BH222">
        <v>2</v>
      </c>
      <c r="BI222">
        <v>0</v>
      </c>
      <c r="BJ222">
        <v>0</v>
      </c>
      <c r="BK222">
        <v>1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f t="shared" si="3"/>
        <v>11</v>
      </c>
    </row>
    <row r="223" spans="1:92" x14ac:dyDescent="0.55000000000000004">
      <c r="A223" t="s">
        <v>315</v>
      </c>
      <c r="B223" t="s">
        <v>238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0</v>
      </c>
      <c r="AW223">
        <v>0</v>
      </c>
      <c r="AX223">
        <v>1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2</v>
      </c>
      <c r="BI223">
        <v>0</v>
      </c>
      <c r="BJ223">
        <v>0</v>
      </c>
      <c r="BK223">
        <v>1</v>
      </c>
      <c r="BL223">
        <v>0</v>
      </c>
      <c r="BM223">
        <v>0</v>
      </c>
      <c r="BN223">
        <v>1</v>
      </c>
      <c r="BO223">
        <v>0</v>
      </c>
      <c r="BP223">
        <v>0</v>
      </c>
      <c r="BQ223">
        <v>1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1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f t="shared" si="3"/>
        <v>13</v>
      </c>
    </row>
    <row r="224" spans="1:92" x14ac:dyDescent="0.55000000000000004">
      <c r="A224" t="s">
        <v>316</v>
      </c>
      <c r="B224" t="s">
        <v>238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3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2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1</v>
      </c>
      <c r="AU224">
        <v>0</v>
      </c>
      <c r="AV224">
        <v>0</v>
      </c>
      <c r="AW224">
        <v>0</v>
      </c>
      <c r="AX224">
        <v>0</v>
      </c>
      <c r="AY224">
        <v>2</v>
      </c>
      <c r="AZ224">
        <v>0</v>
      </c>
      <c r="BA224">
        <v>0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1</v>
      </c>
      <c r="BI224">
        <v>0</v>
      </c>
      <c r="BJ224">
        <v>0</v>
      </c>
      <c r="BK224">
        <v>0</v>
      </c>
      <c r="BL224">
        <v>2</v>
      </c>
      <c r="BM224">
        <v>0</v>
      </c>
      <c r="BN224">
        <v>1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1</v>
      </c>
      <c r="CE224">
        <v>0</v>
      </c>
      <c r="CF224">
        <v>0</v>
      </c>
      <c r="CG224">
        <v>1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f t="shared" si="3"/>
        <v>22</v>
      </c>
    </row>
    <row r="225" spans="1:92" x14ac:dyDescent="0.55000000000000004">
      <c r="A225" t="s">
        <v>317</v>
      </c>
      <c r="B225" t="s">
        <v>238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</v>
      </c>
      <c r="AT225">
        <v>1</v>
      </c>
      <c r="AU225">
        <v>0</v>
      </c>
      <c r="AV225">
        <v>0</v>
      </c>
      <c r="AW225">
        <v>0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2</v>
      </c>
      <c r="BF225">
        <v>0</v>
      </c>
      <c r="BG225">
        <v>0</v>
      </c>
      <c r="BH225">
        <v>3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1</v>
      </c>
      <c r="BO225">
        <v>0</v>
      </c>
      <c r="BP225">
        <v>0</v>
      </c>
      <c r="BQ225">
        <v>1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1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f t="shared" si="3"/>
        <v>16</v>
      </c>
    </row>
    <row r="226" spans="1:92" x14ac:dyDescent="0.55000000000000004">
      <c r="A226" t="s">
        <v>318</v>
      </c>
      <c r="B226" t="s">
        <v>238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2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</v>
      </c>
      <c r="AS226">
        <v>0</v>
      </c>
      <c r="AT226">
        <v>1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1</v>
      </c>
      <c r="BF226">
        <v>1</v>
      </c>
      <c r="BG226">
        <v>0</v>
      </c>
      <c r="BH226">
        <v>1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1</v>
      </c>
      <c r="BO226">
        <v>0</v>
      </c>
      <c r="BP226">
        <v>0</v>
      </c>
      <c r="BQ226">
        <v>1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1</v>
      </c>
      <c r="CJ226">
        <v>0</v>
      </c>
      <c r="CK226">
        <v>0</v>
      </c>
      <c r="CL226">
        <v>0</v>
      </c>
      <c r="CM226">
        <v>0</v>
      </c>
      <c r="CN226">
        <f t="shared" si="3"/>
        <v>15</v>
      </c>
    </row>
    <row r="227" spans="1:92" x14ac:dyDescent="0.55000000000000004">
      <c r="A227" t="s">
        <v>319</v>
      </c>
      <c r="B227" t="s">
        <v>238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1</v>
      </c>
      <c r="BI227">
        <v>0</v>
      </c>
      <c r="BJ227">
        <v>0</v>
      </c>
      <c r="BK227">
        <v>0</v>
      </c>
      <c r="BL227">
        <v>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f t="shared" si="3"/>
        <v>7</v>
      </c>
    </row>
    <row r="228" spans="1:92" x14ac:dyDescent="0.55000000000000004">
      <c r="A228" t="s">
        <v>320</v>
      </c>
      <c r="B228" t="s">
        <v>238</v>
      </c>
      <c r="C228">
        <v>0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1</v>
      </c>
      <c r="BF228">
        <v>0</v>
      </c>
      <c r="BG228">
        <v>0</v>
      </c>
      <c r="BH228">
        <v>2</v>
      </c>
      <c r="BI228">
        <v>0</v>
      </c>
      <c r="BJ228">
        <v>0</v>
      </c>
      <c r="BK228">
        <v>0</v>
      </c>
      <c r="BL228">
        <v>1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f t="shared" si="3"/>
        <v>9</v>
      </c>
    </row>
    <row r="229" spans="1:92" x14ac:dyDescent="0.55000000000000004">
      <c r="A229" t="s">
        <v>321</v>
      </c>
      <c r="B229" t="s">
        <v>238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2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4</v>
      </c>
      <c r="AZ229">
        <v>0</v>
      </c>
      <c r="BA229">
        <v>0</v>
      </c>
      <c r="BB229">
        <v>0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3</v>
      </c>
      <c r="BI229">
        <v>0</v>
      </c>
      <c r="BJ229">
        <v>1</v>
      </c>
      <c r="BK229">
        <v>0</v>
      </c>
      <c r="BL229">
        <v>0</v>
      </c>
      <c r="BM229">
        <v>0</v>
      </c>
      <c r="BN229">
        <v>2</v>
      </c>
      <c r="BO229">
        <v>1</v>
      </c>
      <c r="BP229">
        <v>0</v>
      </c>
      <c r="BQ229">
        <v>1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1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1</v>
      </c>
      <c r="CJ229">
        <v>0</v>
      </c>
      <c r="CK229">
        <v>0</v>
      </c>
      <c r="CL229">
        <v>0</v>
      </c>
      <c r="CM229">
        <v>0</v>
      </c>
      <c r="CN229">
        <f t="shared" si="3"/>
        <v>20</v>
      </c>
    </row>
    <row r="230" spans="1:92" x14ac:dyDescent="0.55000000000000004">
      <c r="A230" t="s">
        <v>322</v>
      </c>
      <c r="B230" t="s">
        <v>238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1</v>
      </c>
      <c r="AU230">
        <v>0</v>
      </c>
      <c r="AV230">
        <v>0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1</v>
      </c>
      <c r="BI230">
        <v>0</v>
      </c>
      <c r="BJ230">
        <v>0</v>
      </c>
      <c r="BK230">
        <v>0</v>
      </c>
      <c r="BL230">
        <v>0</v>
      </c>
      <c r="BM230">
        <v>1</v>
      </c>
      <c r="BN230">
        <v>0</v>
      </c>
      <c r="BO230">
        <v>0</v>
      </c>
      <c r="BP230">
        <v>1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f t="shared" si="3"/>
        <v>7</v>
      </c>
    </row>
    <row r="231" spans="1:92" x14ac:dyDescent="0.55000000000000004">
      <c r="A231" t="s">
        <v>323</v>
      </c>
      <c r="B231" t="s">
        <v>238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1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1</v>
      </c>
      <c r="AU231">
        <v>0</v>
      </c>
      <c r="AV231">
        <v>0</v>
      </c>
      <c r="AW231">
        <v>0</v>
      </c>
      <c r="AX231">
        <v>0</v>
      </c>
      <c r="AY231">
        <v>1</v>
      </c>
      <c r="AZ231">
        <v>1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1</v>
      </c>
      <c r="BI231">
        <v>0</v>
      </c>
      <c r="BJ231">
        <v>0</v>
      </c>
      <c r="BK231">
        <v>0</v>
      </c>
      <c r="BL231">
        <v>1</v>
      </c>
      <c r="BM231">
        <v>0</v>
      </c>
      <c r="BN231">
        <v>0</v>
      </c>
      <c r="BO231">
        <v>0</v>
      </c>
      <c r="BP231">
        <v>0</v>
      </c>
      <c r="BQ231">
        <v>1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1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f t="shared" si="3"/>
        <v>13</v>
      </c>
    </row>
    <row r="232" spans="1:92" x14ac:dyDescent="0.55000000000000004">
      <c r="A232" t="s">
        <v>324</v>
      </c>
      <c r="B232" t="s">
        <v>238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1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2</v>
      </c>
      <c r="BI232">
        <v>0</v>
      </c>
      <c r="BJ232">
        <v>0</v>
      </c>
      <c r="BK232">
        <v>1</v>
      </c>
      <c r="BL232">
        <v>0</v>
      </c>
      <c r="BM232">
        <v>1</v>
      </c>
      <c r="BN232">
        <v>0</v>
      </c>
      <c r="BO232">
        <v>0</v>
      </c>
      <c r="BP232">
        <v>1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f t="shared" si="3"/>
        <v>10</v>
      </c>
    </row>
    <row r="233" spans="1:92" x14ac:dyDescent="0.55000000000000004">
      <c r="A233" t="s">
        <v>325</v>
      </c>
      <c r="B233" t="s">
        <v>238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2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2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1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1</v>
      </c>
      <c r="CN233">
        <f t="shared" si="3"/>
        <v>10</v>
      </c>
    </row>
    <row r="234" spans="1:92" x14ac:dyDescent="0.55000000000000004">
      <c r="A234" t="s">
        <v>326</v>
      </c>
      <c r="B234" t="s">
        <v>238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1</v>
      </c>
      <c r="AU234">
        <v>0</v>
      </c>
      <c r="AV234">
        <v>0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1</v>
      </c>
      <c r="BI234">
        <v>0</v>
      </c>
      <c r="BJ234">
        <v>0</v>
      </c>
      <c r="BK234">
        <v>1</v>
      </c>
      <c r="BL234">
        <v>1</v>
      </c>
      <c r="BM234">
        <v>0</v>
      </c>
      <c r="BN234">
        <v>0</v>
      </c>
      <c r="BO234">
        <v>0</v>
      </c>
      <c r="BP234">
        <v>0</v>
      </c>
      <c r="BQ234">
        <v>1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f t="shared" si="3"/>
        <v>8</v>
      </c>
    </row>
    <row r="235" spans="1:92" x14ac:dyDescent="0.55000000000000004">
      <c r="A235" t="s">
        <v>327</v>
      </c>
      <c r="B235" t="s">
        <v>238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2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2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1</v>
      </c>
      <c r="AT235">
        <v>0</v>
      </c>
      <c r="AU235">
        <v>0</v>
      </c>
      <c r="AV235">
        <v>0</v>
      </c>
      <c r="AW235">
        <v>0</v>
      </c>
      <c r="AX235">
        <v>1</v>
      </c>
      <c r="AY235">
        <v>0</v>
      </c>
      <c r="AZ235">
        <v>1</v>
      </c>
      <c r="BA235">
        <v>0</v>
      </c>
      <c r="BB235">
        <v>0</v>
      </c>
      <c r="BC235">
        <v>0</v>
      </c>
      <c r="BD235">
        <v>1</v>
      </c>
      <c r="BE235">
        <v>0</v>
      </c>
      <c r="BF235">
        <v>0</v>
      </c>
      <c r="BG235">
        <v>0</v>
      </c>
      <c r="BH235">
        <v>2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0</v>
      </c>
      <c r="BO235">
        <v>0</v>
      </c>
      <c r="BP235">
        <v>1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1</v>
      </c>
      <c r="CJ235">
        <v>0</v>
      </c>
      <c r="CK235">
        <v>0</v>
      </c>
      <c r="CL235">
        <v>0</v>
      </c>
      <c r="CM235">
        <v>0</v>
      </c>
      <c r="CN235">
        <f t="shared" si="3"/>
        <v>16</v>
      </c>
    </row>
    <row r="236" spans="1:92" x14ac:dyDescent="0.55000000000000004">
      <c r="A236" t="s">
        <v>328</v>
      </c>
      <c r="B236" t="s">
        <v>238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2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1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3</v>
      </c>
      <c r="BI236">
        <v>0</v>
      </c>
      <c r="BJ236">
        <v>0</v>
      </c>
      <c r="BK236">
        <v>3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1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1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f t="shared" si="3"/>
        <v>15</v>
      </c>
    </row>
    <row r="237" spans="1:92" x14ac:dyDescent="0.55000000000000004">
      <c r="A237" t="s">
        <v>329</v>
      </c>
      <c r="B237" t="s">
        <v>238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2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</v>
      </c>
      <c r="AT237">
        <v>0</v>
      </c>
      <c r="AU237">
        <v>0</v>
      </c>
      <c r="AV237">
        <v>0</v>
      </c>
      <c r="AW237">
        <v>0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3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2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f t="shared" si="3"/>
        <v>10</v>
      </c>
    </row>
    <row r="238" spans="1:92" x14ac:dyDescent="0.55000000000000004">
      <c r="A238" t="s">
        <v>330</v>
      </c>
      <c r="B238" t="s">
        <v>238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2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1</v>
      </c>
      <c r="AV238">
        <v>0</v>
      </c>
      <c r="AW238">
        <v>0</v>
      </c>
      <c r="AX238">
        <v>1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2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f t="shared" si="3"/>
        <v>10</v>
      </c>
    </row>
    <row r="239" spans="1:92" x14ac:dyDescent="0.55000000000000004">
      <c r="A239" t="s">
        <v>331</v>
      </c>
      <c r="B239" t="s">
        <v>238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1</v>
      </c>
      <c r="AU239">
        <v>0</v>
      </c>
      <c r="AV239">
        <v>0</v>
      </c>
      <c r="AW239">
        <v>0</v>
      </c>
      <c r="AX239">
        <v>0</v>
      </c>
      <c r="AY239">
        <v>1</v>
      </c>
      <c r="AZ239">
        <v>1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1</v>
      </c>
      <c r="BI239">
        <v>1</v>
      </c>
      <c r="BJ239">
        <v>0</v>
      </c>
      <c r="BK239">
        <v>0</v>
      </c>
      <c r="BL239">
        <v>1</v>
      </c>
      <c r="BM239">
        <v>0</v>
      </c>
      <c r="BN239">
        <v>0</v>
      </c>
      <c r="BO239">
        <v>0</v>
      </c>
      <c r="BP239">
        <v>0</v>
      </c>
      <c r="BQ239">
        <v>1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1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1</v>
      </c>
      <c r="CK239">
        <v>0</v>
      </c>
      <c r="CL239">
        <v>0</v>
      </c>
      <c r="CM239">
        <v>0</v>
      </c>
      <c r="CN239">
        <f t="shared" si="3"/>
        <v>13</v>
      </c>
    </row>
    <row r="240" spans="1:92" x14ac:dyDescent="0.55000000000000004">
      <c r="A240" t="s">
        <v>332</v>
      </c>
      <c r="B240" t="s">
        <v>238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2</v>
      </c>
      <c r="S240">
        <v>2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1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1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1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f t="shared" si="3"/>
        <v>11</v>
      </c>
    </row>
    <row r="241" spans="1:92" x14ac:dyDescent="0.55000000000000004">
      <c r="A241" t="s">
        <v>333</v>
      </c>
      <c r="B241" t="s">
        <v>238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1</v>
      </c>
      <c r="AU241">
        <v>1</v>
      </c>
      <c r="AV241">
        <v>0</v>
      </c>
      <c r="AW241">
        <v>0</v>
      </c>
      <c r="AX241">
        <v>0</v>
      </c>
      <c r="AY241">
        <v>3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4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3</v>
      </c>
      <c r="BO241">
        <v>0</v>
      </c>
      <c r="BP241">
        <v>0</v>
      </c>
      <c r="BQ241">
        <v>0</v>
      </c>
      <c r="BR241">
        <v>1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1</v>
      </c>
      <c r="CK241">
        <v>0</v>
      </c>
      <c r="CL241">
        <v>0</v>
      </c>
      <c r="CM241">
        <v>0</v>
      </c>
      <c r="CN241">
        <f t="shared" si="3"/>
        <v>17</v>
      </c>
    </row>
    <row r="242" spans="1:92" x14ac:dyDescent="0.55000000000000004">
      <c r="A242" t="s">
        <v>334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2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1</v>
      </c>
      <c r="AU242">
        <v>0</v>
      </c>
      <c r="AV242">
        <v>0</v>
      </c>
      <c r="AW242">
        <v>0</v>
      </c>
      <c r="AX242">
        <v>1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2</v>
      </c>
      <c r="BI242">
        <v>0</v>
      </c>
      <c r="BJ242">
        <v>0</v>
      </c>
      <c r="BK242">
        <v>0</v>
      </c>
      <c r="BL242">
        <v>0</v>
      </c>
      <c r="BM242">
        <v>1</v>
      </c>
      <c r="BN242">
        <v>0</v>
      </c>
      <c r="BO242">
        <v>0</v>
      </c>
      <c r="BP242">
        <v>1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f t="shared" si="3"/>
        <v>12</v>
      </c>
    </row>
    <row r="243" spans="1:92" x14ac:dyDescent="0.55000000000000004">
      <c r="A243" t="s">
        <v>335</v>
      </c>
      <c r="B243" t="s">
        <v>238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3</v>
      </c>
      <c r="AN243">
        <v>1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</v>
      </c>
      <c r="AU243">
        <v>0</v>
      </c>
      <c r="AV243">
        <v>0</v>
      </c>
      <c r="AW243">
        <v>0</v>
      </c>
      <c r="AX243">
        <v>0</v>
      </c>
      <c r="AY243">
        <v>1</v>
      </c>
      <c r="AZ243">
        <v>2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1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1</v>
      </c>
      <c r="BO243">
        <v>0</v>
      </c>
      <c r="BP243">
        <v>0</v>
      </c>
      <c r="BQ243">
        <v>1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f t="shared" si="3"/>
        <v>12</v>
      </c>
    </row>
    <row r="244" spans="1:92" x14ac:dyDescent="0.55000000000000004">
      <c r="A244" t="s">
        <v>336</v>
      </c>
      <c r="B244" t="s">
        <v>238</v>
      </c>
      <c r="C244">
        <v>3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1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1</v>
      </c>
      <c r="AZ244">
        <v>1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1</v>
      </c>
      <c r="BK244">
        <v>0</v>
      </c>
      <c r="BL244">
        <v>0</v>
      </c>
      <c r="BM244">
        <v>0</v>
      </c>
      <c r="BN244">
        <v>1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1</v>
      </c>
      <c r="CM244">
        <v>0</v>
      </c>
      <c r="CN244">
        <f t="shared" si="3"/>
        <v>13</v>
      </c>
    </row>
    <row r="245" spans="1:92" x14ac:dyDescent="0.55000000000000004">
      <c r="A245" t="s">
        <v>337</v>
      </c>
      <c r="B245" t="s">
        <v>238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2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2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5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2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1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f t="shared" si="3"/>
        <v>13</v>
      </c>
    </row>
    <row r="246" spans="1:92" x14ac:dyDescent="0.55000000000000004">
      <c r="A246" t="s">
        <v>338</v>
      </c>
      <c r="B246" t="s">
        <v>238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1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1</v>
      </c>
      <c r="AU246">
        <v>0</v>
      </c>
      <c r="AV246">
        <v>0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3</v>
      </c>
      <c r="BI246">
        <v>0</v>
      </c>
      <c r="BJ246">
        <v>0</v>
      </c>
      <c r="BK246">
        <v>1</v>
      </c>
      <c r="BL246">
        <v>0</v>
      </c>
      <c r="BM246">
        <v>0</v>
      </c>
      <c r="BN246">
        <v>1</v>
      </c>
      <c r="BO246">
        <v>0</v>
      </c>
      <c r="BP246">
        <v>1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</v>
      </c>
      <c r="BX246">
        <v>0</v>
      </c>
      <c r="BY246">
        <v>4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f t="shared" si="3"/>
        <v>16</v>
      </c>
    </row>
    <row r="247" spans="1:92" x14ac:dyDescent="0.55000000000000004">
      <c r="A247" t="s">
        <v>339</v>
      </c>
      <c r="B247" t="s">
        <v>238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1</v>
      </c>
      <c r="AU247">
        <v>0</v>
      </c>
      <c r="AV247">
        <v>0</v>
      </c>
      <c r="AW247">
        <v>0</v>
      </c>
      <c r="AX247">
        <v>0</v>
      </c>
      <c r="AY247">
        <v>2</v>
      </c>
      <c r="AZ247">
        <v>0</v>
      </c>
      <c r="BA247">
        <v>0</v>
      </c>
      <c r="BB247">
        <v>0</v>
      </c>
      <c r="BC247">
        <v>1</v>
      </c>
      <c r="BD247">
        <v>1</v>
      </c>
      <c r="BE247">
        <v>0</v>
      </c>
      <c r="BF247">
        <v>0</v>
      </c>
      <c r="BG247">
        <v>0</v>
      </c>
      <c r="BH247">
        <v>1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2</v>
      </c>
      <c r="BO247">
        <v>0</v>
      </c>
      <c r="BP247">
        <v>1</v>
      </c>
      <c r="BQ247">
        <v>0</v>
      </c>
      <c r="BR247">
        <v>1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f t="shared" si="3"/>
        <v>14</v>
      </c>
    </row>
    <row r="248" spans="1:92" x14ac:dyDescent="0.55000000000000004">
      <c r="A248" t="s">
        <v>340</v>
      </c>
      <c r="B248" t="s">
        <v>238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3</v>
      </c>
      <c r="R248">
        <v>0</v>
      </c>
      <c r="S248">
        <v>0</v>
      </c>
      <c r="T248">
        <v>0</v>
      </c>
      <c r="U248">
        <v>4</v>
      </c>
      <c r="V248">
        <v>0</v>
      </c>
      <c r="W248">
        <v>1</v>
      </c>
      <c r="X248">
        <v>0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</v>
      </c>
      <c r="AT248">
        <v>0</v>
      </c>
      <c r="AU248">
        <v>1</v>
      </c>
      <c r="AV248">
        <v>0</v>
      </c>
      <c r="AW248">
        <v>0</v>
      </c>
      <c r="AX248">
        <v>1</v>
      </c>
      <c r="AY248">
        <v>0</v>
      </c>
      <c r="AZ248">
        <v>1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1</v>
      </c>
      <c r="BI248">
        <v>0</v>
      </c>
      <c r="BJ248">
        <v>0</v>
      </c>
      <c r="BK248">
        <v>0</v>
      </c>
      <c r="BL248">
        <v>0</v>
      </c>
      <c r="BM248">
        <v>1</v>
      </c>
      <c r="BN248">
        <v>0</v>
      </c>
      <c r="BO248">
        <v>0</v>
      </c>
      <c r="BP248">
        <v>1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f t="shared" si="3"/>
        <v>17</v>
      </c>
    </row>
    <row r="249" spans="1:92" x14ac:dyDescent="0.55000000000000004">
      <c r="A249" t="s">
        <v>341</v>
      </c>
      <c r="B249" t="s">
        <v>238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2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1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1</v>
      </c>
      <c r="BF249">
        <v>1</v>
      </c>
      <c r="BG249">
        <v>0</v>
      </c>
      <c r="BH249">
        <v>1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1</v>
      </c>
      <c r="BO249">
        <v>0</v>
      </c>
      <c r="BP249">
        <v>0</v>
      </c>
      <c r="BQ249">
        <v>1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f t="shared" si="3"/>
        <v>11</v>
      </c>
    </row>
    <row r="250" spans="1:92" x14ac:dyDescent="0.55000000000000004">
      <c r="A250" t="s">
        <v>342</v>
      </c>
      <c r="B250" t="s">
        <v>238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2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3</v>
      </c>
      <c r="AT250">
        <v>1</v>
      </c>
      <c r="AU250">
        <v>0</v>
      </c>
      <c r="AV250">
        <v>0</v>
      </c>
      <c r="AW250">
        <v>0</v>
      </c>
      <c r="AX250">
        <v>0</v>
      </c>
      <c r="AY250">
        <v>1</v>
      </c>
      <c r="AZ250">
        <v>0</v>
      </c>
      <c r="BA250">
        <v>0</v>
      </c>
      <c r="BB250">
        <v>1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4</v>
      </c>
      <c r="BI250">
        <v>0</v>
      </c>
      <c r="BJ250">
        <v>0</v>
      </c>
      <c r="BK250">
        <v>0</v>
      </c>
      <c r="BL250">
        <v>0</v>
      </c>
      <c r="BM250">
        <v>1</v>
      </c>
      <c r="BN250">
        <v>1</v>
      </c>
      <c r="BO250">
        <v>0</v>
      </c>
      <c r="BP250">
        <v>1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f t="shared" si="3"/>
        <v>20</v>
      </c>
    </row>
    <row r="251" spans="1:92" x14ac:dyDescent="0.55000000000000004">
      <c r="A251" t="s">
        <v>343</v>
      </c>
      <c r="B251" t="s">
        <v>238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1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1</v>
      </c>
      <c r="AU251">
        <v>0</v>
      </c>
      <c r="AV251">
        <v>0</v>
      </c>
      <c r="AW251">
        <v>0</v>
      </c>
      <c r="AX251">
        <v>0</v>
      </c>
      <c r="AY251">
        <v>1</v>
      </c>
      <c r="AZ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1</v>
      </c>
      <c r="BI251">
        <v>0</v>
      </c>
      <c r="BJ251">
        <v>0</v>
      </c>
      <c r="BK251">
        <v>1</v>
      </c>
      <c r="BL251">
        <v>0</v>
      </c>
      <c r="BM251">
        <v>0</v>
      </c>
      <c r="BN251">
        <v>1</v>
      </c>
      <c r="BO251">
        <v>0</v>
      </c>
      <c r="BP251">
        <v>1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1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f t="shared" si="3"/>
        <v>11</v>
      </c>
    </row>
    <row r="252" spans="1:92" x14ac:dyDescent="0.55000000000000004">
      <c r="A252" t="s">
        <v>344</v>
      </c>
      <c r="B252" t="s">
        <v>238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1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1</v>
      </c>
      <c r="AU252">
        <v>0</v>
      </c>
      <c r="AV252">
        <v>0</v>
      </c>
      <c r="AW252">
        <v>0</v>
      </c>
      <c r="AX252">
        <v>0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1</v>
      </c>
      <c r="BF252">
        <v>0</v>
      </c>
      <c r="BG252">
        <v>0</v>
      </c>
      <c r="BH252">
        <v>2</v>
      </c>
      <c r="BI252">
        <v>0</v>
      </c>
      <c r="BJ252">
        <v>0</v>
      </c>
      <c r="BK252">
        <v>0</v>
      </c>
      <c r="BL252">
        <v>0</v>
      </c>
      <c r="BM252">
        <v>1</v>
      </c>
      <c r="BN252">
        <v>0</v>
      </c>
      <c r="BO252">
        <v>0</v>
      </c>
      <c r="BP252">
        <v>0</v>
      </c>
      <c r="BQ252">
        <v>1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1</v>
      </c>
      <c r="CA252">
        <v>0</v>
      </c>
      <c r="CB252">
        <v>0</v>
      </c>
      <c r="CC252">
        <v>0</v>
      </c>
      <c r="CD252">
        <v>1</v>
      </c>
      <c r="CE252">
        <v>0</v>
      </c>
      <c r="CF252">
        <v>0</v>
      </c>
      <c r="CG252">
        <v>0</v>
      </c>
      <c r="CH252">
        <v>0</v>
      </c>
      <c r="CI252">
        <v>2</v>
      </c>
      <c r="CJ252">
        <v>0</v>
      </c>
      <c r="CK252">
        <v>0</v>
      </c>
      <c r="CL252">
        <v>0</v>
      </c>
      <c r="CM252">
        <v>0</v>
      </c>
      <c r="CN252">
        <f t="shared" si="3"/>
        <v>14</v>
      </c>
    </row>
    <row r="253" spans="1:92" x14ac:dyDescent="0.55000000000000004">
      <c r="A253" t="s">
        <v>345</v>
      </c>
      <c r="B253" t="s">
        <v>238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</v>
      </c>
      <c r="AU253">
        <v>0</v>
      </c>
      <c r="AV253">
        <v>0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1</v>
      </c>
      <c r="BI253">
        <v>1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1</v>
      </c>
      <c r="BQ253">
        <v>0</v>
      </c>
      <c r="BR253">
        <v>1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1</v>
      </c>
      <c r="CM253">
        <v>0</v>
      </c>
      <c r="CN253">
        <f t="shared" si="3"/>
        <v>9</v>
      </c>
    </row>
    <row r="254" spans="1:92" x14ac:dyDescent="0.55000000000000004">
      <c r="A254" t="s">
        <v>346</v>
      </c>
      <c r="B254" t="s">
        <v>238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5</v>
      </c>
      <c r="S254">
        <v>1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1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2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1</v>
      </c>
      <c r="BO254">
        <v>0</v>
      </c>
      <c r="BP254">
        <v>0</v>
      </c>
      <c r="BQ254">
        <v>0</v>
      </c>
      <c r="BR254">
        <v>1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1</v>
      </c>
      <c r="BZ254">
        <v>1</v>
      </c>
      <c r="CA254">
        <v>0</v>
      </c>
      <c r="CB254">
        <v>0</v>
      </c>
      <c r="CC254">
        <v>0</v>
      </c>
      <c r="CD254">
        <v>1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f t="shared" si="3"/>
        <v>16</v>
      </c>
    </row>
    <row r="255" spans="1:92" x14ac:dyDescent="0.55000000000000004">
      <c r="A255" t="s">
        <v>347</v>
      </c>
      <c r="B255" t="s">
        <v>238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1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1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1</v>
      </c>
      <c r="BO255">
        <v>0</v>
      </c>
      <c r="BP255">
        <v>1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f t="shared" si="3"/>
        <v>6</v>
      </c>
    </row>
    <row r="256" spans="1:92" x14ac:dyDescent="0.55000000000000004">
      <c r="A256" t="s">
        <v>348</v>
      </c>
      <c r="B256" t="s">
        <v>238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2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3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2</v>
      </c>
      <c r="AN256">
        <v>0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1</v>
      </c>
      <c r="AZ256">
        <v>1</v>
      </c>
      <c r="BA256">
        <v>1</v>
      </c>
      <c r="BB256">
        <v>1</v>
      </c>
      <c r="BC256">
        <v>0</v>
      </c>
      <c r="BD256">
        <v>1</v>
      </c>
      <c r="BE256">
        <v>0</v>
      </c>
      <c r="BF256">
        <v>0</v>
      </c>
      <c r="BG256">
        <v>0</v>
      </c>
      <c r="BH256">
        <v>2</v>
      </c>
      <c r="BI256">
        <v>0</v>
      </c>
      <c r="BJ256">
        <v>0</v>
      </c>
      <c r="BK256">
        <v>1</v>
      </c>
      <c r="BL256">
        <v>0</v>
      </c>
      <c r="BM256">
        <v>0</v>
      </c>
      <c r="BN256">
        <v>1</v>
      </c>
      <c r="BO256">
        <v>0</v>
      </c>
      <c r="BP256">
        <v>1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1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f t="shared" si="3"/>
        <v>21</v>
      </c>
    </row>
    <row r="257" spans="1:92" x14ac:dyDescent="0.55000000000000004">
      <c r="A257" t="s">
        <v>349</v>
      </c>
      <c r="B257" t="s">
        <v>238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1</v>
      </c>
      <c r="AZ257">
        <v>0</v>
      </c>
      <c r="BA257">
        <v>0</v>
      </c>
      <c r="BB257">
        <v>0</v>
      </c>
      <c r="BC257">
        <v>1</v>
      </c>
      <c r="BD257">
        <v>0</v>
      </c>
      <c r="BE257">
        <v>0</v>
      </c>
      <c r="BF257">
        <v>1</v>
      </c>
      <c r="BG257">
        <v>0</v>
      </c>
      <c r="BH257">
        <v>1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1</v>
      </c>
      <c r="BO257">
        <v>0</v>
      </c>
      <c r="BP257">
        <v>0</v>
      </c>
      <c r="BQ257">
        <v>1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f t="shared" si="3"/>
        <v>10</v>
      </c>
    </row>
    <row r="258" spans="1:92" x14ac:dyDescent="0.55000000000000004">
      <c r="A258" t="s">
        <v>350</v>
      </c>
      <c r="B258" t="s">
        <v>238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1</v>
      </c>
      <c r="AU258">
        <v>0</v>
      </c>
      <c r="AV258">
        <v>0</v>
      </c>
      <c r="AW258">
        <v>0</v>
      </c>
      <c r="AX258">
        <v>0</v>
      </c>
      <c r="AY258">
        <v>1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1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1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f t="shared" ref="CN258:CN321" si="4">SUM(C258:CM258)</f>
        <v>7</v>
      </c>
    </row>
    <row r="259" spans="1:92" x14ac:dyDescent="0.55000000000000004">
      <c r="A259" t="s">
        <v>351</v>
      </c>
      <c r="B259" t="s">
        <v>238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1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2</v>
      </c>
      <c r="BI259">
        <v>0</v>
      </c>
      <c r="BJ259">
        <v>0</v>
      </c>
      <c r="BK259">
        <v>0</v>
      </c>
      <c r="BL259">
        <v>0</v>
      </c>
      <c r="BM259">
        <v>1</v>
      </c>
      <c r="BN259">
        <v>0</v>
      </c>
      <c r="BO259">
        <v>0</v>
      </c>
      <c r="BP259">
        <v>1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1</v>
      </c>
      <c r="CN259">
        <f t="shared" si="4"/>
        <v>10</v>
      </c>
    </row>
    <row r="260" spans="1:92" x14ac:dyDescent="0.55000000000000004">
      <c r="A260" t="s">
        <v>352</v>
      </c>
      <c r="B260" t="s">
        <v>238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2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1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1</v>
      </c>
      <c r="CJ260">
        <v>0</v>
      </c>
      <c r="CK260">
        <v>0</v>
      </c>
      <c r="CL260">
        <v>0</v>
      </c>
      <c r="CM260">
        <v>0</v>
      </c>
      <c r="CN260">
        <f t="shared" si="4"/>
        <v>7</v>
      </c>
    </row>
    <row r="261" spans="1:92" x14ac:dyDescent="0.55000000000000004">
      <c r="A261" t="s">
        <v>353</v>
      </c>
      <c r="B261" t="s">
        <v>238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1</v>
      </c>
      <c r="AL261">
        <v>0</v>
      </c>
      <c r="AM261">
        <v>2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1</v>
      </c>
      <c r="BI261">
        <v>0</v>
      </c>
      <c r="BJ261">
        <v>0</v>
      </c>
      <c r="BK261">
        <v>0</v>
      </c>
      <c r="BL261">
        <v>0</v>
      </c>
      <c r="BM261">
        <v>1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1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f t="shared" si="4"/>
        <v>12</v>
      </c>
    </row>
    <row r="262" spans="1:92" x14ac:dyDescent="0.55000000000000004">
      <c r="A262" t="s">
        <v>354</v>
      </c>
      <c r="B262" t="s">
        <v>238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1</v>
      </c>
      <c r="AU262">
        <v>0</v>
      </c>
      <c r="AV262">
        <v>1</v>
      </c>
      <c r="AW262">
        <v>0</v>
      </c>
      <c r="AX262">
        <v>1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1</v>
      </c>
      <c r="BF262">
        <v>0</v>
      </c>
      <c r="BG262">
        <v>0</v>
      </c>
      <c r="BH262">
        <v>2</v>
      </c>
      <c r="BI262">
        <v>0</v>
      </c>
      <c r="BJ262">
        <v>0</v>
      </c>
      <c r="BK262">
        <v>1</v>
      </c>
      <c r="BL262">
        <v>0</v>
      </c>
      <c r="BM262">
        <v>1</v>
      </c>
      <c r="BN262">
        <v>0</v>
      </c>
      <c r="BO262">
        <v>0</v>
      </c>
      <c r="BP262">
        <v>1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1</v>
      </c>
      <c r="CJ262">
        <v>0</v>
      </c>
      <c r="CK262">
        <v>0</v>
      </c>
      <c r="CL262">
        <v>0</v>
      </c>
      <c r="CM262">
        <v>0</v>
      </c>
      <c r="CN262">
        <f t="shared" si="4"/>
        <v>14</v>
      </c>
    </row>
    <row r="263" spans="1:92" x14ac:dyDescent="0.55000000000000004">
      <c r="A263" t="s">
        <v>355</v>
      </c>
      <c r="B263" t="s">
        <v>238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1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1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f t="shared" si="4"/>
        <v>7</v>
      </c>
    </row>
    <row r="264" spans="1:92" x14ac:dyDescent="0.55000000000000004">
      <c r="A264" t="s">
        <v>356</v>
      </c>
      <c r="B264" t="s">
        <v>238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1</v>
      </c>
      <c r="AU264">
        <v>0</v>
      </c>
      <c r="AV264">
        <v>0</v>
      </c>
      <c r="AW264">
        <v>1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1</v>
      </c>
      <c r="BM264">
        <v>1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1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1</v>
      </c>
      <c r="CM264">
        <v>0</v>
      </c>
      <c r="CN264">
        <f t="shared" si="4"/>
        <v>12</v>
      </c>
    </row>
    <row r="265" spans="1:92" x14ac:dyDescent="0.55000000000000004">
      <c r="A265" t="s">
        <v>357</v>
      </c>
      <c r="B265" t="s">
        <v>238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2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0</v>
      </c>
      <c r="BA265">
        <v>0</v>
      </c>
      <c r="BB265">
        <v>0</v>
      </c>
      <c r="BC265">
        <v>0</v>
      </c>
      <c r="BD265">
        <v>1</v>
      </c>
      <c r="BE265">
        <v>1</v>
      </c>
      <c r="BF265">
        <v>1</v>
      </c>
      <c r="BG265">
        <v>0</v>
      </c>
      <c r="BH265">
        <v>1</v>
      </c>
      <c r="BI265">
        <v>1</v>
      </c>
      <c r="BJ265">
        <v>0</v>
      </c>
      <c r="BK265">
        <v>0</v>
      </c>
      <c r="BL265">
        <v>1</v>
      </c>
      <c r="BM265">
        <v>0</v>
      </c>
      <c r="BN265">
        <v>0</v>
      </c>
      <c r="BO265">
        <v>0</v>
      </c>
      <c r="BP265">
        <v>1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f t="shared" si="4"/>
        <v>13</v>
      </c>
    </row>
    <row r="266" spans="1:92" x14ac:dyDescent="0.55000000000000004">
      <c r="A266" t="s">
        <v>358</v>
      </c>
      <c r="B266" t="s">
        <v>238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2</v>
      </c>
      <c r="AM266">
        <v>0</v>
      </c>
      <c r="AN266">
        <v>1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1</v>
      </c>
      <c r="AV266">
        <v>0</v>
      </c>
      <c r="AW266">
        <v>0</v>
      </c>
      <c r="AX266">
        <v>0</v>
      </c>
      <c r="AY266">
        <v>1</v>
      </c>
      <c r="AZ266">
        <v>0</v>
      </c>
      <c r="BA266">
        <v>0</v>
      </c>
      <c r="BB266">
        <v>0</v>
      </c>
      <c r="BC266">
        <v>0</v>
      </c>
      <c r="BD266">
        <v>1</v>
      </c>
      <c r="BE266">
        <v>0</v>
      </c>
      <c r="BF266">
        <v>1</v>
      </c>
      <c r="BG266">
        <v>0</v>
      </c>
      <c r="BH266">
        <v>1</v>
      </c>
      <c r="BI266">
        <v>1</v>
      </c>
      <c r="BJ266">
        <v>0</v>
      </c>
      <c r="BK266">
        <v>0</v>
      </c>
      <c r="BL266">
        <v>1</v>
      </c>
      <c r="BM266">
        <v>0</v>
      </c>
      <c r="BN266">
        <v>0</v>
      </c>
      <c r="BO266">
        <v>0</v>
      </c>
      <c r="BP266">
        <v>1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1</v>
      </c>
      <c r="CH266">
        <v>0</v>
      </c>
      <c r="CI266">
        <v>1</v>
      </c>
      <c r="CJ266">
        <v>0</v>
      </c>
      <c r="CK266">
        <v>0</v>
      </c>
      <c r="CL266">
        <v>0</v>
      </c>
      <c r="CM266">
        <v>0</v>
      </c>
      <c r="CN266">
        <f t="shared" si="4"/>
        <v>13</v>
      </c>
    </row>
    <row r="267" spans="1:92" x14ac:dyDescent="0.55000000000000004">
      <c r="A267" t="s">
        <v>359</v>
      </c>
      <c r="B267" t="s">
        <v>238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1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1</v>
      </c>
      <c r="BI267">
        <v>0</v>
      </c>
      <c r="BJ267">
        <v>0</v>
      </c>
      <c r="BK267">
        <v>0</v>
      </c>
      <c r="BL267">
        <v>0</v>
      </c>
      <c r="BM267">
        <v>1</v>
      </c>
      <c r="BN267">
        <v>0</v>
      </c>
      <c r="BO267">
        <v>0</v>
      </c>
      <c r="BP267">
        <v>0</v>
      </c>
      <c r="BQ267">
        <v>1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f t="shared" si="4"/>
        <v>7</v>
      </c>
    </row>
    <row r="268" spans="1:92" x14ac:dyDescent="0.55000000000000004">
      <c r="A268" t="s">
        <v>360</v>
      </c>
      <c r="B268" t="s">
        <v>238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2</v>
      </c>
      <c r="AS268">
        <v>1</v>
      </c>
      <c r="AT268">
        <v>0</v>
      </c>
      <c r="AU268">
        <v>0</v>
      </c>
      <c r="AV268">
        <v>0</v>
      </c>
      <c r="AW268">
        <v>0</v>
      </c>
      <c r="AX268">
        <v>1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1</v>
      </c>
      <c r="BI268">
        <v>0</v>
      </c>
      <c r="BJ268">
        <v>0</v>
      </c>
      <c r="BK268">
        <v>0</v>
      </c>
      <c r="BL268">
        <v>0</v>
      </c>
      <c r="BM268">
        <v>1</v>
      </c>
      <c r="BN268">
        <v>0</v>
      </c>
      <c r="BO268">
        <v>0</v>
      </c>
      <c r="BP268">
        <v>1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2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f t="shared" si="4"/>
        <v>13</v>
      </c>
    </row>
    <row r="269" spans="1:92" x14ac:dyDescent="0.55000000000000004">
      <c r="A269" t="s">
        <v>361</v>
      </c>
      <c r="B269" t="s">
        <v>238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1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1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1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</v>
      </c>
      <c r="BK269">
        <v>0</v>
      </c>
      <c r="BL269">
        <v>0</v>
      </c>
      <c r="BM269">
        <v>1</v>
      </c>
      <c r="BN269">
        <v>0</v>
      </c>
      <c r="BO269">
        <v>0</v>
      </c>
      <c r="BP269">
        <v>0</v>
      </c>
      <c r="BQ269">
        <v>1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1</v>
      </c>
      <c r="CA269">
        <v>0</v>
      </c>
      <c r="CB269">
        <v>0</v>
      </c>
      <c r="CC269">
        <v>0</v>
      </c>
      <c r="CD269">
        <v>1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f t="shared" si="4"/>
        <v>11</v>
      </c>
    </row>
    <row r="270" spans="1:92" x14ac:dyDescent="0.55000000000000004">
      <c r="A270" t="s">
        <v>362</v>
      </c>
      <c r="B270" t="s">
        <v>238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1</v>
      </c>
      <c r="AU270">
        <v>0</v>
      </c>
      <c r="AV270">
        <v>0</v>
      </c>
      <c r="AW270">
        <v>1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1</v>
      </c>
      <c r="BN270">
        <v>0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1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f t="shared" si="4"/>
        <v>10</v>
      </c>
    </row>
    <row r="271" spans="1:92" x14ac:dyDescent="0.55000000000000004">
      <c r="A271" t="s">
        <v>363</v>
      </c>
      <c r="B271" t="s">
        <v>238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2</v>
      </c>
      <c r="S271">
        <v>3</v>
      </c>
      <c r="T271">
        <v>3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1</v>
      </c>
      <c r="AV271">
        <v>0</v>
      </c>
      <c r="AW271">
        <v>0</v>
      </c>
      <c r="AX271">
        <v>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2</v>
      </c>
      <c r="BI271">
        <v>0</v>
      </c>
      <c r="BJ271">
        <v>0</v>
      </c>
      <c r="BK271">
        <v>0</v>
      </c>
      <c r="BL271">
        <v>1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f t="shared" si="4"/>
        <v>17</v>
      </c>
    </row>
    <row r="272" spans="1:92" x14ac:dyDescent="0.55000000000000004">
      <c r="A272" t="s">
        <v>364</v>
      </c>
      <c r="B272" t="s">
        <v>238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2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1</v>
      </c>
      <c r="AT272">
        <v>0</v>
      </c>
      <c r="AU272">
        <v>1</v>
      </c>
      <c r="AV272">
        <v>0</v>
      </c>
      <c r="AW272">
        <v>0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2</v>
      </c>
      <c r="BI272">
        <v>0</v>
      </c>
      <c r="BJ272">
        <v>0</v>
      </c>
      <c r="BK272">
        <v>0</v>
      </c>
      <c r="BL272">
        <v>0</v>
      </c>
      <c r="BM272">
        <v>1</v>
      </c>
      <c r="BN272">
        <v>0</v>
      </c>
      <c r="BO272">
        <v>0</v>
      </c>
      <c r="BP272">
        <v>1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f t="shared" si="4"/>
        <v>12</v>
      </c>
    </row>
    <row r="273" spans="1:92" x14ac:dyDescent="0.55000000000000004">
      <c r="A273" t="s">
        <v>365</v>
      </c>
      <c r="B273" t="s">
        <v>238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1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1</v>
      </c>
      <c r="BH273">
        <v>3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0</v>
      </c>
      <c r="BO273">
        <v>0</v>
      </c>
      <c r="BP273">
        <v>1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1</v>
      </c>
      <c r="CJ273">
        <v>0</v>
      </c>
      <c r="CK273">
        <v>0</v>
      </c>
      <c r="CL273">
        <v>0</v>
      </c>
      <c r="CM273">
        <v>1</v>
      </c>
      <c r="CN273">
        <f t="shared" si="4"/>
        <v>14</v>
      </c>
    </row>
    <row r="274" spans="1:92" x14ac:dyDescent="0.55000000000000004">
      <c r="A274" t="s">
        <v>366</v>
      </c>
      <c r="B274" t="s">
        <v>238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4</v>
      </c>
      <c r="V274">
        <v>0</v>
      </c>
      <c r="W274">
        <v>1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1</v>
      </c>
      <c r="AT274">
        <v>0</v>
      </c>
      <c r="AU274">
        <v>0</v>
      </c>
      <c r="AV274">
        <v>1</v>
      </c>
      <c r="AW274">
        <v>0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1</v>
      </c>
      <c r="BI274">
        <v>0</v>
      </c>
      <c r="BJ274">
        <v>0</v>
      </c>
      <c r="BK274">
        <v>0</v>
      </c>
      <c r="BL274">
        <v>0</v>
      </c>
      <c r="BM274">
        <v>1</v>
      </c>
      <c r="BN274">
        <v>0</v>
      </c>
      <c r="BO274">
        <v>0</v>
      </c>
      <c r="BP274">
        <v>1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1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f t="shared" si="4"/>
        <v>15</v>
      </c>
    </row>
    <row r="275" spans="1:92" x14ac:dyDescent="0.55000000000000004">
      <c r="A275" t="s">
        <v>367</v>
      </c>
      <c r="B275" t="s">
        <v>238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1</v>
      </c>
      <c r="BF275">
        <v>0</v>
      </c>
      <c r="BG275">
        <v>0</v>
      </c>
      <c r="BH275">
        <v>1</v>
      </c>
      <c r="BI275">
        <v>0</v>
      </c>
      <c r="BJ275">
        <v>0</v>
      </c>
      <c r="BK275">
        <v>0</v>
      </c>
      <c r="BL275">
        <v>1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f t="shared" si="4"/>
        <v>6</v>
      </c>
    </row>
    <row r="276" spans="1:92" x14ac:dyDescent="0.55000000000000004">
      <c r="A276" t="s">
        <v>368</v>
      </c>
      <c r="B276" t="s">
        <v>238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1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</v>
      </c>
      <c r="AJ276">
        <v>0</v>
      </c>
      <c r="AK276">
        <v>0</v>
      </c>
      <c r="AL276">
        <v>0</v>
      </c>
      <c r="AM276">
        <v>2</v>
      </c>
      <c r="AN276">
        <v>0</v>
      </c>
      <c r="AO276">
        <v>0</v>
      </c>
      <c r="AP276">
        <v>0</v>
      </c>
      <c r="AQ276">
        <v>1</v>
      </c>
      <c r="AR276">
        <v>0</v>
      </c>
      <c r="AS276">
        <v>0</v>
      </c>
      <c r="AT276">
        <v>6</v>
      </c>
      <c r="AU276">
        <v>0</v>
      </c>
      <c r="AV276">
        <v>0</v>
      </c>
      <c r="AW276">
        <v>1</v>
      </c>
      <c r="AX276">
        <v>0</v>
      </c>
      <c r="AY276">
        <v>1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2</v>
      </c>
      <c r="BI276">
        <v>1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1</v>
      </c>
      <c r="CL276">
        <v>0</v>
      </c>
      <c r="CM276">
        <v>2</v>
      </c>
      <c r="CN276">
        <f t="shared" si="4"/>
        <v>22</v>
      </c>
    </row>
    <row r="277" spans="1:92" x14ac:dyDescent="0.55000000000000004">
      <c r="A277" t="s">
        <v>369</v>
      </c>
      <c r="B277" t="s">
        <v>238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1</v>
      </c>
      <c r="AK277">
        <v>0</v>
      </c>
      <c r="AL277">
        <v>0</v>
      </c>
      <c r="AM277">
        <v>2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</v>
      </c>
      <c r="BE277">
        <v>0</v>
      </c>
      <c r="BF277">
        <v>0</v>
      </c>
      <c r="BG277">
        <v>0</v>
      </c>
      <c r="BH277">
        <v>2</v>
      </c>
      <c r="BI277">
        <v>0</v>
      </c>
      <c r="BJ277">
        <v>0</v>
      </c>
      <c r="BK277">
        <v>0</v>
      </c>
      <c r="BL277">
        <v>1</v>
      </c>
      <c r="BM277">
        <v>0</v>
      </c>
      <c r="BN277">
        <v>0</v>
      </c>
      <c r="BO277">
        <v>0</v>
      </c>
      <c r="BP277">
        <v>1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1</v>
      </c>
      <c r="CJ277">
        <v>0</v>
      </c>
      <c r="CK277">
        <v>0</v>
      </c>
      <c r="CL277">
        <v>1</v>
      </c>
      <c r="CM277">
        <v>0</v>
      </c>
      <c r="CN277">
        <f t="shared" si="4"/>
        <v>12</v>
      </c>
    </row>
    <row r="278" spans="1:92" x14ac:dyDescent="0.55000000000000004">
      <c r="A278" t="s">
        <v>370</v>
      </c>
      <c r="B278" t="s">
        <v>238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2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2</v>
      </c>
      <c r="AM278">
        <v>0</v>
      </c>
      <c r="AN278">
        <v>0</v>
      </c>
      <c r="AO278">
        <v>0</v>
      </c>
      <c r="AP278">
        <v>0</v>
      </c>
      <c r="AQ278">
        <v>1</v>
      </c>
      <c r="AR278">
        <v>0</v>
      </c>
      <c r="AS278">
        <v>1</v>
      </c>
      <c r="AT278">
        <v>1</v>
      </c>
      <c r="AU278">
        <v>0</v>
      </c>
      <c r="AV278">
        <v>0</v>
      </c>
      <c r="AW278">
        <v>0</v>
      </c>
      <c r="AX278">
        <v>1</v>
      </c>
      <c r="AY278">
        <v>0</v>
      </c>
      <c r="AZ278">
        <v>1</v>
      </c>
      <c r="BA278">
        <v>0</v>
      </c>
      <c r="BB278">
        <v>0</v>
      </c>
      <c r="BC278">
        <v>0</v>
      </c>
      <c r="BD278">
        <v>1</v>
      </c>
      <c r="BE278">
        <v>0</v>
      </c>
      <c r="BF278">
        <v>1</v>
      </c>
      <c r="BG278">
        <v>0</v>
      </c>
      <c r="BH278">
        <v>2</v>
      </c>
      <c r="BI278">
        <v>0</v>
      </c>
      <c r="BJ278">
        <v>0</v>
      </c>
      <c r="BK278">
        <v>0</v>
      </c>
      <c r="BL278">
        <v>0</v>
      </c>
      <c r="BM278">
        <v>1</v>
      </c>
      <c r="BN278">
        <v>0</v>
      </c>
      <c r="BO278">
        <v>0</v>
      </c>
      <c r="BP278">
        <v>1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f t="shared" si="4"/>
        <v>19</v>
      </c>
    </row>
    <row r="279" spans="1:92" x14ac:dyDescent="0.55000000000000004">
      <c r="A279" t="s">
        <v>371</v>
      </c>
      <c r="B279" t="s">
        <v>238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2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2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1</v>
      </c>
      <c r="BI279">
        <v>0</v>
      </c>
      <c r="BJ279">
        <v>0</v>
      </c>
      <c r="BK279">
        <v>0</v>
      </c>
      <c r="BL279">
        <v>0</v>
      </c>
      <c r="BM279">
        <v>1</v>
      </c>
      <c r="BN279">
        <v>0</v>
      </c>
      <c r="BO279">
        <v>0</v>
      </c>
      <c r="BP279">
        <v>1</v>
      </c>
      <c r="BQ279">
        <v>0</v>
      </c>
      <c r="BR279">
        <v>1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1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f t="shared" si="4"/>
        <v>14</v>
      </c>
    </row>
    <row r="280" spans="1:92" x14ac:dyDescent="0.55000000000000004">
      <c r="A280" t="s">
        <v>372</v>
      </c>
      <c r="B280" t="s">
        <v>238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1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2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1</v>
      </c>
      <c r="BI280">
        <v>0</v>
      </c>
      <c r="BJ280">
        <v>0</v>
      </c>
      <c r="BK280">
        <v>0</v>
      </c>
      <c r="BL280">
        <v>0</v>
      </c>
      <c r="BM280">
        <v>1</v>
      </c>
      <c r="BN280">
        <v>0</v>
      </c>
      <c r="BO280">
        <v>0</v>
      </c>
      <c r="BP280">
        <v>1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1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f t="shared" si="4"/>
        <v>12</v>
      </c>
    </row>
    <row r="281" spans="1:92" x14ac:dyDescent="0.55000000000000004">
      <c r="A281" t="s">
        <v>373</v>
      </c>
      <c r="B281" t="s">
        <v>238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2</v>
      </c>
      <c r="S281">
        <v>1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2</v>
      </c>
      <c r="AM281">
        <v>0</v>
      </c>
      <c r="AN281">
        <v>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2</v>
      </c>
      <c r="AZ281">
        <v>0</v>
      </c>
      <c r="BA281">
        <v>0</v>
      </c>
      <c r="BB281">
        <v>2</v>
      </c>
      <c r="BC281">
        <v>0</v>
      </c>
      <c r="BD281">
        <v>1</v>
      </c>
      <c r="BE281">
        <v>0</v>
      </c>
      <c r="BF281">
        <v>1</v>
      </c>
      <c r="BG281">
        <v>0</v>
      </c>
      <c r="BH281">
        <v>2</v>
      </c>
      <c r="BI281">
        <v>0</v>
      </c>
      <c r="BJ281">
        <v>0</v>
      </c>
      <c r="BK281">
        <v>0</v>
      </c>
      <c r="BL281">
        <v>2</v>
      </c>
      <c r="BM281">
        <v>0</v>
      </c>
      <c r="BN281">
        <v>1</v>
      </c>
      <c r="BO281">
        <v>0</v>
      </c>
      <c r="BP281">
        <v>0</v>
      </c>
      <c r="BQ281">
        <v>1</v>
      </c>
      <c r="BR281">
        <v>1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f t="shared" si="4"/>
        <v>21</v>
      </c>
    </row>
    <row r="282" spans="1:92" x14ac:dyDescent="0.55000000000000004">
      <c r="A282" t="s">
        <v>374</v>
      </c>
      <c r="B282" t="s">
        <v>238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0</v>
      </c>
      <c r="T282">
        <v>2</v>
      </c>
      <c r="U282">
        <v>0</v>
      </c>
      <c r="V282">
        <v>1</v>
      </c>
      <c r="W282">
        <v>1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2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1</v>
      </c>
      <c r="BI282">
        <v>0</v>
      </c>
      <c r="BJ282">
        <v>0</v>
      </c>
      <c r="BK282">
        <v>1</v>
      </c>
      <c r="BL282">
        <v>0</v>
      </c>
      <c r="BM282">
        <v>1</v>
      </c>
      <c r="BN282">
        <v>0</v>
      </c>
      <c r="BO282">
        <v>0</v>
      </c>
      <c r="BP282">
        <v>0</v>
      </c>
      <c r="BQ282">
        <v>1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1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f t="shared" si="4"/>
        <v>15</v>
      </c>
    </row>
    <row r="283" spans="1:92" x14ac:dyDescent="0.55000000000000004">
      <c r="A283" t="s">
        <v>375</v>
      </c>
      <c r="B283" t="s">
        <v>238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1</v>
      </c>
      <c r="AU283">
        <v>0</v>
      </c>
      <c r="AV283">
        <v>0</v>
      </c>
      <c r="AW283">
        <v>0</v>
      </c>
      <c r="AX283">
        <v>0</v>
      </c>
      <c r="AY283">
        <v>1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2</v>
      </c>
      <c r="BI283">
        <v>0</v>
      </c>
      <c r="BJ283">
        <v>0</v>
      </c>
      <c r="BK283">
        <v>0</v>
      </c>
      <c r="BL283">
        <v>1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1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1</v>
      </c>
      <c r="CJ283">
        <v>0</v>
      </c>
      <c r="CK283">
        <v>0</v>
      </c>
      <c r="CL283">
        <v>0</v>
      </c>
      <c r="CM283">
        <v>0</v>
      </c>
      <c r="CN283">
        <f t="shared" si="4"/>
        <v>10</v>
      </c>
    </row>
    <row r="284" spans="1:92" x14ac:dyDescent="0.55000000000000004">
      <c r="A284" t="s">
        <v>376</v>
      </c>
      <c r="B284" t="s">
        <v>238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1</v>
      </c>
      <c r="BO284">
        <v>0</v>
      </c>
      <c r="BP284">
        <v>0</v>
      </c>
      <c r="BQ284">
        <v>1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f t="shared" si="4"/>
        <v>6</v>
      </c>
    </row>
    <row r="285" spans="1:92" x14ac:dyDescent="0.55000000000000004">
      <c r="A285" t="s">
        <v>377</v>
      </c>
      <c r="B285" t="s">
        <v>238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3</v>
      </c>
      <c r="T285">
        <v>0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2</v>
      </c>
      <c r="AL285">
        <v>0</v>
      </c>
      <c r="AM285">
        <v>2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3</v>
      </c>
      <c r="AU285">
        <v>0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1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1</v>
      </c>
      <c r="BO285">
        <v>0</v>
      </c>
      <c r="BP285">
        <v>1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f t="shared" si="4"/>
        <v>19</v>
      </c>
    </row>
    <row r="286" spans="1:92" x14ac:dyDescent="0.55000000000000004">
      <c r="A286" t="s">
        <v>378</v>
      </c>
      <c r="B286" t="s">
        <v>238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1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0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0</v>
      </c>
      <c r="AR286">
        <v>0</v>
      </c>
      <c r="AS286">
        <v>1</v>
      </c>
      <c r="AT286">
        <v>1</v>
      </c>
      <c r="AU286">
        <v>0</v>
      </c>
      <c r="AV286">
        <v>0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1</v>
      </c>
      <c r="BI286">
        <v>0</v>
      </c>
      <c r="BJ286">
        <v>0</v>
      </c>
      <c r="BK286">
        <v>0</v>
      </c>
      <c r="BL286">
        <v>0</v>
      </c>
      <c r="BM286">
        <v>1</v>
      </c>
      <c r="BN286">
        <v>0</v>
      </c>
      <c r="BO286">
        <v>0</v>
      </c>
      <c r="BP286">
        <v>1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f t="shared" si="4"/>
        <v>13</v>
      </c>
    </row>
    <row r="287" spans="1:92" x14ac:dyDescent="0.55000000000000004">
      <c r="A287" t="s">
        <v>379</v>
      </c>
      <c r="B287" t="s">
        <v>238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5</v>
      </c>
      <c r="U287">
        <v>0</v>
      </c>
      <c r="V287">
        <v>0</v>
      </c>
      <c r="W287">
        <v>1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2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1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0</v>
      </c>
      <c r="BJ287">
        <v>0</v>
      </c>
      <c r="BK287">
        <v>0</v>
      </c>
      <c r="BL287">
        <v>0</v>
      </c>
      <c r="BM287">
        <v>1</v>
      </c>
      <c r="BN287">
        <v>0</v>
      </c>
      <c r="BO287">
        <v>0</v>
      </c>
      <c r="BP287">
        <v>1</v>
      </c>
      <c r="BQ287">
        <v>0</v>
      </c>
      <c r="BR287">
        <v>1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f t="shared" si="4"/>
        <v>16</v>
      </c>
    </row>
    <row r="288" spans="1:92" x14ac:dyDescent="0.55000000000000004">
      <c r="A288" t="s">
        <v>380</v>
      </c>
      <c r="B288" t="s">
        <v>238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4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1</v>
      </c>
      <c r="AU288">
        <v>0</v>
      </c>
      <c r="AV288">
        <v>0</v>
      </c>
      <c r="AW288">
        <v>0</v>
      </c>
      <c r="AX288">
        <v>0</v>
      </c>
      <c r="AY288">
        <v>1</v>
      </c>
      <c r="AZ288">
        <v>0</v>
      </c>
      <c r="BA288">
        <v>1</v>
      </c>
      <c r="BB288">
        <v>0</v>
      </c>
      <c r="BC288">
        <v>0</v>
      </c>
      <c r="BD288">
        <v>1</v>
      </c>
      <c r="BE288">
        <v>0</v>
      </c>
      <c r="BF288">
        <v>1</v>
      </c>
      <c r="BG288">
        <v>0</v>
      </c>
      <c r="BH288">
        <v>2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1</v>
      </c>
      <c r="BO288">
        <v>0</v>
      </c>
      <c r="BP288">
        <v>1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1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f t="shared" si="4"/>
        <v>18</v>
      </c>
    </row>
    <row r="289" spans="1:92" x14ac:dyDescent="0.55000000000000004">
      <c r="A289" t="s">
        <v>381</v>
      </c>
      <c r="B289" t="s">
        <v>382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2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1</v>
      </c>
      <c r="R289">
        <v>2</v>
      </c>
      <c r="S289">
        <v>0</v>
      </c>
      <c r="T289">
        <v>0</v>
      </c>
      <c r="U289">
        <v>1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1</v>
      </c>
      <c r="AU289">
        <v>0</v>
      </c>
      <c r="AV289">
        <v>0</v>
      </c>
      <c r="AW289">
        <v>0</v>
      </c>
      <c r="AX289">
        <v>0</v>
      </c>
      <c r="AY289">
        <v>1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1</v>
      </c>
      <c r="BF289">
        <v>0</v>
      </c>
      <c r="BG289">
        <v>0</v>
      </c>
      <c r="BH289">
        <v>3</v>
      </c>
      <c r="BI289">
        <v>0</v>
      </c>
      <c r="BJ289">
        <v>0</v>
      </c>
      <c r="BK289">
        <v>0</v>
      </c>
      <c r="BL289">
        <v>0</v>
      </c>
      <c r="BM289">
        <v>1</v>
      </c>
      <c r="BN289">
        <v>0</v>
      </c>
      <c r="BO289">
        <v>0</v>
      </c>
      <c r="BP289">
        <v>1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1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1</v>
      </c>
      <c r="CL289">
        <v>0</v>
      </c>
      <c r="CM289">
        <v>1</v>
      </c>
      <c r="CN289">
        <f t="shared" si="4"/>
        <v>21</v>
      </c>
    </row>
    <row r="290" spans="1:92" x14ac:dyDescent="0.55000000000000004">
      <c r="A290" t="s">
        <v>383</v>
      </c>
      <c r="B290" t="s">
        <v>382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1</v>
      </c>
      <c r="R290">
        <v>0</v>
      </c>
      <c r="S290">
        <v>2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2</v>
      </c>
      <c r="AM290">
        <v>1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1</v>
      </c>
      <c r="AU290">
        <v>0</v>
      </c>
      <c r="AV290">
        <v>0</v>
      </c>
      <c r="AW290">
        <v>0</v>
      </c>
      <c r="AX290">
        <v>1</v>
      </c>
      <c r="AY290">
        <v>0</v>
      </c>
      <c r="AZ290">
        <v>1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1</v>
      </c>
      <c r="BI290">
        <v>0</v>
      </c>
      <c r="BJ290">
        <v>0</v>
      </c>
      <c r="BK290">
        <v>0</v>
      </c>
      <c r="BL290">
        <v>0</v>
      </c>
      <c r="BM290">
        <v>1</v>
      </c>
      <c r="BN290">
        <v>0</v>
      </c>
      <c r="BO290">
        <v>0</v>
      </c>
      <c r="BP290">
        <v>1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1</v>
      </c>
      <c r="CB290">
        <v>0</v>
      </c>
      <c r="CC290">
        <v>0</v>
      </c>
      <c r="CD290">
        <v>1</v>
      </c>
      <c r="CE290">
        <v>0</v>
      </c>
      <c r="CF290">
        <v>0</v>
      </c>
      <c r="CG290">
        <v>1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1</v>
      </c>
      <c r="CN290">
        <f t="shared" si="4"/>
        <v>22</v>
      </c>
    </row>
    <row r="291" spans="1:92" x14ac:dyDescent="0.55000000000000004">
      <c r="A291" t="s">
        <v>384</v>
      </c>
      <c r="B291" t="s">
        <v>382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1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2</v>
      </c>
      <c r="BI291">
        <v>1</v>
      </c>
      <c r="BJ291">
        <v>0</v>
      </c>
      <c r="BK291">
        <v>1</v>
      </c>
      <c r="BL291">
        <v>0</v>
      </c>
      <c r="BM291">
        <v>1</v>
      </c>
      <c r="BN291">
        <v>0</v>
      </c>
      <c r="BO291">
        <v>0</v>
      </c>
      <c r="BP291">
        <v>1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1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f t="shared" si="4"/>
        <v>14</v>
      </c>
    </row>
    <row r="292" spans="1:92" x14ac:dyDescent="0.55000000000000004">
      <c r="A292" t="s">
        <v>385</v>
      </c>
      <c r="B292" t="s">
        <v>382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1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1</v>
      </c>
      <c r="BO292">
        <v>0</v>
      </c>
      <c r="BP292">
        <v>1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f t="shared" si="4"/>
        <v>6</v>
      </c>
    </row>
    <row r="293" spans="1:92" x14ac:dyDescent="0.55000000000000004">
      <c r="A293" t="s">
        <v>386</v>
      </c>
      <c r="B293" t="s">
        <v>382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2</v>
      </c>
      <c r="AM293">
        <v>1</v>
      </c>
      <c r="AN293">
        <v>0</v>
      </c>
      <c r="AO293">
        <v>0</v>
      </c>
      <c r="AP293">
        <v>1</v>
      </c>
      <c r="AQ293">
        <v>1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2</v>
      </c>
      <c r="AZ293">
        <v>0</v>
      </c>
      <c r="BA293">
        <v>1</v>
      </c>
      <c r="BB293">
        <v>2</v>
      </c>
      <c r="BC293">
        <v>0</v>
      </c>
      <c r="BD293">
        <v>0</v>
      </c>
      <c r="BE293">
        <v>0</v>
      </c>
      <c r="BF293">
        <v>2</v>
      </c>
      <c r="BG293">
        <v>0</v>
      </c>
      <c r="BH293">
        <v>1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1</v>
      </c>
      <c r="BO293">
        <v>0</v>
      </c>
      <c r="BP293">
        <v>1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1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f t="shared" si="4"/>
        <v>19</v>
      </c>
    </row>
    <row r="294" spans="1:92" x14ac:dyDescent="0.55000000000000004">
      <c r="A294" t="s">
        <v>387</v>
      </c>
      <c r="B294" t="s">
        <v>382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2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1</v>
      </c>
      <c r="AU294">
        <v>0</v>
      </c>
      <c r="AV294">
        <v>0</v>
      </c>
      <c r="AW294">
        <v>0</v>
      </c>
      <c r="AX294">
        <v>0</v>
      </c>
      <c r="AY294">
        <v>1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2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1</v>
      </c>
      <c r="BO294">
        <v>0</v>
      </c>
      <c r="BP294">
        <v>0</v>
      </c>
      <c r="BQ294">
        <v>1</v>
      </c>
      <c r="BR294">
        <v>0</v>
      </c>
      <c r="BS294">
        <v>1</v>
      </c>
      <c r="BT294">
        <v>0</v>
      </c>
      <c r="BU294">
        <v>1</v>
      </c>
      <c r="BV294">
        <v>2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1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f t="shared" si="4"/>
        <v>16</v>
      </c>
    </row>
    <row r="295" spans="1:92" x14ac:dyDescent="0.55000000000000004">
      <c r="A295" t="s">
        <v>388</v>
      </c>
      <c r="B295" t="s">
        <v>382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1</v>
      </c>
      <c r="AT295">
        <v>0</v>
      </c>
      <c r="AU295">
        <v>1</v>
      </c>
      <c r="AV295">
        <v>0</v>
      </c>
      <c r="AW295">
        <v>0</v>
      </c>
      <c r="AX295">
        <v>1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2</v>
      </c>
      <c r="BI295">
        <v>0</v>
      </c>
      <c r="BJ295">
        <v>0</v>
      </c>
      <c r="BK295">
        <v>0</v>
      </c>
      <c r="BL295">
        <v>0</v>
      </c>
      <c r="BM295">
        <v>1</v>
      </c>
      <c r="BN295">
        <v>0</v>
      </c>
      <c r="BO295">
        <v>0</v>
      </c>
      <c r="BP295">
        <v>0</v>
      </c>
      <c r="BQ295">
        <v>1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f t="shared" si="4"/>
        <v>12</v>
      </c>
    </row>
    <row r="296" spans="1:92" x14ac:dyDescent="0.55000000000000004">
      <c r="A296" t="s">
        <v>389</v>
      </c>
      <c r="B296" t="s">
        <v>382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1</v>
      </c>
      <c r="AS296">
        <v>2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2</v>
      </c>
      <c r="BF296">
        <v>0</v>
      </c>
      <c r="BG296">
        <v>0</v>
      </c>
      <c r="BH296">
        <v>3</v>
      </c>
      <c r="BI296">
        <v>2</v>
      </c>
      <c r="BJ296">
        <v>0</v>
      </c>
      <c r="BK296">
        <v>0</v>
      </c>
      <c r="BL296">
        <v>0</v>
      </c>
      <c r="BM296">
        <v>1</v>
      </c>
      <c r="BN296">
        <v>1</v>
      </c>
      <c r="BO296">
        <v>0</v>
      </c>
      <c r="BP296">
        <v>1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f t="shared" si="4"/>
        <v>17</v>
      </c>
    </row>
    <row r="297" spans="1:92" x14ac:dyDescent="0.55000000000000004">
      <c r="A297" t="s">
        <v>390</v>
      </c>
      <c r="B297" t="s">
        <v>382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2</v>
      </c>
      <c r="AM297">
        <v>1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1</v>
      </c>
      <c r="AU297">
        <v>0</v>
      </c>
      <c r="AV297">
        <v>0</v>
      </c>
      <c r="AW297">
        <v>0</v>
      </c>
      <c r="AX297">
        <v>1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1</v>
      </c>
      <c r="BI297">
        <v>0</v>
      </c>
      <c r="BJ297">
        <v>0</v>
      </c>
      <c r="BK297">
        <v>0</v>
      </c>
      <c r="BL297">
        <v>0</v>
      </c>
      <c r="BM297">
        <v>1</v>
      </c>
      <c r="BN297">
        <v>0</v>
      </c>
      <c r="BO297">
        <v>0</v>
      </c>
      <c r="BP297">
        <v>1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f t="shared" si="4"/>
        <v>10</v>
      </c>
    </row>
    <row r="298" spans="1:92" x14ac:dyDescent="0.55000000000000004">
      <c r="A298" t="s">
        <v>391</v>
      </c>
      <c r="B298" t="s">
        <v>382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2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1</v>
      </c>
      <c r="AU298">
        <v>0</v>
      </c>
      <c r="AV298">
        <v>0</v>
      </c>
      <c r="AW298">
        <v>0</v>
      </c>
      <c r="AX298">
        <v>1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1</v>
      </c>
      <c r="BI298">
        <v>0</v>
      </c>
      <c r="BJ298">
        <v>0</v>
      </c>
      <c r="BK298">
        <v>0</v>
      </c>
      <c r="BL298">
        <v>0</v>
      </c>
      <c r="BM298">
        <v>1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f t="shared" si="4"/>
        <v>12</v>
      </c>
    </row>
    <row r="299" spans="1:92" x14ac:dyDescent="0.55000000000000004">
      <c r="A299" t="s">
        <v>392</v>
      </c>
      <c r="B299" t="s">
        <v>382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1</v>
      </c>
      <c r="AU299">
        <v>0</v>
      </c>
      <c r="AV299">
        <v>0</v>
      </c>
      <c r="AW299">
        <v>0</v>
      </c>
      <c r="AX299">
        <v>0</v>
      </c>
      <c r="AY299">
        <v>1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</v>
      </c>
      <c r="BK299">
        <v>0</v>
      </c>
      <c r="BL299">
        <v>0</v>
      </c>
      <c r="BM299">
        <v>0</v>
      </c>
      <c r="BN299">
        <v>0</v>
      </c>
      <c r="BO299">
        <v>1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1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f t="shared" si="4"/>
        <v>9</v>
      </c>
    </row>
    <row r="300" spans="1:92" x14ac:dyDescent="0.55000000000000004">
      <c r="A300" t="s">
        <v>393</v>
      </c>
      <c r="B300" t="s">
        <v>382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10</v>
      </c>
      <c r="S300">
        <v>2</v>
      </c>
      <c r="T300">
        <v>0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1</v>
      </c>
      <c r="AO300">
        <v>0</v>
      </c>
      <c r="AP300">
        <v>0</v>
      </c>
      <c r="AQ300">
        <v>1</v>
      </c>
      <c r="AR300">
        <v>0</v>
      </c>
      <c r="AS300">
        <v>2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3</v>
      </c>
      <c r="AZ300">
        <v>0</v>
      </c>
      <c r="BA300">
        <v>0</v>
      </c>
      <c r="BB300">
        <v>1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5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3</v>
      </c>
      <c r="BO300">
        <v>0</v>
      </c>
      <c r="BP300">
        <v>1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f t="shared" si="4"/>
        <v>31</v>
      </c>
    </row>
    <row r="301" spans="1:92" x14ac:dyDescent="0.55000000000000004">
      <c r="A301" t="s">
        <v>394</v>
      </c>
      <c r="B301" t="s">
        <v>382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1</v>
      </c>
      <c r="CJ301">
        <v>0</v>
      </c>
      <c r="CK301">
        <v>0</v>
      </c>
      <c r="CL301">
        <v>0</v>
      </c>
      <c r="CM301">
        <v>0</v>
      </c>
      <c r="CN301">
        <f t="shared" si="4"/>
        <v>3</v>
      </c>
    </row>
    <row r="302" spans="1:92" x14ac:dyDescent="0.55000000000000004">
      <c r="A302" t="s">
        <v>395</v>
      </c>
      <c r="B302" t="s">
        <v>382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</v>
      </c>
      <c r="AJ302">
        <v>0</v>
      </c>
      <c r="AK302">
        <v>1</v>
      </c>
      <c r="AL302">
        <v>0</v>
      </c>
      <c r="AM302">
        <v>2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1</v>
      </c>
      <c r="AU302">
        <v>0</v>
      </c>
      <c r="AV302">
        <v>0</v>
      </c>
      <c r="AW302">
        <v>0</v>
      </c>
      <c r="AX302">
        <v>0</v>
      </c>
      <c r="AY302">
        <v>1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1</v>
      </c>
      <c r="BF302">
        <v>0</v>
      </c>
      <c r="BG302">
        <v>0</v>
      </c>
      <c r="BH302">
        <v>1</v>
      </c>
      <c r="BI302">
        <v>0</v>
      </c>
      <c r="BJ302">
        <v>0</v>
      </c>
      <c r="BK302">
        <v>0</v>
      </c>
      <c r="BL302">
        <v>0</v>
      </c>
      <c r="BM302">
        <v>1</v>
      </c>
      <c r="BN302">
        <v>0</v>
      </c>
      <c r="BO302">
        <v>0</v>
      </c>
      <c r="BP302">
        <v>1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1</v>
      </c>
      <c r="BY302">
        <v>0</v>
      </c>
      <c r="BZ302">
        <v>0</v>
      </c>
      <c r="CA302">
        <v>0</v>
      </c>
      <c r="CB302">
        <v>1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1</v>
      </c>
      <c r="CM302">
        <v>0</v>
      </c>
      <c r="CN302">
        <f t="shared" si="4"/>
        <v>14</v>
      </c>
    </row>
    <row r="303" spans="1:92" x14ac:dyDescent="0.55000000000000004">
      <c r="A303" t="s">
        <v>396</v>
      </c>
      <c r="B303" t="s">
        <v>382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1</v>
      </c>
      <c r="AM303">
        <v>0</v>
      </c>
      <c r="AN303">
        <v>1</v>
      </c>
      <c r="AO303">
        <v>0</v>
      </c>
      <c r="AP303">
        <v>0</v>
      </c>
      <c r="AQ303">
        <v>0</v>
      </c>
      <c r="AR303">
        <v>0</v>
      </c>
      <c r="AS303">
        <v>1</v>
      </c>
      <c r="AT303">
        <v>0</v>
      </c>
      <c r="AU303">
        <v>1</v>
      </c>
      <c r="AV303">
        <v>0</v>
      </c>
      <c r="AW303">
        <v>0</v>
      </c>
      <c r="AX303">
        <v>2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</v>
      </c>
      <c r="BE303">
        <v>0</v>
      </c>
      <c r="BF303">
        <v>0</v>
      </c>
      <c r="BG303">
        <v>0</v>
      </c>
      <c r="BH303">
        <v>4</v>
      </c>
      <c r="BI303">
        <v>0</v>
      </c>
      <c r="BJ303">
        <v>0</v>
      </c>
      <c r="BK303">
        <v>0</v>
      </c>
      <c r="BL303">
        <v>0</v>
      </c>
      <c r="BM303">
        <v>1</v>
      </c>
      <c r="BN303">
        <v>0</v>
      </c>
      <c r="BO303">
        <v>0</v>
      </c>
      <c r="BP303">
        <v>1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1</v>
      </c>
      <c r="BW303">
        <v>0</v>
      </c>
      <c r="BX303">
        <v>0</v>
      </c>
      <c r="BY303">
        <v>0</v>
      </c>
      <c r="BZ303">
        <v>1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f t="shared" si="4"/>
        <v>20</v>
      </c>
    </row>
    <row r="304" spans="1:92" x14ac:dyDescent="0.55000000000000004">
      <c r="A304" t="s">
        <v>397</v>
      </c>
      <c r="B304" t="s">
        <v>382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1</v>
      </c>
      <c r="AU304">
        <v>0</v>
      </c>
      <c r="AV304">
        <v>0</v>
      </c>
      <c r="AW304">
        <v>0</v>
      </c>
      <c r="AX304">
        <v>0</v>
      </c>
      <c r="AY304">
        <v>1</v>
      </c>
      <c r="AZ304">
        <v>1</v>
      </c>
      <c r="BA304">
        <v>0</v>
      </c>
      <c r="BB304">
        <v>0</v>
      </c>
      <c r="BC304">
        <v>0</v>
      </c>
      <c r="BD304">
        <v>0</v>
      </c>
      <c r="BE304">
        <v>1</v>
      </c>
      <c r="BF304">
        <v>0</v>
      </c>
      <c r="BG304">
        <v>0</v>
      </c>
      <c r="BH304">
        <v>1</v>
      </c>
      <c r="BI304">
        <v>0</v>
      </c>
      <c r="BJ304">
        <v>0</v>
      </c>
      <c r="BK304">
        <v>0</v>
      </c>
      <c r="BL304">
        <v>1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1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f t="shared" si="4"/>
        <v>8</v>
      </c>
    </row>
    <row r="305" spans="1:92" x14ac:dyDescent="0.55000000000000004">
      <c r="A305" t="s">
        <v>398</v>
      </c>
      <c r="B305" t="s">
        <v>382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2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1</v>
      </c>
      <c r="AZ305">
        <v>1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2</v>
      </c>
      <c r="BI305">
        <v>0</v>
      </c>
      <c r="BJ305">
        <v>0</v>
      </c>
      <c r="BK305">
        <v>0</v>
      </c>
      <c r="BL305">
        <v>1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f t="shared" si="4"/>
        <v>11</v>
      </c>
    </row>
    <row r="306" spans="1:92" x14ac:dyDescent="0.55000000000000004">
      <c r="A306" t="s">
        <v>399</v>
      </c>
      <c r="B306" t="s">
        <v>382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1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1</v>
      </c>
      <c r="AU306">
        <v>0</v>
      </c>
      <c r="AV306">
        <v>0</v>
      </c>
      <c r="AW306">
        <v>0</v>
      </c>
      <c r="AX306">
        <v>1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1</v>
      </c>
      <c r="BI306">
        <v>0</v>
      </c>
      <c r="BJ306">
        <v>0</v>
      </c>
      <c r="BK306">
        <v>0</v>
      </c>
      <c r="BL306">
        <v>0</v>
      </c>
      <c r="BM306">
        <v>1</v>
      </c>
      <c r="BN306">
        <v>0</v>
      </c>
      <c r="BO306">
        <v>0</v>
      </c>
      <c r="BP306">
        <v>1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1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f t="shared" si="4"/>
        <v>9</v>
      </c>
    </row>
    <row r="307" spans="1:92" x14ac:dyDescent="0.55000000000000004">
      <c r="A307" t="s">
        <v>400</v>
      </c>
      <c r="B307" t="s">
        <v>382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1</v>
      </c>
      <c r="AZ307">
        <v>0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1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1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1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f t="shared" si="4"/>
        <v>7</v>
      </c>
    </row>
    <row r="308" spans="1:92" x14ac:dyDescent="0.55000000000000004">
      <c r="A308" t="s">
        <v>401</v>
      </c>
      <c r="B308" t="s">
        <v>382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</v>
      </c>
      <c r="R308">
        <v>1</v>
      </c>
      <c r="S308">
        <v>2</v>
      </c>
      <c r="T308">
        <v>4</v>
      </c>
      <c r="U308">
        <v>0</v>
      </c>
      <c r="V308">
        <v>0</v>
      </c>
      <c r="W308">
        <v>1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1</v>
      </c>
      <c r="AS308">
        <v>2</v>
      </c>
      <c r="AT308">
        <v>1</v>
      </c>
      <c r="AU308">
        <v>0</v>
      </c>
      <c r="AV308">
        <v>0</v>
      </c>
      <c r="AW308">
        <v>1</v>
      </c>
      <c r="AX308">
        <v>0</v>
      </c>
      <c r="AY308">
        <v>0</v>
      </c>
      <c r="AZ308">
        <v>1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2</v>
      </c>
      <c r="BI308">
        <v>0</v>
      </c>
      <c r="BJ308">
        <v>0</v>
      </c>
      <c r="BK308">
        <v>0</v>
      </c>
      <c r="BL308">
        <v>1</v>
      </c>
      <c r="BM308">
        <v>0</v>
      </c>
      <c r="BN308">
        <v>0</v>
      </c>
      <c r="BO308">
        <v>0</v>
      </c>
      <c r="BP308">
        <v>0</v>
      </c>
      <c r="BQ308">
        <v>1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f t="shared" si="4"/>
        <v>22</v>
      </c>
    </row>
    <row r="309" spans="1:92" x14ac:dyDescent="0.55000000000000004">
      <c r="A309" t="s">
        <v>402</v>
      </c>
      <c r="B309" t="s">
        <v>382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1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1</v>
      </c>
      <c r="BI309">
        <v>0</v>
      </c>
      <c r="BJ309">
        <v>0</v>
      </c>
      <c r="BK309">
        <v>1</v>
      </c>
      <c r="BL309">
        <v>0</v>
      </c>
      <c r="BM309">
        <v>1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1</v>
      </c>
      <c r="BX309">
        <v>0</v>
      </c>
      <c r="BY309">
        <v>0</v>
      </c>
      <c r="BZ309">
        <v>0</v>
      </c>
      <c r="CA309">
        <v>0</v>
      </c>
      <c r="CB309">
        <v>1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1</v>
      </c>
      <c r="CN309">
        <f t="shared" si="4"/>
        <v>10</v>
      </c>
    </row>
    <row r="310" spans="1:92" x14ac:dyDescent="0.55000000000000004">
      <c r="A310" t="s">
        <v>403</v>
      </c>
      <c r="B310" t="s">
        <v>382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1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1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2</v>
      </c>
      <c r="AM310">
        <v>0</v>
      </c>
      <c r="AN310">
        <v>0</v>
      </c>
      <c r="AO310">
        <v>0</v>
      </c>
      <c r="AP310">
        <v>0</v>
      </c>
      <c r="AQ310">
        <v>1</v>
      </c>
      <c r="AR310">
        <v>0</v>
      </c>
      <c r="AS310">
        <v>8</v>
      </c>
      <c r="AT310">
        <v>1</v>
      </c>
      <c r="AU310">
        <v>0</v>
      </c>
      <c r="AV310">
        <v>0</v>
      </c>
      <c r="AW310">
        <v>0</v>
      </c>
      <c r="AX310">
        <v>1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2</v>
      </c>
      <c r="BI310">
        <v>0</v>
      </c>
      <c r="BJ310">
        <v>0</v>
      </c>
      <c r="BK310">
        <v>0</v>
      </c>
      <c r="BL310">
        <v>0</v>
      </c>
      <c r="BM310">
        <v>1</v>
      </c>
      <c r="BN310">
        <v>0</v>
      </c>
      <c r="BO310">
        <v>0</v>
      </c>
      <c r="BP310">
        <v>0</v>
      </c>
      <c r="BQ310">
        <v>1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1</v>
      </c>
      <c r="CN310">
        <f t="shared" si="4"/>
        <v>24</v>
      </c>
    </row>
    <row r="311" spans="1:92" x14ac:dyDescent="0.55000000000000004">
      <c r="A311" t="s">
        <v>404</v>
      </c>
      <c r="B311" t="s">
        <v>382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2</v>
      </c>
      <c r="AM311">
        <v>0</v>
      </c>
      <c r="AN311">
        <v>0</v>
      </c>
      <c r="AO311">
        <v>0</v>
      </c>
      <c r="AP311">
        <v>0</v>
      </c>
      <c r="AQ311">
        <v>1</v>
      </c>
      <c r="AR311">
        <v>0</v>
      </c>
      <c r="AS311">
        <v>1</v>
      </c>
      <c r="AT311">
        <v>1</v>
      </c>
      <c r="AU311">
        <v>0</v>
      </c>
      <c r="AV311">
        <v>0</v>
      </c>
      <c r="AW311">
        <v>0</v>
      </c>
      <c r="AX311">
        <v>1</v>
      </c>
      <c r="AY311">
        <v>0</v>
      </c>
      <c r="AZ311">
        <v>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1</v>
      </c>
      <c r="BI311">
        <v>0</v>
      </c>
      <c r="BJ311">
        <v>0</v>
      </c>
      <c r="BK311">
        <v>0</v>
      </c>
      <c r="BL311">
        <v>0</v>
      </c>
      <c r="BM311">
        <v>1</v>
      </c>
      <c r="BN311">
        <v>0</v>
      </c>
      <c r="BO311">
        <v>0</v>
      </c>
      <c r="BP311">
        <v>1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f t="shared" si="4"/>
        <v>13</v>
      </c>
    </row>
    <row r="312" spans="1:92" x14ac:dyDescent="0.55000000000000004">
      <c r="A312" t="s">
        <v>405</v>
      </c>
      <c r="B312" t="s">
        <v>382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1</v>
      </c>
      <c r="AU312">
        <v>0</v>
      </c>
      <c r="AV312">
        <v>0</v>
      </c>
      <c r="AW312">
        <v>0</v>
      </c>
      <c r="AX312">
        <v>0</v>
      </c>
      <c r="AY312">
        <v>1</v>
      </c>
      <c r="AZ312">
        <v>0</v>
      </c>
      <c r="BA312">
        <v>0</v>
      </c>
      <c r="BB312">
        <v>0</v>
      </c>
      <c r="BC312">
        <v>1</v>
      </c>
      <c r="BD312">
        <v>0</v>
      </c>
      <c r="BE312">
        <v>0</v>
      </c>
      <c r="BF312">
        <v>0</v>
      </c>
      <c r="BG312">
        <v>0</v>
      </c>
      <c r="BH312">
        <v>2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1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f t="shared" si="4"/>
        <v>9</v>
      </c>
    </row>
    <row r="313" spans="1:92" x14ac:dyDescent="0.55000000000000004">
      <c r="A313" t="s">
        <v>406</v>
      </c>
      <c r="B313" t="s">
        <v>382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1</v>
      </c>
      <c r="X313">
        <v>0</v>
      </c>
      <c r="Y313">
        <v>0</v>
      </c>
      <c r="Z313">
        <v>0</v>
      </c>
      <c r="AA313">
        <v>0</v>
      </c>
      <c r="AB313">
        <v>1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1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1</v>
      </c>
      <c r="BF313">
        <v>0</v>
      </c>
      <c r="BG313">
        <v>0</v>
      </c>
      <c r="BH313">
        <v>1</v>
      </c>
      <c r="BI313">
        <v>1</v>
      </c>
      <c r="BJ313">
        <v>0</v>
      </c>
      <c r="BK313">
        <v>0</v>
      </c>
      <c r="BL313">
        <v>0</v>
      </c>
      <c r="BM313">
        <v>1</v>
      </c>
      <c r="BN313">
        <v>0</v>
      </c>
      <c r="BO313">
        <v>0</v>
      </c>
      <c r="BP313">
        <v>0</v>
      </c>
      <c r="BQ313">
        <v>0</v>
      </c>
      <c r="BR313">
        <v>1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f t="shared" si="4"/>
        <v>13</v>
      </c>
    </row>
    <row r="314" spans="1:92" x14ac:dyDescent="0.55000000000000004">
      <c r="A314" t="s">
        <v>407</v>
      </c>
      <c r="B314" t="s">
        <v>382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2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1</v>
      </c>
      <c r="AU314">
        <v>0</v>
      </c>
      <c r="AV314">
        <v>0</v>
      </c>
      <c r="AW314">
        <v>0</v>
      </c>
      <c r="AX314">
        <v>0</v>
      </c>
      <c r="AY314">
        <v>1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1</v>
      </c>
      <c r="BI314">
        <v>0</v>
      </c>
      <c r="BJ314">
        <v>0</v>
      </c>
      <c r="BK314">
        <v>0</v>
      </c>
      <c r="BL314">
        <v>1</v>
      </c>
      <c r="BM314">
        <v>0</v>
      </c>
      <c r="BN314">
        <v>0</v>
      </c>
      <c r="BO314">
        <v>0</v>
      </c>
      <c r="BP314">
        <v>0</v>
      </c>
      <c r="BQ314">
        <v>1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1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f t="shared" si="4"/>
        <v>12</v>
      </c>
    </row>
    <row r="315" spans="1:92" x14ac:dyDescent="0.55000000000000004">
      <c r="A315" t="s">
        <v>408</v>
      </c>
      <c r="B315" t="s">
        <v>382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</v>
      </c>
      <c r="AX315">
        <v>0</v>
      </c>
      <c r="AY315">
        <v>0</v>
      </c>
      <c r="AZ315">
        <v>1</v>
      </c>
      <c r="BA315">
        <v>0</v>
      </c>
      <c r="BB315">
        <v>0</v>
      </c>
      <c r="BC315">
        <v>1</v>
      </c>
      <c r="BD315">
        <v>0</v>
      </c>
      <c r="BE315">
        <v>0</v>
      </c>
      <c r="BF315">
        <v>1</v>
      </c>
      <c r="BG315">
        <v>0</v>
      </c>
      <c r="BH315">
        <v>1</v>
      </c>
      <c r="BI315">
        <v>1</v>
      </c>
      <c r="BJ315">
        <v>0</v>
      </c>
      <c r="BK315">
        <v>0</v>
      </c>
      <c r="BL315">
        <v>1</v>
      </c>
      <c r="BM315">
        <v>0</v>
      </c>
      <c r="BN315">
        <v>0</v>
      </c>
      <c r="BO315">
        <v>0</v>
      </c>
      <c r="BP315">
        <v>1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f t="shared" si="4"/>
        <v>12</v>
      </c>
    </row>
    <row r="316" spans="1:92" x14ac:dyDescent="0.55000000000000004">
      <c r="A316" t="s">
        <v>409</v>
      </c>
      <c r="B316" t="s">
        <v>382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1</v>
      </c>
      <c r="AU316">
        <v>0</v>
      </c>
      <c r="AV316">
        <v>0</v>
      </c>
      <c r="AW316">
        <v>0</v>
      </c>
      <c r="AX316">
        <v>1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3</v>
      </c>
      <c r="BI316">
        <v>0</v>
      </c>
      <c r="BJ316">
        <v>0</v>
      </c>
      <c r="BK316">
        <v>0</v>
      </c>
      <c r="BL316">
        <v>0</v>
      </c>
      <c r="BM316">
        <v>1</v>
      </c>
      <c r="BN316">
        <v>0</v>
      </c>
      <c r="BO316">
        <v>0</v>
      </c>
      <c r="BP316">
        <v>1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1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f t="shared" si="4"/>
        <v>11</v>
      </c>
    </row>
    <row r="317" spans="1:92" x14ac:dyDescent="0.55000000000000004">
      <c r="A317" t="s">
        <v>410</v>
      </c>
      <c r="B317" t="s">
        <v>382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1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1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2</v>
      </c>
      <c r="BI317">
        <v>1</v>
      </c>
      <c r="BJ317">
        <v>0</v>
      </c>
      <c r="BK317">
        <v>0</v>
      </c>
      <c r="BL317">
        <v>1</v>
      </c>
      <c r="BM317">
        <v>0</v>
      </c>
      <c r="BN317">
        <v>0</v>
      </c>
      <c r="BO317">
        <v>0</v>
      </c>
      <c r="BP317">
        <v>1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1</v>
      </c>
      <c r="BY317">
        <v>0</v>
      </c>
      <c r="BZ317">
        <v>1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1</v>
      </c>
      <c r="CK317">
        <v>0</v>
      </c>
      <c r="CL317">
        <v>0</v>
      </c>
      <c r="CM317">
        <v>0</v>
      </c>
      <c r="CN317">
        <f t="shared" si="4"/>
        <v>14</v>
      </c>
    </row>
    <row r="318" spans="1:92" x14ac:dyDescent="0.55000000000000004">
      <c r="A318" t="s">
        <v>411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2</v>
      </c>
      <c r="AM318">
        <v>0</v>
      </c>
      <c r="AN318">
        <v>1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1</v>
      </c>
      <c r="BI318">
        <v>0</v>
      </c>
      <c r="BJ318">
        <v>0</v>
      </c>
      <c r="BK318">
        <v>0</v>
      </c>
      <c r="BL318">
        <v>0</v>
      </c>
      <c r="BM318">
        <v>1</v>
      </c>
      <c r="BN318">
        <v>0</v>
      </c>
      <c r="BO318">
        <v>0</v>
      </c>
      <c r="BP318">
        <v>1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f t="shared" si="4"/>
        <v>9</v>
      </c>
    </row>
    <row r="319" spans="1:92" x14ac:dyDescent="0.55000000000000004">
      <c r="A319" t="s">
        <v>412</v>
      </c>
      <c r="B319" t="s">
        <v>382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1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2</v>
      </c>
      <c r="AM319">
        <v>1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1</v>
      </c>
      <c r="AU319">
        <v>0</v>
      </c>
      <c r="AV319">
        <v>0</v>
      </c>
      <c r="AW319">
        <v>1</v>
      </c>
      <c r="AX319">
        <v>0</v>
      </c>
      <c r="AY319">
        <v>0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2</v>
      </c>
      <c r="BI319">
        <v>0</v>
      </c>
      <c r="BJ319">
        <v>0</v>
      </c>
      <c r="BK319">
        <v>0</v>
      </c>
      <c r="BL319">
        <v>1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f t="shared" si="4"/>
        <v>11</v>
      </c>
    </row>
    <row r="320" spans="1:92" x14ac:dyDescent="0.55000000000000004">
      <c r="A320" t="s">
        <v>413</v>
      </c>
      <c r="B320" t="s">
        <v>382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1</v>
      </c>
      <c r="O320">
        <v>0</v>
      </c>
      <c r="P320">
        <v>0</v>
      </c>
      <c r="Q320">
        <v>0</v>
      </c>
      <c r="R320">
        <v>7</v>
      </c>
      <c r="S320">
        <v>10</v>
      </c>
      <c r="T320">
        <v>2</v>
      </c>
      <c r="U320">
        <v>0</v>
      </c>
      <c r="V320">
        <v>0</v>
      </c>
      <c r="W320">
        <v>0</v>
      </c>
      <c r="X320">
        <v>1</v>
      </c>
      <c r="Y320">
        <v>2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1</v>
      </c>
      <c r="AU320">
        <v>0</v>
      </c>
      <c r="AV320">
        <v>0</v>
      </c>
      <c r="AW320">
        <v>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2</v>
      </c>
      <c r="BI320">
        <v>0</v>
      </c>
      <c r="BJ320">
        <v>0</v>
      </c>
      <c r="BK320">
        <v>0</v>
      </c>
      <c r="BL320">
        <v>1</v>
      </c>
      <c r="BM320">
        <v>0</v>
      </c>
      <c r="BN320">
        <v>0</v>
      </c>
      <c r="BO320">
        <v>0</v>
      </c>
      <c r="BP320">
        <v>1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1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f t="shared" si="4"/>
        <v>32</v>
      </c>
    </row>
    <row r="321" spans="1:92" x14ac:dyDescent="0.55000000000000004">
      <c r="A321" t="s">
        <v>414</v>
      </c>
      <c r="B321" t="s">
        <v>382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4</v>
      </c>
      <c r="S321">
        <v>2</v>
      </c>
      <c r="T321">
        <v>1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2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1</v>
      </c>
      <c r="AZ321">
        <v>2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2</v>
      </c>
      <c r="BI321">
        <v>0</v>
      </c>
      <c r="BJ321">
        <v>0</v>
      </c>
      <c r="BK321">
        <v>0</v>
      </c>
      <c r="BL321">
        <v>0</v>
      </c>
      <c r="BM321">
        <v>1</v>
      </c>
      <c r="BN321">
        <v>1</v>
      </c>
      <c r="BO321">
        <v>0</v>
      </c>
      <c r="BP321">
        <v>1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1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1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1</v>
      </c>
      <c r="CN321">
        <f t="shared" si="4"/>
        <v>24</v>
      </c>
    </row>
    <row r="322" spans="1:92" x14ac:dyDescent="0.55000000000000004">
      <c r="A322" t="s">
        <v>415</v>
      </c>
      <c r="B322" t="s">
        <v>382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1</v>
      </c>
      <c r="T322">
        <v>0</v>
      </c>
      <c r="U322">
        <v>5</v>
      </c>
      <c r="V322">
        <v>0</v>
      </c>
      <c r="W322">
        <v>1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1</v>
      </c>
      <c r="AV322">
        <v>0</v>
      </c>
      <c r="AW322">
        <v>0</v>
      </c>
      <c r="AX322">
        <v>1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3</v>
      </c>
      <c r="BI322">
        <v>0</v>
      </c>
      <c r="BJ322">
        <v>0</v>
      </c>
      <c r="BK322">
        <v>0</v>
      </c>
      <c r="BL322">
        <v>0</v>
      </c>
      <c r="BM322">
        <v>1</v>
      </c>
      <c r="BN322">
        <v>0</v>
      </c>
      <c r="BO322">
        <v>0</v>
      </c>
      <c r="BP322">
        <v>0</v>
      </c>
      <c r="BQ322">
        <v>1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f t="shared" ref="CN322:CN385" si="5">SUM(C322:CM322)</f>
        <v>18</v>
      </c>
    </row>
    <row r="323" spans="1:92" x14ac:dyDescent="0.55000000000000004">
      <c r="A323" t="s">
        <v>416</v>
      </c>
      <c r="B323" t="s">
        <v>382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2</v>
      </c>
      <c r="X323">
        <v>0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3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1</v>
      </c>
      <c r="AU323">
        <v>0</v>
      </c>
      <c r="AV323">
        <v>0</v>
      </c>
      <c r="AW323">
        <v>0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1</v>
      </c>
      <c r="BI323">
        <v>0</v>
      </c>
      <c r="BJ323">
        <v>0</v>
      </c>
      <c r="BK323">
        <v>0</v>
      </c>
      <c r="BL323">
        <v>0</v>
      </c>
      <c r="BM323">
        <v>1</v>
      </c>
      <c r="BN323">
        <v>0</v>
      </c>
      <c r="BO323">
        <v>0</v>
      </c>
      <c r="BP323">
        <v>1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f t="shared" si="5"/>
        <v>12</v>
      </c>
    </row>
    <row r="324" spans="1:92" x14ac:dyDescent="0.55000000000000004">
      <c r="A324" t="s">
        <v>417</v>
      </c>
      <c r="B324" t="s">
        <v>382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1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2</v>
      </c>
      <c r="AI324">
        <v>0</v>
      </c>
      <c r="AJ324">
        <v>0</v>
      </c>
      <c r="AK324">
        <v>0</v>
      </c>
      <c r="AL324">
        <v>2</v>
      </c>
      <c r="AM324">
        <v>2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6</v>
      </c>
      <c r="BI324">
        <v>0</v>
      </c>
      <c r="BJ324">
        <v>0</v>
      </c>
      <c r="BK324">
        <v>0</v>
      </c>
      <c r="BL324">
        <v>0</v>
      </c>
      <c r="BM324">
        <v>1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f t="shared" si="5"/>
        <v>17</v>
      </c>
    </row>
    <row r="325" spans="1:92" x14ac:dyDescent="0.55000000000000004">
      <c r="A325" t="s">
        <v>418</v>
      </c>
      <c r="B325" t="s">
        <v>382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</v>
      </c>
      <c r="U325">
        <v>0</v>
      </c>
      <c r="V325">
        <v>0</v>
      </c>
      <c r="W325">
        <v>1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1</v>
      </c>
      <c r="AU325">
        <v>0</v>
      </c>
      <c r="AV325">
        <v>0</v>
      </c>
      <c r="AW325">
        <v>0</v>
      </c>
      <c r="AX325">
        <v>0</v>
      </c>
      <c r="AY325">
        <v>1</v>
      </c>
      <c r="AZ325">
        <v>1</v>
      </c>
      <c r="BA325">
        <v>0</v>
      </c>
      <c r="BB325">
        <v>0</v>
      </c>
      <c r="BC325">
        <v>0</v>
      </c>
      <c r="BD325">
        <v>1</v>
      </c>
      <c r="BE325">
        <v>0</v>
      </c>
      <c r="BF325">
        <v>1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1</v>
      </c>
      <c r="BM325">
        <v>0</v>
      </c>
      <c r="BN325">
        <v>0</v>
      </c>
      <c r="BO325">
        <v>0</v>
      </c>
      <c r="BP325">
        <v>0</v>
      </c>
      <c r="BQ325">
        <v>1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f t="shared" si="5"/>
        <v>9</v>
      </c>
    </row>
    <row r="326" spans="1:92" x14ac:dyDescent="0.55000000000000004">
      <c r="A326" t="s">
        <v>419</v>
      </c>
      <c r="B326" t="s">
        <v>382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2</v>
      </c>
      <c r="S326">
        <v>0</v>
      </c>
      <c r="T326">
        <v>1</v>
      </c>
      <c r="U326">
        <v>0</v>
      </c>
      <c r="V326">
        <v>0</v>
      </c>
      <c r="W326">
        <v>1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1</v>
      </c>
      <c r="AH326">
        <v>0</v>
      </c>
      <c r="AI326">
        <v>0</v>
      </c>
      <c r="AJ326">
        <v>0</v>
      </c>
      <c r="AK326">
        <v>0</v>
      </c>
      <c r="AL326">
        <v>2</v>
      </c>
      <c r="AM326">
        <v>0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1</v>
      </c>
      <c r="AT326">
        <v>0</v>
      </c>
      <c r="AU326">
        <v>0</v>
      </c>
      <c r="AV326">
        <v>0</v>
      </c>
      <c r="AW326">
        <v>0</v>
      </c>
      <c r="AX326">
        <v>1</v>
      </c>
      <c r="AY326">
        <v>0</v>
      </c>
      <c r="AZ326">
        <v>1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1</v>
      </c>
      <c r="BI326">
        <v>0</v>
      </c>
      <c r="BJ326">
        <v>0</v>
      </c>
      <c r="BK326">
        <v>0</v>
      </c>
      <c r="BL326">
        <v>0</v>
      </c>
      <c r="BM326">
        <v>1</v>
      </c>
      <c r="BN326">
        <v>0</v>
      </c>
      <c r="BO326">
        <v>0</v>
      </c>
      <c r="BP326">
        <v>1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f t="shared" si="5"/>
        <v>17</v>
      </c>
    </row>
    <row r="327" spans="1:92" x14ac:dyDescent="0.55000000000000004">
      <c r="A327" t="s">
        <v>420</v>
      </c>
      <c r="B327" t="s">
        <v>382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2</v>
      </c>
      <c r="S327">
        <v>0</v>
      </c>
      <c r="T327">
        <v>0</v>
      </c>
      <c r="U327">
        <v>0</v>
      </c>
      <c r="V327">
        <v>0</v>
      </c>
      <c r="W327">
        <v>1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1</v>
      </c>
      <c r="AP327">
        <v>0</v>
      </c>
      <c r="AQ327">
        <v>0</v>
      </c>
      <c r="AR327">
        <v>0</v>
      </c>
      <c r="AS327">
        <v>1</v>
      </c>
      <c r="AT327">
        <v>0</v>
      </c>
      <c r="AU327">
        <v>1</v>
      </c>
      <c r="AV327">
        <v>0</v>
      </c>
      <c r="AW327">
        <v>0</v>
      </c>
      <c r="AX327">
        <v>0</v>
      </c>
      <c r="AY327">
        <v>1</v>
      </c>
      <c r="AZ327">
        <v>1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2</v>
      </c>
      <c r="BI327">
        <v>0</v>
      </c>
      <c r="BJ327">
        <v>0</v>
      </c>
      <c r="BK327">
        <v>0</v>
      </c>
      <c r="BL327">
        <v>1</v>
      </c>
      <c r="BM327">
        <v>0</v>
      </c>
      <c r="BN327">
        <v>0</v>
      </c>
      <c r="BO327">
        <v>0</v>
      </c>
      <c r="BP327">
        <v>0</v>
      </c>
      <c r="BQ327">
        <v>1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1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1</v>
      </c>
      <c r="CN327">
        <f t="shared" si="5"/>
        <v>17</v>
      </c>
    </row>
    <row r="328" spans="1:92" x14ac:dyDescent="0.55000000000000004">
      <c r="A328" t="s">
        <v>421</v>
      </c>
      <c r="B328" t="s">
        <v>382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1</v>
      </c>
      <c r="AV328">
        <v>0</v>
      </c>
      <c r="AW328">
        <v>0</v>
      </c>
      <c r="AX328">
        <v>1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1</v>
      </c>
      <c r="BI328">
        <v>0</v>
      </c>
      <c r="BJ328">
        <v>0</v>
      </c>
      <c r="BK328">
        <v>0</v>
      </c>
      <c r="BL328">
        <v>0</v>
      </c>
      <c r="BM328">
        <v>1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f t="shared" si="5"/>
        <v>7</v>
      </c>
    </row>
    <row r="329" spans="1:92" x14ac:dyDescent="0.55000000000000004">
      <c r="A329" t="s">
        <v>422</v>
      </c>
      <c r="B329" t="s">
        <v>382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2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0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1</v>
      </c>
      <c r="BA329">
        <v>0</v>
      </c>
      <c r="BB329">
        <v>1</v>
      </c>
      <c r="BC329">
        <v>0</v>
      </c>
      <c r="BD329">
        <v>1</v>
      </c>
      <c r="BE329">
        <v>0</v>
      </c>
      <c r="BF329">
        <v>0</v>
      </c>
      <c r="BG329">
        <v>0</v>
      </c>
      <c r="BH329">
        <v>2</v>
      </c>
      <c r="BI329">
        <v>0</v>
      </c>
      <c r="BJ329">
        <v>0</v>
      </c>
      <c r="BK329">
        <v>0</v>
      </c>
      <c r="BL329">
        <v>1</v>
      </c>
      <c r="BM329">
        <v>1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f t="shared" si="5"/>
        <v>14</v>
      </c>
    </row>
    <row r="330" spans="1:92" x14ac:dyDescent="0.55000000000000004">
      <c r="A330" t="s">
        <v>423</v>
      </c>
      <c r="B330" t="s">
        <v>382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0</v>
      </c>
      <c r="AD330">
        <v>1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2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1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2</v>
      </c>
      <c r="BI330">
        <v>0</v>
      </c>
      <c r="BJ330">
        <v>0</v>
      </c>
      <c r="BK330">
        <v>0</v>
      </c>
      <c r="BL330">
        <v>0</v>
      </c>
      <c r="BM330">
        <v>1</v>
      </c>
      <c r="BN330">
        <v>0</v>
      </c>
      <c r="BO330">
        <v>0</v>
      </c>
      <c r="BP330">
        <v>1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f t="shared" si="5"/>
        <v>13</v>
      </c>
    </row>
    <row r="331" spans="1:92" x14ac:dyDescent="0.55000000000000004">
      <c r="A331" t="s">
        <v>424</v>
      </c>
      <c r="B331" t="s">
        <v>382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4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9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1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1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f t="shared" si="5"/>
        <v>16</v>
      </c>
    </row>
    <row r="332" spans="1:92" x14ac:dyDescent="0.55000000000000004">
      <c r="A332" t="s">
        <v>425</v>
      </c>
      <c r="B332" t="s">
        <v>382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1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1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1</v>
      </c>
      <c r="BE332">
        <v>0</v>
      </c>
      <c r="BF332">
        <v>0</v>
      </c>
      <c r="BG332">
        <v>0</v>
      </c>
      <c r="BH332">
        <v>1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1</v>
      </c>
      <c r="CN332">
        <f t="shared" si="5"/>
        <v>9</v>
      </c>
    </row>
    <row r="333" spans="1:92" x14ac:dyDescent="0.55000000000000004">
      <c r="A333" t="s">
        <v>426</v>
      </c>
      <c r="B333" t="s">
        <v>382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2</v>
      </c>
      <c r="BA333">
        <v>0</v>
      </c>
      <c r="BB333">
        <v>0</v>
      </c>
      <c r="BC333">
        <v>0</v>
      </c>
      <c r="BD333">
        <v>1</v>
      </c>
      <c r="BE333">
        <v>1</v>
      </c>
      <c r="BF333">
        <v>1</v>
      </c>
      <c r="BG333">
        <v>0</v>
      </c>
      <c r="BH333">
        <v>1</v>
      </c>
      <c r="BI333">
        <v>0</v>
      </c>
      <c r="BJ333">
        <v>0</v>
      </c>
      <c r="BK333">
        <v>0</v>
      </c>
      <c r="BL333">
        <v>0</v>
      </c>
      <c r="BM333">
        <v>1</v>
      </c>
      <c r="BN333">
        <v>0</v>
      </c>
      <c r="BO333">
        <v>0</v>
      </c>
      <c r="BP333">
        <v>0</v>
      </c>
      <c r="BQ333">
        <v>1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f t="shared" si="5"/>
        <v>10</v>
      </c>
    </row>
    <row r="334" spans="1:92" x14ac:dyDescent="0.55000000000000004">
      <c r="A334" t="s">
        <v>427</v>
      </c>
      <c r="B334" t="s">
        <v>382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0</v>
      </c>
      <c r="Z334">
        <v>0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1</v>
      </c>
      <c r="AO334">
        <v>0</v>
      </c>
      <c r="AP334">
        <v>0</v>
      </c>
      <c r="AQ334">
        <v>0</v>
      </c>
      <c r="AR334">
        <v>0</v>
      </c>
      <c r="AS334">
        <v>1</v>
      </c>
      <c r="AT334">
        <v>0</v>
      </c>
      <c r="AU334">
        <v>0</v>
      </c>
      <c r="AV334">
        <v>0</v>
      </c>
      <c r="AW334">
        <v>0</v>
      </c>
      <c r="AX334">
        <v>1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1</v>
      </c>
      <c r="BI334">
        <v>0</v>
      </c>
      <c r="BJ334">
        <v>0</v>
      </c>
      <c r="BK334">
        <v>0</v>
      </c>
      <c r="BL334">
        <v>0</v>
      </c>
      <c r="BM334">
        <v>1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1</v>
      </c>
      <c r="CH334">
        <v>0</v>
      </c>
      <c r="CI334">
        <v>0</v>
      </c>
      <c r="CJ334">
        <v>1</v>
      </c>
      <c r="CK334">
        <v>0</v>
      </c>
      <c r="CL334">
        <v>0</v>
      </c>
      <c r="CM334">
        <v>1</v>
      </c>
      <c r="CN334">
        <f t="shared" si="5"/>
        <v>12</v>
      </c>
    </row>
    <row r="335" spans="1:92" x14ac:dyDescent="0.55000000000000004">
      <c r="A335" t="s">
        <v>428</v>
      </c>
      <c r="B335" t="s">
        <v>382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0</v>
      </c>
      <c r="AV335">
        <v>0</v>
      </c>
      <c r="AW335">
        <v>0</v>
      </c>
      <c r="AX335">
        <v>1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3</v>
      </c>
      <c r="BI335">
        <v>0</v>
      </c>
      <c r="BJ335">
        <v>0</v>
      </c>
      <c r="BK335">
        <v>1</v>
      </c>
      <c r="BL335">
        <v>0</v>
      </c>
      <c r="BM335">
        <v>1</v>
      </c>
      <c r="BN335">
        <v>0</v>
      </c>
      <c r="BO335">
        <v>0</v>
      </c>
      <c r="BP335">
        <v>1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f t="shared" si="5"/>
        <v>13</v>
      </c>
    </row>
    <row r="336" spans="1:92" x14ac:dyDescent="0.55000000000000004">
      <c r="A336" t="s">
        <v>429</v>
      </c>
      <c r="B336" t="s">
        <v>382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</v>
      </c>
      <c r="X336">
        <v>0</v>
      </c>
      <c r="Y336">
        <v>0</v>
      </c>
      <c r="Z336">
        <v>0</v>
      </c>
      <c r="AA336">
        <v>0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0</v>
      </c>
      <c r="AV336">
        <v>0</v>
      </c>
      <c r="AW336">
        <v>0</v>
      </c>
      <c r="AX336">
        <v>0</v>
      </c>
      <c r="AY336">
        <v>1</v>
      </c>
      <c r="AZ336">
        <v>0</v>
      </c>
      <c r="BA336">
        <v>1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3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1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1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1</v>
      </c>
      <c r="CN336">
        <f t="shared" si="5"/>
        <v>12</v>
      </c>
    </row>
    <row r="337" spans="1:92" x14ac:dyDescent="0.55000000000000004">
      <c r="A337" t="s">
        <v>430</v>
      </c>
      <c r="B337" t="s">
        <v>382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1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1</v>
      </c>
      <c r="BO337">
        <v>0</v>
      </c>
      <c r="BP337">
        <v>0</v>
      </c>
      <c r="BQ337">
        <v>0</v>
      </c>
      <c r="BR337">
        <v>1</v>
      </c>
      <c r="BS337">
        <v>1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1</v>
      </c>
      <c r="CN337">
        <f t="shared" si="5"/>
        <v>7</v>
      </c>
    </row>
    <row r="338" spans="1:92" x14ac:dyDescent="0.55000000000000004">
      <c r="A338" t="s">
        <v>431</v>
      </c>
      <c r="B338" t="s">
        <v>382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  <c r="Y338">
        <v>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</v>
      </c>
      <c r="AH338">
        <v>0</v>
      </c>
      <c r="AI338">
        <v>1</v>
      </c>
      <c r="AJ338">
        <v>0</v>
      </c>
      <c r="AK338">
        <v>0</v>
      </c>
      <c r="AL338">
        <v>2</v>
      </c>
      <c r="AM338">
        <v>1</v>
      </c>
      <c r="AN338">
        <v>1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1</v>
      </c>
      <c r="AX338">
        <v>0</v>
      </c>
      <c r="AY338">
        <v>0</v>
      </c>
      <c r="AZ338">
        <v>1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2</v>
      </c>
      <c r="BI338">
        <v>0</v>
      </c>
      <c r="BJ338">
        <v>1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f t="shared" si="5"/>
        <v>13</v>
      </c>
    </row>
    <row r="339" spans="1:92" x14ac:dyDescent="0.55000000000000004">
      <c r="A339" t="s">
        <v>432</v>
      </c>
      <c r="B339" t="s">
        <v>382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</v>
      </c>
      <c r="AY339">
        <v>0</v>
      </c>
      <c r="AZ339">
        <v>0</v>
      </c>
      <c r="BA339">
        <v>0</v>
      </c>
      <c r="BB339">
        <v>0</v>
      </c>
      <c r="BC339">
        <v>1</v>
      </c>
      <c r="BD339">
        <v>0</v>
      </c>
      <c r="BE339">
        <v>0</v>
      </c>
      <c r="BF339">
        <v>0</v>
      </c>
      <c r="BG339">
        <v>0</v>
      </c>
      <c r="BH339">
        <v>1</v>
      </c>
      <c r="BI339">
        <v>0</v>
      </c>
      <c r="BJ339">
        <v>0</v>
      </c>
      <c r="BK339">
        <v>0</v>
      </c>
      <c r="BL339">
        <v>0</v>
      </c>
      <c r="BM339">
        <v>1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1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f t="shared" si="5"/>
        <v>7</v>
      </c>
    </row>
    <row r="340" spans="1:92" x14ac:dyDescent="0.55000000000000004">
      <c r="A340" t="s">
        <v>433</v>
      </c>
      <c r="B340" t="s">
        <v>382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1</v>
      </c>
      <c r="BF340">
        <v>0</v>
      </c>
      <c r="BG340">
        <v>0</v>
      </c>
      <c r="BH340">
        <v>1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1</v>
      </c>
      <c r="BO340">
        <v>0</v>
      </c>
      <c r="BP340">
        <v>0</v>
      </c>
      <c r="BQ340">
        <v>1</v>
      </c>
      <c r="BR340">
        <v>1</v>
      </c>
      <c r="BS340">
        <v>0</v>
      </c>
      <c r="BT340">
        <v>0</v>
      </c>
      <c r="BU340">
        <v>0</v>
      </c>
      <c r="BV340">
        <v>0</v>
      </c>
      <c r="BW340">
        <v>1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f t="shared" si="5"/>
        <v>10</v>
      </c>
    </row>
    <row r="341" spans="1:92" x14ac:dyDescent="0.55000000000000004">
      <c r="A341" t="s">
        <v>434</v>
      </c>
      <c r="B341" t="s">
        <v>382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1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1</v>
      </c>
      <c r="BI341">
        <v>0</v>
      </c>
      <c r="BJ341">
        <v>0</v>
      </c>
      <c r="BK341">
        <v>0</v>
      </c>
      <c r="BL341">
        <v>0</v>
      </c>
      <c r="BM341">
        <v>1</v>
      </c>
      <c r="BN341">
        <v>0</v>
      </c>
      <c r="BO341">
        <v>0</v>
      </c>
      <c r="BP341">
        <v>1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f t="shared" si="5"/>
        <v>6</v>
      </c>
    </row>
    <row r="342" spans="1:92" x14ac:dyDescent="0.55000000000000004">
      <c r="A342" t="s">
        <v>435</v>
      </c>
      <c r="B342" t="s">
        <v>382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2</v>
      </c>
      <c r="T342">
        <v>1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3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1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4</v>
      </c>
      <c r="BI342">
        <v>0</v>
      </c>
      <c r="BJ342">
        <v>0</v>
      </c>
      <c r="BK342">
        <v>0</v>
      </c>
      <c r="BL342">
        <v>0</v>
      </c>
      <c r="BM342">
        <v>1</v>
      </c>
      <c r="BN342">
        <v>0</v>
      </c>
      <c r="BO342">
        <v>0</v>
      </c>
      <c r="BP342">
        <v>1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1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f t="shared" si="5"/>
        <v>16</v>
      </c>
    </row>
    <row r="343" spans="1:92" x14ac:dyDescent="0.55000000000000004">
      <c r="A343" t="s">
        <v>436</v>
      </c>
      <c r="B343" t="s">
        <v>382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1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1</v>
      </c>
      <c r="AU343">
        <v>0</v>
      </c>
      <c r="AV343">
        <v>0</v>
      </c>
      <c r="AW343">
        <v>0</v>
      </c>
      <c r="AX343">
        <v>0</v>
      </c>
      <c r="AY343">
        <v>2</v>
      </c>
      <c r="AZ343">
        <v>0</v>
      </c>
      <c r="BA343">
        <v>0</v>
      </c>
      <c r="BB343">
        <v>0</v>
      </c>
      <c r="BC343">
        <v>0</v>
      </c>
      <c r="BD343">
        <v>1</v>
      </c>
      <c r="BE343">
        <v>0</v>
      </c>
      <c r="BF343">
        <v>0</v>
      </c>
      <c r="BG343">
        <v>0</v>
      </c>
      <c r="BH343">
        <v>2</v>
      </c>
      <c r="BI343">
        <v>0</v>
      </c>
      <c r="BJ343">
        <v>0</v>
      </c>
      <c r="BK343">
        <v>0</v>
      </c>
      <c r="BL343">
        <v>0</v>
      </c>
      <c r="BM343">
        <v>2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f t="shared" si="5"/>
        <v>10</v>
      </c>
    </row>
    <row r="344" spans="1:92" x14ac:dyDescent="0.55000000000000004">
      <c r="A344" t="s">
        <v>437</v>
      </c>
      <c r="B344" t="s">
        <v>382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5</v>
      </c>
      <c r="T344">
        <v>3</v>
      </c>
      <c r="U344">
        <v>0</v>
      </c>
      <c r="V344">
        <v>0</v>
      </c>
      <c r="W344">
        <v>1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1</v>
      </c>
      <c r="BB344">
        <v>0</v>
      </c>
      <c r="BC344">
        <v>0</v>
      </c>
      <c r="BD344">
        <v>2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f t="shared" si="5"/>
        <v>13</v>
      </c>
    </row>
    <row r="345" spans="1:92" x14ac:dyDescent="0.55000000000000004">
      <c r="A345" t="s">
        <v>438</v>
      </c>
      <c r="B345" t="s">
        <v>382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1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1</v>
      </c>
      <c r="AV345">
        <v>0</v>
      </c>
      <c r="AW345">
        <v>0</v>
      </c>
      <c r="AX345">
        <v>1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1</v>
      </c>
      <c r="BI345">
        <v>1</v>
      </c>
      <c r="BJ345">
        <v>0</v>
      </c>
      <c r="BK345">
        <v>0</v>
      </c>
      <c r="BL345">
        <v>0</v>
      </c>
      <c r="BM345">
        <v>1</v>
      </c>
      <c r="BN345">
        <v>0</v>
      </c>
      <c r="BO345">
        <v>0</v>
      </c>
      <c r="BP345">
        <v>1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f t="shared" si="5"/>
        <v>9</v>
      </c>
    </row>
    <row r="346" spans="1:92" x14ac:dyDescent="0.55000000000000004">
      <c r="A346" t="s">
        <v>439</v>
      </c>
      <c r="B346" t="s">
        <v>382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1</v>
      </c>
      <c r="V346">
        <v>0</v>
      </c>
      <c r="W346">
        <v>1</v>
      </c>
      <c r="X346">
        <v>0</v>
      </c>
      <c r="Y346">
        <v>0</v>
      </c>
      <c r="Z346">
        <v>0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1</v>
      </c>
      <c r="AU346">
        <v>0</v>
      </c>
      <c r="AV346">
        <v>0</v>
      </c>
      <c r="AW346">
        <v>1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2</v>
      </c>
      <c r="BI346">
        <v>0</v>
      </c>
      <c r="BJ346">
        <v>0</v>
      </c>
      <c r="BK346">
        <v>0</v>
      </c>
      <c r="BL346">
        <v>0</v>
      </c>
      <c r="BM346">
        <v>1</v>
      </c>
      <c r="BN346">
        <v>0</v>
      </c>
      <c r="BO346">
        <v>0</v>
      </c>
      <c r="BP346">
        <v>0</v>
      </c>
      <c r="BQ346">
        <v>1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1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f t="shared" si="5"/>
        <v>12</v>
      </c>
    </row>
    <row r="347" spans="1:92" x14ac:dyDescent="0.55000000000000004">
      <c r="A347" t="s">
        <v>440</v>
      </c>
      <c r="B347" t="s">
        <v>382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1</v>
      </c>
      <c r="AO347">
        <v>0</v>
      </c>
      <c r="AP347">
        <v>0</v>
      </c>
      <c r="AQ347">
        <v>0</v>
      </c>
      <c r="AR347">
        <v>0</v>
      </c>
      <c r="AS347">
        <v>1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1</v>
      </c>
      <c r="AZ347">
        <v>0</v>
      </c>
      <c r="BA347">
        <v>0</v>
      </c>
      <c r="BB347">
        <v>0</v>
      </c>
      <c r="BC347">
        <v>1</v>
      </c>
      <c r="BD347">
        <v>0</v>
      </c>
      <c r="BE347">
        <v>0</v>
      </c>
      <c r="BF347">
        <v>0</v>
      </c>
      <c r="BG347">
        <v>0</v>
      </c>
      <c r="BH347">
        <v>1</v>
      </c>
      <c r="BI347">
        <v>0</v>
      </c>
      <c r="BJ347">
        <v>0</v>
      </c>
      <c r="BK347">
        <v>1</v>
      </c>
      <c r="BL347">
        <v>0</v>
      </c>
      <c r="BM347">
        <v>1</v>
      </c>
      <c r="BN347">
        <v>0</v>
      </c>
      <c r="BO347">
        <v>0</v>
      </c>
      <c r="BP347">
        <v>1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f t="shared" si="5"/>
        <v>9</v>
      </c>
    </row>
    <row r="348" spans="1:92" x14ac:dyDescent="0.55000000000000004">
      <c r="A348" t="s">
        <v>441</v>
      </c>
      <c r="B348" t="s">
        <v>382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1</v>
      </c>
      <c r="U348">
        <v>0</v>
      </c>
      <c r="V348">
        <v>0</v>
      </c>
      <c r="W348">
        <v>1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3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3</v>
      </c>
      <c r="BJ348">
        <v>0</v>
      </c>
      <c r="BK348">
        <v>0</v>
      </c>
      <c r="BL348">
        <v>1</v>
      </c>
      <c r="BM348">
        <v>0</v>
      </c>
      <c r="BN348">
        <v>0</v>
      </c>
      <c r="BO348">
        <v>1</v>
      </c>
      <c r="BP348">
        <v>0</v>
      </c>
      <c r="BQ348">
        <v>0</v>
      </c>
      <c r="BR348">
        <v>2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f t="shared" si="5"/>
        <v>15</v>
      </c>
    </row>
    <row r="349" spans="1:92" x14ac:dyDescent="0.55000000000000004">
      <c r="A349" t="s">
        <v>442</v>
      </c>
      <c r="B349" t="s">
        <v>382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1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1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3</v>
      </c>
      <c r="BI349">
        <v>0</v>
      </c>
      <c r="BJ349">
        <v>0</v>
      </c>
      <c r="BK349">
        <v>0</v>
      </c>
      <c r="BL349">
        <v>0</v>
      </c>
      <c r="BM349">
        <v>1</v>
      </c>
      <c r="BN349">
        <v>0</v>
      </c>
      <c r="BO349">
        <v>0</v>
      </c>
      <c r="BP349">
        <v>0</v>
      </c>
      <c r="BQ349">
        <v>1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1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f t="shared" si="5"/>
        <v>11</v>
      </c>
    </row>
    <row r="350" spans="1:92" x14ac:dyDescent="0.55000000000000004">
      <c r="A350" t="s">
        <v>443</v>
      </c>
      <c r="B350" t="s">
        <v>382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1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1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f t="shared" si="5"/>
        <v>3</v>
      </c>
    </row>
    <row r="351" spans="1:92" x14ac:dyDescent="0.55000000000000004">
      <c r="A351" t="s">
        <v>444</v>
      </c>
      <c r="B351" t="s">
        <v>382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1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1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f t="shared" si="5"/>
        <v>5</v>
      </c>
    </row>
    <row r="352" spans="1:92" x14ac:dyDescent="0.55000000000000004">
      <c r="A352" t="s">
        <v>445</v>
      </c>
      <c r="B352" t="s">
        <v>382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2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2</v>
      </c>
      <c r="BI352">
        <v>0</v>
      </c>
      <c r="BJ352">
        <v>0</v>
      </c>
      <c r="BK352">
        <v>0</v>
      </c>
      <c r="BL352">
        <v>0</v>
      </c>
      <c r="BM352">
        <v>1</v>
      </c>
      <c r="BN352">
        <v>0</v>
      </c>
      <c r="BO352">
        <v>0</v>
      </c>
      <c r="BP352">
        <v>0</v>
      </c>
      <c r="BQ352">
        <v>1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1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1</v>
      </c>
      <c r="CK352">
        <v>1</v>
      </c>
      <c r="CL352">
        <v>0</v>
      </c>
      <c r="CM352">
        <v>0</v>
      </c>
      <c r="CN352">
        <f t="shared" si="5"/>
        <v>13</v>
      </c>
    </row>
    <row r="353" spans="1:92" x14ac:dyDescent="0.55000000000000004">
      <c r="A353" t="s">
        <v>446</v>
      </c>
      <c r="B353" t="s">
        <v>382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1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1</v>
      </c>
      <c r="AU353">
        <v>0</v>
      </c>
      <c r="AV353">
        <v>0</v>
      </c>
      <c r="AW353">
        <v>0</v>
      </c>
      <c r="AX353">
        <v>1</v>
      </c>
      <c r="AY353">
        <v>0</v>
      </c>
      <c r="AZ353">
        <v>1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2</v>
      </c>
      <c r="BI353">
        <v>0</v>
      </c>
      <c r="BJ353">
        <v>0</v>
      </c>
      <c r="BK353">
        <v>0</v>
      </c>
      <c r="BL353">
        <v>0</v>
      </c>
      <c r="BM353">
        <v>1</v>
      </c>
      <c r="BN353">
        <v>0</v>
      </c>
      <c r="BO353">
        <v>0</v>
      </c>
      <c r="BP353">
        <v>0</v>
      </c>
      <c r="BQ353">
        <v>1</v>
      </c>
      <c r="BR353">
        <v>1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f t="shared" si="5"/>
        <v>12</v>
      </c>
    </row>
    <row r="354" spans="1:92" x14ac:dyDescent="0.55000000000000004">
      <c r="A354" t="s">
        <v>447</v>
      </c>
      <c r="B354" t="s">
        <v>382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1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2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1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1</v>
      </c>
      <c r="BF354">
        <v>0</v>
      </c>
      <c r="BG354">
        <v>0</v>
      </c>
      <c r="BH354">
        <v>1</v>
      </c>
      <c r="BI354">
        <v>0</v>
      </c>
      <c r="BJ354">
        <v>0</v>
      </c>
      <c r="BK354">
        <v>0</v>
      </c>
      <c r="BL354">
        <v>0</v>
      </c>
      <c r="BM354">
        <v>1</v>
      </c>
      <c r="BN354">
        <v>0</v>
      </c>
      <c r="BO354">
        <v>0</v>
      </c>
      <c r="BP354">
        <v>1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f t="shared" si="5"/>
        <v>11</v>
      </c>
    </row>
    <row r="355" spans="1:92" x14ac:dyDescent="0.55000000000000004">
      <c r="A355" t="s">
        <v>448</v>
      </c>
      <c r="B355" t="s">
        <v>382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1</v>
      </c>
      <c r="AS355">
        <v>0</v>
      </c>
      <c r="AT355">
        <v>1</v>
      </c>
      <c r="AU355">
        <v>0</v>
      </c>
      <c r="AV355">
        <v>0</v>
      </c>
      <c r="AW355">
        <v>0</v>
      </c>
      <c r="AX355">
        <v>1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1</v>
      </c>
      <c r="BI355">
        <v>0</v>
      </c>
      <c r="BJ355">
        <v>0</v>
      </c>
      <c r="BK355">
        <v>0</v>
      </c>
      <c r="BL355">
        <v>0</v>
      </c>
      <c r="BM355">
        <v>1</v>
      </c>
      <c r="BN355">
        <v>0</v>
      </c>
      <c r="BO355">
        <v>0</v>
      </c>
      <c r="BP355">
        <v>0</v>
      </c>
      <c r="BQ355">
        <v>1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f t="shared" si="5"/>
        <v>10</v>
      </c>
    </row>
    <row r="356" spans="1:92" x14ac:dyDescent="0.55000000000000004">
      <c r="A356" t="s">
        <v>449</v>
      </c>
      <c r="B356" t="s">
        <v>382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2</v>
      </c>
      <c r="U356">
        <v>0</v>
      </c>
      <c r="V356">
        <v>0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1</v>
      </c>
      <c r="AU356">
        <v>0</v>
      </c>
      <c r="AV356">
        <v>0</v>
      </c>
      <c r="AW356">
        <v>0</v>
      </c>
      <c r="AX356">
        <v>1</v>
      </c>
      <c r="AY356">
        <v>0</v>
      </c>
      <c r="AZ356">
        <v>1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1</v>
      </c>
      <c r="BI356">
        <v>0</v>
      </c>
      <c r="BJ356">
        <v>0</v>
      </c>
      <c r="BK356">
        <v>0</v>
      </c>
      <c r="BL356">
        <v>0</v>
      </c>
      <c r="BM356">
        <v>1</v>
      </c>
      <c r="BN356">
        <v>0</v>
      </c>
      <c r="BO356">
        <v>0</v>
      </c>
      <c r="BP356">
        <v>1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f t="shared" si="5"/>
        <v>10</v>
      </c>
    </row>
    <row r="357" spans="1:92" x14ac:dyDescent="0.55000000000000004">
      <c r="A357" t="s">
        <v>450</v>
      </c>
      <c r="B357" t="s">
        <v>382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1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1</v>
      </c>
      <c r="BI357">
        <v>0</v>
      </c>
      <c r="BJ357">
        <v>0</v>
      </c>
      <c r="BK357">
        <v>0</v>
      </c>
      <c r="BL357">
        <v>0</v>
      </c>
      <c r="BM357">
        <v>1</v>
      </c>
      <c r="BN357">
        <v>0</v>
      </c>
      <c r="BO357">
        <v>0</v>
      </c>
      <c r="BP357">
        <v>1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1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f t="shared" si="5"/>
        <v>7</v>
      </c>
    </row>
    <row r="358" spans="1:92" x14ac:dyDescent="0.55000000000000004">
      <c r="A358" t="s">
        <v>451</v>
      </c>
      <c r="B358" t="s">
        <v>382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4</v>
      </c>
      <c r="S358">
        <v>1</v>
      </c>
      <c r="T358">
        <v>0</v>
      </c>
      <c r="U358">
        <v>0</v>
      </c>
      <c r="V358">
        <v>0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3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1</v>
      </c>
      <c r="AU358">
        <v>0</v>
      </c>
      <c r="AV358">
        <v>0</v>
      </c>
      <c r="AW358">
        <v>1</v>
      </c>
      <c r="AX358">
        <v>0</v>
      </c>
      <c r="AY358">
        <v>0</v>
      </c>
      <c r="AZ358">
        <v>1</v>
      </c>
      <c r="BA358">
        <v>0</v>
      </c>
      <c r="BB358">
        <v>1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1</v>
      </c>
      <c r="BI358">
        <v>0</v>
      </c>
      <c r="BJ358">
        <v>0</v>
      </c>
      <c r="BK358">
        <v>0</v>
      </c>
      <c r="BL358">
        <v>1</v>
      </c>
      <c r="BM358">
        <v>0</v>
      </c>
      <c r="BN358">
        <v>0</v>
      </c>
      <c r="BO358">
        <v>0</v>
      </c>
      <c r="BP358">
        <v>1</v>
      </c>
      <c r="BQ358">
        <v>0</v>
      </c>
      <c r="BR358">
        <v>1</v>
      </c>
      <c r="BS358">
        <v>0</v>
      </c>
      <c r="BT358">
        <v>0</v>
      </c>
      <c r="BU358">
        <v>0</v>
      </c>
      <c r="BV358">
        <v>0</v>
      </c>
      <c r="BW358">
        <v>1</v>
      </c>
      <c r="BX358">
        <v>1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f t="shared" si="5"/>
        <v>20</v>
      </c>
    </row>
    <row r="359" spans="1:92" x14ac:dyDescent="0.55000000000000004">
      <c r="A359" t="s">
        <v>452</v>
      </c>
      <c r="B359" t="s">
        <v>382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2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1</v>
      </c>
      <c r="AU359">
        <v>0</v>
      </c>
      <c r="AV359">
        <v>0</v>
      </c>
      <c r="AW359">
        <v>1</v>
      </c>
      <c r="AX359">
        <v>0</v>
      </c>
      <c r="AY359">
        <v>0</v>
      </c>
      <c r="AZ359">
        <v>1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1</v>
      </c>
      <c r="BK359">
        <v>0</v>
      </c>
      <c r="BL359">
        <v>1</v>
      </c>
      <c r="BM359">
        <v>0</v>
      </c>
      <c r="BN359">
        <v>0</v>
      </c>
      <c r="BO359">
        <v>0</v>
      </c>
      <c r="BP359">
        <v>1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f t="shared" si="5"/>
        <v>13</v>
      </c>
    </row>
    <row r="360" spans="1:92" x14ac:dyDescent="0.55000000000000004">
      <c r="A360" t="s">
        <v>453</v>
      </c>
      <c r="B360" t="s">
        <v>382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7</v>
      </c>
      <c r="S360">
        <v>6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3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1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2</v>
      </c>
      <c r="BI360">
        <v>2</v>
      </c>
      <c r="BJ360">
        <v>0</v>
      </c>
      <c r="BK360">
        <v>0</v>
      </c>
      <c r="BL360">
        <v>0</v>
      </c>
      <c r="BM360">
        <v>1</v>
      </c>
      <c r="BN360">
        <v>0</v>
      </c>
      <c r="BO360">
        <v>0</v>
      </c>
      <c r="BP360">
        <v>1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f t="shared" si="5"/>
        <v>27</v>
      </c>
    </row>
    <row r="361" spans="1:92" x14ac:dyDescent="0.55000000000000004">
      <c r="A361" t="s">
        <v>454</v>
      </c>
      <c r="B361" t="s">
        <v>382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1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1</v>
      </c>
      <c r="AU361">
        <v>0</v>
      </c>
      <c r="AV361">
        <v>0</v>
      </c>
      <c r="AW361">
        <v>1</v>
      </c>
      <c r="AX361">
        <v>0</v>
      </c>
      <c r="AY361">
        <v>0</v>
      </c>
      <c r="AZ361">
        <v>1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1</v>
      </c>
      <c r="BI361">
        <v>0</v>
      </c>
      <c r="BJ361">
        <v>0</v>
      </c>
      <c r="BK361">
        <v>0</v>
      </c>
      <c r="BL361">
        <v>1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f t="shared" si="5"/>
        <v>6</v>
      </c>
    </row>
    <row r="362" spans="1:92" x14ac:dyDescent="0.55000000000000004">
      <c r="A362" t="s">
        <v>455</v>
      </c>
      <c r="B362" t="s">
        <v>382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1</v>
      </c>
      <c r="S362">
        <v>0</v>
      </c>
      <c r="T362">
        <v>3</v>
      </c>
      <c r="U362">
        <v>0</v>
      </c>
      <c r="V362">
        <v>0</v>
      </c>
      <c r="W362">
        <v>1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1</v>
      </c>
      <c r="AJ362">
        <v>0</v>
      </c>
      <c r="AK362">
        <v>0</v>
      </c>
      <c r="AL362">
        <v>0</v>
      </c>
      <c r="AM362">
        <v>2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</v>
      </c>
      <c r="AY362">
        <v>0</v>
      </c>
      <c r="AZ362">
        <v>1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1</v>
      </c>
      <c r="BI362">
        <v>0</v>
      </c>
      <c r="BJ362">
        <v>0</v>
      </c>
      <c r="BK362">
        <v>0</v>
      </c>
      <c r="BL362">
        <v>0</v>
      </c>
      <c r="BM362">
        <v>1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1</v>
      </c>
      <c r="BT362">
        <v>0</v>
      </c>
      <c r="BU362">
        <v>0</v>
      </c>
      <c r="BV362">
        <v>3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f t="shared" si="5"/>
        <v>17</v>
      </c>
    </row>
    <row r="363" spans="1:92" x14ac:dyDescent="0.55000000000000004">
      <c r="A363" t="s">
        <v>456</v>
      </c>
      <c r="B363" t="s">
        <v>382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2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1</v>
      </c>
      <c r="AS363">
        <v>2</v>
      </c>
      <c r="AT363">
        <v>0</v>
      </c>
      <c r="AU363">
        <v>1</v>
      </c>
      <c r="AV363">
        <v>0</v>
      </c>
      <c r="AW363">
        <v>0</v>
      </c>
      <c r="AX363">
        <v>1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1</v>
      </c>
      <c r="BI363">
        <v>0</v>
      </c>
      <c r="BJ363">
        <v>0</v>
      </c>
      <c r="BK363">
        <v>0</v>
      </c>
      <c r="BL363">
        <v>0</v>
      </c>
      <c r="BM363">
        <v>1</v>
      </c>
      <c r="BN363">
        <v>0</v>
      </c>
      <c r="BO363">
        <v>0</v>
      </c>
      <c r="BP363">
        <v>0</v>
      </c>
      <c r="BQ363">
        <v>1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1</v>
      </c>
      <c r="CM363">
        <v>0</v>
      </c>
      <c r="CN363">
        <f t="shared" si="5"/>
        <v>15</v>
      </c>
    </row>
    <row r="364" spans="1:92" x14ac:dyDescent="0.55000000000000004">
      <c r="A364" t="s">
        <v>457</v>
      </c>
      <c r="B364" t="s">
        <v>382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2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1</v>
      </c>
      <c r="AT364">
        <v>0</v>
      </c>
      <c r="AU364">
        <v>1</v>
      </c>
      <c r="AV364">
        <v>0</v>
      </c>
      <c r="AW364">
        <v>0</v>
      </c>
      <c r="AX364">
        <v>1</v>
      </c>
      <c r="AY364">
        <v>0</v>
      </c>
      <c r="AZ364">
        <v>1</v>
      </c>
      <c r="BA364">
        <v>0</v>
      </c>
      <c r="BB364">
        <v>0</v>
      </c>
      <c r="BC364">
        <v>0</v>
      </c>
      <c r="BD364">
        <v>0</v>
      </c>
      <c r="BE364">
        <v>1</v>
      </c>
      <c r="BF364">
        <v>0</v>
      </c>
      <c r="BG364">
        <v>0</v>
      </c>
      <c r="BH364">
        <v>1</v>
      </c>
      <c r="BI364">
        <v>1</v>
      </c>
      <c r="BJ364">
        <v>0</v>
      </c>
      <c r="BK364">
        <v>0</v>
      </c>
      <c r="BL364">
        <v>0</v>
      </c>
      <c r="BM364">
        <v>1</v>
      </c>
      <c r="BN364">
        <v>0</v>
      </c>
      <c r="BO364">
        <v>0</v>
      </c>
      <c r="BP364">
        <v>1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1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2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1</v>
      </c>
      <c r="CN364">
        <f t="shared" si="5"/>
        <v>18</v>
      </c>
    </row>
    <row r="365" spans="1:92" x14ac:dyDescent="0.55000000000000004">
      <c r="A365" t="s">
        <v>458</v>
      </c>
      <c r="B365" t="s">
        <v>382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1</v>
      </c>
      <c r="AU365">
        <v>0</v>
      </c>
      <c r="AV365">
        <v>0</v>
      </c>
      <c r="AW365">
        <v>0</v>
      </c>
      <c r="AX365">
        <v>1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1</v>
      </c>
      <c r="BI365">
        <v>0</v>
      </c>
      <c r="BJ365">
        <v>0</v>
      </c>
      <c r="BK365">
        <v>0</v>
      </c>
      <c r="BL365">
        <v>0</v>
      </c>
      <c r="BM365">
        <v>1</v>
      </c>
      <c r="BN365">
        <v>0</v>
      </c>
      <c r="BO365">
        <v>0</v>
      </c>
      <c r="BP365">
        <v>1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f t="shared" si="5"/>
        <v>9</v>
      </c>
    </row>
    <row r="366" spans="1:92" x14ac:dyDescent="0.55000000000000004">
      <c r="A366" t="s">
        <v>459</v>
      </c>
      <c r="B366" t="s">
        <v>382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2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1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1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1</v>
      </c>
      <c r="AU366">
        <v>0</v>
      </c>
      <c r="AV366">
        <v>0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1</v>
      </c>
      <c r="BI366">
        <v>0</v>
      </c>
      <c r="BJ366">
        <v>0</v>
      </c>
      <c r="BK366">
        <v>0</v>
      </c>
      <c r="BL366">
        <v>0</v>
      </c>
      <c r="BM366">
        <v>1</v>
      </c>
      <c r="BN366">
        <v>0</v>
      </c>
      <c r="BO366">
        <v>0</v>
      </c>
      <c r="BP366">
        <v>1</v>
      </c>
      <c r="BQ366">
        <v>0</v>
      </c>
      <c r="BR366">
        <v>1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f t="shared" si="5"/>
        <v>15</v>
      </c>
    </row>
    <row r="367" spans="1:92" x14ac:dyDescent="0.55000000000000004">
      <c r="A367" t="s">
        <v>460</v>
      </c>
      <c r="B367" t="s">
        <v>382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1</v>
      </c>
      <c r="U367">
        <v>0</v>
      </c>
      <c r="V367">
        <v>0</v>
      </c>
      <c r="W367">
        <v>1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1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1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1</v>
      </c>
      <c r="AT367">
        <v>0</v>
      </c>
      <c r="AU367">
        <v>1</v>
      </c>
      <c r="AV367">
        <v>0</v>
      </c>
      <c r="AW367">
        <v>0</v>
      </c>
      <c r="AX367">
        <v>1</v>
      </c>
      <c r="AY367">
        <v>0</v>
      </c>
      <c r="AZ367">
        <v>1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2</v>
      </c>
      <c r="BI367">
        <v>0</v>
      </c>
      <c r="BJ367">
        <v>0</v>
      </c>
      <c r="BK367">
        <v>0</v>
      </c>
      <c r="BL367">
        <v>0</v>
      </c>
      <c r="BM367">
        <v>1</v>
      </c>
      <c r="BN367">
        <v>0</v>
      </c>
      <c r="BO367">
        <v>0</v>
      </c>
      <c r="BP367">
        <v>1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f t="shared" si="5"/>
        <v>14</v>
      </c>
    </row>
    <row r="368" spans="1:92" x14ac:dyDescent="0.55000000000000004">
      <c r="A368" t="s">
        <v>461</v>
      </c>
      <c r="B368" t="s">
        <v>382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2</v>
      </c>
      <c r="U368">
        <v>1</v>
      </c>
      <c r="V368">
        <v>0</v>
      </c>
      <c r="W368">
        <v>1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2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1</v>
      </c>
      <c r="AT368">
        <v>1</v>
      </c>
      <c r="AU368">
        <v>0</v>
      </c>
      <c r="AV368">
        <v>0</v>
      </c>
      <c r="AW368">
        <v>0</v>
      </c>
      <c r="AX368">
        <v>0</v>
      </c>
      <c r="AY368">
        <v>1</v>
      </c>
      <c r="AZ368">
        <v>0</v>
      </c>
      <c r="BA368">
        <v>0</v>
      </c>
      <c r="BB368">
        <v>1</v>
      </c>
      <c r="BC368">
        <v>0</v>
      </c>
      <c r="BD368">
        <v>0</v>
      </c>
      <c r="BE368">
        <v>0</v>
      </c>
      <c r="BF368">
        <v>1</v>
      </c>
      <c r="BG368">
        <v>0</v>
      </c>
      <c r="BH368">
        <v>1</v>
      </c>
      <c r="BI368">
        <v>0</v>
      </c>
      <c r="BJ368">
        <v>0</v>
      </c>
      <c r="BK368">
        <v>1</v>
      </c>
      <c r="BL368">
        <v>0</v>
      </c>
      <c r="BM368">
        <v>0</v>
      </c>
      <c r="BN368">
        <v>1</v>
      </c>
      <c r="BO368">
        <v>0</v>
      </c>
      <c r="BP368">
        <v>1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1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1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1</v>
      </c>
      <c r="CN368">
        <f t="shared" si="5"/>
        <v>21</v>
      </c>
    </row>
    <row r="369" spans="1:92" x14ac:dyDescent="0.55000000000000004">
      <c r="A369" t="s">
        <v>462</v>
      </c>
      <c r="B369" t="s">
        <v>382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1</v>
      </c>
      <c r="AZ369">
        <v>0</v>
      </c>
      <c r="BA369">
        <v>0</v>
      </c>
      <c r="BB369">
        <v>1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4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1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1</v>
      </c>
      <c r="CB369">
        <v>0</v>
      </c>
      <c r="CC369">
        <v>0</v>
      </c>
      <c r="CD369">
        <v>6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f t="shared" si="5"/>
        <v>16</v>
      </c>
    </row>
    <row r="370" spans="1:92" x14ac:dyDescent="0.55000000000000004">
      <c r="A370" t="s">
        <v>463</v>
      </c>
      <c r="B370" t="s">
        <v>382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9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1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1</v>
      </c>
      <c r="AV370">
        <v>0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1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1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f t="shared" si="5"/>
        <v>18</v>
      </c>
    </row>
    <row r="371" spans="1:92" x14ac:dyDescent="0.55000000000000004">
      <c r="A371" t="s">
        <v>464</v>
      </c>
      <c r="B371" t="s">
        <v>382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5</v>
      </c>
      <c r="R371">
        <v>0</v>
      </c>
      <c r="S371">
        <v>2</v>
      </c>
      <c r="T371">
        <v>3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1</v>
      </c>
      <c r="AZ371">
        <v>0</v>
      </c>
      <c r="BA371">
        <v>0</v>
      </c>
      <c r="BB371">
        <v>1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3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1</v>
      </c>
      <c r="BO371">
        <v>0</v>
      </c>
      <c r="BP371">
        <v>1</v>
      </c>
      <c r="BQ371">
        <v>0</v>
      </c>
      <c r="BR371">
        <v>0</v>
      </c>
      <c r="BS371">
        <v>1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f t="shared" si="5"/>
        <v>21</v>
      </c>
    </row>
    <row r="372" spans="1:92" x14ac:dyDescent="0.55000000000000004">
      <c r="A372" t="s">
        <v>465</v>
      </c>
      <c r="B372" t="s">
        <v>382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1</v>
      </c>
      <c r="AU372">
        <v>0</v>
      </c>
      <c r="AV372">
        <v>0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1</v>
      </c>
      <c r="BE372">
        <v>0</v>
      </c>
      <c r="BF372">
        <v>1</v>
      </c>
      <c r="BG372">
        <v>0</v>
      </c>
      <c r="BH372">
        <v>1</v>
      </c>
      <c r="BI372">
        <v>0</v>
      </c>
      <c r="BJ372">
        <v>0</v>
      </c>
      <c r="BK372">
        <v>0</v>
      </c>
      <c r="BL372">
        <v>0</v>
      </c>
      <c r="BM372">
        <v>1</v>
      </c>
      <c r="BN372">
        <v>0</v>
      </c>
      <c r="BO372">
        <v>1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1</v>
      </c>
      <c r="CL372">
        <v>0</v>
      </c>
      <c r="CM372">
        <v>1</v>
      </c>
      <c r="CN372">
        <f t="shared" si="5"/>
        <v>13</v>
      </c>
    </row>
    <row r="373" spans="1:92" x14ac:dyDescent="0.55000000000000004">
      <c r="A373" t="s">
        <v>466</v>
      </c>
      <c r="B373" t="s">
        <v>382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2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1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1</v>
      </c>
      <c r="AY373">
        <v>0</v>
      </c>
      <c r="AZ373">
        <v>1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2</v>
      </c>
      <c r="BI373">
        <v>0</v>
      </c>
      <c r="BJ373">
        <v>0</v>
      </c>
      <c r="BK373">
        <v>1</v>
      </c>
      <c r="BL373">
        <v>0</v>
      </c>
      <c r="BM373">
        <v>1</v>
      </c>
      <c r="BN373">
        <v>0</v>
      </c>
      <c r="BO373">
        <v>0</v>
      </c>
      <c r="BP373">
        <v>1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f t="shared" si="5"/>
        <v>13</v>
      </c>
    </row>
    <row r="374" spans="1:92" x14ac:dyDescent="0.55000000000000004">
      <c r="A374" t="s">
        <v>467</v>
      </c>
      <c r="B374" t="s">
        <v>382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3</v>
      </c>
      <c r="U374">
        <v>0</v>
      </c>
      <c r="V374">
        <v>0</v>
      </c>
      <c r="W374">
        <v>1</v>
      </c>
      <c r="X374">
        <v>0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1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2</v>
      </c>
      <c r="BI374">
        <v>0</v>
      </c>
      <c r="BJ374">
        <v>0</v>
      </c>
      <c r="BK374">
        <v>0</v>
      </c>
      <c r="BL374">
        <v>0</v>
      </c>
      <c r="BM374">
        <v>1</v>
      </c>
      <c r="BN374">
        <v>0</v>
      </c>
      <c r="BO374">
        <v>0</v>
      </c>
      <c r="BP374">
        <v>1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1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f t="shared" si="5"/>
        <v>13</v>
      </c>
    </row>
    <row r="375" spans="1:92" x14ac:dyDescent="0.55000000000000004">
      <c r="A375" t="s">
        <v>468</v>
      </c>
      <c r="B375" t="s">
        <v>382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1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1</v>
      </c>
      <c r="AC375">
        <v>0</v>
      </c>
      <c r="AD375">
        <v>2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2</v>
      </c>
      <c r="AM375">
        <v>1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1</v>
      </c>
      <c r="AV375">
        <v>0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1</v>
      </c>
      <c r="BI375">
        <v>1</v>
      </c>
      <c r="BJ375">
        <v>0</v>
      </c>
      <c r="BK375">
        <v>1</v>
      </c>
      <c r="BL375">
        <v>0</v>
      </c>
      <c r="BM375">
        <v>0</v>
      </c>
      <c r="BN375">
        <v>1</v>
      </c>
      <c r="BO375">
        <v>0</v>
      </c>
      <c r="BP375">
        <v>1</v>
      </c>
      <c r="BQ375">
        <v>0</v>
      </c>
      <c r="BR375">
        <v>2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1</v>
      </c>
      <c r="CL375">
        <v>0</v>
      </c>
      <c r="CM375">
        <v>1</v>
      </c>
      <c r="CN375">
        <f t="shared" si="5"/>
        <v>21</v>
      </c>
    </row>
    <row r="376" spans="1:92" x14ac:dyDescent="0.55000000000000004">
      <c r="A376" t="s">
        <v>469</v>
      </c>
      <c r="B376" t="s">
        <v>382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1</v>
      </c>
      <c r="X376">
        <v>0</v>
      </c>
      <c r="Y376">
        <v>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1</v>
      </c>
      <c r="AZ376">
        <v>1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1</v>
      </c>
      <c r="BI376">
        <v>1</v>
      </c>
      <c r="BJ376">
        <v>0</v>
      </c>
      <c r="BK376">
        <v>0</v>
      </c>
      <c r="BL376">
        <v>0</v>
      </c>
      <c r="BM376">
        <v>0</v>
      </c>
      <c r="BN376">
        <v>1</v>
      </c>
      <c r="BO376">
        <v>0</v>
      </c>
      <c r="BP376">
        <v>0</v>
      </c>
      <c r="BQ376">
        <v>1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f t="shared" si="5"/>
        <v>10</v>
      </c>
    </row>
    <row r="377" spans="1:92" x14ac:dyDescent="0.55000000000000004">
      <c r="A377" t="s">
        <v>470</v>
      </c>
      <c r="B377" t="s">
        <v>382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1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1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1</v>
      </c>
      <c r="BF377">
        <v>0</v>
      </c>
      <c r="BG377">
        <v>0</v>
      </c>
      <c r="BH377">
        <v>1</v>
      </c>
      <c r="BI377">
        <v>0</v>
      </c>
      <c r="BJ377">
        <v>0</v>
      </c>
      <c r="BK377">
        <v>0</v>
      </c>
      <c r="BL377">
        <v>0</v>
      </c>
      <c r="BM377">
        <v>1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1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f t="shared" si="5"/>
        <v>7</v>
      </c>
    </row>
    <row r="378" spans="1:92" x14ac:dyDescent="0.55000000000000004">
      <c r="A378" t="s">
        <v>471</v>
      </c>
      <c r="B378" t="s">
        <v>382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1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1</v>
      </c>
      <c r="AY378">
        <v>0</v>
      </c>
      <c r="AZ378">
        <v>0</v>
      </c>
      <c r="BA378">
        <v>0</v>
      </c>
      <c r="BB378">
        <v>1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2</v>
      </c>
      <c r="BI378">
        <v>0</v>
      </c>
      <c r="BJ378">
        <v>0</v>
      </c>
      <c r="BK378">
        <v>0</v>
      </c>
      <c r="BL378">
        <v>0</v>
      </c>
      <c r="BM378">
        <v>1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1</v>
      </c>
      <c r="CN378">
        <f t="shared" si="5"/>
        <v>8</v>
      </c>
    </row>
    <row r="379" spans="1:92" x14ac:dyDescent="0.55000000000000004">
      <c r="A379" t="s">
        <v>472</v>
      </c>
      <c r="B379" t="s">
        <v>382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>
        <v>0</v>
      </c>
      <c r="U379">
        <v>0</v>
      </c>
      <c r="V379">
        <v>0</v>
      </c>
      <c r="W379">
        <v>1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1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1</v>
      </c>
      <c r="AS379">
        <v>4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1</v>
      </c>
      <c r="AZ379">
        <v>1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1</v>
      </c>
      <c r="BI379">
        <v>1</v>
      </c>
      <c r="BJ379">
        <v>0</v>
      </c>
      <c r="BK379">
        <v>0</v>
      </c>
      <c r="BL379">
        <v>0</v>
      </c>
      <c r="BM379">
        <v>1</v>
      </c>
      <c r="BN379">
        <v>0</v>
      </c>
      <c r="BO379">
        <v>0</v>
      </c>
      <c r="BP379">
        <v>1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1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f t="shared" si="5"/>
        <v>19</v>
      </c>
    </row>
    <row r="380" spans="1:92" x14ac:dyDescent="0.55000000000000004">
      <c r="A380" t="s">
        <v>473</v>
      </c>
      <c r="B380" t="s">
        <v>382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1</v>
      </c>
      <c r="AU380">
        <v>0</v>
      </c>
      <c r="AV380">
        <v>0</v>
      </c>
      <c r="AW380">
        <v>0</v>
      </c>
      <c r="AX380">
        <v>0</v>
      </c>
      <c r="AY380">
        <v>1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1</v>
      </c>
      <c r="BI380">
        <v>1</v>
      </c>
      <c r="BJ380">
        <v>0</v>
      </c>
      <c r="BK380">
        <v>0</v>
      </c>
      <c r="BL380">
        <v>0</v>
      </c>
      <c r="BM380">
        <v>0</v>
      </c>
      <c r="BN380">
        <v>1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f t="shared" si="5"/>
        <v>9</v>
      </c>
    </row>
    <row r="381" spans="1:92" x14ac:dyDescent="0.55000000000000004">
      <c r="A381" t="s">
        <v>474</v>
      </c>
      <c r="B381" t="s">
        <v>382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2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1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1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f t="shared" si="5"/>
        <v>10</v>
      </c>
    </row>
    <row r="382" spans="1:92" x14ac:dyDescent="0.55000000000000004">
      <c r="A382" t="s">
        <v>475</v>
      </c>
      <c r="B382" t="s">
        <v>382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1</v>
      </c>
      <c r="AS382">
        <v>1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1</v>
      </c>
      <c r="AZ382">
        <v>1</v>
      </c>
      <c r="BA382">
        <v>0</v>
      </c>
      <c r="BB382">
        <v>0</v>
      </c>
      <c r="BC382">
        <v>0</v>
      </c>
      <c r="BD382">
        <v>1</v>
      </c>
      <c r="BE382">
        <v>0</v>
      </c>
      <c r="BF382">
        <v>0</v>
      </c>
      <c r="BG382">
        <v>0</v>
      </c>
      <c r="BH382">
        <v>1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1</v>
      </c>
      <c r="BO382">
        <v>0</v>
      </c>
      <c r="BP382">
        <v>0</v>
      </c>
      <c r="BQ382">
        <v>1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f t="shared" si="5"/>
        <v>10</v>
      </c>
    </row>
    <row r="383" spans="1:92" x14ac:dyDescent="0.55000000000000004">
      <c r="A383" t="s">
        <v>476</v>
      </c>
      <c r="B383" t="s">
        <v>382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1</v>
      </c>
      <c r="U383">
        <v>0</v>
      </c>
      <c r="V383">
        <v>0</v>
      </c>
      <c r="W383">
        <v>1</v>
      </c>
      <c r="X383">
        <v>0</v>
      </c>
      <c r="Y383">
        <v>1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2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1</v>
      </c>
      <c r="AU383">
        <v>0</v>
      </c>
      <c r="AV383">
        <v>0</v>
      </c>
      <c r="AW383">
        <v>0</v>
      </c>
      <c r="AX383">
        <v>1</v>
      </c>
      <c r="AY383">
        <v>0</v>
      </c>
      <c r="AZ383">
        <v>1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2</v>
      </c>
      <c r="BI383">
        <v>0</v>
      </c>
      <c r="BJ383">
        <v>0</v>
      </c>
      <c r="BK383">
        <v>0</v>
      </c>
      <c r="BL383">
        <v>0</v>
      </c>
      <c r="BM383">
        <v>1</v>
      </c>
      <c r="BN383">
        <v>0</v>
      </c>
      <c r="BO383">
        <v>0</v>
      </c>
      <c r="BP383">
        <v>1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1</v>
      </c>
      <c r="CL383">
        <v>0</v>
      </c>
      <c r="CM383">
        <v>0</v>
      </c>
      <c r="CN383">
        <f t="shared" si="5"/>
        <v>17</v>
      </c>
    </row>
    <row r="384" spans="1:92" x14ac:dyDescent="0.55000000000000004">
      <c r="A384" t="s">
        <v>477</v>
      </c>
      <c r="B384" t="s">
        <v>382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3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</v>
      </c>
      <c r="AO384">
        <v>0</v>
      </c>
      <c r="AP384">
        <v>0</v>
      </c>
      <c r="AQ384">
        <v>0</v>
      </c>
      <c r="AR384">
        <v>0</v>
      </c>
      <c r="AS384">
        <v>1</v>
      </c>
      <c r="AT384">
        <v>1</v>
      </c>
      <c r="AU384">
        <v>0</v>
      </c>
      <c r="AV384">
        <v>0</v>
      </c>
      <c r="AW384">
        <v>0</v>
      </c>
      <c r="AX384">
        <v>1</v>
      </c>
      <c r="AY384">
        <v>1</v>
      </c>
      <c r="AZ384">
        <v>0</v>
      </c>
      <c r="BA384">
        <v>0</v>
      </c>
      <c r="BB384">
        <v>1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3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1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1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f t="shared" si="5"/>
        <v>17</v>
      </c>
    </row>
    <row r="385" spans="1:92" x14ac:dyDescent="0.55000000000000004">
      <c r="A385" t="s">
        <v>478</v>
      </c>
      <c r="B385" t="s">
        <v>382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1</v>
      </c>
      <c r="W385">
        <v>1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1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1</v>
      </c>
      <c r="AU385">
        <v>0</v>
      </c>
      <c r="AV385">
        <v>0</v>
      </c>
      <c r="AW385">
        <v>0</v>
      </c>
      <c r="AX385">
        <v>0</v>
      </c>
      <c r="AY385">
        <v>1</v>
      </c>
      <c r="AZ385">
        <v>0</v>
      </c>
      <c r="BA385">
        <v>0</v>
      </c>
      <c r="BB385">
        <v>0</v>
      </c>
      <c r="BC385">
        <v>0</v>
      </c>
      <c r="BD385">
        <v>1</v>
      </c>
      <c r="BE385">
        <v>0</v>
      </c>
      <c r="BF385">
        <v>0</v>
      </c>
      <c r="BG385">
        <v>0</v>
      </c>
      <c r="BH385">
        <v>1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1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1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1</v>
      </c>
      <c r="CJ385">
        <v>0</v>
      </c>
      <c r="CK385">
        <v>0</v>
      </c>
      <c r="CL385">
        <v>0</v>
      </c>
      <c r="CM385">
        <v>0</v>
      </c>
      <c r="CN385">
        <f t="shared" si="5"/>
        <v>13</v>
      </c>
    </row>
    <row r="386" spans="1:92" x14ac:dyDescent="0.55000000000000004">
      <c r="A386" t="s">
        <v>479</v>
      </c>
      <c r="B386" t="s">
        <v>382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1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4</v>
      </c>
      <c r="BI386">
        <v>0</v>
      </c>
      <c r="BJ386">
        <v>0</v>
      </c>
      <c r="BK386">
        <v>1</v>
      </c>
      <c r="BL386">
        <v>0</v>
      </c>
      <c r="BM386">
        <v>1</v>
      </c>
      <c r="BN386">
        <v>0</v>
      </c>
      <c r="BO386">
        <v>0</v>
      </c>
      <c r="BP386">
        <v>1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f t="shared" ref="CN386:CN431" si="6">SUM(C386:CM386)</f>
        <v>10</v>
      </c>
    </row>
    <row r="387" spans="1:92" x14ac:dyDescent="0.55000000000000004">
      <c r="A387" t="s">
        <v>480</v>
      </c>
      <c r="B387" t="s">
        <v>382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1</v>
      </c>
      <c r="AU387">
        <v>0</v>
      </c>
      <c r="AV387">
        <v>0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1</v>
      </c>
      <c r="BE387">
        <v>0</v>
      </c>
      <c r="BF387">
        <v>0</v>
      </c>
      <c r="BG387">
        <v>0</v>
      </c>
      <c r="BH387">
        <v>2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1</v>
      </c>
      <c r="BO387">
        <v>0</v>
      </c>
      <c r="BP387">
        <v>1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f t="shared" si="6"/>
        <v>8</v>
      </c>
    </row>
    <row r="388" spans="1:92" x14ac:dyDescent="0.55000000000000004">
      <c r="A388" t="s">
        <v>481</v>
      </c>
      <c r="B388" t="s">
        <v>382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2</v>
      </c>
      <c r="T388">
        <v>0</v>
      </c>
      <c r="U388">
        <v>0</v>
      </c>
      <c r="V388">
        <v>0</v>
      </c>
      <c r="W388">
        <v>1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1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2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1</v>
      </c>
      <c r="BO388">
        <v>0</v>
      </c>
      <c r="BP388">
        <v>1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f t="shared" si="6"/>
        <v>8</v>
      </c>
    </row>
    <row r="389" spans="1:92" x14ac:dyDescent="0.55000000000000004">
      <c r="A389" t="s">
        <v>482</v>
      </c>
      <c r="B389" t="s">
        <v>382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1</v>
      </c>
      <c r="O389">
        <v>0</v>
      </c>
      <c r="P389">
        <v>0</v>
      </c>
      <c r="Q389">
        <v>1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2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1</v>
      </c>
      <c r="BO389">
        <v>0</v>
      </c>
      <c r="BP389">
        <v>1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1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1</v>
      </c>
      <c r="CK389">
        <v>0</v>
      </c>
      <c r="CL389">
        <v>0</v>
      </c>
      <c r="CM389">
        <v>2</v>
      </c>
      <c r="CN389">
        <f t="shared" si="6"/>
        <v>14</v>
      </c>
    </row>
    <row r="390" spans="1:92" x14ac:dyDescent="0.55000000000000004">
      <c r="A390" t="s">
        <v>483</v>
      </c>
      <c r="B390" t="s">
        <v>382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1</v>
      </c>
      <c r="R390">
        <v>0</v>
      </c>
      <c r="S390">
        <v>2</v>
      </c>
      <c r="T390">
        <v>0</v>
      </c>
      <c r="U390">
        <v>0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1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1</v>
      </c>
      <c r="AJ390">
        <v>0</v>
      </c>
      <c r="AK390">
        <v>0</v>
      </c>
      <c r="AL390">
        <v>1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6</v>
      </c>
      <c r="AT390">
        <v>0</v>
      </c>
      <c r="AU390">
        <v>0</v>
      </c>
      <c r="AV390">
        <v>0</v>
      </c>
      <c r="AW390">
        <v>0</v>
      </c>
      <c r="AX390">
        <v>1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2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1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1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f t="shared" si="6"/>
        <v>19</v>
      </c>
    </row>
    <row r="391" spans="1:92" x14ac:dyDescent="0.55000000000000004">
      <c r="A391" t="s">
        <v>484</v>
      </c>
      <c r="B391" t="s">
        <v>382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1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1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2</v>
      </c>
      <c r="BI391">
        <v>0</v>
      </c>
      <c r="BJ391">
        <v>0</v>
      </c>
      <c r="BK391">
        <v>0</v>
      </c>
      <c r="BL391">
        <v>0</v>
      </c>
      <c r="BM391">
        <v>1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1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1</v>
      </c>
      <c r="CN391">
        <f t="shared" si="6"/>
        <v>10</v>
      </c>
    </row>
    <row r="392" spans="1:92" x14ac:dyDescent="0.55000000000000004">
      <c r="A392" t="s">
        <v>485</v>
      </c>
      <c r="B392" t="s">
        <v>382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2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2</v>
      </c>
      <c r="AZ392">
        <v>0</v>
      </c>
      <c r="BA392">
        <v>0</v>
      </c>
      <c r="BB392">
        <v>1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2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1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2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f t="shared" si="6"/>
        <v>13</v>
      </c>
    </row>
    <row r="393" spans="1:92" x14ac:dyDescent="0.55000000000000004">
      <c r="A393" t="s">
        <v>486</v>
      </c>
      <c r="B393" t="s">
        <v>382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3</v>
      </c>
      <c r="T393">
        <v>0</v>
      </c>
      <c r="U393">
        <v>0</v>
      </c>
      <c r="V393">
        <v>0</v>
      </c>
      <c r="W393">
        <v>1</v>
      </c>
      <c r="X393">
        <v>0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2</v>
      </c>
      <c r="AZ393">
        <v>0</v>
      </c>
      <c r="BA393">
        <v>0</v>
      </c>
      <c r="BB393">
        <v>0</v>
      </c>
      <c r="BC393">
        <v>0</v>
      </c>
      <c r="BD393">
        <v>1</v>
      </c>
      <c r="BE393">
        <v>0</v>
      </c>
      <c r="BF393">
        <v>0</v>
      </c>
      <c r="BG393">
        <v>0</v>
      </c>
      <c r="BH393">
        <v>3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1</v>
      </c>
      <c r="BO393">
        <v>0</v>
      </c>
      <c r="BP393">
        <v>1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1</v>
      </c>
      <c r="CB393">
        <v>1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f t="shared" si="6"/>
        <v>18</v>
      </c>
    </row>
    <row r="394" spans="1:92" x14ac:dyDescent="0.55000000000000004">
      <c r="A394" t="s">
        <v>487</v>
      </c>
      <c r="B394" t="s">
        <v>382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0</v>
      </c>
      <c r="AB394">
        <v>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2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1</v>
      </c>
      <c r="AU394">
        <v>0</v>
      </c>
      <c r="AV394">
        <v>0</v>
      </c>
      <c r="AW394">
        <v>0</v>
      </c>
      <c r="AX394">
        <v>0</v>
      </c>
      <c r="AY394">
        <v>1</v>
      </c>
      <c r="AZ394">
        <v>0</v>
      </c>
      <c r="BA394">
        <v>0</v>
      </c>
      <c r="BB394">
        <v>0</v>
      </c>
      <c r="BC394">
        <v>0</v>
      </c>
      <c r="BD394">
        <v>1</v>
      </c>
      <c r="BE394">
        <v>0</v>
      </c>
      <c r="BF394">
        <v>0</v>
      </c>
      <c r="BG394">
        <v>0</v>
      </c>
      <c r="BH394">
        <v>1</v>
      </c>
      <c r="BI394">
        <v>0</v>
      </c>
      <c r="BJ394">
        <v>0</v>
      </c>
      <c r="BK394">
        <v>0</v>
      </c>
      <c r="BL394">
        <v>0</v>
      </c>
      <c r="BM394">
        <v>1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1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f t="shared" si="6"/>
        <v>13</v>
      </c>
    </row>
    <row r="395" spans="1:92" x14ac:dyDescent="0.55000000000000004">
      <c r="A395" t="s">
        <v>488</v>
      </c>
      <c r="B395" t="s">
        <v>382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1</v>
      </c>
      <c r="BE395">
        <v>0</v>
      </c>
      <c r="BF395">
        <v>0</v>
      </c>
      <c r="BG395">
        <v>0</v>
      </c>
      <c r="BH395">
        <v>1</v>
      </c>
      <c r="BI395">
        <v>1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1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1</v>
      </c>
      <c r="CN395">
        <f t="shared" si="6"/>
        <v>7</v>
      </c>
    </row>
    <row r="396" spans="1:92" x14ac:dyDescent="0.55000000000000004">
      <c r="A396" t="s">
        <v>489</v>
      </c>
      <c r="B396" t="s">
        <v>382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1</v>
      </c>
      <c r="BA396">
        <v>2</v>
      </c>
      <c r="BB396">
        <v>1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1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1</v>
      </c>
      <c r="BO396">
        <v>0</v>
      </c>
      <c r="BP396">
        <v>0</v>
      </c>
      <c r="BQ396">
        <v>0</v>
      </c>
      <c r="BR396">
        <v>1</v>
      </c>
      <c r="BS396">
        <v>0</v>
      </c>
      <c r="BT396">
        <v>0</v>
      </c>
      <c r="BU396">
        <v>0</v>
      </c>
      <c r="BV396">
        <v>1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f t="shared" si="6"/>
        <v>9</v>
      </c>
    </row>
    <row r="397" spans="1:92" x14ac:dyDescent="0.55000000000000004">
      <c r="A397" t="s">
        <v>490</v>
      </c>
      <c r="B397" t="s">
        <v>382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3</v>
      </c>
      <c r="T397">
        <v>0</v>
      </c>
      <c r="U397">
        <v>0</v>
      </c>
      <c r="V397">
        <v>0</v>
      </c>
      <c r="W397">
        <v>1</v>
      </c>
      <c r="X397">
        <v>0</v>
      </c>
      <c r="Y397">
        <v>1</v>
      </c>
      <c r="Z397">
        <v>0</v>
      </c>
      <c r="AA397">
        <v>0</v>
      </c>
      <c r="AB397">
        <v>0</v>
      </c>
      <c r="AC397">
        <v>0</v>
      </c>
      <c r="AD397">
        <v>1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2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1</v>
      </c>
      <c r="AU397">
        <v>0</v>
      </c>
      <c r="AV397">
        <v>0</v>
      </c>
      <c r="AW397">
        <v>0</v>
      </c>
      <c r="AX397">
        <v>0</v>
      </c>
      <c r="AY397">
        <v>2</v>
      </c>
      <c r="AZ397">
        <v>0</v>
      </c>
      <c r="BA397">
        <v>0</v>
      </c>
      <c r="BB397">
        <v>2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1</v>
      </c>
      <c r="BI397">
        <v>0</v>
      </c>
      <c r="BJ397">
        <v>1</v>
      </c>
      <c r="BK397">
        <v>0</v>
      </c>
      <c r="BL397">
        <v>0</v>
      </c>
      <c r="BM397">
        <v>0</v>
      </c>
      <c r="BN397">
        <v>1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1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1</v>
      </c>
      <c r="CL397">
        <v>0</v>
      </c>
      <c r="CM397">
        <v>0</v>
      </c>
      <c r="CN397">
        <f t="shared" si="6"/>
        <v>19</v>
      </c>
    </row>
    <row r="398" spans="1:92" x14ac:dyDescent="0.55000000000000004">
      <c r="A398" t="s">
        <v>491</v>
      </c>
      <c r="B398" t="s">
        <v>382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1</v>
      </c>
      <c r="R398">
        <v>0</v>
      </c>
      <c r="S398">
        <v>0</v>
      </c>
      <c r="T398">
        <v>1</v>
      </c>
      <c r="U398">
        <v>0</v>
      </c>
      <c r="V398">
        <v>0</v>
      </c>
      <c r="W398">
        <v>1</v>
      </c>
      <c r="X398">
        <v>0</v>
      </c>
      <c r="Y398">
        <v>0</v>
      </c>
      <c r="Z398">
        <v>0</v>
      </c>
      <c r="AA398">
        <v>0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1</v>
      </c>
      <c r="AJ398">
        <v>0</v>
      </c>
      <c r="AK398">
        <v>0</v>
      </c>
      <c r="AL398">
        <v>1</v>
      </c>
      <c r="AM398">
        <v>0</v>
      </c>
      <c r="AN398">
        <v>1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1</v>
      </c>
      <c r="AU398">
        <v>0</v>
      </c>
      <c r="AV398">
        <v>0</v>
      </c>
      <c r="AW398">
        <v>0</v>
      </c>
      <c r="AX398">
        <v>1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1</v>
      </c>
      <c r="BI398">
        <v>1</v>
      </c>
      <c r="BJ398">
        <v>0</v>
      </c>
      <c r="BK398">
        <v>0</v>
      </c>
      <c r="BL398">
        <v>0</v>
      </c>
      <c r="BM398">
        <v>1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f t="shared" si="6"/>
        <v>13</v>
      </c>
    </row>
    <row r="399" spans="1:92" x14ac:dyDescent="0.55000000000000004">
      <c r="A399" t="s">
        <v>492</v>
      </c>
      <c r="B399" t="s">
        <v>382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1</v>
      </c>
      <c r="AJ399">
        <v>0</v>
      </c>
      <c r="AK399">
        <v>0</v>
      </c>
      <c r="AL399">
        <v>2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1</v>
      </c>
      <c r="AU399">
        <v>0</v>
      </c>
      <c r="AV399">
        <v>0</v>
      </c>
      <c r="AW399">
        <v>1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1</v>
      </c>
      <c r="BE399">
        <v>0</v>
      </c>
      <c r="BF399">
        <v>0</v>
      </c>
      <c r="BG399">
        <v>0</v>
      </c>
      <c r="BH399">
        <v>1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1</v>
      </c>
      <c r="BO399">
        <v>0</v>
      </c>
      <c r="BP399">
        <v>1</v>
      </c>
      <c r="BQ399">
        <v>0</v>
      </c>
      <c r="BR399">
        <v>1</v>
      </c>
      <c r="BS399">
        <v>2</v>
      </c>
      <c r="BT399">
        <v>0</v>
      </c>
      <c r="BU399">
        <v>1</v>
      </c>
      <c r="BV399">
        <v>0</v>
      </c>
      <c r="BW399">
        <v>0</v>
      </c>
      <c r="BX399">
        <v>0</v>
      </c>
      <c r="BY399">
        <v>0</v>
      </c>
      <c r="BZ399">
        <v>1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f t="shared" si="6"/>
        <v>16</v>
      </c>
    </row>
    <row r="400" spans="1:92" x14ac:dyDescent="0.55000000000000004">
      <c r="A400" t="s">
        <v>493</v>
      </c>
      <c r="B400" t="s">
        <v>382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1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1</v>
      </c>
      <c r="AS400">
        <v>2</v>
      </c>
      <c r="AT400">
        <v>0</v>
      </c>
      <c r="AU400">
        <v>1</v>
      </c>
      <c r="AV400">
        <v>0</v>
      </c>
      <c r="AW400">
        <v>0</v>
      </c>
      <c r="AX400">
        <v>1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3</v>
      </c>
      <c r="BI400">
        <v>0</v>
      </c>
      <c r="BJ400">
        <v>0</v>
      </c>
      <c r="BK400">
        <v>0</v>
      </c>
      <c r="BL400">
        <v>0</v>
      </c>
      <c r="BM400">
        <v>1</v>
      </c>
      <c r="BN400">
        <v>0</v>
      </c>
      <c r="BO400">
        <v>0</v>
      </c>
      <c r="BP400">
        <v>1</v>
      </c>
      <c r="BQ400">
        <v>0</v>
      </c>
      <c r="BR400">
        <v>1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f t="shared" si="6"/>
        <v>15</v>
      </c>
    </row>
    <row r="401" spans="1:92" x14ac:dyDescent="0.55000000000000004">
      <c r="A401" t="s">
        <v>494</v>
      </c>
      <c r="B401" t="s">
        <v>382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1</v>
      </c>
      <c r="AR401">
        <v>0</v>
      </c>
      <c r="AS401">
        <v>0</v>
      </c>
      <c r="AT401">
        <v>1</v>
      </c>
      <c r="AU401">
        <v>0</v>
      </c>
      <c r="AV401">
        <v>0</v>
      </c>
      <c r="AW401">
        <v>0</v>
      </c>
      <c r="AX401">
        <v>1</v>
      </c>
      <c r="AY401">
        <v>0</v>
      </c>
      <c r="AZ401">
        <v>0</v>
      </c>
      <c r="BA401">
        <v>0</v>
      </c>
      <c r="BB401">
        <v>1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3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1</v>
      </c>
      <c r="BO401">
        <v>0</v>
      </c>
      <c r="BP401">
        <v>1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f t="shared" si="6"/>
        <v>11</v>
      </c>
    </row>
    <row r="402" spans="1:92" x14ac:dyDescent="0.55000000000000004">
      <c r="A402" t="s">
        <v>495</v>
      </c>
      <c r="B402" t="s">
        <v>382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1</v>
      </c>
      <c r="T402">
        <v>0</v>
      </c>
      <c r="U402">
        <v>0</v>
      </c>
      <c r="V402">
        <v>0</v>
      </c>
      <c r="W402">
        <v>1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1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3</v>
      </c>
      <c r="BI402">
        <v>0</v>
      </c>
      <c r="BJ402">
        <v>0</v>
      </c>
      <c r="BK402">
        <v>0</v>
      </c>
      <c r="BL402">
        <v>1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f t="shared" si="6"/>
        <v>9</v>
      </c>
    </row>
    <row r="403" spans="1:92" x14ac:dyDescent="0.55000000000000004">
      <c r="A403" t="s">
        <v>496</v>
      </c>
      <c r="B403" t="s">
        <v>382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3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1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f t="shared" si="6"/>
        <v>8</v>
      </c>
    </row>
    <row r="404" spans="1:92" x14ac:dyDescent="0.55000000000000004">
      <c r="A404" t="s">
        <v>497</v>
      </c>
      <c r="B404" t="s">
        <v>382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3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1</v>
      </c>
      <c r="AJ404">
        <v>0</v>
      </c>
      <c r="AK404">
        <v>0</v>
      </c>
      <c r="AL404">
        <v>0</v>
      </c>
      <c r="AM404">
        <v>2</v>
      </c>
      <c r="AN404">
        <v>0</v>
      </c>
      <c r="AO404">
        <v>0</v>
      </c>
      <c r="AP404">
        <v>0</v>
      </c>
      <c r="AQ404">
        <v>0</v>
      </c>
      <c r="AR404">
        <v>1</v>
      </c>
      <c r="AS404">
        <v>1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1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1</v>
      </c>
      <c r="BR404">
        <v>1</v>
      </c>
      <c r="BS404">
        <v>0</v>
      </c>
      <c r="BT404">
        <v>0</v>
      </c>
      <c r="BU404">
        <v>0</v>
      </c>
      <c r="BV404">
        <v>1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1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f t="shared" si="6"/>
        <v>16</v>
      </c>
    </row>
    <row r="405" spans="1:92" x14ac:dyDescent="0.55000000000000004">
      <c r="A405" t="s">
        <v>498</v>
      </c>
      <c r="B405" t="s">
        <v>382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1</v>
      </c>
      <c r="AU405">
        <v>0</v>
      </c>
      <c r="AV405">
        <v>0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1</v>
      </c>
      <c r="BI405">
        <v>0</v>
      </c>
      <c r="BJ405">
        <v>0</v>
      </c>
      <c r="BK405">
        <v>0</v>
      </c>
      <c r="BL405">
        <v>0</v>
      </c>
      <c r="BM405">
        <v>1</v>
      </c>
      <c r="BN405">
        <v>0</v>
      </c>
      <c r="BO405">
        <v>0</v>
      </c>
      <c r="BP405">
        <v>1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f t="shared" si="6"/>
        <v>6</v>
      </c>
    </row>
    <row r="406" spans="1:92" x14ac:dyDescent="0.55000000000000004">
      <c r="A406" t="s">
        <v>499</v>
      </c>
      <c r="B406" t="s">
        <v>382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1</v>
      </c>
      <c r="R406">
        <v>0</v>
      </c>
      <c r="S406">
        <v>0</v>
      </c>
      <c r="T406">
        <v>2</v>
      </c>
      <c r="U406">
        <v>0</v>
      </c>
      <c r="V406">
        <v>0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1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1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1</v>
      </c>
      <c r="BP406">
        <v>0</v>
      </c>
      <c r="BQ406">
        <v>0</v>
      </c>
      <c r="BR406">
        <v>1</v>
      </c>
      <c r="BS406">
        <v>0</v>
      </c>
      <c r="BT406">
        <v>0</v>
      </c>
      <c r="BU406">
        <v>0</v>
      </c>
      <c r="BV406">
        <v>0</v>
      </c>
      <c r="BW406">
        <v>1</v>
      </c>
      <c r="BX406">
        <v>0</v>
      </c>
      <c r="BY406">
        <v>0</v>
      </c>
      <c r="BZ406">
        <v>0</v>
      </c>
      <c r="CA406">
        <v>0</v>
      </c>
      <c r="CB406">
        <v>1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f t="shared" si="6"/>
        <v>11</v>
      </c>
    </row>
    <row r="407" spans="1:92" x14ac:dyDescent="0.55000000000000004">
      <c r="A407" t="s">
        <v>500</v>
      </c>
      <c r="B407" t="s">
        <v>382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2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1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2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1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1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1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f t="shared" si="6"/>
        <v>11</v>
      </c>
    </row>
    <row r="408" spans="1:92" x14ac:dyDescent="0.55000000000000004">
      <c r="A408" t="s">
        <v>501</v>
      </c>
      <c r="B408" t="s">
        <v>382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1</v>
      </c>
      <c r="AT408">
        <v>0</v>
      </c>
      <c r="AU408">
        <v>0</v>
      </c>
      <c r="AV408">
        <v>1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1</v>
      </c>
      <c r="BI408">
        <v>0</v>
      </c>
      <c r="BJ408">
        <v>0</v>
      </c>
      <c r="BK408">
        <v>0</v>
      </c>
      <c r="BL408">
        <v>1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f t="shared" si="6"/>
        <v>7</v>
      </c>
    </row>
    <row r="409" spans="1:92" x14ac:dyDescent="0.55000000000000004">
      <c r="A409" t="s">
        <v>502</v>
      </c>
      <c r="B409" t="s">
        <v>382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2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</v>
      </c>
      <c r="Y409">
        <v>1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2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1</v>
      </c>
      <c r="AU409">
        <v>0</v>
      </c>
      <c r="AV409">
        <v>0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1</v>
      </c>
      <c r="BI409">
        <v>0</v>
      </c>
      <c r="BJ409">
        <v>0</v>
      </c>
      <c r="BK409">
        <v>0</v>
      </c>
      <c r="BL409">
        <v>0</v>
      </c>
      <c r="BM409">
        <v>1</v>
      </c>
      <c r="BN409">
        <v>0</v>
      </c>
      <c r="BO409">
        <v>0</v>
      </c>
      <c r="BP409">
        <v>0</v>
      </c>
      <c r="BQ409">
        <v>1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1</v>
      </c>
      <c r="CN409">
        <f t="shared" si="6"/>
        <v>13</v>
      </c>
    </row>
    <row r="410" spans="1:92" x14ac:dyDescent="0.55000000000000004">
      <c r="A410" t="s">
        <v>503</v>
      </c>
      <c r="B410" t="s">
        <v>382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0</v>
      </c>
      <c r="U410">
        <v>1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0</v>
      </c>
      <c r="AB410">
        <v>1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1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1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>
        <v>1</v>
      </c>
      <c r="BJ410">
        <v>0</v>
      </c>
      <c r="BK410">
        <v>0</v>
      </c>
      <c r="BL410">
        <v>0</v>
      </c>
      <c r="BM410">
        <v>0</v>
      </c>
      <c r="BN410">
        <v>2</v>
      </c>
      <c r="BO410">
        <v>0</v>
      </c>
      <c r="BP410">
        <v>0</v>
      </c>
      <c r="BQ410">
        <v>1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1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f t="shared" si="6"/>
        <v>15</v>
      </c>
    </row>
    <row r="411" spans="1:92" x14ac:dyDescent="0.55000000000000004">
      <c r="A411" t="s">
        <v>504</v>
      </c>
      <c r="B411" t="s">
        <v>382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1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1</v>
      </c>
      <c r="AZ411">
        <v>1</v>
      </c>
      <c r="BA411">
        <v>0</v>
      </c>
      <c r="BB411">
        <v>0</v>
      </c>
      <c r="BC411">
        <v>0</v>
      </c>
      <c r="BD411">
        <v>1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1</v>
      </c>
      <c r="BK411">
        <v>1</v>
      </c>
      <c r="BL411">
        <v>0</v>
      </c>
      <c r="BM411">
        <v>0</v>
      </c>
      <c r="BN411">
        <v>1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1</v>
      </c>
      <c r="BX411">
        <v>1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f t="shared" si="6"/>
        <v>10</v>
      </c>
    </row>
    <row r="412" spans="1:92" x14ac:dyDescent="0.55000000000000004">
      <c r="A412" t="s">
        <v>505</v>
      </c>
      <c r="B412" t="s">
        <v>382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4</v>
      </c>
      <c r="R412">
        <v>0</v>
      </c>
      <c r="S412">
        <v>1</v>
      </c>
      <c r="T412">
        <v>0</v>
      </c>
      <c r="U412">
        <v>1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1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1</v>
      </c>
      <c r="AU412">
        <v>0</v>
      </c>
      <c r="AV412">
        <v>0</v>
      </c>
      <c r="AW412">
        <v>0</v>
      </c>
      <c r="AX412">
        <v>0</v>
      </c>
      <c r="AY412">
        <v>1</v>
      </c>
      <c r="AZ412">
        <v>0</v>
      </c>
      <c r="BA412">
        <v>0</v>
      </c>
      <c r="BB412">
        <v>1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3</v>
      </c>
      <c r="BI412">
        <v>2</v>
      </c>
      <c r="BJ412">
        <v>0</v>
      </c>
      <c r="BK412">
        <v>0</v>
      </c>
      <c r="BL412">
        <v>0</v>
      </c>
      <c r="BM412">
        <v>0</v>
      </c>
      <c r="BN412">
        <v>1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1</v>
      </c>
      <c r="CM412">
        <v>0</v>
      </c>
      <c r="CN412">
        <f t="shared" si="6"/>
        <v>19</v>
      </c>
    </row>
    <row r="413" spans="1:92" x14ac:dyDescent="0.55000000000000004">
      <c r="A413" t="s">
        <v>506</v>
      </c>
      <c r="B413" t="s">
        <v>382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1</v>
      </c>
      <c r="R413">
        <v>0</v>
      </c>
      <c r="S413">
        <v>1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2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2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1</v>
      </c>
      <c r="BO413">
        <v>0</v>
      </c>
      <c r="BP413">
        <v>1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f t="shared" si="6"/>
        <v>12</v>
      </c>
    </row>
    <row r="414" spans="1:92" x14ac:dyDescent="0.55000000000000004">
      <c r="A414" t="s">
        <v>507</v>
      </c>
      <c r="B414" t="s">
        <v>382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1</v>
      </c>
      <c r="R414">
        <v>0</v>
      </c>
      <c r="S414">
        <v>1</v>
      </c>
      <c r="T414">
        <v>2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1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3</v>
      </c>
      <c r="AS414">
        <v>1</v>
      </c>
      <c r="AT414">
        <v>0</v>
      </c>
      <c r="AU414">
        <v>0</v>
      </c>
      <c r="AV414">
        <v>0</v>
      </c>
      <c r="AW414">
        <v>0</v>
      </c>
      <c r="AX414">
        <v>1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2</v>
      </c>
      <c r="BI414">
        <v>0</v>
      </c>
      <c r="BJ414">
        <v>0</v>
      </c>
      <c r="BK414">
        <v>0</v>
      </c>
      <c r="BL414">
        <v>0</v>
      </c>
      <c r="BM414">
        <v>1</v>
      </c>
      <c r="BN414">
        <v>0</v>
      </c>
      <c r="BO414">
        <v>0</v>
      </c>
      <c r="BP414">
        <v>1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1</v>
      </c>
      <c r="CC414">
        <v>0</v>
      </c>
      <c r="CD414">
        <v>1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f t="shared" si="6"/>
        <v>19</v>
      </c>
    </row>
    <row r="415" spans="1:92" x14ac:dyDescent="0.55000000000000004">
      <c r="A415" t="s">
        <v>508</v>
      </c>
      <c r="B415" t="s">
        <v>382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1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1</v>
      </c>
      <c r="AU415">
        <v>0</v>
      </c>
      <c r="AV415">
        <v>1</v>
      </c>
      <c r="AW415">
        <v>0</v>
      </c>
      <c r="AX415">
        <v>0</v>
      </c>
      <c r="AY415">
        <v>1</v>
      </c>
      <c r="AZ415">
        <v>1</v>
      </c>
      <c r="BA415">
        <v>0</v>
      </c>
      <c r="BB415">
        <v>0</v>
      </c>
      <c r="BC415">
        <v>0</v>
      </c>
      <c r="BD415">
        <v>1</v>
      </c>
      <c r="BE415">
        <v>0</v>
      </c>
      <c r="BF415">
        <v>1</v>
      </c>
      <c r="BG415">
        <v>0</v>
      </c>
      <c r="BH415">
        <v>1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1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2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f t="shared" si="6"/>
        <v>12</v>
      </c>
    </row>
    <row r="416" spans="1:92" x14ac:dyDescent="0.55000000000000004">
      <c r="A416" t="s">
        <v>509</v>
      </c>
      <c r="B416" t="s">
        <v>382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2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1</v>
      </c>
      <c r="AU416">
        <v>0</v>
      </c>
      <c r="AV416">
        <v>0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1</v>
      </c>
      <c r="BI416">
        <v>2</v>
      </c>
      <c r="BJ416">
        <v>0</v>
      </c>
      <c r="BK416">
        <v>0</v>
      </c>
      <c r="BL416">
        <v>0</v>
      </c>
      <c r="BM416">
        <v>0</v>
      </c>
      <c r="BN416">
        <v>1</v>
      </c>
      <c r="BO416">
        <v>0</v>
      </c>
      <c r="BP416">
        <v>1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f t="shared" si="6"/>
        <v>11</v>
      </c>
    </row>
    <row r="417" spans="1:92" x14ac:dyDescent="0.55000000000000004">
      <c r="A417" t="s">
        <v>510</v>
      </c>
      <c r="B417" t="s">
        <v>382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8</v>
      </c>
      <c r="T417">
        <v>2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2</v>
      </c>
      <c r="AM417">
        <v>0</v>
      </c>
      <c r="AN417">
        <v>1</v>
      </c>
      <c r="AO417">
        <v>0</v>
      </c>
      <c r="AP417">
        <v>0</v>
      </c>
      <c r="AQ417">
        <v>0</v>
      </c>
      <c r="AR417">
        <v>0</v>
      </c>
      <c r="AS417">
        <v>1</v>
      </c>
      <c r="AT417">
        <v>0</v>
      </c>
      <c r="AU417">
        <v>0</v>
      </c>
      <c r="AV417">
        <v>0</v>
      </c>
      <c r="AW417">
        <v>0</v>
      </c>
      <c r="AX417">
        <v>1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1</v>
      </c>
      <c r="BI417">
        <v>1</v>
      </c>
      <c r="BJ417">
        <v>0</v>
      </c>
      <c r="BK417">
        <v>1</v>
      </c>
      <c r="BL417">
        <v>1</v>
      </c>
      <c r="BM417">
        <v>0</v>
      </c>
      <c r="BN417">
        <v>0</v>
      </c>
      <c r="BO417">
        <v>0</v>
      </c>
      <c r="BP417">
        <v>1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f t="shared" si="6"/>
        <v>22</v>
      </c>
    </row>
    <row r="418" spans="1:92" x14ac:dyDescent="0.55000000000000004">
      <c r="A418" t="s">
        <v>511</v>
      </c>
      <c r="B418" t="s">
        <v>382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1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1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1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1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1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f t="shared" si="6"/>
        <v>7</v>
      </c>
    </row>
    <row r="419" spans="1:92" x14ac:dyDescent="0.55000000000000004">
      <c r="A419" t="s">
        <v>512</v>
      </c>
      <c r="B419" t="s">
        <v>382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</v>
      </c>
      <c r="X419">
        <v>0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1</v>
      </c>
      <c r="AU419">
        <v>0</v>
      </c>
      <c r="AV419">
        <v>0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2</v>
      </c>
      <c r="BI419">
        <v>0</v>
      </c>
      <c r="BJ419">
        <v>0</v>
      </c>
      <c r="BK419">
        <v>0</v>
      </c>
      <c r="BL419">
        <v>1</v>
      </c>
      <c r="BM419">
        <v>0</v>
      </c>
      <c r="BN419">
        <v>0</v>
      </c>
      <c r="BO419">
        <v>0</v>
      </c>
      <c r="BP419">
        <v>1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f t="shared" si="6"/>
        <v>9</v>
      </c>
    </row>
    <row r="420" spans="1:92" x14ac:dyDescent="0.55000000000000004">
      <c r="A420" t="s">
        <v>513</v>
      </c>
      <c r="B420" t="s">
        <v>382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1</v>
      </c>
      <c r="AZ420">
        <v>0</v>
      </c>
      <c r="BA420">
        <v>0</v>
      </c>
      <c r="BB420">
        <v>1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2</v>
      </c>
      <c r="BI420">
        <v>0</v>
      </c>
      <c r="BJ420">
        <v>0</v>
      </c>
      <c r="BK420">
        <v>0</v>
      </c>
      <c r="BL420">
        <v>1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1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f t="shared" si="6"/>
        <v>8</v>
      </c>
    </row>
    <row r="421" spans="1:92" x14ac:dyDescent="0.55000000000000004">
      <c r="A421" t="s">
        <v>514</v>
      </c>
      <c r="B421" t="s">
        <v>382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1</v>
      </c>
      <c r="U421">
        <v>0</v>
      </c>
      <c r="V421">
        <v>0</v>
      </c>
      <c r="W421">
        <v>1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2</v>
      </c>
      <c r="AN421">
        <v>0</v>
      </c>
      <c r="AO421">
        <v>0</v>
      </c>
      <c r="AP421">
        <v>0</v>
      </c>
      <c r="AQ421">
        <v>0</v>
      </c>
      <c r="AR421">
        <v>1</v>
      </c>
      <c r="AS421">
        <v>1</v>
      </c>
      <c r="AT421">
        <v>1</v>
      </c>
      <c r="AU421">
        <v>0</v>
      </c>
      <c r="AV421">
        <v>0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1</v>
      </c>
      <c r="BO421">
        <v>0</v>
      </c>
      <c r="BP421">
        <v>1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f t="shared" si="6"/>
        <v>12</v>
      </c>
    </row>
    <row r="422" spans="1:92" x14ac:dyDescent="0.55000000000000004">
      <c r="A422" t="s">
        <v>515</v>
      </c>
      <c r="B422" t="s">
        <v>382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1</v>
      </c>
      <c r="AU422">
        <v>0</v>
      </c>
      <c r="AV422">
        <v>0</v>
      </c>
      <c r="AW422">
        <v>0</v>
      </c>
      <c r="AX422">
        <v>0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3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1</v>
      </c>
      <c r="BO422">
        <v>0</v>
      </c>
      <c r="BP422">
        <v>1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f t="shared" si="6"/>
        <v>10</v>
      </c>
    </row>
    <row r="423" spans="1:92" x14ac:dyDescent="0.55000000000000004">
      <c r="A423" t="s">
        <v>516</v>
      </c>
      <c r="B423" t="s">
        <v>382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1</v>
      </c>
      <c r="T423">
        <v>1</v>
      </c>
      <c r="U423">
        <v>0</v>
      </c>
      <c r="V423">
        <v>1</v>
      </c>
      <c r="W423">
        <v>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1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2</v>
      </c>
      <c r="BI423">
        <v>0</v>
      </c>
      <c r="BJ423">
        <v>0</v>
      </c>
      <c r="BK423">
        <v>0</v>
      </c>
      <c r="BL423">
        <v>1</v>
      </c>
      <c r="BM423">
        <v>0</v>
      </c>
      <c r="BN423">
        <v>0</v>
      </c>
      <c r="BO423">
        <v>0</v>
      </c>
      <c r="BP423">
        <v>0</v>
      </c>
      <c r="BQ423">
        <v>1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1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f t="shared" si="6"/>
        <v>11</v>
      </c>
    </row>
    <row r="424" spans="1:92" x14ac:dyDescent="0.55000000000000004">
      <c r="A424" t="s">
        <v>517</v>
      </c>
      <c r="B424" t="s">
        <v>382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0</v>
      </c>
      <c r="T424">
        <v>1</v>
      </c>
      <c r="U424">
        <v>0</v>
      </c>
      <c r="V424">
        <v>1</v>
      </c>
      <c r="W424">
        <v>2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1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1</v>
      </c>
      <c r="AZ424">
        <v>0</v>
      </c>
      <c r="BA424">
        <v>0</v>
      </c>
      <c r="BB424">
        <v>0</v>
      </c>
      <c r="BC424">
        <v>0</v>
      </c>
      <c r="BD424">
        <v>1</v>
      </c>
      <c r="BE424">
        <v>0</v>
      </c>
      <c r="BF424">
        <v>0</v>
      </c>
      <c r="BG424">
        <v>0</v>
      </c>
      <c r="BH424">
        <v>3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1</v>
      </c>
      <c r="CJ424">
        <v>0</v>
      </c>
      <c r="CK424">
        <v>0</v>
      </c>
      <c r="CL424">
        <v>0</v>
      </c>
      <c r="CM424">
        <v>0</v>
      </c>
      <c r="CN424">
        <f t="shared" si="6"/>
        <v>15</v>
      </c>
    </row>
    <row r="425" spans="1:92" x14ac:dyDescent="0.55000000000000004">
      <c r="A425" t="s">
        <v>518</v>
      </c>
      <c r="B425" t="s">
        <v>382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1</v>
      </c>
      <c r="T425">
        <v>2</v>
      </c>
      <c r="U425">
        <v>0</v>
      </c>
      <c r="V425">
        <v>0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2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5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1</v>
      </c>
      <c r="BO425">
        <v>0</v>
      </c>
      <c r="BP425">
        <v>0</v>
      </c>
      <c r="BQ425">
        <v>0</v>
      </c>
      <c r="BR425">
        <v>0</v>
      </c>
      <c r="BS425">
        <v>1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1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f t="shared" si="6"/>
        <v>16</v>
      </c>
    </row>
    <row r="426" spans="1:92" x14ac:dyDescent="0.55000000000000004">
      <c r="A426" t="s">
        <v>519</v>
      </c>
      <c r="B426" t="s">
        <v>382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1</v>
      </c>
      <c r="AT426">
        <v>0</v>
      </c>
      <c r="AU426">
        <v>0</v>
      </c>
      <c r="AV426">
        <v>0</v>
      </c>
      <c r="AW426">
        <v>0</v>
      </c>
      <c r="AX426">
        <v>2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2</v>
      </c>
      <c r="BI426">
        <v>1</v>
      </c>
      <c r="BJ426">
        <v>0</v>
      </c>
      <c r="BK426">
        <v>0</v>
      </c>
      <c r="BL426">
        <v>0</v>
      </c>
      <c r="BM426">
        <v>1</v>
      </c>
      <c r="BN426">
        <v>0</v>
      </c>
      <c r="BO426">
        <v>0</v>
      </c>
      <c r="BP426">
        <v>1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1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f t="shared" si="6"/>
        <v>15</v>
      </c>
    </row>
    <row r="427" spans="1:92" x14ac:dyDescent="0.55000000000000004">
      <c r="A427" t="s">
        <v>520</v>
      </c>
      <c r="B427" t="s">
        <v>382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1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1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1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1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1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f t="shared" si="6"/>
        <v>7</v>
      </c>
    </row>
    <row r="428" spans="1:92" x14ac:dyDescent="0.55000000000000004">
      <c r="A428" t="s">
        <v>521</v>
      </c>
      <c r="B428" t="s">
        <v>382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1</v>
      </c>
      <c r="Q428">
        <v>2</v>
      </c>
      <c r="R428">
        <v>0</v>
      </c>
      <c r="S428">
        <v>3</v>
      </c>
      <c r="T428">
        <v>0</v>
      </c>
      <c r="U428">
        <v>0</v>
      </c>
      <c r="V428">
        <v>1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2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1</v>
      </c>
      <c r="AT428">
        <v>0</v>
      </c>
      <c r="AU428">
        <v>1</v>
      </c>
      <c r="AV428">
        <v>0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1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1</v>
      </c>
      <c r="BO428">
        <v>0</v>
      </c>
      <c r="BP428">
        <v>0</v>
      </c>
      <c r="BQ428">
        <v>1</v>
      </c>
      <c r="BR428">
        <v>1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f t="shared" si="6"/>
        <v>19</v>
      </c>
    </row>
    <row r="429" spans="1:92" x14ac:dyDescent="0.55000000000000004">
      <c r="A429" t="s">
        <v>522</v>
      </c>
      <c r="B429" t="s">
        <v>382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1</v>
      </c>
      <c r="AJ429">
        <v>0</v>
      </c>
      <c r="AK429">
        <v>0</v>
      </c>
      <c r="AL429">
        <v>2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1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4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1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f t="shared" si="6"/>
        <v>10</v>
      </c>
    </row>
    <row r="430" spans="1:92" x14ac:dyDescent="0.55000000000000004">
      <c r="A430" t="s">
        <v>523</v>
      </c>
      <c r="B430" t="s">
        <v>382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</v>
      </c>
      <c r="T430">
        <v>8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1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1</v>
      </c>
      <c r="BB430">
        <v>0</v>
      </c>
      <c r="BC430">
        <v>0</v>
      </c>
      <c r="BD430">
        <v>1</v>
      </c>
      <c r="BE430">
        <v>0</v>
      </c>
      <c r="BF430">
        <v>1</v>
      </c>
      <c r="BG430">
        <v>0</v>
      </c>
      <c r="BH430">
        <v>1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1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f t="shared" si="6"/>
        <v>17</v>
      </c>
    </row>
    <row r="431" spans="1:92" x14ac:dyDescent="0.55000000000000004">
      <c r="A431" t="s">
        <v>524</v>
      </c>
      <c r="B431" t="s">
        <v>382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1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1</v>
      </c>
      <c r="AI431">
        <v>0</v>
      </c>
      <c r="AJ431">
        <v>0</v>
      </c>
      <c r="AK431">
        <v>0</v>
      </c>
      <c r="AL431">
        <v>0</v>
      </c>
      <c r="AM431">
        <v>2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2</v>
      </c>
      <c r="AU431">
        <v>0</v>
      </c>
      <c r="AV431">
        <v>1</v>
      </c>
      <c r="AW431">
        <v>0</v>
      </c>
      <c r="AX431">
        <v>0</v>
      </c>
      <c r="AY431">
        <v>2</v>
      </c>
      <c r="AZ431">
        <v>0</v>
      </c>
      <c r="BA431">
        <v>0</v>
      </c>
      <c r="BB431">
        <v>0</v>
      </c>
      <c r="BC431">
        <v>0</v>
      </c>
      <c r="BD431">
        <v>1</v>
      </c>
      <c r="BE431">
        <v>0</v>
      </c>
      <c r="BF431">
        <v>0</v>
      </c>
      <c r="BG431">
        <v>0</v>
      </c>
      <c r="BH431">
        <v>2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1</v>
      </c>
      <c r="BP431">
        <v>1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1</v>
      </c>
      <c r="BX431">
        <v>0</v>
      </c>
      <c r="BY431">
        <v>0</v>
      </c>
      <c r="BZ431">
        <v>0</v>
      </c>
      <c r="CA431">
        <v>1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1</v>
      </c>
      <c r="CM431">
        <v>0</v>
      </c>
      <c r="CN431">
        <f t="shared" si="6"/>
        <v>19</v>
      </c>
    </row>
    <row r="432" spans="1:92" x14ac:dyDescent="0.55000000000000004">
      <c r="A432" s="14" t="s">
        <v>525</v>
      </c>
      <c r="B432" s="14"/>
      <c r="C432">
        <f>SUM(INDEX(A1:CN431, 0, 3))</f>
        <v>9</v>
      </c>
      <c r="D432">
        <f>SUM(INDEX(A1:CN431, 0, 4))</f>
        <v>26</v>
      </c>
      <c r="E432">
        <f>SUM(INDEX(A1:CN431, 0, 5))</f>
        <v>2</v>
      </c>
      <c r="F432">
        <f>SUM(INDEX(A1:CN431, 0, 6))</f>
        <v>0</v>
      </c>
      <c r="G432">
        <f>SUM(INDEX(A1:CN431, 0, 7))</f>
        <v>3</v>
      </c>
      <c r="H432">
        <f>SUM(INDEX(A1:CN431, 0, 8))</f>
        <v>40</v>
      </c>
      <c r="I432">
        <f>SUM(INDEX(A1:CN431, 0, 9))</f>
        <v>43</v>
      </c>
      <c r="J432">
        <f>SUM(INDEX(A1:CN431, 0, 10))</f>
        <v>20</v>
      </c>
      <c r="K432">
        <f>SUM(INDEX(A1:CN431, 0, 11))</f>
        <v>30</v>
      </c>
      <c r="L432">
        <f>SUM(INDEX(A1:CN431, 0, 12))</f>
        <v>41</v>
      </c>
      <c r="M432">
        <f>SUM(INDEX(A1:CN431, 0, 13))</f>
        <v>167</v>
      </c>
      <c r="N432">
        <f>SUM(INDEX(A1:CN431, 0, 14))</f>
        <v>37</v>
      </c>
      <c r="O432">
        <f>SUM(INDEX(A1:CN431, 0, 15))</f>
        <v>8</v>
      </c>
      <c r="P432">
        <f>SUM(INDEX(A1:CN431, 0, 16))</f>
        <v>31</v>
      </c>
      <c r="Q432">
        <f>SUM(INDEX(A1:CN431, 0, 17))</f>
        <v>114</v>
      </c>
      <c r="R432">
        <f>SUM(INDEX(A1:CN431, 0, 18))</f>
        <v>176</v>
      </c>
      <c r="S432">
        <f>SUM(INDEX(A1:CN431, 0, 19))</f>
        <v>184</v>
      </c>
      <c r="T432">
        <f>SUM(INDEX(A1:CN431, 0, 20))</f>
        <v>182</v>
      </c>
      <c r="U432">
        <f>SUM(INDEX(A1:CN431, 0, 21))</f>
        <v>27</v>
      </c>
      <c r="V432">
        <f>SUM(INDEX(A1:CN431, 0, 22))</f>
        <v>20</v>
      </c>
      <c r="W432">
        <f>SUM(INDEX(A1:CN431, 0, 23))</f>
        <v>379</v>
      </c>
      <c r="X432">
        <f>SUM(INDEX(A1:CN431, 0, 24))</f>
        <v>37</v>
      </c>
      <c r="Y432">
        <f>SUM(INDEX(A1:CN431, 0, 25))</f>
        <v>76</v>
      </c>
      <c r="Z432">
        <f>SUM(INDEX(A1:CN431, 0, 26))</f>
        <v>9</v>
      </c>
      <c r="AA432">
        <f>SUM(INDEX(A1:CN431, 0, 27))</f>
        <v>6</v>
      </c>
      <c r="AB432">
        <f>SUM(INDEX(A1:CN431, 0, 28))</f>
        <v>149</v>
      </c>
      <c r="AC432">
        <f>SUM(INDEX(A1:CN431, 0, 29))</f>
        <v>4</v>
      </c>
      <c r="AD432">
        <f>SUM(INDEX(A1:CN431, 0, 30))</f>
        <v>57</v>
      </c>
      <c r="AE432">
        <f>SUM(INDEX(A1:CN431, 0, 31))</f>
        <v>4</v>
      </c>
      <c r="AF432">
        <f>SUM(INDEX(A1:CN431, 0, 32))</f>
        <v>3</v>
      </c>
      <c r="AG432">
        <f>SUM(INDEX(A1:CN431, 0, 33))</f>
        <v>7</v>
      </c>
      <c r="AH432">
        <f>SUM(INDEX(A1:CN431, 0, 34))</f>
        <v>19</v>
      </c>
      <c r="AI432">
        <f>SUM(INDEX(A1:CN431, 0, 35))</f>
        <v>50</v>
      </c>
      <c r="AJ432">
        <f>SUM(INDEX(A1:CN431, 0, 36))</f>
        <v>7</v>
      </c>
      <c r="AK432">
        <f>SUM(INDEX(A1:CN431, 0, 37))</f>
        <v>27</v>
      </c>
      <c r="AL432">
        <f>SUM(INDEX(A1:CN431, 0, 38))</f>
        <v>214</v>
      </c>
      <c r="AM432">
        <f>SUM(INDEX(A1:CN431, 0, 39))</f>
        <v>137</v>
      </c>
      <c r="AN432">
        <f>SUM(INDEX(A1:CN431, 0, 40))</f>
        <v>76</v>
      </c>
      <c r="AO432">
        <f>SUM(INDEX(A1:CN431, 0, 41))</f>
        <v>11</v>
      </c>
      <c r="AP432">
        <f>SUM(INDEX(A1:CN431, 0, 42))</f>
        <v>2</v>
      </c>
      <c r="AQ432">
        <f>SUM(INDEX(A1:CN431, 0, 43))</f>
        <v>16</v>
      </c>
      <c r="AR432">
        <f>SUM(INDEX(A1:CN431, 0, 44))</f>
        <v>46</v>
      </c>
      <c r="AS432">
        <f>SUM(INDEX(A1:CN431, 0, 45))</f>
        <v>125</v>
      </c>
      <c r="AT432">
        <f>SUM(INDEX(A1:CN431, 0, 46))</f>
        <v>186</v>
      </c>
      <c r="AU432">
        <f>SUM(INDEX(A1:CN431, 0, 47))</f>
        <v>31</v>
      </c>
      <c r="AV432">
        <f>SUM(INDEX(A1:CN431, 0, 48))</f>
        <v>18</v>
      </c>
      <c r="AW432">
        <f>SUM(INDEX(A1:CN431, 0, 49))</f>
        <v>37</v>
      </c>
      <c r="AX432">
        <f>SUM(INDEX(A1:CN431, 0, 50))</f>
        <v>162</v>
      </c>
      <c r="AY432">
        <f>SUM(INDEX(A1:CN431, 0, 51))</f>
        <v>257</v>
      </c>
      <c r="AZ432">
        <f>SUM(INDEX(A1:CN431, 0, 52))</f>
        <v>109</v>
      </c>
      <c r="BA432">
        <f>SUM(INDEX(A1:CN431, 0, 53))</f>
        <v>15</v>
      </c>
      <c r="BB432">
        <f>SUM(INDEX(A1:CN431, 0, 54))</f>
        <v>47</v>
      </c>
      <c r="BC432">
        <f>SUM(INDEX(A1:CN431, 0, 55))</f>
        <v>8</v>
      </c>
      <c r="BD432">
        <f>SUM(INDEX(A1:CN431, 0, 56))</f>
        <v>107</v>
      </c>
      <c r="BE432">
        <f>SUM(INDEX(A1:CN431, 0, 57))</f>
        <v>57</v>
      </c>
      <c r="BF432">
        <f>SUM(INDEX(A1:CN431, 0, 58))</f>
        <v>47</v>
      </c>
      <c r="BG432">
        <f>SUM(INDEX(A1:CN431, 0, 59))</f>
        <v>2</v>
      </c>
      <c r="BH432">
        <f>SUM(INDEX(A1:CN431, 0, 60))</f>
        <v>699</v>
      </c>
      <c r="BI432">
        <f>SUM(INDEX(A1:CN431, 0, 61))</f>
        <v>74</v>
      </c>
      <c r="BJ432">
        <f>SUM(INDEX(A1:CN431, 0, 62))</f>
        <v>18</v>
      </c>
      <c r="BK432">
        <f>SUM(INDEX(A1:CN431, 0, 63))</f>
        <v>88</v>
      </c>
      <c r="BL432">
        <f>SUM(INDEX(A1:CN431, 0, 64))</f>
        <v>100</v>
      </c>
      <c r="BM432">
        <f>SUM(INDEX(A1:CN431, 0, 65))</f>
        <v>168</v>
      </c>
      <c r="BN432">
        <f>SUM(INDEX(A1:CN431, 0, 66))</f>
        <v>166</v>
      </c>
      <c r="BO432">
        <f>SUM(INDEX(A1:CN431, 0, 67))</f>
        <v>27</v>
      </c>
      <c r="BP432">
        <f>SUM(INDEX(A1:CN431, 0, 68))</f>
        <v>179</v>
      </c>
      <c r="BQ432">
        <f>SUM(INDEX(A1:CN431, 0, 69))</f>
        <v>110</v>
      </c>
      <c r="BR432">
        <f>SUM(INDEX(A1:CN431, 0, 70))</f>
        <v>51</v>
      </c>
      <c r="BS432">
        <f>SUM(INDEX(A1:CN431, 0, 71))</f>
        <v>13</v>
      </c>
      <c r="BT432">
        <f>SUM(INDEX(A1:CN431, 0, 72))</f>
        <v>4</v>
      </c>
      <c r="BU432">
        <f>SUM(INDEX(A1:CN431, 0, 73))</f>
        <v>10</v>
      </c>
      <c r="BV432">
        <f>SUM(INDEX(A1:CN431, 0, 74))</f>
        <v>15</v>
      </c>
      <c r="BW432">
        <f>SUM(INDEX(A1:CN431, 0, 75))</f>
        <v>53</v>
      </c>
      <c r="BX432">
        <f>SUM(INDEX(A1:CN431, 0, 76))</f>
        <v>25</v>
      </c>
      <c r="BY432">
        <f>SUM(INDEX(A1:CN431, 0, 77))</f>
        <v>19</v>
      </c>
      <c r="BZ432">
        <f>SUM(INDEX(A1:CN431, 0, 78))</f>
        <v>50</v>
      </c>
      <c r="CA432">
        <f>SUM(INDEX(A1:CN431, 0, 79))</f>
        <v>22</v>
      </c>
      <c r="CB432">
        <f>SUM(INDEX(A1:CN431, 0, 80))</f>
        <v>26</v>
      </c>
      <c r="CC432">
        <f>SUM(INDEX(A1:CN431, 0, 81))</f>
        <v>5</v>
      </c>
      <c r="CD432">
        <f>SUM(INDEX(A1:CN431, 0, 82))</f>
        <v>100</v>
      </c>
      <c r="CE432">
        <f>SUM(INDEX(A1:CN431, 0, 83))</f>
        <v>2</v>
      </c>
      <c r="CF432">
        <f>SUM(INDEX(A1:CN431, 0, 84))</f>
        <v>1</v>
      </c>
      <c r="CG432">
        <f>SUM(INDEX(A1:CN431, 0, 85))</f>
        <v>14</v>
      </c>
      <c r="CH432">
        <f>SUM(INDEX(A1:CN431, 0, 86))</f>
        <v>5</v>
      </c>
      <c r="CI432">
        <f>SUM(INDEX(A1:CN431, 0, 87))</f>
        <v>36</v>
      </c>
      <c r="CJ432">
        <f>SUM(INDEX(A1:CN431, 0, 88))</f>
        <v>17</v>
      </c>
      <c r="CK432">
        <f>SUM(INDEX(A1:CN431, 0, 89))</f>
        <v>30</v>
      </c>
      <c r="CL432">
        <f>SUM(INDEX(A1:CN431, 0, 90))</f>
        <v>26</v>
      </c>
      <c r="CM432">
        <f>SUM(INDEX(A1:CN431, 0, 91))</f>
        <v>47</v>
      </c>
      <c r="CN432">
        <f>SUM(INDEX(A1:CN431, 0, 92))</f>
        <v>5904</v>
      </c>
    </row>
    <row r="433" spans="1:91" x14ac:dyDescent="0.55000000000000004">
      <c r="A433" s="2" t="s">
        <v>554</v>
      </c>
      <c r="C433">
        <f>COUNTIF(C2:C431, "&gt;0")</f>
        <v>7</v>
      </c>
      <c r="D433">
        <f t="shared" ref="D433:BO433" si="7">COUNTIF(D2:D431, "&gt;0")</f>
        <v>24</v>
      </c>
      <c r="E433">
        <f t="shared" si="7"/>
        <v>2</v>
      </c>
      <c r="F433">
        <f t="shared" si="7"/>
        <v>0</v>
      </c>
      <c r="G433">
        <f t="shared" si="7"/>
        <v>3</v>
      </c>
      <c r="H433">
        <f t="shared" si="7"/>
        <v>35</v>
      </c>
      <c r="I433">
        <f t="shared" si="7"/>
        <v>39</v>
      </c>
      <c r="J433">
        <f t="shared" si="7"/>
        <v>18</v>
      </c>
      <c r="K433">
        <f t="shared" si="7"/>
        <v>30</v>
      </c>
      <c r="L433">
        <f t="shared" si="7"/>
        <v>41</v>
      </c>
      <c r="M433">
        <f t="shared" si="7"/>
        <v>160</v>
      </c>
      <c r="N433">
        <f t="shared" si="7"/>
        <v>35</v>
      </c>
      <c r="O433">
        <f t="shared" si="7"/>
        <v>7</v>
      </c>
      <c r="P433">
        <f t="shared" si="7"/>
        <v>30</v>
      </c>
      <c r="Q433">
        <f t="shared" si="7"/>
        <v>72</v>
      </c>
      <c r="R433">
        <f t="shared" si="7"/>
        <v>79</v>
      </c>
      <c r="S433">
        <f t="shared" si="7"/>
        <v>93</v>
      </c>
      <c r="T433">
        <f t="shared" si="7"/>
        <v>99</v>
      </c>
      <c r="U433">
        <f t="shared" si="7"/>
        <v>16</v>
      </c>
      <c r="V433">
        <f t="shared" si="7"/>
        <v>19</v>
      </c>
      <c r="W433">
        <f t="shared" si="7"/>
        <v>366</v>
      </c>
      <c r="X433">
        <f t="shared" si="7"/>
        <v>37</v>
      </c>
      <c r="Y433">
        <f t="shared" si="7"/>
        <v>73</v>
      </c>
      <c r="Z433">
        <f t="shared" si="7"/>
        <v>9</v>
      </c>
      <c r="AA433">
        <f t="shared" si="7"/>
        <v>6</v>
      </c>
      <c r="AB433">
        <f t="shared" si="7"/>
        <v>146</v>
      </c>
      <c r="AC433">
        <f t="shared" si="7"/>
        <v>4</v>
      </c>
      <c r="AD433">
        <f t="shared" si="7"/>
        <v>49</v>
      </c>
      <c r="AE433">
        <f t="shared" si="7"/>
        <v>4</v>
      </c>
      <c r="AF433">
        <f t="shared" si="7"/>
        <v>3</v>
      </c>
      <c r="AG433">
        <f t="shared" si="7"/>
        <v>6</v>
      </c>
      <c r="AH433">
        <f t="shared" si="7"/>
        <v>18</v>
      </c>
      <c r="AI433">
        <f t="shared" si="7"/>
        <v>50</v>
      </c>
      <c r="AJ433">
        <f t="shared" si="7"/>
        <v>6</v>
      </c>
      <c r="AK433">
        <f t="shared" si="7"/>
        <v>25</v>
      </c>
      <c r="AL433">
        <f t="shared" si="7"/>
        <v>128</v>
      </c>
      <c r="AM433">
        <f t="shared" si="7"/>
        <v>77</v>
      </c>
      <c r="AN433">
        <f t="shared" si="7"/>
        <v>71</v>
      </c>
      <c r="AO433">
        <f t="shared" si="7"/>
        <v>11</v>
      </c>
      <c r="AP433">
        <f t="shared" si="7"/>
        <v>2</v>
      </c>
      <c r="AQ433">
        <f t="shared" si="7"/>
        <v>16</v>
      </c>
      <c r="AR433">
        <f t="shared" si="7"/>
        <v>39</v>
      </c>
      <c r="AS433">
        <f t="shared" si="7"/>
        <v>87</v>
      </c>
      <c r="AT433">
        <f t="shared" si="7"/>
        <v>170</v>
      </c>
      <c r="AU433">
        <f t="shared" si="7"/>
        <v>31</v>
      </c>
      <c r="AV433">
        <f t="shared" si="7"/>
        <v>17</v>
      </c>
      <c r="AW433">
        <f t="shared" si="7"/>
        <v>33</v>
      </c>
      <c r="AX433">
        <f t="shared" si="7"/>
        <v>156</v>
      </c>
      <c r="AY433">
        <f t="shared" si="7"/>
        <v>223</v>
      </c>
      <c r="AZ433">
        <f t="shared" si="7"/>
        <v>96</v>
      </c>
      <c r="BA433">
        <f t="shared" si="7"/>
        <v>14</v>
      </c>
      <c r="BB433">
        <f t="shared" si="7"/>
        <v>41</v>
      </c>
      <c r="BC433">
        <f t="shared" si="7"/>
        <v>8</v>
      </c>
      <c r="BD433">
        <f t="shared" si="7"/>
        <v>99</v>
      </c>
      <c r="BE433">
        <f t="shared" si="7"/>
        <v>54</v>
      </c>
      <c r="BF433">
        <f t="shared" si="7"/>
        <v>45</v>
      </c>
      <c r="BG433">
        <f t="shared" si="7"/>
        <v>2</v>
      </c>
      <c r="BH433">
        <f t="shared" si="7"/>
        <v>396</v>
      </c>
      <c r="BI433">
        <f t="shared" si="7"/>
        <v>61</v>
      </c>
      <c r="BJ433">
        <f t="shared" si="7"/>
        <v>17</v>
      </c>
      <c r="BK433">
        <f t="shared" si="7"/>
        <v>73</v>
      </c>
      <c r="BL433">
        <f t="shared" si="7"/>
        <v>95</v>
      </c>
      <c r="BM433">
        <f t="shared" si="7"/>
        <v>166</v>
      </c>
      <c r="BN433">
        <f t="shared" si="7"/>
        <v>152</v>
      </c>
      <c r="BO433">
        <f t="shared" si="7"/>
        <v>24</v>
      </c>
      <c r="BP433">
        <f t="shared" ref="BP433:CM433" si="8">COUNTIF(BP2:BP431, "&gt;0")</f>
        <v>175</v>
      </c>
      <c r="BQ433">
        <f t="shared" si="8"/>
        <v>109</v>
      </c>
      <c r="BR433">
        <f t="shared" si="8"/>
        <v>48</v>
      </c>
      <c r="BS433">
        <f t="shared" si="8"/>
        <v>12</v>
      </c>
      <c r="BT433">
        <f t="shared" si="8"/>
        <v>3</v>
      </c>
      <c r="BU433">
        <f t="shared" si="8"/>
        <v>8</v>
      </c>
      <c r="BV433">
        <f t="shared" si="8"/>
        <v>12</v>
      </c>
      <c r="BW433">
        <f t="shared" si="8"/>
        <v>51</v>
      </c>
      <c r="BX433">
        <f t="shared" si="8"/>
        <v>24</v>
      </c>
      <c r="BY433">
        <f t="shared" si="8"/>
        <v>12</v>
      </c>
      <c r="BZ433">
        <f t="shared" si="8"/>
        <v>46</v>
      </c>
      <c r="CA433">
        <f t="shared" si="8"/>
        <v>22</v>
      </c>
      <c r="CB433">
        <f t="shared" si="8"/>
        <v>22</v>
      </c>
      <c r="CC433">
        <f t="shared" si="8"/>
        <v>5</v>
      </c>
      <c r="CD433">
        <f t="shared" si="8"/>
        <v>75</v>
      </c>
      <c r="CE433">
        <f t="shared" si="8"/>
        <v>2</v>
      </c>
      <c r="CF433">
        <f t="shared" si="8"/>
        <v>1</v>
      </c>
      <c r="CG433">
        <f t="shared" si="8"/>
        <v>14</v>
      </c>
      <c r="CH433">
        <f t="shared" si="8"/>
        <v>5</v>
      </c>
      <c r="CI433">
        <f t="shared" si="8"/>
        <v>35</v>
      </c>
      <c r="CJ433">
        <f t="shared" si="8"/>
        <v>15</v>
      </c>
      <c r="CK433">
        <f t="shared" si="8"/>
        <v>30</v>
      </c>
      <c r="CL433">
        <f t="shared" si="8"/>
        <v>26</v>
      </c>
      <c r="CM433">
        <f t="shared" si="8"/>
        <v>45</v>
      </c>
    </row>
  </sheetData>
  <mergeCells count="1">
    <mergeCell ref="A432:B4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1DB2-F6F9-42F2-BE65-888FA20B9AA2}">
  <dimension ref="A1:M431"/>
  <sheetViews>
    <sheetView workbookViewId="0">
      <selection activeCell="D24" sqref="D24"/>
    </sheetView>
  </sheetViews>
  <sheetFormatPr defaultRowHeight="14.4" x14ac:dyDescent="0.55000000000000004"/>
  <cols>
    <col min="1" max="1" width="31.68359375" customWidth="1"/>
    <col min="2" max="2" width="31.41796875" customWidth="1"/>
    <col min="4" max="12" width="20.578125" customWidth="1"/>
    <col min="13" max="13" width="38.83984375" customWidth="1"/>
  </cols>
  <sheetData>
    <row r="1" spans="1:13" x14ac:dyDescent="0.55000000000000004">
      <c r="A1" s="6" t="s">
        <v>555</v>
      </c>
      <c r="B1" s="6" t="s">
        <v>546</v>
      </c>
      <c r="D1" s="1" t="s">
        <v>2</v>
      </c>
      <c r="E1" s="1" t="s">
        <v>11</v>
      </c>
      <c r="F1" s="1" t="s">
        <v>23</v>
      </c>
      <c r="G1" s="1" t="s">
        <v>34</v>
      </c>
      <c r="H1" s="1" t="s">
        <v>42</v>
      </c>
      <c r="I1" s="1" t="s">
        <v>48</v>
      </c>
      <c r="J1" s="1" t="s">
        <v>57</v>
      </c>
      <c r="K1" s="1" t="s">
        <v>62</v>
      </c>
      <c r="L1" s="1" t="s">
        <v>63</v>
      </c>
      <c r="M1" s="1" t="s">
        <v>557</v>
      </c>
    </row>
    <row r="2" spans="1:13" x14ac:dyDescent="0.55000000000000004">
      <c r="A2" t="s">
        <v>63</v>
      </c>
      <c r="B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0</v>
      </c>
      <c r="L2">
        <v>0</v>
      </c>
      <c r="M2">
        <f>IF(SUM(D2:L2) &gt; 0, 1, 0)</f>
        <v>1</v>
      </c>
    </row>
    <row r="3" spans="1:13" x14ac:dyDescent="0.55000000000000004">
      <c r="A3" t="s">
        <v>62</v>
      </c>
      <c r="B3">
        <v>73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 t="shared" ref="M3:M65" si="0">IF(SUM(D3:L3) &gt; 0, 1, 0)</f>
        <v>0</v>
      </c>
    </row>
    <row r="4" spans="1:13" x14ac:dyDescent="0.55000000000000004">
      <c r="A4" s="10" t="s">
        <v>34</v>
      </c>
      <c r="B4">
        <v>50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f>IF(SUM(D4:L4) &gt; 0, 1, 0)</f>
        <v>1</v>
      </c>
    </row>
    <row r="5" spans="1:13" x14ac:dyDescent="0.55000000000000004">
      <c r="A5" t="s">
        <v>57</v>
      </c>
      <c r="B5">
        <v>45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0</v>
      </c>
    </row>
    <row r="6" spans="1:13" x14ac:dyDescent="0.55000000000000004">
      <c r="A6" t="s">
        <v>11</v>
      </c>
      <c r="B6">
        <v>41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f t="shared" si="0"/>
        <v>1</v>
      </c>
    </row>
    <row r="7" spans="1:13" x14ac:dyDescent="0.55000000000000004">
      <c r="A7" t="s">
        <v>23</v>
      </c>
      <c r="B7">
        <v>37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0</v>
      </c>
    </row>
    <row r="8" spans="1:13" x14ac:dyDescent="0.55000000000000004">
      <c r="A8" t="s">
        <v>48</v>
      </c>
      <c r="B8">
        <v>33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2</v>
      </c>
      <c r="M8">
        <f t="shared" si="0"/>
        <v>1</v>
      </c>
    </row>
    <row r="9" spans="1:13" x14ac:dyDescent="0.55000000000000004">
      <c r="A9" t="s">
        <v>42</v>
      </c>
      <c r="B9">
        <v>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f t="shared" si="0"/>
        <v>1</v>
      </c>
    </row>
    <row r="10" spans="1:13" x14ac:dyDescent="0.55000000000000004">
      <c r="A10" t="s">
        <v>2</v>
      </c>
      <c r="B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0"/>
        <v>0</v>
      </c>
    </row>
    <row r="11" spans="1:13" x14ac:dyDescent="0.55000000000000004"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f t="shared" si="0"/>
        <v>1</v>
      </c>
    </row>
    <row r="12" spans="1:13" ht="28.8" x14ac:dyDescent="0.55000000000000004">
      <c r="A12" s="12" t="s">
        <v>556</v>
      </c>
      <c r="B12">
        <f>SUM(M2:M431)</f>
        <v>252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si="0"/>
        <v>0</v>
      </c>
    </row>
    <row r="13" spans="1:13" x14ac:dyDescent="0.55000000000000004">
      <c r="A13" s="6" t="s">
        <v>558</v>
      </c>
      <c r="B13" s="13">
        <v>430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0</v>
      </c>
    </row>
    <row r="14" spans="1:13" x14ac:dyDescent="0.55000000000000004"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 t="shared" si="0"/>
        <v>0</v>
      </c>
    </row>
    <row r="15" spans="1:13" x14ac:dyDescent="0.55000000000000004"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si="0"/>
        <v>0</v>
      </c>
    </row>
    <row r="16" spans="1:13" x14ac:dyDescent="0.55000000000000004"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si="0"/>
        <v>0</v>
      </c>
    </row>
    <row r="17" spans="4:13" x14ac:dyDescent="0.55000000000000004"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f t="shared" si="0"/>
        <v>1</v>
      </c>
    </row>
    <row r="18" spans="4:13" x14ac:dyDescent="0.55000000000000004"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f t="shared" si="0"/>
        <v>1</v>
      </c>
    </row>
    <row r="19" spans="4:13" x14ac:dyDescent="0.55000000000000004"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 t="shared" si="0"/>
        <v>0</v>
      </c>
    </row>
    <row r="20" spans="4:13" x14ac:dyDescent="0.55000000000000004"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f t="shared" si="0"/>
        <v>1</v>
      </c>
    </row>
    <row r="21" spans="4:13" x14ac:dyDescent="0.55000000000000004"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 t="shared" si="0"/>
        <v>0</v>
      </c>
    </row>
    <row r="22" spans="4:13" x14ac:dyDescent="0.55000000000000004"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f t="shared" si="0"/>
        <v>1</v>
      </c>
    </row>
    <row r="23" spans="4:13" x14ac:dyDescent="0.55000000000000004">
      <c r="D23">
        <v>0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f t="shared" si="0"/>
        <v>1</v>
      </c>
    </row>
    <row r="24" spans="4:13" x14ac:dyDescent="0.55000000000000004"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 t="shared" si="0"/>
        <v>0</v>
      </c>
    </row>
    <row r="25" spans="4:13" x14ac:dyDescent="0.55000000000000004"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 t="shared" si="0"/>
        <v>0</v>
      </c>
    </row>
    <row r="26" spans="4:13" x14ac:dyDescent="0.55000000000000004"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f t="shared" si="0"/>
        <v>1</v>
      </c>
    </row>
    <row r="27" spans="4:13" x14ac:dyDescent="0.55000000000000004"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f t="shared" si="0"/>
        <v>1</v>
      </c>
    </row>
    <row r="28" spans="4:13" x14ac:dyDescent="0.55000000000000004"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2</v>
      </c>
      <c r="L28">
        <v>0</v>
      </c>
      <c r="M28">
        <f t="shared" si="0"/>
        <v>1</v>
      </c>
    </row>
    <row r="29" spans="4:13" x14ac:dyDescent="0.55000000000000004"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f t="shared" si="0"/>
        <v>0</v>
      </c>
    </row>
    <row r="30" spans="4:13" x14ac:dyDescent="0.55000000000000004"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f t="shared" si="0"/>
        <v>1</v>
      </c>
    </row>
    <row r="31" spans="4:13" x14ac:dyDescent="0.55000000000000004"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1</v>
      </c>
      <c r="M31">
        <f t="shared" si="0"/>
        <v>1</v>
      </c>
    </row>
    <row r="32" spans="4:13" x14ac:dyDescent="0.55000000000000004"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f t="shared" si="0"/>
        <v>1</v>
      </c>
    </row>
    <row r="33" spans="4:13" x14ac:dyDescent="0.55000000000000004"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f t="shared" si="0"/>
        <v>1</v>
      </c>
    </row>
    <row r="34" spans="4:13" x14ac:dyDescent="0.55000000000000004"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0</v>
      </c>
      <c r="M34">
        <f t="shared" si="0"/>
        <v>1</v>
      </c>
    </row>
    <row r="35" spans="4:13" x14ac:dyDescent="0.55000000000000004"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f t="shared" si="0"/>
        <v>0</v>
      </c>
    </row>
    <row r="36" spans="4:13" x14ac:dyDescent="0.55000000000000004"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f t="shared" si="0"/>
        <v>0</v>
      </c>
    </row>
    <row r="37" spans="4:13" x14ac:dyDescent="0.55000000000000004"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f t="shared" si="0"/>
        <v>1</v>
      </c>
    </row>
    <row r="38" spans="4:13" x14ac:dyDescent="0.55000000000000004">
      <c r="D38">
        <v>0</v>
      </c>
      <c r="E38">
        <v>1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f t="shared" si="0"/>
        <v>1</v>
      </c>
    </row>
    <row r="39" spans="4:13" x14ac:dyDescent="0.55000000000000004"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f t="shared" si="0"/>
        <v>0</v>
      </c>
    </row>
    <row r="40" spans="4:13" x14ac:dyDescent="0.55000000000000004"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f t="shared" si="0"/>
        <v>0</v>
      </c>
    </row>
    <row r="41" spans="4:13" x14ac:dyDescent="0.55000000000000004"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>
        <f t="shared" si="0"/>
        <v>1</v>
      </c>
    </row>
    <row r="42" spans="4:13" x14ac:dyDescent="0.55000000000000004"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f t="shared" si="0"/>
        <v>1</v>
      </c>
    </row>
    <row r="43" spans="4:13" x14ac:dyDescent="0.55000000000000004"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f t="shared" si="0"/>
        <v>1</v>
      </c>
    </row>
    <row r="44" spans="4:13" x14ac:dyDescent="0.55000000000000004"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f t="shared" si="0"/>
        <v>1</v>
      </c>
    </row>
    <row r="45" spans="4:13" x14ac:dyDescent="0.55000000000000004"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f t="shared" si="0"/>
        <v>0</v>
      </c>
    </row>
    <row r="46" spans="4:13" x14ac:dyDescent="0.55000000000000004"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f t="shared" si="0"/>
        <v>1</v>
      </c>
    </row>
    <row r="47" spans="4:13" x14ac:dyDescent="0.55000000000000004"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f t="shared" si="0"/>
        <v>1</v>
      </c>
    </row>
    <row r="48" spans="4:13" x14ac:dyDescent="0.55000000000000004"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f t="shared" si="0"/>
        <v>0</v>
      </c>
    </row>
    <row r="49" spans="4:13" x14ac:dyDescent="0.55000000000000004"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 t="shared" si="0"/>
        <v>0</v>
      </c>
    </row>
    <row r="50" spans="4:13" x14ac:dyDescent="0.55000000000000004"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</v>
      </c>
      <c r="L50">
        <v>1</v>
      </c>
      <c r="M50">
        <f t="shared" si="0"/>
        <v>1</v>
      </c>
    </row>
    <row r="51" spans="4:13" x14ac:dyDescent="0.55000000000000004"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f t="shared" si="0"/>
        <v>1</v>
      </c>
    </row>
    <row r="52" spans="4:13" x14ac:dyDescent="0.55000000000000004"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f t="shared" si="0"/>
        <v>1</v>
      </c>
    </row>
    <row r="53" spans="4:13" x14ac:dyDescent="0.55000000000000004"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f t="shared" si="0"/>
        <v>1</v>
      </c>
    </row>
    <row r="54" spans="4:13" x14ac:dyDescent="0.55000000000000004"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f t="shared" si="0"/>
        <v>0</v>
      </c>
    </row>
    <row r="55" spans="4:13" x14ac:dyDescent="0.55000000000000004"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f t="shared" si="0"/>
        <v>1</v>
      </c>
    </row>
    <row r="56" spans="4:13" x14ac:dyDescent="0.55000000000000004"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f t="shared" si="0"/>
        <v>1</v>
      </c>
    </row>
    <row r="57" spans="4:13" x14ac:dyDescent="0.55000000000000004"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f t="shared" si="0"/>
        <v>1</v>
      </c>
    </row>
    <row r="58" spans="4:13" x14ac:dyDescent="0.55000000000000004"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f t="shared" si="0"/>
        <v>0</v>
      </c>
    </row>
    <row r="59" spans="4:13" x14ac:dyDescent="0.55000000000000004"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f t="shared" si="0"/>
        <v>0</v>
      </c>
    </row>
    <row r="60" spans="4:13" x14ac:dyDescent="0.55000000000000004"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0</v>
      </c>
      <c r="M60">
        <f t="shared" si="0"/>
        <v>1</v>
      </c>
    </row>
    <row r="61" spans="4:13" x14ac:dyDescent="0.55000000000000004"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  <c r="L61">
        <v>0</v>
      </c>
      <c r="M61">
        <f t="shared" si="0"/>
        <v>1</v>
      </c>
    </row>
    <row r="62" spans="4:13" x14ac:dyDescent="0.55000000000000004"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f t="shared" si="0"/>
        <v>1</v>
      </c>
    </row>
    <row r="63" spans="4:13" x14ac:dyDescent="0.55000000000000004"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f t="shared" si="0"/>
        <v>1</v>
      </c>
    </row>
    <row r="64" spans="4:13" x14ac:dyDescent="0.55000000000000004"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f t="shared" si="0"/>
        <v>0</v>
      </c>
    </row>
    <row r="65" spans="4:13" x14ac:dyDescent="0.55000000000000004"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f t="shared" si="0"/>
        <v>0</v>
      </c>
    </row>
    <row r="66" spans="4:13" x14ac:dyDescent="0.55000000000000004"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f t="shared" ref="M66:M129" si="1">IF(SUM(D66:L66) &gt; 0, 1, 0)</f>
        <v>1</v>
      </c>
    </row>
    <row r="67" spans="4:13" x14ac:dyDescent="0.55000000000000004"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f t="shared" si="1"/>
        <v>1</v>
      </c>
    </row>
    <row r="68" spans="4:13" x14ac:dyDescent="0.55000000000000004"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f t="shared" si="1"/>
        <v>1</v>
      </c>
    </row>
    <row r="69" spans="4:13" x14ac:dyDescent="0.55000000000000004"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f t="shared" si="1"/>
        <v>0</v>
      </c>
    </row>
    <row r="70" spans="4:13" x14ac:dyDescent="0.55000000000000004"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f t="shared" si="1"/>
        <v>0</v>
      </c>
    </row>
    <row r="71" spans="4:13" x14ac:dyDescent="0.55000000000000004"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f t="shared" si="1"/>
        <v>1</v>
      </c>
    </row>
    <row r="72" spans="4:13" x14ac:dyDescent="0.55000000000000004"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f t="shared" si="1"/>
        <v>1</v>
      </c>
    </row>
    <row r="73" spans="4:13" x14ac:dyDescent="0.55000000000000004"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2</v>
      </c>
      <c r="L73">
        <v>0</v>
      </c>
      <c r="M73">
        <f t="shared" si="1"/>
        <v>1</v>
      </c>
    </row>
    <row r="74" spans="4:13" x14ac:dyDescent="0.55000000000000004"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f t="shared" si="1"/>
        <v>1</v>
      </c>
    </row>
    <row r="75" spans="4:13" x14ac:dyDescent="0.55000000000000004"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</v>
      </c>
      <c r="L75">
        <v>0</v>
      </c>
      <c r="M75">
        <f t="shared" si="1"/>
        <v>1</v>
      </c>
    </row>
    <row r="76" spans="4:13" x14ac:dyDescent="0.55000000000000004"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0</v>
      </c>
      <c r="M76">
        <f t="shared" si="1"/>
        <v>1</v>
      </c>
    </row>
    <row r="77" spans="4:13" x14ac:dyDescent="0.55000000000000004">
      <c r="D77">
        <v>0</v>
      </c>
      <c r="E77">
        <v>1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1</v>
      </c>
      <c r="M77">
        <f t="shared" si="1"/>
        <v>1</v>
      </c>
    </row>
    <row r="78" spans="4:13" x14ac:dyDescent="0.55000000000000004"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f t="shared" si="1"/>
        <v>1</v>
      </c>
    </row>
    <row r="79" spans="4:13" x14ac:dyDescent="0.55000000000000004"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f t="shared" si="1"/>
        <v>0</v>
      </c>
    </row>
    <row r="80" spans="4:13" x14ac:dyDescent="0.55000000000000004"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f t="shared" si="1"/>
        <v>1</v>
      </c>
    </row>
    <row r="81" spans="4:13" x14ac:dyDescent="0.55000000000000004"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f t="shared" si="1"/>
        <v>1</v>
      </c>
    </row>
    <row r="82" spans="4:13" x14ac:dyDescent="0.55000000000000004"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f t="shared" si="1"/>
        <v>1</v>
      </c>
    </row>
    <row r="83" spans="4:13" x14ac:dyDescent="0.55000000000000004"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f t="shared" si="1"/>
        <v>0</v>
      </c>
    </row>
    <row r="84" spans="4:13" x14ac:dyDescent="0.55000000000000004"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f t="shared" si="1"/>
        <v>1</v>
      </c>
    </row>
    <row r="85" spans="4:13" x14ac:dyDescent="0.55000000000000004"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f t="shared" si="1"/>
        <v>1</v>
      </c>
    </row>
    <row r="86" spans="4:13" x14ac:dyDescent="0.55000000000000004">
      <c r="D86">
        <v>0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1</v>
      </c>
      <c r="M86">
        <f t="shared" si="1"/>
        <v>1</v>
      </c>
    </row>
    <row r="87" spans="4:13" x14ac:dyDescent="0.55000000000000004"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f t="shared" si="1"/>
        <v>1</v>
      </c>
    </row>
    <row r="88" spans="4:13" x14ac:dyDescent="0.55000000000000004"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f t="shared" si="1"/>
        <v>1</v>
      </c>
    </row>
    <row r="89" spans="4:13" x14ac:dyDescent="0.55000000000000004"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f t="shared" si="1"/>
        <v>0</v>
      </c>
    </row>
    <row r="90" spans="4:13" x14ac:dyDescent="0.55000000000000004"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f t="shared" si="1"/>
        <v>0</v>
      </c>
    </row>
    <row r="91" spans="4:13" x14ac:dyDescent="0.55000000000000004"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0</v>
      </c>
      <c r="K91">
        <v>1</v>
      </c>
      <c r="L91">
        <v>0</v>
      </c>
      <c r="M91">
        <f t="shared" si="1"/>
        <v>1</v>
      </c>
    </row>
    <row r="92" spans="4:13" x14ac:dyDescent="0.55000000000000004"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f t="shared" si="1"/>
        <v>1</v>
      </c>
    </row>
    <row r="93" spans="4:13" x14ac:dyDescent="0.55000000000000004"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2</v>
      </c>
      <c r="L93">
        <v>0</v>
      </c>
      <c r="M93">
        <f t="shared" si="1"/>
        <v>1</v>
      </c>
    </row>
    <row r="94" spans="4:13" x14ac:dyDescent="0.55000000000000004"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v>1</v>
      </c>
      <c r="L94">
        <v>0</v>
      </c>
      <c r="M94">
        <f t="shared" si="1"/>
        <v>1</v>
      </c>
    </row>
    <row r="95" spans="4:13" x14ac:dyDescent="0.55000000000000004"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f t="shared" si="1"/>
        <v>0</v>
      </c>
    </row>
    <row r="96" spans="4:13" x14ac:dyDescent="0.55000000000000004"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2</v>
      </c>
      <c r="L96">
        <v>1</v>
      </c>
      <c r="M96">
        <f t="shared" si="1"/>
        <v>1</v>
      </c>
    </row>
    <row r="97" spans="4:13" x14ac:dyDescent="0.55000000000000004"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f t="shared" si="1"/>
        <v>0</v>
      </c>
    </row>
    <row r="98" spans="4:13" x14ac:dyDescent="0.55000000000000004"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f t="shared" si="1"/>
        <v>1</v>
      </c>
    </row>
    <row r="99" spans="4:13" x14ac:dyDescent="0.55000000000000004"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f t="shared" si="1"/>
        <v>1</v>
      </c>
    </row>
    <row r="100" spans="4:13" x14ac:dyDescent="0.55000000000000004"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f t="shared" si="1"/>
        <v>1</v>
      </c>
    </row>
    <row r="101" spans="4:13" x14ac:dyDescent="0.55000000000000004"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3</v>
      </c>
      <c r="L101">
        <v>1</v>
      </c>
      <c r="M101">
        <f t="shared" si="1"/>
        <v>1</v>
      </c>
    </row>
    <row r="102" spans="4:13" x14ac:dyDescent="0.55000000000000004"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f t="shared" si="1"/>
        <v>0</v>
      </c>
    </row>
    <row r="103" spans="4:13" x14ac:dyDescent="0.55000000000000004"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f t="shared" si="1"/>
        <v>0</v>
      </c>
    </row>
    <row r="104" spans="4:13" x14ac:dyDescent="0.55000000000000004"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 t="shared" si="1"/>
        <v>0</v>
      </c>
    </row>
    <row r="105" spans="4:13" x14ac:dyDescent="0.55000000000000004"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 t="shared" si="1"/>
        <v>0</v>
      </c>
    </row>
    <row r="106" spans="4:13" x14ac:dyDescent="0.55000000000000004"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f t="shared" si="1"/>
        <v>0</v>
      </c>
    </row>
    <row r="107" spans="4:13" x14ac:dyDescent="0.55000000000000004"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f t="shared" si="1"/>
        <v>0</v>
      </c>
    </row>
    <row r="108" spans="4:13" x14ac:dyDescent="0.55000000000000004"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f t="shared" si="1"/>
        <v>0</v>
      </c>
    </row>
    <row r="109" spans="4:13" x14ac:dyDescent="0.55000000000000004"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 t="shared" si="1"/>
        <v>0</v>
      </c>
    </row>
    <row r="110" spans="4:13" x14ac:dyDescent="0.55000000000000004"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f t="shared" si="1"/>
        <v>1</v>
      </c>
    </row>
    <row r="111" spans="4:13" x14ac:dyDescent="0.55000000000000004"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</v>
      </c>
      <c r="L111">
        <v>0</v>
      </c>
      <c r="M111">
        <f t="shared" si="1"/>
        <v>1</v>
      </c>
    </row>
    <row r="112" spans="4:13" x14ac:dyDescent="0.55000000000000004"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f t="shared" si="1"/>
        <v>1</v>
      </c>
    </row>
    <row r="113" spans="4:13" x14ac:dyDescent="0.55000000000000004"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1</v>
      </c>
      <c r="M113">
        <f t="shared" si="1"/>
        <v>1</v>
      </c>
    </row>
    <row r="114" spans="4:13" x14ac:dyDescent="0.55000000000000004"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1</v>
      </c>
      <c r="M114">
        <f t="shared" si="1"/>
        <v>1</v>
      </c>
    </row>
    <row r="115" spans="4:13" x14ac:dyDescent="0.55000000000000004"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f t="shared" si="1"/>
        <v>0</v>
      </c>
    </row>
    <row r="116" spans="4:13" x14ac:dyDescent="0.55000000000000004"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2</v>
      </c>
      <c r="L116">
        <v>0</v>
      </c>
      <c r="M116">
        <f t="shared" si="1"/>
        <v>1</v>
      </c>
    </row>
    <row r="117" spans="4:13" x14ac:dyDescent="0.55000000000000004"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f t="shared" si="1"/>
        <v>1</v>
      </c>
    </row>
    <row r="118" spans="4:13" x14ac:dyDescent="0.55000000000000004">
      <c r="D118">
        <v>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1</v>
      </c>
      <c r="M118">
        <f t="shared" si="1"/>
        <v>1</v>
      </c>
    </row>
    <row r="119" spans="4:13" x14ac:dyDescent="0.55000000000000004"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f t="shared" si="1"/>
        <v>0</v>
      </c>
    </row>
    <row r="120" spans="4:13" x14ac:dyDescent="0.55000000000000004"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f t="shared" si="1"/>
        <v>1</v>
      </c>
    </row>
    <row r="121" spans="4:13" x14ac:dyDescent="0.55000000000000004"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f t="shared" si="1"/>
        <v>0</v>
      </c>
    </row>
    <row r="122" spans="4:13" x14ac:dyDescent="0.55000000000000004"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f t="shared" si="1"/>
        <v>1</v>
      </c>
    </row>
    <row r="123" spans="4:13" x14ac:dyDescent="0.55000000000000004"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f t="shared" si="1"/>
        <v>1</v>
      </c>
    </row>
    <row r="124" spans="4:13" x14ac:dyDescent="0.55000000000000004"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f t="shared" si="1"/>
        <v>1</v>
      </c>
    </row>
    <row r="125" spans="4:13" x14ac:dyDescent="0.55000000000000004"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f t="shared" si="1"/>
        <v>0</v>
      </c>
    </row>
    <row r="126" spans="4:13" x14ac:dyDescent="0.55000000000000004"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f t="shared" si="1"/>
        <v>1</v>
      </c>
    </row>
    <row r="127" spans="4:13" x14ac:dyDescent="0.55000000000000004"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f t="shared" si="1"/>
        <v>0</v>
      </c>
    </row>
    <row r="128" spans="4:13" x14ac:dyDescent="0.55000000000000004"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f t="shared" si="1"/>
        <v>0</v>
      </c>
    </row>
    <row r="129" spans="4:13" x14ac:dyDescent="0.55000000000000004"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f t="shared" si="1"/>
        <v>1</v>
      </c>
    </row>
    <row r="130" spans="4:13" x14ac:dyDescent="0.55000000000000004"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f t="shared" ref="M130:M193" si="2">IF(SUM(D130:L130) &gt; 0, 1, 0)</f>
        <v>1</v>
      </c>
    </row>
    <row r="131" spans="4:13" x14ac:dyDescent="0.55000000000000004"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f t="shared" si="2"/>
        <v>1</v>
      </c>
    </row>
    <row r="132" spans="4:13" x14ac:dyDescent="0.55000000000000004"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f t="shared" si="2"/>
        <v>0</v>
      </c>
    </row>
    <row r="133" spans="4:13" x14ac:dyDescent="0.55000000000000004"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f t="shared" si="2"/>
        <v>0</v>
      </c>
    </row>
    <row r="134" spans="4:13" x14ac:dyDescent="0.55000000000000004"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2</v>
      </c>
      <c r="M134">
        <f t="shared" si="2"/>
        <v>1</v>
      </c>
    </row>
    <row r="135" spans="4:13" x14ac:dyDescent="0.55000000000000004"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f t="shared" si="2"/>
        <v>0</v>
      </c>
    </row>
    <row r="136" spans="4:13" x14ac:dyDescent="0.55000000000000004"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1</v>
      </c>
      <c r="L136">
        <v>0</v>
      </c>
      <c r="M136">
        <f t="shared" si="2"/>
        <v>1</v>
      </c>
    </row>
    <row r="137" spans="4:13" x14ac:dyDescent="0.55000000000000004"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f t="shared" si="2"/>
        <v>1</v>
      </c>
    </row>
    <row r="138" spans="4:13" x14ac:dyDescent="0.55000000000000004"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f t="shared" si="2"/>
        <v>0</v>
      </c>
    </row>
    <row r="139" spans="4:13" x14ac:dyDescent="0.55000000000000004"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f t="shared" si="2"/>
        <v>0</v>
      </c>
    </row>
    <row r="140" spans="4:13" x14ac:dyDescent="0.55000000000000004"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f t="shared" si="2"/>
        <v>0</v>
      </c>
    </row>
    <row r="141" spans="4:13" x14ac:dyDescent="0.55000000000000004"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f t="shared" si="2"/>
        <v>0</v>
      </c>
    </row>
    <row r="142" spans="4:13" x14ac:dyDescent="0.55000000000000004"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f t="shared" si="2"/>
        <v>1</v>
      </c>
    </row>
    <row r="143" spans="4:13" x14ac:dyDescent="0.55000000000000004"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f t="shared" si="2"/>
        <v>1</v>
      </c>
    </row>
    <row r="144" spans="4:13" x14ac:dyDescent="0.55000000000000004"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f t="shared" si="2"/>
        <v>0</v>
      </c>
    </row>
    <row r="145" spans="4:13" x14ac:dyDescent="0.55000000000000004"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f t="shared" si="2"/>
        <v>1</v>
      </c>
    </row>
    <row r="146" spans="4:13" x14ac:dyDescent="0.55000000000000004"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f t="shared" si="2"/>
        <v>1</v>
      </c>
    </row>
    <row r="147" spans="4:13" x14ac:dyDescent="0.55000000000000004"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f t="shared" si="2"/>
        <v>1</v>
      </c>
    </row>
    <row r="148" spans="4:13" x14ac:dyDescent="0.55000000000000004"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f t="shared" si="2"/>
        <v>1</v>
      </c>
    </row>
    <row r="149" spans="4:13" x14ac:dyDescent="0.55000000000000004"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f t="shared" si="2"/>
        <v>0</v>
      </c>
    </row>
    <row r="150" spans="4:13" x14ac:dyDescent="0.55000000000000004"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f t="shared" si="2"/>
        <v>1</v>
      </c>
    </row>
    <row r="151" spans="4:13" x14ac:dyDescent="0.55000000000000004"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f t="shared" si="2"/>
        <v>1</v>
      </c>
    </row>
    <row r="152" spans="4:13" x14ac:dyDescent="0.55000000000000004"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f t="shared" si="2"/>
        <v>0</v>
      </c>
    </row>
    <row r="153" spans="4:13" x14ac:dyDescent="0.55000000000000004">
      <c r="D153">
        <v>0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1</v>
      </c>
      <c r="K153">
        <v>1</v>
      </c>
      <c r="L153">
        <v>0</v>
      </c>
      <c r="M153">
        <f t="shared" si="2"/>
        <v>1</v>
      </c>
    </row>
    <row r="154" spans="4:13" x14ac:dyDescent="0.55000000000000004"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f t="shared" si="2"/>
        <v>1</v>
      </c>
    </row>
    <row r="155" spans="4:13" x14ac:dyDescent="0.55000000000000004"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1</v>
      </c>
      <c r="M155">
        <f t="shared" si="2"/>
        <v>1</v>
      </c>
    </row>
    <row r="156" spans="4:13" x14ac:dyDescent="0.55000000000000004"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1</v>
      </c>
      <c r="L156">
        <v>0</v>
      </c>
      <c r="M156">
        <f t="shared" si="2"/>
        <v>1</v>
      </c>
    </row>
    <row r="157" spans="4:13" x14ac:dyDescent="0.55000000000000004"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f t="shared" si="2"/>
        <v>1</v>
      </c>
    </row>
    <row r="158" spans="4:13" x14ac:dyDescent="0.55000000000000004"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f t="shared" si="2"/>
        <v>0</v>
      </c>
    </row>
    <row r="159" spans="4:13" x14ac:dyDescent="0.55000000000000004"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1</v>
      </c>
      <c r="M159">
        <f t="shared" si="2"/>
        <v>1</v>
      </c>
    </row>
    <row r="160" spans="4:13" x14ac:dyDescent="0.55000000000000004"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f t="shared" si="2"/>
        <v>1</v>
      </c>
    </row>
    <row r="161" spans="4:13" x14ac:dyDescent="0.55000000000000004"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f t="shared" si="2"/>
        <v>0</v>
      </c>
    </row>
    <row r="162" spans="4:13" x14ac:dyDescent="0.55000000000000004"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f t="shared" si="2"/>
        <v>1</v>
      </c>
    </row>
    <row r="163" spans="4:13" x14ac:dyDescent="0.55000000000000004"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f t="shared" si="2"/>
        <v>0</v>
      </c>
    </row>
    <row r="164" spans="4:13" x14ac:dyDescent="0.55000000000000004"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f t="shared" si="2"/>
        <v>1</v>
      </c>
    </row>
    <row r="165" spans="4:13" x14ac:dyDescent="0.55000000000000004"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f t="shared" si="2"/>
        <v>1</v>
      </c>
    </row>
    <row r="166" spans="4:13" x14ac:dyDescent="0.55000000000000004"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f t="shared" si="2"/>
        <v>1</v>
      </c>
    </row>
    <row r="167" spans="4:13" x14ac:dyDescent="0.55000000000000004"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f t="shared" si="2"/>
        <v>1</v>
      </c>
    </row>
    <row r="168" spans="4:13" x14ac:dyDescent="0.55000000000000004"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1</v>
      </c>
      <c r="M168">
        <f t="shared" si="2"/>
        <v>1</v>
      </c>
    </row>
    <row r="169" spans="4:13" x14ac:dyDescent="0.55000000000000004"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f t="shared" si="2"/>
        <v>0</v>
      </c>
    </row>
    <row r="170" spans="4:13" x14ac:dyDescent="0.55000000000000004"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f t="shared" si="2"/>
        <v>1</v>
      </c>
    </row>
    <row r="171" spans="4:13" x14ac:dyDescent="0.55000000000000004"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f t="shared" si="2"/>
        <v>0</v>
      </c>
    </row>
    <row r="172" spans="4:13" x14ac:dyDescent="0.55000000000000004"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f t="shared" si="2"/>
        <v>0</v>
      </c>
    </row>
    <row r="173" spans="4:13" x14ac:dyDescent="0.55000000000000004"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f t="shared" si="2"/>
        <v>1</v>
      </c>
    </row>
    <row r="174" spans="4:13" x14ac:dyDescent="0.55000000000000004"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f t="shared" si="2"/>
        <v>0</v>
      </c>
    </row>
    <row r="175" spans="4:13" x14ac:dyDescent="0.55000000000000004"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f t="shared" si="2"/>
        <v>1</v>
      </c>
    </row>
    <row r="176" spans="4:13" x14ac:dyDescent="0.55000000000000004"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f t="shared" si="2"/>
        <v>1</v>
      </c>
    </row>
    <row r="177" spans="4:13" x14ac:dyDescent="0.55000000000000004"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f t="shared" si="2"/>
        <v>0</v>
      </c>
    </row>
    <row r="178" spans="4:13" x14ac:dyDescent="0.55000000000000004"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f t="shared" si="2"/>
        <v>1</v>
      </c>
    </row>
    <row r="179" spans="4:13" x14ac:dyDescent="0.55000000000000004"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1</v>
      </c>
      <c r="M179">
        <f t="shared" si="2"/>
        <v>1</v>
      </c>
    </row>
    <row r="180" spans="4:13" x14ac:dyDescent="0.55000000000000004"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f t="shared" si="2"/>
        <v>1</v>
      </c>
    </row>
    <row r="181" spans="4:13" x14ac:dyDescent="0.55000000000000004"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f t="shared" si="2"/>
        <v>0</v>
      </c>
    </row>
    <row r="182" spans="4:13" x14ac:dyDescent="0.55000000000000004"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1</v>
      </c>
      <c r="M182">
        <f t="shared" si="2"/>
        <v>1</v>
      </c>
    </row>
    <row r="183" spans="4:13" x14ac:dyDescent="0.55000000000000004"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f t="shared" si="2"/>
        <v>1</v>
      </c>
    </row>
    <row r="184" spans="4:13" x14ac:dyDescent="0.55000000000000004"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1</v>
      </c>
      <c r="M184">
        <f t="shared" si="2"/>
        <v>1</v>
      </c>
    </row>
    <row r="185" spans="4:13" x14ac:dyDescent="0.55000000000000004"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f t="shared" si="2"/>
        <v>1</v>
      </c>
    </row>
    <row r="186" spans="4:13" x14ac:dyDescent="0.55000000000000004"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f t="shared" si="2"/>
        <v>0</v>
      </c>
    </row>
    <row r="187" spans="4:13" x14ac:dyDescent="0.55000000000000004"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f t="shared" si="2"/>
        <v>0</v>
      </c>
    </row>
    <row r="188" spans="4:13" x14ac:dyDescent="0.55000000000000004"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1</v>
      </c>
      <c r="M188">
        <f t="shared" si="2"/>
        <v>1</v>
      </c>
    </row>
    <row r="189" spans="4:13" x14ac:dyDescent="0.55000000000000004"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f t="shared" si="2"/>
        <v>1</v>
      </c>
    </row>
    <row r="190" spans="4:13" x14ac:dyDescent="0.55000000000000004"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f t="shared" si="2"/>
        <v>0</v>
      </c>
    </row>
    <row r="191" spans="4:13" x14ac:dyDescent="0.55000000000000004"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f t="shared" si="2"/>
        <v>1</v>
      </c>
    </row>
    <row r="192" spans="4:13" x14ac:dyDescent="0.55000000000000004"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f t="shared" si="2"/>
        <v>1</v>
      </c>
    </row>
    <row r="193" spans="4:13" x14ac:dyDescent="0.55000000000000004"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f t="shared" si="2"/>
        <v>1</v>
      </c>
    </row>
    <row r="194" spans="4:13" x14ac:dyDescent="0.55000000000000004"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1</v>
      </c>
      <c r="K194">
        <v>1</v>
      </c>
      <c r="L194">
        <v>0</v>
      </c>
      <c r="M194">
        <f t="shared" ref="M194:M257" si="3">IF(SUM(D194:L194) &gt; 0, 1, 0)</f>
        <v>1</v>
      </c>
    </row>
    <row r="195" spans="4:13" x14ac:dyDescent="0.55000000000000004"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f t="shared" si="3"/>
        <v>0</v>
      </c>
    </row>
    <row r="196" spans="4:13" x14ac:dyDescent="0.55000000000000004"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f t="shared" si="3"/>
        <v>1</v>
      </c>
    </row>
    <row r="197" spans="4:13" x14ac:dyDescent="0.55000000000000004"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1</v>
      </c>
      <c r="L197">
        <v>1</v>
      </c>
      <c r="M197">
        <f t="shared" si="3"/>
        <v>1</v>
      </c>
    </row>
    <row r="198" spans="4:13" x14ac:dyDescent="0.55000000000000004"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f t="shared" si="3"/>
        <v>0</v>
      </c>
    </row>
    <row r="199" spans="4:13" x14ac:dyDescent="0.55000000000000004"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1</v>
      </c>
      <c r="M199">
        <f t="shared" si="3"/>
        <v>1</v>
      </c>
    </row>
    <row r="200" spans="4:13" x14ac:dyDescent="0.55000000000000004"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f t="shared" si="3"/>
        <v>1</v>
      </c>
    </row>
    <row r="201" spans="4:13" x14ac:dyDescent="0.55000000000000004"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f t="shared" si="3"/>
        <v>0</v>
      </c>
    </row>
    <row r="202" spans="4:13" x14ac:dyDescent="0.55000000000000004"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f t="shared" si="3"/>
        <v>1</v>
      </c>
    </row>
    <row r="203" spans="4:13" x14ac:dyDescent="0.55000000000000004"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f t="shared" si="3"/>
        <v>1</v>
      </c>
    </row>
    <row r="204" spans="4:13" x14ac:dyDescent="0.55000000000000004"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f t="shared" si="3"/>
        <v>0</v>
      </c>
    </row>
    <row r="205" spans="4:13" x14ac:dyDescent="0.55000000000000004"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f t="shared" si="3"/>
        <v>1</v>
      </c>
    </row>
    <row r="206" spans="4:13" x14ac:dyDescent="0.55000000000000004">
      <c r="D206">
        <v>0</v>
      </c>
      <c r="E206">
        <v>0</v>
      </c>
      <c r="F206">
        <v>0</v>
      </c>
      <c r="G206">
        <v>0</v>
      </c>
      <c r="H206">
        <v>0</v>
      </c>
      <c r="I206">
        <v>2</v>
      </c>
      <c r="J206">
        <v>0</v>
      </c>
      <c r="K206">
        <v>0</v>
      </c>
      <c r="L206">
        <v>1</v>
      </c>
      <c r="M206">
        <f t="shared" si="3"/>
        <v>1</v>
      </c>
    </row>
    <row r="207" spans="4:13" x14ac:dyDescent="0.55000000000000004"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f t="shared" si="3"/>
        <v>1</v>
      </c>
    </row>
    <row r="208" spans="4:13" x14ac:dyDescent="0.55000000000000004"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</v>
      </c>
      <c r="K208">
        <v>1</v>
      </c>
      <c r="L208">
        <v>0</v>
      </c>
      <c r="M208">
        <f t="shared" si="3"/>
        <v>1</v>
      </c>
    </row>
    <row r="209" spans="4:13" x14ac:dyDescent="0.55000000000000004"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f t="shared" si="3"/>
        <v>1</v>
      </c>
    </row>
    <row r="210" spans="4:13" x14ac:dyDescent="0.55000000000000004"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f t="shared" si="3"/>
        <v>1</v>
      </c>
    </row>
    <row r="211" spans="4:13" x14ac:dyDescent="0.55000000000000004"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f t="shared" si="3"/>
        <v>0</v>
      </c>
    </row>
    <row r="212" spans="4:13" x14ac:dyDescent="0.55000000000000004"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f t="shared" si="3"/>
        <v>1</v>
      </c>
    </row>
    <row r="213" spans="4:13" x14ac:dyDescent="0.55000000000000004"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f t="shared" si="3"/>
        <v>0</v>
      </c>
    </row>
    <row r="214" spans="4:13" x14ac:dyDescent="0.55000000000000004"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f t="shared" si="3"/>
        <v>0</v>
      </c>
    </row>
    <row r="215" spans="4:13" x14ac:dyDescent="0.55000000000000004"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f t="shared" si="3"/>
        <v>0</v>
      </c>
    </row>
    <row r="216" spans="4:13" x14ac:dyDescent="0.55000000000000004"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2</v>
      </c>
      <c r="M216">
        <f t="shared" si="3"/>
        <v>1</v>
      </c>
    </row>
    <row r="217" spans="4:13" x14ac:dyDescent="0.55000000000000004"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f t="shared" si="3"/>
        <v>0</v>
      </c>
    </row>
    <row r="218" spans="4:13" x14ac:dyDescent="0.55000000000000004"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f t="shared" si="3"/>
        <v>1</v>
      </c>
    </row>
    <row r="219" spans="4:13" x14ac:dyDescent="0.55000000000000004"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f t="shared" si="3"/>
        <v>1</v>
      </c>
    </row>
    <row r="220" spans="4:13" x14ac:dyDescent="0.55000000000000004"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1</v>
      </c>
      <c r="M220">
        <f t="shared" si="3"/>
        <v>1</v>
      </c>
    </row>
    <row r="221" spans="4:13" x14ac:dyDescent="0.55000000000000004"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f t="shared" si="3"/>
        <v>0</v>
      </c>
    </row>
    <row r="222" spans="4:13" x14ac:dyDescent="0.55000000000000004">
      <c r="D222">
        <v>0</v>
      </c>
      <c r="E222">
        <v>0</v>
      </c>
      <c r="F222">
        <v>0</v>
      </c>
      <c r="G222">
        <v>0</v>
      </c>
      <c r="H222">
        <v>0</v>
      </c>
      <c r="I222">
        <v>2</v>
      </c>
      <c r="J222">
        <v>0</v>
      </c>
      <c r="K222">
        <v>1</v>
      </c>
      <c r="L222">
        <v>0</v>
      </c>
      <c r="M222">
        <f t="shared" si="3"/>
        <v>1</v>
      </c>
    </row>
    <row r="223" spans="4:13" x14ac:dyDescent="0.55000000000000004"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f t="shared" si="3"/>
        <v>1</v>
      </c>
    </row>
    <row r="224" spans="4:13" x14ac:dyDescent="0.55000000000000004"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2</v>
      </c>
      <c r="M224">
        <f t="shared" si="3"/>
        <v>1</v>
      </c>
    </row>
    <row r="225" spans="4:13" x14ac:dyDescent="0.55000000000000004"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f t="shared" si="3"/>
        <v>0</v>
      </c>
    </row>
    <row r="226" spans="4:13" x14ac:dyDescent="0.55000000000000004"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0</v>
      </c>
      <c r="M226">
        <f t="shared" si="3"/>
        <v>1</v>
      </c>
    </row>
    <row r="227" spans="4:13" x14ac:dyDescent="0.55000000000000004"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f t="shared" si="3"/>
        <v>1</v>
      </c>
    </row>
    <row r="228" spans="4:13" x14ac:dyDescent="0.55000000000000004"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f t="shared" si="3"/>
        <v>1</v>
      </c>
    </row>
    <row r="229" spans="4:13" x14ac:dyDescent="0.55000000000000004"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f t="shared" si="3"/>
        <v>0</v>
      </c>
    </row>
    <row r="230" spans="4:13" x14ac:dyDescent="0.55000000000000004"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f t="shared" si="3"/>
        <v>0</v>
      </c>
    </row>
    <row r="231" spans="4:13" x14ac:dyDescent="0.55000000000000004"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f t="shared" si="3"/>
        <v>1</v>
      </c>
    </row>
    <row r="232" spans="4:13" x14ac:dyDescent="0.55000000000000004"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f t="shared" si="3"/>
        <v>1</v>
      </c>
    </row>
    <row r="233" spans="4:13" x14ac:dyDescent="0.55000000000000004"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f t="shared" si="3"/>
        <v>0</v>
      </c>
    </row>
    <row r="234" spans="4:13" x14ac:dyDescent="0.55000000000000004"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1</v>
      </c>
      <c r="M234">
        <f t="shared" si="3"/>
        <v>1</v>
      </c>
    </row>
    <row r="235" spans="4:13" x14ac:dyDescent="0.55000000000000004"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f t="shared" si="3"/>
        <v>0</v>
      </c>
    </row>
    <row r="236" spans="4:13" x14ac:dyDescent="0.55000000000000004"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3</v>
      </c>
      <c r="L236">
        <v>0</v>
      </c>
      <c r="M236">
        <f t="shared" si="3"/>
        <v>1</v>
      </c>
    </row>
    <row r="237" spans="4:13" x14ac:dyDescent="0.55000000000000004"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f t="shared" si="3"/>
        <v>0</v>
      </c>
    </row>
    <row r="238" spans="4:13" x14ac:dyDescent="0.55000000000000004"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f t="shared" si="3"/>
        <v>1</v>
      </c>
    </row>
    <row r="239" spans="4:13" x14ac:dyDescent="0.55000000000000004"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f t="shared" si="3"/>
        <v>1</v>
      </c>
    </row>
    <row r="240" spans="4:13" x14ac:dyDescent="0.55000000000000004"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f t="shared" si="3"/>
        <v>1</v>
      </c>
    </row>
    <row r="241" spans="4:13" x14ac:dyDescent="0.55000000000000004"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f t="shared" si="3"/>
        <v>0</v>
      </c>
    </row>
    <row r="242" spans="4:13" x14ac:dyDescent="0.55000000000000004"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f t="shared" si="3"/>
        <v>1</v>
      </c>
    </row>
    <row r="243" spans="4:13" x14ac:dyDescent="0.55000000000000004"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f t="shared" si="3"/>
        <v>0</v>
      </c>
    </row>
    <row r="244" spans="4:13" x14ac:dyDescent="0.55000000000000004">
      <c r="D244">
        <v>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f t="shared" si="3"/>
        <v>1</v>
      </c>
    </row>
    <row r="245" spans="4:13" x14ac:dyDescent="0.55000000000000004"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f t="shared" si="3"/>
        <v>0</v>
      </c>
    </row>
    <row r="246" spans="4:13" x14ac:dyDescent="0.55000000000000004"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f t="shared" si="3"/>
        <v>1</v>
      </c>
    </row>
    <row r="247" spans="4:13" x14ac:dyDescent="0.55000000000000004"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f t="shared" si="3"/>
        <v>0</v>
      </c>
    </row>
    <row r="248" spans="4:13" x14ac:dyDescent="0.55000000000000004"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f t="shared" si="3"/>
        <v>1</v>
      </c>
    </row>
    <row r="249" spans="4:13" x14ac:dyDescent="0.55000000000000004"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f t="shared" si="3"/>
        <v>1</v>
      </c>
    </row>
    <row r="250" spans="4:13" x14ac:dyDescent="0.55000000000000004"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f t="shared" si="3"/>
        <v>1</v>
      </c>
    </row>
    <row r="251" spans="4:13" x14ac:dyDescent="0.55000000000000004"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f t="shared" si="3"/>
        <v>1</v>
      </c>
    </row>
    <row r="252" spans="4:13" x14ac:dyDescent="0.55000000000000004"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f t="shared" si="3"/>
        <v>0</v>
      </c>
    </row>
    <row r="253" spans="4:13" x14ac:dyDescent="0.55000000000000004"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f t="shared" si="3"/>
        <v>0</v>
      </c>
    </row>
    <row r="254" spans="4:13" x14ac:dyDescent="0.55000000000000004"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f t="shared" si="3"/>
        <v>0</v>
      </c>
    </row>
    <row r="255" spans="4:13" x14ac:dyDescent="0.55000000000000004"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f t="shared" si="3"/>
        <v>0</v>
      </c>
    </row>
    <row r="256" spans="4:13" x14ac:dyDescent="0.55000000000000004"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1</v>
      </c>
      <c r="L256">
        <v>0</v>
      </c>
      <c r="M256">
        <f t="shared" si="3"/>
        <v>1</v>
      </c>
    </row>
    <row r="257" spans="4:13" x14ac:dyDescent="0.55000000000000004"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f t="shared" si="3"/>
        <v>1</v>
      </c>
    </row>
    <row r="258" spans="4:13" x14ac:dyDescent="0.55000000000000004"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f t="shared" ref="M258:M321" si="4">IF(SUM(D258:L258) &gt; 0, 1, 0)</f>
        <v>0</v>
      </c>
    </row>
    <row r="259" spans="4:13" x14ac:dyDescent="0.55000000000000004"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f t="shared" si="4"/>
        <v>1</v>
      </c>
    </row>
    <row r="260" spans="4:13" x14ac:dyDescent="0.55000000000000004"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f t="shared" si="4"/>
        <v>0</v>
      </c>
    </row>
    <row r="261" spans="4:13" x14ac:dyDescent="0.55000000000000004"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f t="shared" si="4"/>
        <v>0</v>
      </c>
    </row>
    <row r="262" spans="4:13" x14ac:dyDescent="0.55000000000000004"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1</v>
      </c>
      <c r="L262">
        <v>0</v>
      </c>
      <c r="M262">
        <f t="shared" si="4"/>
        <v>1</v>
      </c>
    </row>
    <row r="263" spans="4:13" x14ac:dyDescent="0.55000000000000004"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f t="shared" si="4"/>
        <v>0</v>
      </c>
    </row>
    <row r="264" spans="4:13" x14ac:dyDescent="0.55000000000000004">
      <c r="D264">
        <v>0</v>
      </c>
      <c r="E264">
        <v>0</v>
      </c>
      <c r="F264">
        <v>1</v>
      </c>
      <c r="G264">
        <v>1</v>
      </c>
      <c r="H264">
        <v>0</v>
      </c>
      <c r="I264">
        <v>1</v>
      </c>
      <c r="J264">
        <v>0</v>
      </c>
      <c r="K264">
        <v>0</v>
      </c>
      <c r="L264">
        <v>1</v>
      </c>
      <c r="M264">
        <f t="shared" si="4"/>
        <v>1</v>
      </c>
    </row>
    <row r="265" spans="4:13" x14ac:dyDescent="0.55000000000000004"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1</v>
      </c>
      <c r="M265">
        <f t="shared" si="4"/>
        <v>1</v>
      </c>
    </row>
    <row r="266" spans="4:13" x14ac:dyDescent="0.55000000000000004"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1</v>
      </c>
      <c r="M266">
        <f t="shared" si="4"/>
        <v>1</v>
      </c>
    </row>
    <row r="267" spans="4:13" x14ac:dyDescent="0.55000000000000004"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f t="shared" si="4"/>
        <v>0</v>
      </c>
    </row>
    <row r="268" spans="4:13" x14ac:dyDescent="0.55000000000000004"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f t="shared" si="4"/>
        <v>0</v>
      </c>
    </row>
    <row r="269" spans="4:13" x14ac:dyDescent="0.55000000000000004"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f t="shared" si="4"/>
        <v>0</v>
      </c>
    </row>
    <row r="270" spans="4:13" x14ac:dyDescent="0.55000000000000004">
      <c r="D270">
        <v>0</v>
      </c>
      <c r="E270">
        <v>0</v>
      </c>
      <c r="F270">
        <v>1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f t="shared" si="4"/>
        <v>1</v>
      </c>
    </row>
    <row r="271" spans="4:13" x14ac:dyDescent="0.55000000000000004"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</v>
      </c>
      <c r="M271">
        <f t="shared" si="4"/>
        <v>1</v>
      </c>
    </row>
    <row r="272" spans="4:13" x14ac:dyDescent="0.55000000000000004"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f t="shared" si="4"/>
        <v>1</v>
      </c>
    </row>
    <row r="273" spans="4:13" x14ac:dyDescent="0.55000000000000004"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f t="shared" si="4"/>
        <v>1</v>
      </c>
    </row>
    <row r="274" spans="4:13" x14ac:dyDescent="0.55000000000000004"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f t="shared" si="4"/>
        <v>0</v>
      </c>
    </row>
    <row r="275" spans="4:13" x14ac:dyDescent="0.55000000000000004"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f t="shared" si="4"/>
        <v>1</v>
      </c>
    </row>
    <row r="276" spans="4:13" x14ac:dyDescent="0.55000000000000004">
      <c r="D276">
        <v>0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0</v>
      </c>
      <c r="K276">
        <v>0</v>
      </c>
      <c r="L276">
        <v>0</v>
      </c>
      <c r="M276">
        <f t="shared" si="4"/>
        <v>1</v>
      </c>
    </row>
    <row r="277" spans="4:13" x14ac:dyDescent="0.55000000000000004"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1</v>
      </c>
      <c r="M277">
        <f t="shared" si="4"/>
        <v>1</v>
      </c>
    </row>
    <row r="278" spans="4:13" x14ac:dyDescent="0.55000000000000004">
      <c r="D278">
        <v>0</v>
      </c>
      <c r="E278">
        <v>0</v>
      </c>
      <c r="F278">
        <v>0</v>
      </c>
      <c r="G278">
        <v>1</v>
      </c>
      <c r="H278">
        <v>1</v>
      </c>
      <c r="I278">
        <v>0</v>
      </c>
      <c r="J278">
        <v>1</v>
      </c>
      <c r="K278">
        <v>0</v>
      </c>
      <c r="L278">
        <v>0</v>
      </c>
      <c r="M278">
        <f t="shared" si="4"/>
        <v>1</v>
      </c>
    </row>
    <row r="279" spans="4:13" x14ac:dyDescent="0.55000000000000004"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f t="shared" si="4"/>
        <v>0</v>
      </c>
    </row>
    <row r="280" spans="4:13" x14ac:dyDescent="0.55000000000000004"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f t="shared" si="4"/>
        <v>0</v>
      </c>
    </row>
    <row r="281" spans="4:13" x14ac:dyDescent="0.55000000000000004"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2</v>
      </c>
      <c r="M281">
        <f t="shared" si="4"/>
        <v>1</v>
      </c>
    </row>
    <row r="282" spans="4:13" x14ac:dyDescent="0.55000000000000004"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f t="shared" si="4"/>
        <v>1</v>
      </c>
    </row>
    <row r="283" spans="4:13" x14ac:dyDescent="0.55000000000000004"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</v>
      </c>
      <c r="M283">
        <f t="shared" si="4"/>
        <v>1</v>
      </c>
    </row>
    <row r="284" spans="4:13" x14ac:dyDescent="0.55000000000000004"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f t="shared" si="4"/>
        <v>0</v>
      </c>
    </row>
    <row r="285" spans="4:13" x14ac:dyDescent="0.55000000000000004"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f t="shared" si="4"/>
        <v>1</v>
      </c>
    </row>
    <row r="286" spans="4:13" x14ac:dyDescent="0.55000000000000004"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f t="shared" si="4"/>
        <v>1</v>
      </c>
    </row>
    <row r="287" spans="4:13" x14ac:dyDescent="0.55000000000000004"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f t="shared" si="4"/>
        <v>0</v>
      </c>
    </row>
    <row r="288" spans="4:13" x14ac:dyDescent="0.55000000000000004"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f t="shared" si="4"/>
        <v>1</v>
      </c>
    </row>
    <row r="289" spans="4:13" x14ac:dyDescent="0.55000000000000004"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f t="shared" si="4"/>
        <v>0</v>
      </c>
    </row>
    <row r="290" spans="4:13" x14ac:dyDescent="0.55000000000000004"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f t="shared" si="4"/>
        <v>0</v>
      </c>
    </row>
    <row r="291" spans="4:13" x14ac:dyDescent="0.55000000000000004"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f t="shared" si="4"/>
        <v>1</v>
      </c>
    </row>
    <row r="292" spans="4:13" x14ac:dyDescent="0.55000000000000004"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f t="shared" si="4"/>
        <v>0</v>
      </c>
    </row>
    <row r="293" spans="4:13" x14ac:dyDescent="0.55000000000000004"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2</v>
      </c>
      <c r="K293">
        <v>0</v>
      </c>
      <c r="L293">
        <v>0</v>
      </c>
      <c r="M293">
        <f t="shared" si="4"/>
        <v>1</v>
      </c>
    </row>
    <row r="294" spans="4:13" x14ac:dyDescent="0.55000000000000004"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f t="shared" si="4"/>
        <v>0</v>
      </c>
    </row>
    <row r="295" spans="4:13" x14ac:dyDescent="0.55000000000000004"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f t="shared" si="4"/>
        <v>0</v>
      </c>
    </row>
    <row r="296" spans="4:13" x14ac:dyDescent="0.55000000000000004"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f t="shared" si="4"/>
        <v>0</v>
      </c>
    </row>
    <row r="297" spans="4:13" x14ac:dyDescent="0.55000000000000004"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f t="shared" si="4"/>
        <v>0</v>
      </c>
    </row>
    <row r="298" spans="4:13" x14ac:dyDescent="0.55000000000000004"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f t="shared" si="4"/>
        <v>1</v>
      </c>
    </row>
    <row r="299" spans="4:13" x14ac:dyDescent="0.55000000000000004"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f t="shared" si="4"/>
        <v>0</v>
      </c>
    </row>
    <row r="300" spans="4:13" x14ac:dyDescent="0.55000000000000004">
      <c r="D300">
        <v>0</v>
      </c>
      <c r="E300">
        <v>1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f t="shared" si="4"/>
        <v>1</v>
      </c>
    </row>
    <row r="301" spans="4:13" x14ac:dyDescent="0.55000000000000004"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f t="shared" si="4"/>
        <v>0</v>
      </c>
    </row>
    <row r="302" spans="4:13" x14ac:dyDescent="0.55000000000000004"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f t="shared" si="4"/>
        <v>1</v>
      </c>
    </row>
    <row r="303" spans="4:13" x14ac:dyDescent="0.55000000000000004">
      <c r="D303">
        <v>0</v>
      </c>
      <c r="E303">
        <v>1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f t="shared" si="4"/>
        <v>1</v>
      </c>
    </row>
    <row r="304" spans="4:13" x14ac:dyDescent="0.55000000000000004"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f t="shared" si="4"/>
        <v>1</v>
      </c>
    </row>
    <row r="305" spans="4:13" x14ac:dyDescent="0.55000000000000004"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f t="shared" si="4"/>
        <v>1</v>
      </c>
    </row>
    <row r="306" spans="4:13" x14ac:dyDescent="0.55000000000000004"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f t="shared" si="4"/>
        <v>0</v>
      </c>
    </row>
    <row r="307" spans="4:13" x14ac:dyDescent="0.55000000000000004"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1</v>
      </c>
      <c r="M307">
        <f t="shared" si="4"/>
        <v>1</v>
      </c>
    </row>
    <row r="308" spans="4:13" x14ac:dyDescent="0.55000000000000004"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1</v>
      </c>
      <c r="M308">
        <f t="shared" si="4"/>
        <v>1</v>
      </c>
    </row>
    <row r="309" spans="4:13" x14ac:dyDescent="0.55000000000000004"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0</v>
      </c>
      <c r="M309">
        <f t="shared" si="4"/>
        <v>1</v>
      </c>
    </row>
    <row r="310" spans="4:13" x14ac:dyDescent="0.55000000000000004">
      <c r="D310">
        <v>0</v>
      </c>
      <c r="E310">
        <v>1</v>
      </c>
      <c r="F310">
        <v>0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0</v>
      </c>
      <c r="M310">
        <f t="shared" si="4"/>
        <v>1</v>
      </c>
    </row>
    <row r="311" spans="4:13" x14ac:dyDescent="0.55000000000000004">
      <c r="D311">
        <v>0</v>
      </c>
      <c r="E311">
        <v>1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f t="shared" si="4"/>
        <v>1</v>
      </c>
    </row>
    <row r="312" spans="4:13" x14ac:dyDescent="0.55000000000000004"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f t="shared" si="4"/>
        <v>0</v>
      </c>
    </row>
    <row r="313" spans="4:13" x14ac:dyDescent="0.55000000000000004"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f t="shared" si="4"/>
        <v>1</v>
      </c>
    </row>
    <row r="314" spans="4:13" x14ac:dyDescent="0.55000000000000004"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f t="shared" si="4"/>
        <v>1</v>
      </c>
    </row>
    <row r="315" spans="4:13" x14ac:dyDescent="0.55000000000000004">
      <c r="D315">
        <v>0</v>
      </c>
      <c r="E315">
        <v>0</v>
      </c>
      <c r="F315">
        <v>1</v>
      </c>
      <c r="G315">
        <v>0</v>
      </c>
      <c r="H315">
        <v>0</v>
      </c>
      <c r="I315">
        <v>1</v>
      </c>
      <c r="J315">
        <v>1</v>
      </c>
      <c r="K315">
        <v>0</v>
      </c>
      <c r="L315">
        <v>1</v>
      </c>
      <c r="M315">
        <f t="shared" si="4"/>
        <v>1</v>
      </c>
    </row>
    <row r="316" spans="4:13" x14ac:dyDescent="0.55000000000000004"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f t="shared" si="4"/>
        <v>0</v>
      </c>
    </row>
    <row r="317" spans="4:13" x14ac:dyDescent="0.55000000000000004"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</v>
      </c>
      <c r="M317">
        <f t="shared" si="4"/>
        <v>1</v>
      </c>
    </row>
    <row r="318" spans="4:13" x14ac:dyDescent="0.55000000000000004"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f t="shared" si="4"/>
        <v>0</v>
      </c>
    </row>
    <row r="319" spans="4:13" x14ac:dyDescent="0.55000000000000004"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1</v>
      </c>
      <c r="M319">
        <f t="shared" si="4"/>
        <v>1</v>
      </c>
    </row>
    <row r="320" spans="4:13" x14ac:dyDescent="0.55000000000000004">
      <c r="D320">
        <v>0</v>
      </c>
      <c r="E320">
        <v>0</v>
      </c>
      <c r="F320">
        <v>1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1</v>
      </c>
      <c r="M320">
        <f t="shared" si="4"/>
        <v>1</v>
      </c>
    </row>
    <row r="321" spans="4:13" x14ac:dyDescent="0.55000000000000004"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f t="shared" si="4"/>
        <v>1</v>
      </c>
    </row>
    <row r="322" spans="4:13" x14ac:dyDescent="0.55000000000000004"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f t="shared" ref="M322:M385" si="5">IF(SUM(D322:L322) &gt; 0, 1, 0)</f>
        <v>0</v>
      </c>
    </row>
    <row r="323" spans="4:13" x14ac:dyDescent="0.55000000000000004"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f t="shared" si="5"/>
        <v>0</v>
      </c>
    </row>
    <row r="324" spans="4:13" x14ac:dyDescent="0.55000000000000004"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f t="shared" si="5"/>
        <v>0</v>
      </c>
    </row>
    <row r="325" spans="4:13" x14ac:dyDescent="0.55000000000000004"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1</v>
      </c>
      <c r="M325">
        <f t="shared" si="5"/>
        <v>1</v>
      </c>
    </row>
    <row r="326" spans="4:13" x14ac:dyDescent="0.55000000000000004"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f t="shared" si="5"/>
        <v>0</v>
      </c>
    </row>
    <row r="327" spans="4:13" x14ac:dyDescent="0.55000000000000004"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f t="shared" si="5"/>
        <v>1</v>
      </c>
    </row>
    <row r="328" spans="4:13" x14ac:dyDescent="0.55000000000000004"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f t="shared" si="5"/>
        <v>0</v>
      </c>
    </row>
    <row r="329" spans="4:13" x14ac:dyDescent="0.55000000000000004"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f t="shared" si="5"/>
        <v>1</v>
      </c>
    </row>
    <row r="330" spans="4:13" x14ac:dyDescent="0.55000000000000004"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f t="shared" si="5"/>
        <v>0</v>
      </c>
    </row>
    <row r="331" spans="4:13" x14ac:dyDescent="0.55000000000000004"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f t="shared" si="5"/>
        <v>0</v>
      </c>
    </row>
    <row r="332" spans="4:13" x14ac:dyDescent="0.55000000000000004"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f t="shared" si="5"/>
        <v>0</v>
      </c>
    </row>
    <row r="333" spans="4:13" x14ac:dyDescent="0.55000000000000004"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0</v>
      </c>
      <c r="M333">
        <f t="shared" si="5"/>
        <v>1</v>
      </c>
    </row>
    <row r="334" spans="4:13" x14ac:dyDescent="0.55000000000000004"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f t="shared" si="5"/>
        <v>1</v>
      </c>
    </row>
    <row r="335" spans="4:13" x14ac:dyDescent="0.55000000000000004"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f t="shared" si="5"/>
        <v>1</v>
      </c>
    </row>
    <row r="336" spans="4:13" x14ac:dyDescent="0.55000000000000004"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f t="shared" si="5"/>
        <v>0</v>
      </c>
    </row>
    <row r="337" spans="4:13" x14ac:dyDescent="0.55000000000000004"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f t="shared" si="5"/>
        <v>0</v>
      </c>
    </row>
    <row r="338" spans="4:13" x14ac:dyDescent="0.55000000000000004">
      <c r="D338">
        <v>0</v>
      </c>
      <c r="E338">
        <v>0</v>
      </c>
      <c r="F338">
        <v>1</v>
      </c>
      <c r="G338">
        <v>1</v>
      </c>
      <c r="H338">
        <v>0</v>
      </c>
      <c r="I338">
        <v>1</v>
      </c>
      <c r="J338">
        <v>0</v>
      </c>
      <c r="K338">
        <v>0</v>
      </c>
      <c r="L338">
        <v>0</v>
      </c>
      <c r="M338">
        <f t="shared" si="5"/>
        <v>1</v>
      </c>
    </row>
    <row r="339" spans="4:13" x14ac:dyDescent="0.55000000000000004"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f t="shared" si="5"/>
        <v>0</v>
      </c>
    </row>
    <row r="340" spans="4:13" x14ac:dyDescent="0.55000000000000004"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f t="shared" si="5"/>
        <v>0</v>
      </c>
    </row>
    <row r="341" spans="4:13" x14ac:dyDescent="0.55000000000000004"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f t="shared" si="5"/>
        <v>0</v>
      </c>
    </row>
    <row r="342" spans="4:13" x14ac:dyDescent="0.55000000000000004"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f t="shared" si="5"/>
        <v>0</v>
      </c>
    </row>
    <row r="343" spans="4:13" x14ac:dyDescent="0.55000000000000004"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f t="shared" si="5"/>
        <v>0</v>
      </c>
    </row>
    <row r="344" spans="4:13" x14ac:dyDescent="0.55000000000000004"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f t="shared" si="5"/>
        <v>0</v>
      </c>
    </row>
    <row r="345" spans="4:13" x14ac:dyDescent="0.55000000000000004"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f t="shared" si="5"/>
        <v>0</v>
      </c>
    </row>
    <row r="346" spans="4:13" x14ac:dyDescent="0.55000000000000004"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f t="shared" si="5"/>
        <v>1</v>
      </c>
    </row>
    <row r="347" spans="4:13" x14ac:dyDescent="0.55000000000000004"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  <c r="M347">
        <f t="shared" si="5"/>
        <v>1</v>
      </c>
    </row>
    <row r="348" spans="4:13" x14ac:dyDescent="0.55000000000000004">
      <c r="D348">
        <v>0</v>
      </c>
      <c r="E348">
        <v>0</v>
      </c>
      <c r="F348">
        <v>0</v>
      </c>
      <c r="G348">
        <v>0</v>
      </c>
      <c r="H348">
        <v>0</v>
      </c>
      <c r="I348">
        <v>3</v>
      </c>
      <c r="J348">
        <v>0</v>
      </c>
      <c r="K348">
        <v>0</v>
      </c>
      <c r="L348">
        <v>1</v>
      </c>
      <c r="M348">
        <f t="shared" si="5"/>
        <v>1</v>
      </c>
    </row>
    <row r="349" spans="4:13" x14ac:dyDescent="0.55000000000000004"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f t="shared" si="5"/>
        <v>0</v>
      </c>
    </row>
    <row r="350" spans="4:13" x14ac:dyDescent="0.55000000000000004"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f t="shared" si="5"/>
        <v>0</v>
      </c>
    </row>
    <row r="351" spans="4:13" x14ac:dyDescent="0.55000000000000004"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f t="shared" si="5"/>
        <v>0</v>
      </c>
    </row>
    <row r="352" spans="4:13" x14ac:dyDescent="0.55000000000000004"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f t="shared" si="5"/>
        <v>1</v>
      </c>
    </row>
    <row r="353" spans="4:13" x14ac:dyDescent="0.55000000000000004"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f t="shared" si="5"/>
        <v>1</v>
      </c>
    </row>
    <row r="354" spans="4:13" x14ac:dyDescent="0.55000000000000004"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f t="shared" si="5"/>
        <v>0</v>
      </c>
    </row>
    <row r="355" spans="4:13" x14ac:dyDescent="0.55000000000000004"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f t="shared" si="5"/>
        <v>1</v>
      </c>
    </row>
    <row r="356" spans="4:13" x14ac:dyDescent="0.55000000000000004"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f t="shared" si="5"/>
        <v>0</v>
      </c>
    </row>
    <row r="357" spans="4:13" x14ac:dyDescent="0.55000000000000004"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f t="shared" si="5"/>
        <v>0</v>
      </c>
    </row>
    <row r="358" spans="4:13" x14ac:dyDescent="0.55000000000000004">
      <c r="D358">
        <v>0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1</v>
      </c>
      <c r="M358">
        <f t="shared" si="5"/>
        <v>1</v>
      </c>
    </row>
    <row r="359" spans="4:13" x14ac:dyDescent="0.55000000000000004"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1</v>
      </c>
      <c r="M359">
        <f t="shared" si="5"/>
        <v>1</v>
      </c>
    </row>
    <row r="360" spans="4:13" x14ac:dyDescent="0.55000000000000004"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f t="shared" si="5"/>
        <v>0</v>
      </c>
    </row>
    <row r="361" spans="4:13" x14ac:dyDescent="0.55000000000000004"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1</v>
      </c>
      <c r="M361">
        <f t="shared" si="5"/>
        <v>1</v>
      </c>
    </row>
    <row r="362" spans="4:13" x14ac:dyDescent="0.55000000000000004"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f t="shared" si="5"/>
        <v>1</v>
      </c>
    </row>
    <row r="363" spans="4:13" x14ac:dyDescent="0.55000000000000004"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f t="shared" si="5"/>
        <v>0</v>
      </c>
    </row>
    <row r="364" spans="4:13" x14ac:dyDescent="0.55000000000000004"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f t="shared" si="5"/>
        <v>0</v>
      </c>
    </row>
    <row r="365" spans="4:13" x14ac:dyDescent="0.55000000000000004"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f t="shared" si="5"/>
        <v>1</v>
      </c>
    </row>
    <row r="366" spans="4:13" x14ac:dyDescent="0.55000000000000004"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f t="shared" si="5"/>
        <v>0</v>
      </c>
    </row>
    <row r="367" spans="4:13" x14ac:dyDescent="0.55000000000000004"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f t="shared" si="5"/>
        <v>0</v>
      </c>
    </row>
    <row r="368" spans="4:13" x14ac:dyDescent="0.55000000000000004"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1</v>
      </c>
      <c r="L368">
        <v>0</v>
      </c>
      <c r="M368">
        <f t="shared" si="5"/>
        <v>1</v>
      </c>
    </row>
    <row r="369" spans="4:13" x14ac:dyDescent="0.55000000000000004"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f t="shared" si="5"/>
        <v>1</v>
      </c>
    </row>
    <row r="370" spans="4:13" x14ac:dyDescent="0.55000000000000004"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f t="shared" si="5"/>
        <v>0</v>
      </c>
    </row>
    <row r="371" spans="4:13" x14ac:dyDescent="0.55000000000000004"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f t="shared" si="5"/>
        <v>1</v>
      </c>
    </row>
    <row r="372" spans="4:13" x14ac:dyDescent="0.55000000000000004"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0</v>
      </c>
      <c r="M372">
        <f t="shared" si="5"/>
        <v>1</v>
      </c>
    </row>
    <row r="373" spans="4:13" x14ac:dyDescent="0.55000000000000004"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>
        <f t="shared" si="5"/>
        <v>1</v>
      </c>
    </row>
    <row r="374" spans="4:13" x14ac:dyDescent="0.55000000000000004"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f t="shared" si="5"/>
        <v>1</v>
      </c>
    </row>
    <row r="375" spans="4:13" x14ac:dyDescent="0.55000000000000004"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f t="shared" si="5"/>
        <v>1</v>
      </c>
    </row>
    <row r="376" spans="4:13" x14ac:dyDescent="0.55000000000000004"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f t="shared" si="5"/>
        <v>0</v>
      </c>
    </row>
    <row r="377" spans="4:13" x14ac:dyDescent="0.55000000000000004"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f t="shared" si="5"/>
        <v>0</v>
      </c>
    </row>
    <row r="378" spans="4:13" x14ac:dyDescent="0.55000000000000004"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f t="shared" si="5"/>
        <v>0</v>
      </c>
    </row>
    <row r="379" spans="4:13" x14ac:dyDescent="0.55000000000000004"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f t="shared" si="5"/>
        <v>1</v>
      </c>
    </row>
    <row r="380" spans="4:13" x14ac:dyDescent="0.55000000000000004"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f t="shared" si="5"/>
        <v>0</v>
      </c>
    </row>
    <row r="381" spans="4:13" x14ac:dyDescent="0.55000000000000004"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f t="shared" si="5"/>
        <v>0</v>
      </c>
    </row>
    <row r="382" spans="4:13" x14ac:dyDescent="0.55000000000000004"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f t="shared" si="5"/>
        <v>0</v>
      </c>
    </row>
    <row r="383" spans="4:13" x14ac:dyDescent="0.55000000000000004"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f t="shared" si="5"/>
        <v>1</v>
      </c>
    </row>
    <row r="384" spans="4:13" x14ac:dyDescent="0.55000000000000004"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f t="shared" si="5"/>
        <v>0</v>
      </c>
    </row>
    <row r="385" spans="4:13" x14ac:dyDescent="0.55000000000000004"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f t="shared" si="5"/>
        <v>0</v>
      </c>
    </row>
    <row r="386" spans="4:13" x14ac:dyDescent="0.55000000000000004"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f t="shared" ref="M386:M431" si="6">IF(SUM(D386:L386) &gt; 0, 1, 0)</f>
        <v>1</v>
      </c>
    </row>
    <row r="387" spans="4:13" x14ac:dyDescent="0.55000000000000004"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f t="shared" si="6"/>
        <v>0</v>
      </c>
    </row>
    <row r="388" spans="4:13" x14ac:dyDescent="0.55000000000000004"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f t="shared" si="6"/>
        <v>0</v>
      </c>
    </row>
    <row r="389" spans="4:13" x14ac:dyDescent="0.55000000000000004"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f t="shared" si="6"/>
        <v>0</v>
      </c>
    </row>
    <row r="390" spans="4:13" x14ac:dyDescent="0.55000000000000004">
      <c r="D390">
        <v>0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f t="shared" si="6"/>
        <v>1</v>
      </c>
    </row>
    <row r="391" spans="4:13" x14ac:dyDescent="0.55000000000000004"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f t="shared" si="6"/>
        <v>1</v>
      </c>
    </row>
    <row r="392" spans="4:13" x14ac:dyDescent="0.55000000000000004"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f t="shared" si="6"/>
        <v>1</v>
      </c>
    </row>
    <row r="393" spans="4:13" x14ac:dyDescent="0.55000000000000004"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f t="shared" si="6"/>
        <v>0</v>
      </c>
    </row>
    <row r="394" spans="4:13" x14ac:dyDescent="0.55000000000000004"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f t="shared" si="6"/>
        <v>0</v>
      </c>
    </row>
    <row r="395" spans="4:13" x14ac:dyDescent="0.55000000000000004"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f t="shared" si="6"/>
        <v>0</v>
      </c>
    </row>
    <row r="396" spans="4:13" x14ac:dyDescent="0.55000000000000004"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f t="shared" si="6"/>
        <v>0</v>
      </c>
    </row>
    <row r="397" spans="4:13" x14ac:dyDescent="0.55000000000000004"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f t="shared" si="6"/>
        <v>0</v>
      </c>
    </row>
    <row r="398" spans="4:13" x14ac:dyDescent="0.55000000000000004"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f t="shared" si="6"/>
        <v>1</v>
      </c>
    </row>
    <row r="399" spans="4:13" x14ac:dyDescent="0.55000000000000004">
      <c r="D399">
        <v>0</v>
      </c>
      <c r="E399">
        <v>0</v>
      </c>
      <c r="F399">
        <v>1</v>
      </c>
      <c r="G399">
        <v>1</v>
      </c>
      <c r="H399">
        <v>0</v>
      </c>
      <c r="I399">
        <v>1</v>
      </c>
      <c r="J399">
        <v>0</v>
      </c>
      <c r="K399">
        <v>0</v>
      </c>
      <c r="L399">
        <v>0</v>
      </c>
      <c r="M399">
        <f t="shared" si="6"/>
        <v>1</v>
      </c>
    </row>
    <row r="400" spans="4:13" x14ac:dyDescent="0.55000000000000004"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f t="shared" si="6"/>
        <v>0</v>
      </c>
    </row>
    <row r="401" spans="4:13" x14ac:dyDescent="0.55000000000000004">
      <c r="D401">
        <v>0</v>
      </c>
      <c r="E401">
        <v>1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f t="shared" si="6"/>
        <v>1</v>
      </c>
    </row>
    <row r="402" spans="4:13" x14ac:dyDescent="0.55000000000000004"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>
        <f t="shared" si="6"/>
        <v>1</v>
      </c>
    </row>
    <row r="403" spans="4:13" x14ac:dyDescent="0.55000000000000004"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f t="shared" si="6"/>
        <v>1</v>
      </c>
    </row>
    <row r="404" spans="4:13" x14ac:dyDescent="0.55000000000000004">
      <c r="D404">
        <v>0</v>
      </c>
      <c r="E404">
        <v>1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f t="shared" si="6"/>
        <v>1</v>
      </c>
    </row>
    <row r="405" spans="4:13" x14ac:dyDescent="0.55000000000000004"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f t="shared" si="6"/>
        <v>0</v>
      </c>
    </row>
    <row r="406" spans="4:13" x14ac:dyDescent="0.55000000000000004"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f t="shared" si="6"/>
        <v>0</v>
      </c>
    </row>
    <row r="407" spans="4:13" x14ac:dyDescent="0.55000000000000004"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f t="shared" si="6"/>
        <v>0</v>
      </c>
    </row>
    <row r="408" spans="4:13" x14ac:dyDescent="0.55000000000000004"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f t="shared" si="6"/>
        <v>1</v>
      </c>
    </row>
    <row r="409" spans="4:13" x14ac:dyDescent="0.55000000000000004">
      <c r="D409">
        <v>0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f t="shared" si="6"/>
        <v>1</v>
      </c>
    </row>
    <row r="410" spans="4:13" x14ac:dyDescent="0.55000000000000004"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f t="shared" si="6"/>
        <v>0</v>
      </c>
    </row>
    <row r="411" spans="4:13" x14ac:dyDescent="0.55000000000000004"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0</v>
      </c>
      <c r="M411">
        <f t="shared" si="6"/>
        <v>1</v>
      </c>
    </row>
    <row r="412" spans="4:13" x14ac:dyDescent="0.55000000000000004"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f t="shared" si="6"/>
        <v>1</v>
      </c>
    </row>
    <row r="413" spans="4:13" x14ac:dyDescent="0.55000000000000004"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f t="shared" si="6"/>
        <v>0</v>
      </c>
    </row>
    <row r="414" spans="4:13" x14ac:dyDescent="0.55000000000000004"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f t="shared" si="6"/>
        <v>0</v>
      </c>
    </row>
    <row r="415" spans="4:13" x14ac:dyDescent="0.55000000000000004"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f t="shared" si="6"/>
        <v>1</v>
      </c>
    </row>
    <row r="416" spans="4:13" x14ac:dyDescent="0.55000000000000004"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f t="shared" si="6"/>
        <v>0</v>
      </c>
    </row>
    <row r="417" spans="4:13" x14ac:dyDescent="0.55000000000000004"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1</v>
      </c>
      <c r="M417">
        <f t="shared" si="6"/>
        <v>1</v>
      </c>
    </row>
    <row r="418" spans="4:13" x14ac:dyDescent="0.55000000000000004"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f t="shared" si="6"/>
        <v>1</v>
      </c>
    </row>
    <row r="419" spans="4:13" x14ac:dyDescent="0.55000000000000004"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f t="shared" si="6"/>
        <v>1</v>
      </c>
    </row>
    <row r="420" spans="4:13" x14ac:dyDescent="0.55000000000000004"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</v>
      </c>
      <c r="M420">
        <f t="shared" si="6"/>
        <v>1</v>
      </c>
    </row>
    <row r="421" spans="4:13" x14ac:dyDescent="0.55000000000000004"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f t="shared" si="6"/>
        <v>0</v>
      </c>
    </row>
    <row r="422" spans="4:13" x14ac:dyDescent="0.55000000000000004"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f t="shared" si="6"/>
        <v>0</v>
      </c>
    </row>
    <row r="423" spans="4:13" x14ac:dyDescent="0.55000000000000004"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</v>
      </c>
      <c r="M423">
        <f t="shared" si="6"/>
        <v>1</v>
      </c>
    </row>
    <row r="424" spans="4:13" x14ac:dyDescent="0.55000000000000004"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f t="shared" si="6"/>
        <v>1</v>
      </c>
    </row>
    <row r="425" spans="4:13" x14ac:dyDescent="0.55000000000000004"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f t="shared" si="6"/>
        <v>0</v>
      </c>
    </row>
    <row r="426" spans="4:13" x14ac:dyDescent="0.55000000000000004">
      <c r="D426">
        <v>1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f t="shared" si="6"/>
        <v>1</v>
      </c>
    </row>
    <row r="427" spans="4:13" x14ac:dyDescent="0.55000000000000004"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f t="shared" si="6"/>
        <v>0</v>
      </c>
    </row>
    <row r="428" spans="4:13" x14ac:dyDescent="0.55000000000000004"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f t="shared" si="6"/>
        <v>0</v>
      </c>
    </row>
    <row r="429" spans="4:13" x14ac:dyDescent="0.55000000000000004"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f t="shared" si="6"/>
        <v>1</v>
      </c>
    </row>
    <row r="430" spans="4:13" x14ac:dyDescent="0.55000000000000004"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0</v>
      </c>
      <c r="M430">
        <f t="shared" si="6"/>
        <v>1</v>
      </c>
    </row>
    <row r="431" spans="4:13" x14ac:dyDescent="0.55000000000000004"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f t="shared" si="6"/>
        <v>0</v>
      </c>
    </row>
  </sheetData>
  <sortState ref="A2:B10">
    <sortCondition descending="1" ref="B2:B10"/>
  </sortState>
  <conditionalFormatting sqref="A2:B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FD0D-42B9-4E95-A528-31B18F602BC6}">
  <dimension ref="A1:AY79"/>
  <sheetViews>
    <sheetView tabSelected="1" topLeftCell="A4" workbookViewId="0">
      <selection activeCell="K24" sqref="K24"/>
    </sheetView>
  </sheetViews>
  <sheetFormatPr defaultRowHeight="14.4" x14ac:dyDescent="0.55000000000000004"/>
  <cols>
    <col min="1" max="1" width="28.578125" style="11" customWidth="1"/>
    <col min="2" max="2" width="16.578125" customWidth="1"/>
    <col min="3" max="3" width="12.578125" customWidth="1"/>
    <col min="5" max="5" width="17.83984375" customWidth="1"/>
    <col min="6" max="6" width="16.7890625" customWidth="1"/>
  </cols>
  <sheetData>
    <row r="1" spans="1:51" x14ac:dyDescent="0.55000000000000004">
      <c r="A1" s="9" t="s">
        <v>545</v>
      </c>
      <c r="B1" s="4" t="s">
        <v>546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55000000000000004">
      <c r="A2" s="1"/>
      <c r="B2" s="5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55000000000000004">
      <c r="A3" s="10" t="s">
        <v>540</v>
      </c>
      <c r="B3">
        <v>412</v>
      </c>
      <c r="C3" s="15" t="s">
        <v>547</v>
      </c>
    </row>
    <row r="4" spans="1:51" x14ac:dyDescent="0.55000000000000004">
      <c r="A4" s="10" t="s">
        <v>541</v>
      </c>
      <c r="B4">
        <v>401</v>
      </c>
      <c r="C4" s="15"/>
    </row>
    <row r="5" spans="1:51" x14ac:dyDescent="0.55000000000000004">
      <c r="A5" s="10" t="s">
        <v>537</v>
      </c>
      <c r="B5">
        <v>399</v>
      </c>
      <c r="C5" s="15"/>
    </row>
    <row r="6" spans="1:51" x14ac:dyDescent="0.55000000000000004">
      <c r="A6" s="10" t="s">
        <v>542</v>
      </c>
      <c r="B6">
        <v>280</v>
      </c>
      <c r="C6" s="15"/>
      <c r="E6" s="11"/>
    </row>
    <row r="7" spans="1:51" x14ac:dyDescent="0.55000000000000004">
      <c r="A7" s="10" t="s">
        <v>45</v>
      </c>
      <c r="B7">
        <v>200</v>
      </c>
      <c r="C7" s="15"/>
    </row>
    <row r="8" spans="1:51" x14ac:dyDescent="0.55000000000000004">
      <c r="A8" s="10" t="s">
        <v>534</v>
      </c>
      <c r="B8">
        <v>187</v>
      </c>
      <c r="C8" s="15"/>
    </row>
    <row r="9" spans="1:51" x14ac:dyDescent="0.55000000000000004">
      <c r="A9" s="10" t="s">
        <v>62</v>
      </c>
      <c r="B9">
        <v>73</v>
      </c>
      <c r="C9" s="15"/>
    </row>
    <row r="10" spans="1:51" x14ac:dyDescent="0.55000000000000004">
      <c r="A10" s="10" t="s">
        <v>39</v>
      </c>
      <c r="B10">
        <v>71</v>
      </c>
      <c r="C10" s="15"/>
    </row>
    <row r="11" spans="1:51" x14ac:dyDescent="0.55000000000000004">
      <c r="A11" s="10" t="s">
        <v>532</v>
      </c>
      <c r="B11">
        <v>68</v>
      </c>
      <c r="C11" s="15"/>
    </row>
    <row r="12" spans="1:51" x14ac:dyDescent="0.55000000000000004">
      <c r="A12" s="10" t="s">
        <v>77</v>
      </c>
      <c r="B12">
        <v>46</v>
      </c>
      <c r="C12" s="15"/>
    </row>
    <row r="13" spans="1:51" x14ac:dyDescent="0.55000000000000004">
      <c r="A13" s="10" t="s">
        <v>57</v>
      </c>
      <c r="B13">
        <v>45</v>
      </c>
      <c r="C13" s="15"/>
    </row>
    <row r="14" spans="1:51" x14ac:dyDescent="0.55000000000000004">
      <c r="A14" s="10" t="s">
        <v>526</v>
      </c>
      <c r="B14">
        <v>26</v>
      </c>
      <c r="C14" s="15"/>
    </row>
    <row r="15" spans="1:51" x14ac:dyDescent="0.55000000000000004">
      <c r="A15" s="10" t="s">
        <v>89</v>
      </c>
      <c r="B15">
        <v>26</v>
      </c>
      <c r="C15" s="15"/>
    </row>
    <row r="16" spans="1:51" x14ac:dyDescent="0.55000000000000004">
      <c r="A16" s="10" t="s">
        <v>533</v>
      </c>
      <c r="B16">
        <v>25</v>
      </c>
      <c r="C16" s="15"/>
    </row>
    <row r="17" spans="1:3" x14ac:dyDescent="0.55000000000000004">
      <c r="A17" s="10" t="s">
        <v>78</v>
      </c>
      <c r="B17">
        <v>22</v>
      </c>
      <c r="C17" s="15"/>
    </row>
    <row r="18" spans="1:3" x14ac:dyDescent="0.55000000000000004">
      <c r="A18" s="10" t="s">
        <v>79</v>
      </c>
      <c r="B18">
        <v>22</v>
      </c>
      <c r="C18" s="15"/>
    </row>
    <row r="19" spans="1:3" x14ac:dyDescent="0.55000000000000004">
      <c r="A19" s="10" t="s">
        <v>30</v>
      </c>
      <c r="B19">
        <v>7</v>
      </c>
      <c r="C19" s="15"/>
    </row>
    <row r="20" spans="1:3" x14ac:dyDescent="0.55000000000000004">
      <c r="A20" s="10" t="s">
        <v>32</v>
      </c>
      <c r="B20">
        <v>6</v>
      </c>
      <c r="C20" s="15"/>
    </row>
    <row r="21" spans="1:3" x14ac:dyDescent="0.55000000000000004">
      <c r="A21" s="10" t="s">
        <v>35</v>
      </c>
      <c r="B21">
        <v>6</v>
      </c>
      <c r="C21" s="15"/>
    </row>
    <row r="22" spans="1:3" x14ac:dyDescent="0.55000000000000004">
      <c r="A22" s="10" t="s">
        <v>28</v>
      </c>
      <c r="B22">
        <v>4</v>
      </c>
      <c r="C22" s="15"/>
    </row>
    <row r="23" spans="1:3" x14ac:dyDescent="0.55000000000000004">
      <c r="A23" s="10" t="s">
        <v>6</v>
      </c>
      <c r="B23">
        <v>3</v>
      </c>
      <c r="C23" s="15"/>
    </row>
    <row r="24" spans="1:3" x14ac:dyDescent="0.55000000000000004">
      <c r="A24" s="10" t="s">
        <v>82</v>
      </c>
      <c r="B24">
        <v>2</v>
      </c>
      <c r="C24" s="15"/>
    </row>
    <row r="25" spans="1:3" x14ac:dyDescent="0.55000000000000004">
      <c r="A25" s="1"/>
      <c r="B25" s="5">
        <v>0</v>
      </c>
    </row>
    <row r="26" spans="1:3" x14ac:dyDescent="0.55000000000000004">
      <c r="A26" s="10" t="s">
        <v>530</v>
      </c>
      <c r="B26">
        <v>403</v>
      </c>
      <c r="C26" s="16" t="s">
        <v>548</v>
      </c>
    </row>
    <row r="27" spans="1:3" x14ac:dyDescent="0.55000000000000004">
      <c r="A27" s="10" t="s">
        <v>529</v>
      </c>
      <c r="B27">
        <v>255</v>
      </c>
      <c r="C27" s="16"/>
    </row>
    <row r="28" spans="1:3" x14ac:dyDescent="0.55000000000000004">
      <c r="A28" s="10" t="s">
        <v>528</v>
      </c>
      <c r="B28">
        <v>201</v>
      </c>
      <c r="C28" s="16"/>
    </row>
    <row r="29" spans="1:3" x14ac:dyDescent="0.55000000000000004">
      <c r="A29" s="10" t="s">
        <v>538</v>
      </c>
      <c r="B29">
        <v>108</v>
      </c>
      <c r="C29" s="16"/>
    </row>
    <row r="30" spans="1:3" x14ac:dyDescent="0.55000000000000004">
      <c r="A30" s="10" t="s">
        <v>81</v>
      </c>
      <c r="B30">
        <v>75</v>
      </c>
      <c r="C30" s="16"/>
    </row>
    <row r="31" spans="1:3" x14ac:dyDescent="0.55000000000000004">
      <c r="A31" s="10" t="s">
        <v>88</v>
      </c>
      <c r="B31">
        <v>30</v>
      </c>
      <c r="C31" s="16"/>
    </row>
    <row r="32" spans="1:3" x14ac:dyDescent="0.55000000000000004">
      <c r="A32" s="10" t="s">
        <v>543</v>
      </c>
      <c r="B32">
        <v>26</v>
      </c>
      <c r="C32" s="16"/>
    </row>
    <row r="33" spans="1:3" x14ac:dyDescent="0.55000000000000004">
      <c r="A33" s="10" t="s">
        <v>42</v>
      </c>
      <c r="B33">
        <v>16</v>
      </c>
      <c r="C33" s="16"/>
    </row>
    <row r="34" spans="1:3" x14ac:dyDescent="0.55000000000000004">
      <c r="A34" s="10" t="s">
        <v>535</v>
      </c>
      <c r="B34">
        <v>13</v>
      </c>
      <c r="C34" s="16"/>
    </row>
    <row r="35" spans="1:3" x14ac:dyDescent="0.55000000000000004">
      <c r="A35" s="10" t="s">
        <v>2</v>
      </c>
      <c r="B35">
        <v>7</v>
      </c>
      <c r="C35" s="16"/>
    </row>
    <row r="36" spans="1:3" x14ac:dyDescent="0.55000000000000004">
      <c r="A36" s="10" t="s">
        <v>58</v>
      </c>
      <c r="B36">
        <v>2</v>
      </c>
      <c r="C36" s="16"/>
    </row>
    <row r="37" spans="1:3" x14ac:dyDescent="0.55000000000000004">
      <c r="A37" s="1"/>
      <c r="B37" s="5">
        <v>0</v>
      </c>
    </row>
    <row r="38" spans="1:3" x14ac:dyDescent="0.55000000000000004">
      <c r="A38" s="10" t="s">
        <v>531</v>
      </c>
      <c r="B38">
        <v>233</v>
      </c>
      <c r="C38" s="17" t="s">
        <v>549</v>
      </c>
    </row>
    <row r="39" spans="1:3" x14ac:dyDescent="0.55000000000000004">
      <c r="A39" s="10" t="s">
        <v>539</v>
      </c>
      <c r="B39">
        <v>185</v>
      </c>
      <c r="C39" s="17"/>
    </row>
    <row r="40" spans="1:3" x14ac:dyDescent="0.55000000000000004">
      <c r="A40" s="10" t="s">
        <v>544</v>
      </c>
      <c r="B40">
        <v>52</v>
      </c>
      <c r="C40" s="17"/>
    </row>
    <row r="41" spans="1:3" x14ac:dyDescent="0.55000000000000004">
      <c r="A41" s="1"/>
      <c r="B41" s="5">
        <v>0</v>
      </c>
    </row>
    <row r="42" spans="1:3" x14ac:dyDescent="0.55000000000000004">
      <c r="A42" s="10" t="s">
        <v>44</v>
      </c>
      <c r="B42">
        <v>87</v>
      </c>
      <c r="C42" s="18" t="s">
        <v>550</v>
      </c>
    </row>
    <row r="43" spans="1:3" x14ac:dyDescent="0.55000000000000004">
      <c r="A43" s="10" t="s">
        <v>527</v>
      </c>
      <c r="B43">
        <v>48</v>
      </c>
      <c r="C43" s="18"/>
    </row>
    <row r="44" spans="1:3" x14ac:dyDescent="0.55000000000000004">
      <c r="A44" s="10" t="s">
        <v>43</v>
      </c>
      <c r="B44">
        <v>39</v>
      </c>
      <c r="C44" s="18"/>
    </row>
    <row r="45" spans="1:3" x14ac:dyDescent="0.55000000000000004">
      <c r="A45" s="10" t="s">
        <v>8</v>
      </c>
      <c r="B45">
        <v>39</v>
      </c>
      <c r="C45" s="18"/>
    </row>
    <row r="46" spans="1:3" x14ac:dyDescent="0.55000000000000004">
      <c r="A46" s="10" t="s">
        <v>75</v>
      </c>
      <c r="B46">
        <v>24</v>
      </c>
      <c r="C46" s="18"/>
    </row>
    <row r="47" spans="1:3" x14ac:dyDescent="0.55000000000000004">
      <c r="A47" s="10" t="s">
        <v>536</v>
      </c>
      <c r="B47">
        <v>17</v>
      </c>
      <c r="C47" s="18"/>
    </row>
    <row r="48" spans="1:3" x14ac:dyDescent="0.55000000000000004">
      <c r="A48" s="10" t="s">
        <v>87</v>
      </c>
      <c r="B48">
        <v>15</v>
      </c>
      <c r="C48" s="18"/>
    </row>
    <row r="49" spans="1:3" x14ac:dyDescent="0.55000000000000004">
      <c r="A49" s="10" t="s">
        <v>80</v>
      </c>
      <c r="B49">
        <v>5</v>
      </c>
      <c r="C49" s="18"/>
    </row>
    <row r="50" spans="1:3" x14ac:dyDescent="0.55000000000000004">
      <c r="A50" s="1"/>
      <c r="B50" s="5">
        <v>0</v>
      </c>
    </row>
    <row r="51" spans="1:3" x14ac:dyDescent="0.55000000000000004">
      <c r="A51" s="10" t="s">
        <v>74</v>
      </c>
      <c r="B51">
        <v>51</v>
      </c>
      <c r="C51" s="19" t="s">
        <v>551</v>
      </c>
    </row>
    <row r="52" spans="1:3" x14ac:dyDescent="0.55000000000000004">
      <c r="A52" s="10" t="s">
        <v>29</v>
      </c>
      <c r="B52">
        <v>49</v>
      </c>
      <c r="C52" s="19"/>
    </row>
    <row r="53" spans="1:3" x14ac:dyDescent="0.55000000000000004">
      <c r="A53" s="10" t="s">
        <v>69</v>
      </c>
      <c r="B53">
        <v>48</v>
      </c>
      <c r="C53" s="19"/>
    </row>
    <row r="54" spans="1:3" x14ac:dyDescent="0.55000000000000004">
      <c r="A54" s="10" t="s">
        <v>90</v>
      </c>
      <c r="B54">
        <v>45</v>
      </c>
      <c r="C54" s="19"/>
    </row>
    <row r="55" spans="1:3" x14ac:dyDescent="0.55000000000000004">
      <c r="A55" s="10" t="s">
        <v>7</v>
      </c>
      <c r="B55">
        <v>35</v>
      </c>
      <c r="C55" s="19"/>
    </row>
    <row r="56" spans="1:3" x14ac:dyDescent="0.55000000000000004">
      <c r="A56" s="10" t="s">
        <v>13</v>
      </c>
      <c r="B56">
        <v>35</v>
      </c>
      <c r="C56" s="19"/>
    </row>
    <row r="57" spans="1:3" x14ac:dyDescent="0.55000000000000004">
      <c r="A57" s="10" t="s">
        <v>76</v>
      </c>
      <c r="B57">
        <v>12</v>
      </c>
      <c r="C57" s="19"/>
    </row>
    <row r="70" spans="5:5" x14ac:dyDescent="0.55000000000000004">
      <c r="E70" s="10"/>
    </row>
    <row r="71" spans="5:5" x14ac:dyDescent="0.55000000000000004">
      <c r="E71" s="10"/>
    </row>
    <row r="72" spans="5:5" x14ac:dyDescent="0.55000000000000004">
      <c r="E72" s="10"/>
    </row>
    <row r="73" spans="5:5" x14ac:dyDescent="0.55000000000000004">
      <c r="E73" s="10"/>
    </row>
    <row r="74" spans="5:5" x14ac:dyDescent="0.55000000000000004">
      <c r="E74" s="10"/>
    </row>
    <row r="75" spans="5:5" x14ac:dyDescent="0.55000000000000004">
      <c r="E75" s="10"/>
    </row>
    <row r="76" spans="5:5" x14ac:dyDescent="0.55000000000000004">
      <c r="E76" s="10"/>
    </row>
    <row r="77" spans="5:5" x14ac:dyDescent="0.55000000000000004">
      <c r="E77" s="10"/>
    </row>
    <row r="78" spans="5:5" x14ac:dyDescent="0.55000000000000004">
      <c r="E78" s="10"/>
    </row>
    <row r="79" spans="5:5" x14ac:dyDescent="0.55000000000000004">
      <c r="E79" s="10"/>
    </row>
  </sheetData>
  <sortState ref="A2:B79">
    <sortCondition descending="1" ref="B51:B57"/>
  </sortState>
  <mergeCells count="5">
    <mergeCell ref="C3:C24"/>
    <mergeCell ref="C26:C36"/>
    <mergeCell ref="C38:C40"/>
    <mergeCell ref="C42:C49"/>
    <mergeCell ref="C51:C57"/>
  </mergeCells>
  <conditionalFormatting sqref="B3:B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B4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B4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B5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F7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:F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:F7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CFA4-4118-4A1E-8D94-28811D0869AD}">
  <dimension ref="A1:B52"/>
  <sheetViews>
    <sheetView workbookViewId="0">
      <selection activeCell="B58" sqref="B58"/>
    </sheetView>
  </sheetViews>
  <sheetFormatPr defaultRowHeight="14.4" x14ac:dyDescent="0.55000000000000004"/>
  <cols>
    <col min="1" max="1" width="28.578125" style="3" customWidth="1"/>
    <col min="2" max="2" width="16.578125" style="5" customWidth="1"/>
    <col min="3" max="3" width="12.578125" style="3" customWidth="1"/>
    <col min="4" max="4" width="8.83984375" style="3"/>
    <col min="5" max="5" width="17.83984375" style="3" customWidth="1"/>
    <col min="6" max="6" width="16.7890625" style="3" customWidth="1"/>
    <col min="7" max="16384" width="8.83984375" style="3"/>
  </cols>
  <sheetData>
    <row r="1" spans="1:2" x14ac:dyDescent="0.55000000000000004">
      <c r="A1" s="6" t="s">
        <v>545</v>
      </c>
      <c r="B1" s="6" t="s">
        <v>546</v>
      </c>
    </row>
    <row r="2" spans="1:2" x14ac:dyDescent="0.55000000000000004">
      <c r="A2" s="3" t="s">
        <v>540</v>
      </c>
      <c r="B2" s="5">
        <v>412</v>
      </c>
    </row>
    <row r="3" spans="1:2" x14ac:dyDescent="0.55000000000000004">
      <c r="A3" s="3" t="s">
        <v>530</v>
      </c>
      <c r="B3" s="5">
        <v>403</v>
      </c>
    </row>
    <row r="4" spans="1:2" x14ac:dyDescent="0.55000000000000004">
      <c r="A4" s="3" t="s">
        <v>541</v>
      </c>
      <c r="B4" s="5">
        <v>401</v>
      </c>
    </row>
    <row r="5" spans="1:2" x14ac:dyDescent="0.55000000000000004">
      <c r="A5" s="3" t="s">
        <v>537</v>
      </c>
      <c r="B5" s="5">
        <v>399</v>
      </c>
    </row>
    <row r="6" spans="1:2" x14ac:dyDescent="0.55000000000000004">
      <c r="A6" s="3" t="s">
        <v>542</v>
      </c>
      <c r="B6" s="5">
        <v>280</v>
      </c>
    </row>
    <row r="7" spans="1:2" x14ac:dyDescent="0.55000000000000004">
      <c r="A7" s="3" t="s">
        <v>529</v>
      </c>
      <c r="B7" s="5">
        <v>255</v>
      </c>
    </row>
    <row r="8" spans="1:2" x14ac:dyDescent="0.55000000000000004">
      <c r="A8" s="3" t="s">
        <v>531</v>
      </c>
      <c r="B8" s="5">
        <v>233</v>
      </c>
    </row>
    <row r="9" spans="1:2" x14ac:dyDescent="0.55000000000000004">
      <c r="A9" s="3" t="s">
        <v>528</v>
      </c>
      <c r="B9" s="5">
        <v>201</v>
      </c>
    </row>
    <row r="10" spans="1:2" x14ac:dyDescent="0.55000000000000004">
      <c r="A10" s="3" t="s">
        <v>45</v>
      </c>
      <c r="B10" s="5">
        <v>200</v>
      </c>
    </row>
    <row r="11" spans="1:2" x14ac:dyDescent="0.55000000000000004">
      <c r="A11" s="3" t="s">
        <v>534</v>
      </c>
      <c r="B11" s="5">
        <v>187</v>
      </c>
    </row>
    <row r="12" spans="1:2" x14ac:dyDescent="0.55000000000000004">
      <c r="A12" s="3" t="s">
        <v>539</v>
      </c>
      <c r="B12" s="5">
        <v>185</v>
      </c>
    </row>
    <row r="13" spans="1:2" x14ac:dyDescent="0.55000000000000004">
      <c r="A13" s="3" t="s">
        <v>538</v>
      </c>
      <c r="B13" s="5">
        <v>108</v>
      </c>
    </row>
    <row r="14" spans="1:2" x14ac:dyDescent="0.55000000000000004">
      <c r="A14" s="3" t="s">
        <v>44</v>
      </c>
      <c r="B14" s="5">
        <v>87</v>
      </c>
    </row>
    <row r="15" spans="1:2" x14ac:dyDescent="0.55000000000000004">
      <c r="A15" s="3" t="s">
        <v>81</v>
      </c>
      <c r="B15" s="5">
        <v>75</v>
      </c>
    </row>
    <row r="16" spans="1:2" x14ac:dyDescent="0.55000000000000004">
      <c r="A16" s="3" t="s">
        <v>62</v>
      </c>
      <c r="B16" s="5">
        <v>73</v>
      </c>
    </row>
    <row r="17" spans="1:2" x14ac:dyDescent="0.55000000000000004">
      <c r="A17" s="3" t="s">
        <v>39</v>
      </c>
      <c r="B17" s="5">
        <v>71</v>
      </c>
    </row>
    <row r="18" spans="1:2" x14ac:dyDescent="0.55000000000000004">
      <c r="A18" s="3" t="s">
        <v>532</v>
      </c>
      <c r="B18" s="5">
        <v>68</v>
      </c>
    </row>
    <row r="19" spans="1:2" x14ac:dyDescent="0.55000000000000004">
      <c r="A19" s="3" t="s">
        <v>544</v>
      </c>
      <c r="B19" s="5">
        <v>52</v>
      </c>
    </row>
    <row r="20" spans="1:2" x14ac:dyDescent="0.55000000000000004">
      <c r="A20" s="3" t="s">
        <v>74</v>
      </c>
      <c r="B20" s="5">
        <v>51</v>
      </c>
    </row>
    <row r="21" spans="1:2" x14ac:dyDescent="0.55000000000000004">
      <c r="A21" s="3" t="s">
        <v>29</v>
      </c>
      <c r="B21" s="5">
        <v>49</v>
      </c>
    </row>
    <row r="22" spans="1:2" x14ac:dyDescent="0.55000000000000004">
      <c r="A22" s="3" t="s">
        <v>527</v>
      </c>
      <c r="B22" s="5">
        <v>48</v>
      </c>
    </row>
    <row r="23" spans="1:2" x14ac:dyDescent="0.55000000000000004">
      <c r="A23" s="3" t="s">
        <v>69</v>
      </c>
      <c r="B23" s="5">
        <v>48</v>
      </c>
    </row>
    <row r="24" spans="1:2" x14ac:dyDescent="0.55000000000000004">
      <c r="A24" s="3" t="s">
        <v>77</v>
      </c>
      <c r="B24" s="5">
        <v>46</v>
      </c>
    </row>
    <row r="25" spans="1:2" x14ac:dyDescent="0.55000000000000004">
      <c r="A25" s="3" t="s">
        <v>57</v>
      </c>
      <c r="B25" s="5">
        <v>45</v>
      </c>
    </row>
    <row r="26" spans="1:2" x14ac:dyDescent="0.55000000000000004">
      <c r="A26" s="3" t="s">
        <v>90</v>
      </c>
      <c r="B26" s="5">
        <v>45</v>
      </c>
    </row>
    <row r="27" spans="1:2" x14ac:dyDescent="0.55000000000000004">
      <c r="A27" s="3" t="s">
        <v>43</v>
      </c>
      <c r="B27" s="5">
        <v>39</v>
      </c>
    </row>
    <row r="28" spans="1:2" x14ac:dyDescent="0.55000000000000004">
      <c r="A28" s="3" t="s">
        <v>8</v>
      </c>
      <c r="B28" s="5">
        <v>39</v>
      </c>
    </row>
    <row r="29" spans="1:2" x14ac:dyDescent="0.55000000000000004">
      <c r="A29" s="3" t="s">
        <v>7</v>
      </c>
      <c r="B29" s="5">
        <v>35</v>
      </c>
    </row>
    <row r="30" spans="1:2" x14ac:dyDescent="0.55000000000000004">
      <c r="A30" s="3" t="s">
        <v>13</v>
      </c>
      <c r="B30" s="5">
        <v>35</v>
      </c>
    </row>
    <row r="31" spans="1:2" x14ac:dyDescent="0.55000000000000004">
      <c r="A31" s="3" t="s">
        <v>88</v>
      </c>
      <c r="B31" s="5">
        <v>30</v>
      </c>
    </row>
    <row r="32" spans="1:2" x14ac:dyDescent="0.55000000000000004">
      <c r="A32" s="3" t="s">
        <v>526</v>
      </c>
      <c r="B32" s="5">
        <v>26</v>
      </c>
    </row>
    <row r="33" spans="1:2" x14ac:dyDescent="0.55000000000000004">
      <c r="A33" s="3" t="s">
        <v>89</v>
      </c>
      <c r="B33" s="5">
        <v>26</v>
      </c>
    </row>
    <row r="34" spans="1:2" x14ac:dyDescent="0.55000000000000004">
      <c r="A34" s="3" t="s">
        <v>543</v>
      </c>
      <c r="B34" s="5">
        <v>26</v>
      </c>
    </row>
    <row r="35" spans="1:2" x14ac:dyDescent="0.55000000000000004">
      <c r="A35" s="3" t="s">
        <v>533</v>
      </c>
      <c r="B35" s="5">
        <v>25</v>
      </c>
    </row>
    <row r="36" spans="1:2" x14ac:dyDescent="0.55000000000000004">
      <c r="A36" s="3" t="s">
        <v>75</v>
      </c>
      <c r="B36" s="5">
        <v>24</v>
      </c>
    </row>
    <row r="37" spans="1:2" x14ac:dyDescent="0.55000000000000004">
      <c r="A37" s="3" t="s">
        <v>78</v>
      </c>
      <c r="B37" s="5">
        <v>22</v>
      </c>
    </row>
    <row r="38" spans="1:2" x14ac:dyDescent="0.55000000000000004">
      <c r="A38" s="3" t="s">
        <v>79</v>
      </c>
      <c r="B38" s="5">
        <v>22</v>
      </c>
    </row>
    <row r="39" spans="1:2" x14ac:dyDescent="0.55000000000000004">
      <c r="A39" s="3" t="s">
        <v>536</v>
      </c>
      <c r="B39" s="5">
        <v>17</v>
      </c>
    </row>
    <row r="40" spans="1:2" x14ac:dyDescent="0.55000000000000004">
      <c r="A40" s="3" t="s">
        <v>42</v>
      </c>
      <c r="B40" s="5">
        <v>16</v>
      </c>
    </row>
    <row r="41" spans="1:2" x14ac:dyDescent="0.55000000000000004">
      <c r="A41" s="3" t="s">
        <v>87</v>
      </c>
      <c r="B41" s="5">
        <v>15</v>
      </c>
    </row>
    <row r="42" spans="1:2" x14ac:dyDescent="0.55000000000000004">
      <c r="A42" s="3" t="s">
        <v>535</v>
      </c>
      <c r="B42" s="5">
        <v>13</v>
      </c>
    </row>
    <row r="43" spans="1:2" x14ac:dyDescent="0.55000000000000004">
      <c r="A43" s="3" t="s">
        <v>76</v>
      </c>
      <c r="B43" s="5">
        <v>12</v>
      </c>
    </row>
    <row r="44" spans="1:2" x14ac:dyDescent="0.55000000000000004">
      <c r="A44" s="3" t="s">
        <v>30</v>
      </c>
      <c r="B44" s="5">
        <v>7</v>
      </c>
    </row>
    <row r="45" spans="1:2" x14ac:dyDescent="0.55000000000000004">
      <c r="A45" s="3" t="s">
        <v>2</v>
      </c>
      <c r="B45" s="5">
        <v>7</v>
      </c>
    </row>
    <row r="46" spans="1:2" x14ac:dyDescent="0.55000000000000004">
      <c r="A46" s="3" t="s">
        <v>32</v>
      </c>
      <c r="B46" s="5">
        <v>6</v>
      </c>
    </row>
    <row r="47" spans="1:2" x14ac:dyDescent="0.55000000000000004">
      <c r="A47" s="3" t="s">
        <v>35</v>
      </c>
      <c r="B47" s="5">
        <v>6</v>
      </c>
    </row>
    <row r="48" spans="1:2" x14ac:dyDescent="0.55000000000000004">
      <c r="A48" s="3" t="s">
        <v>80</v>
      </c>
      <c r="B48" s="5">
        <v>5</v>
      </c>
    </row>
    <row r="49" spans="1:2" x14ac:dyDescent="0.55000000000000004">
      <c r="A49" s="3" t="s">
        <v>28</v>
      </c>
      <c r="B49" s="5">
        <v>4</v>
      </c>
    </row>
    <row r="50" spans="1:2" x14ac:dyDescent="0.55000000000000004">
      <c r="A50" s="3" t="s">
        <v>6</v>
      </c>
      <c r="B50" s="5">
        <v>3</v>
      </c>
    </row>
    <row r="51" spans="1:2" x14ac:dyDescent="0.55000000000000004">
      <c r="A51" s="3" t="s">
        <v>82</v>
      </c>
      <c r="B51" s="5">
        <v>2</v>
      </c>
    </row>
    <row r="52" spans="1:2" x14ac:dyDescent="0.55000000000000004">
      <c r="A52" s="3" t="s">
        <v>58</v>
      </c>
      <c r="B52" s="5">
        <v>2</v>
      </c>
    </row>
  </sheetData>
  <sortState ref="A2:B79">
    <sortCondition descending="1" ref="B1"/>
  </sortState>
  <conditionalFormatting sqref="A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4E9F-F1D3-4FC9-9972-1DC49DAF97AF}">
  <dimension ref="A1:D7"/>
  <sheetViews>
    <sheetView workbookViewId="0">
      <selection activeCell="C17" sqref="C17"/>
    </sheetView>
  </sheetViews>
  <sheetFormatPr defaultRowHeight="14.4" x14ac:dyDescent="0.55000000000000004"/>
  <cols>
    <col min="1" max="1" width="26.89453125" customWidth="1"/>
    <col min="2" max="2" width="12.578125" customWidth="1"/>
    <col min="3" max="3" width="42.1015625" customWidth="1"/>
    <col min="4" max="4" width="12.578125" customWidth="1"/>
  </cols>
  <sheetData>
    <row r="1" spans="1:4" x14ac:dyDescent="0.55000000000000004">
      <c r="A1" s="8" t="s">
        <v>552</v>
      </c>
      <c r="B1" s="6" t="s">
        <v>546</v>
      </c>
      <c r="C1" s="7" t="s">
        <v>553</v>
      </c>
      <c r="D1" s="6" t="s">
        <v>546</v>
      </c>
    </row>
    <row r="2" spans="1:4" x14ac:dyDescent="0.55000000000000004">
      <c r="A2" t="s">
        <v>534</v>
      </c>
      <c r="B2">
        <v>351</v>
      </c>
      <c r="C2" t="s">
        <v>32</v>
      </c>
      <c r="D2">
        <v>7</v>
      </c>
    </row>
    <row r="3" spans="1:4" x14ac:dyDescent="0.55000000000000004">
      <c r="A3" t="s">
        <v>29</v>
      </c>
      <c r="B3">
        <v>57</v>
      </c>
      <c r="C3" t="s">
        <v>30</v>
      </c>
      <c r="D3">
        <v>7</v>
      </c>
    </row>
    <row r="4" spans="1:4" x14ac:dyDescent="0.55000000000000004">
      <c r="A4" t="s">
        <v>44</v>
      </c>
      <c r="B4">
        <v>125</v>
      </c>
      <c r="C4" t="s">
        <v>6</v>
      </c>
      <c r="D4">
        <v>3</v>
      </c>
    </row>
    <row r="5" spans="1:4" x14ac:dyDescent="0.55000000000000004">
      <c r="A5" t="s">
        <v>529</v>
      </c>
      <c r="B5">
        <v>742</v>
      </c>
      <c r="C5" t="s">
        <v>42</v>
      </c>
      <c r="D5">
        <v>16</v>
      </c>
    </row>
    <row r="6" spans="1:4" x14ac:dyDescent="0.55000000000000004">
      <c r="C6" t="s">
        <v>536</v>
      </c>
      <c r="D6">
        <v>18</v>
      </c>
    </row>
    <row r="7" spans="1:4" x14ac:dyDescent="0.55000000000000004">
      <c r="C7" t="s">
        <v>76</v>
      </c>
      <c r="D7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(Collapsed)</vt:lpstr>
      <vt:lpstr>Data</vt:lpstr>
      <vt:lpstr>Ergonomic Items</vt:lpstr>
      <vt:lpstr>Most Common Items (Categorical)</vt:lpstr>
      <vt:lpstr>Most Common Items (Ordered)</vt:lpstr>
      <vt:lpstr>Surprising &amp; Unpopular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Luiz Felipe Fronchetti Dias</cp:lastModifiedBy>
  <dcterms:created xsi:type="dcterms:W3CDTF">2020-10-29T04:06:54Z</dcterms:created>
  <dcterms:modified xsi:type="dcterms:W3CDTF">2020-12-19T00:45:52Z</dcterms:modified>
</cp:coreProperties>
</file>