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onchettl\Documents\GitHub\USP-2020\results\"/>
    </mc:Choice>
  </mc:AlternateContent>
  <xr:revisionPtr revIDLastSave="0" documentId="13_ncr:1_{3B78521A-BB3A-4883-87F0-C6892B8E362F}" xr6:coauthVersionLast="36" xr6:coauthVersionMax="36" xr10:uidLastSave="{00000000-0000-0000-0000-000000000000}"/>
  <bookViews>
    <workbookView xWindow="0" yWindow="0" windowWidth="34400" windowHeight="17240" xr2:uid="{D04BA8FF-FDC4-49A5-BE49-81FFBEA34B5A}"/>
  </bookViews>
  <sheets>
    <sheet name="Confusion Matrix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3" i="1"/>
  <c r="M7" i="1"/>
  <c r="M4" i="1"/>
  <c r="M5" i="1"/>
  <c r="M6" i="1"/>
  <c r="M8" i="1"/>
  <c r="M9" i="1"/>
  <c r="M3" i="1"/>
  <c r="L5" i="1"/>
  <c r="L6" i="1"/>
  <c r="L7" i="1"/>
  <c r="L8" i="1"/>
  <c r="L9" i="1"/>
  <c r="L4" i="1"/>
  <c r="L3" i="1"/>
  <c r="K3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<sst xmlns="http://schemas.openxmlformats.org/spreadsheetml/2006/main" count="13" uniqueCount="13">
  <si>
    <t>No Class</t>
  </si>
  <si>
    <t>CF</t>
  </si>
  <si>
    <t>CT</t>
  </si>
  <si>
    <t>TC</t>
  </si>
  <si>
    <t>BW</t>
  </si>
  <si>
    <t>DC</t>
  </si>
  <si>
    <t>SC</t>
  </si>
  <si>
    <t>Predicted Label</t>
  </si>
  <si>
    <t>True 
Label</t>
  </si>
  <si>
    <t>Misclass. (% of Total)</t>
  </si>
  <si>
    <t>Misclassifications</t>
  </si>
  <si>
    <t>True Positives</t>
  </si>
  <si>
    <t>True Positives (% of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</si>
</sst>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7EF2-5CA5-44E5-8922-7D900C5EACCD}">
  <dimension ref="A2:N10"/>
  <sheetViews>
    <sheetView tabSelected="1" zoomScale="175" zoomScaleNormal="175" workbookViewId="0">
      <selection activeCell="A3" sqref="A3:A9"/>
    </sheetView>
  </sheetViews>
  <sheetFormatPr defaultRowHeight="14.5" x14ac:dyDescent="0.35"/>
  <cols>
    <col min="10" max="10" width="16.90625" customWidth="1"/>
    <col min="11" max="11" width="21.7265625" customWidth="1"/>
    <col min="12" max="13" width="22.7265625" customWidth="1"/>
    <col min="14" max="14" width="8.7265625" customWidth="1"/>
  </cols>
  <sheetData>
    <row r="2" spans="1:14" x14ac:dyDescent="0.35">
      <c r="J2" s="2" t="s">
        <v>11</v>
      </c>
      <c r="K2" s="3" t="s">
        <v>10</v>
      </c>
      <c r="L2" s="3" t="s">
        <v>9</v>
      </c>
      <c r="M2" s="3" t="s">
        <v>12</v>
      </c>
    </row>
    <row r="3" spans="1:14" x14ac:dyDescent="0.35">
      <c r="A3" s="6" t="s">
        <v>8</v>
      </c>
      <c r="B3" t="s">
        <v>0</v>
      </c>
      <c r="C3" s="1">
        <v>170</v>
      </c>
      <c r="D3">
        <v>10</v>
      </c>
      <c r="E3">
        <v>0</v>
      </c>
      <c r="F3">
        <v>13</v>
      </c>
      <c r="G3">
        <v>56</v>
      </c>
      <c r="H3">
        <v>40</v>
      </c>
      <c r="I3">
        <v>0</v>
      </c>
      <c r="J3">
        <v>170</v>
      </c>
      <c r="K3">
        <f>SUM(C3:I3) - C3</f>
        <v>119</v>
      </c>
      <c r="L3" s="4">
        <f>K3 / SUM(C3:I3) * 100</f>
        <v>41.17647058823529</v>
      </c>
      <c r="M3" s="4">
        <f>J3 / SUM(C3:I3) * 100</f>
        <v>58.82352941176471</v>
      </c>
      <c r="N3">
        <f>M3/(M3+L3)</f>
        <v>0.58823529411764708</v>
      </c>
    </row>
    <row r="4" spans="1:14" x14ac:dyDescent="0.35">
      <c r="A4" s="7"/>
      <c r="B4" t="s">
        <v>1</v>
      </c>
      <c r="C4">
        <v>17</v>
      </c>
      <c r="D4" s="1">
        <v>108</v>
      </c>
      <c r="E4">
        <v>3</v>
      </c>
      <c r="F4">
        <v>29</v>
      </c>
      <c r="G4">
        <v>110</v>
      </c>
      <c r="H4">
        <v>146</v>
      </c>
      <c r="I4">
        <v>4</v>
      </c>
      <c r="J4">
        <v>108</v>
      </c>
      <c r="K4">
        <f>SUM(C4:I4) - D4</f>
        <v>309</v>
      </c>
      <c r="L4" s="4">
        <f>K4 / SUM(C4:I4) * 100</f>
        <v>74.100719424460422</v>
      </c>
      <c r="M4" s="4">
        <f t="shared" ref="M4:M9" si="0">J4 / SUM(C4:I4) * 100</f>
        <v>25.899280575539567</v>
      </c>
      <c r="N4">
        <f t="shared" ref="N4:N9" si="1">M4/(M4+L4)</f>
        <v>0.25899280575539568</v>
      </c>
    </row>
    <row r="5" spans="1:14" x14ac:dyDescent="0.35">
      <c r="A5" s="7"/>
      <c r="B5" t="s">
        <v>2</v>
      </c>
      <c r="C5">
        <v>1</v>
      </c>
      <c r="D5">
        <v>2</v>
      </c>
      <c r="E5" s="1">
        <v>22</v>
      </c>
      <c r="F5">
        <v>4</v>
      </c>
      <c r="G5">
        <v>40</v>
      </c>
      <c r="H5">
        <v>14</v>
      </c>
      <c r="I5">
        <v>1</v>
      </c>
      <c r="J5">
        <v>22</v>
      </c>
      <c r="K5">
        <f>SUM(C5:I5) - E5</f>
        <v>62</v>
      </c>
      <c r="L5" s="4">
        <f t="shared" ref="L5:L9" si="2">K5 / SUM(C5:I5) * 100</f>
        <v>73.80952380952381</v>
      </c>
      <c r="M5" s="4">
        <f t="shared" si="0"/>
        <v>26.190476190476193</v>
      </c>
      <c r="N5">
        <f t="shared" si="1"/>
        <v>0.26190476190476192</v>
      </c>
    </row>
    <row r="6" spans="1:14" x14ac:dyDescent="0.35">
      <c r="A6" s="7"/>
      <c r="B6" t="s">
        <v>3</v>
      </c>
      <c r="C6">
        <v>9</v>
      </c>
      <c r="D6">
        <v>7</v>
      </c>
      <c r="E6">
        <v>0</v>
      </c>
      <c r="F6" s="1">
        <v>319</v>
      </c>
      <c r="G6">
        <v>113</v>
      </c>
      <c r="H6">
        <v>51</v>
      </c>
      <c r="I6">
        <v>0</v>
      </c>
      <c r="J6">
        <v>319</v>
      </c>
      <c r="K6">
        <f>SUM(C6:I6) - F6</f>
        <v>180</v>
      </c>
      <c r="L6" s="4">
        <f t="shared" si="2"/>
        <v>36.072144288577157</v>
      </c>
      <c r="M6" s="4">
        <f t="shared" si="0"/>
        <v>63.927855711422843</v>
      </c>
      <c r="N6">
        <f t="shared" si="1"/>
        <v>0.63927855711422843</v>
      </c>
    </row>
    <row r="7" spans="1:14" x14ac:dyDescent="0.35">
      <c r="A7" s="7"/>
      <c r="B7" t="s">
        <v>4</v>
      </c>
      <c r="C7">
        <v>40</v>
      </c>
      <c r="D7">
        <v>35</v>
      </c>
      <c r="E7">
        <v>5</v>
      </c>
      <c r="F7">
        <v>74</v>
      </c>
      <c r="G7" s="1">
        <v>1142</v>
      </c>
      <c r="H7">
        <v>175</v>
      </c>
      <c r="I7">
        <v>22</v>
      </c>
      <c r="J7">
        <v>1142</v>
      </c>
      <c r="K7">
        <f>SUM(C7:I7) - G7</f>
        <v>351</v>
      </c>
      <c r="L7" s="4">
        <f t="shared" si="2"/>
        <v>23.509711989283321</v>
      </c>
      <c r="M7" s="4">
        <f t="shared" si="0"/>
        <v>76.490288010716682</v>
      </c>
      <c r="N7">
        <f t="shared" si="1"/>
        <v>0.76490288010716678</v>
      </c>
    </row>
    <row r="8" spans="1:14" x14ac:dyDescent="0.35">
      <c r="A8" s="7"/>
      <c r="B8" t="s">
        <v>5</v>
      </c>
      <c r="C8">
        <v>48</v>
      </c>
      <c r="D8">
        <v>44</v>
      </c>
      <c r="E8">
        <v>1</v>
      </c>
      <c r="F8">
        <v>44</v>
      </c>
      <c r="G8">
        <v>179</v>
      </c>
      <c r="H8" s="1">
        <v>918</v>
      </c>
      <c r="I8">
        <v>1</v>
      </c>
      <c r="J8">
        <v>918</v>
      </c>
      <c r="K8">
        <f>SUM(C8:I8) - H8</f>
        <v>317</v>
      </c>
      <c r="L8" s="4">
        <f t="shared" si="2"/>
        <v>25.668016194331983</v>
      </c>
      <c r="M8" s="4">
        <f t="shared" si="0"/>
        <v>74.331983805668017</v>
      </c>
      <c r="N8">
        <f t="shared" si="1"/>
        <v>0.74331983805668012</v>
      </c>
    </row>
    <row r="9" spans="1:14" x14ac:dyDescent="0.35">
      <c r="A9" s="7"/>
      <c r="B9" t="s">
        <v>6</v>
      </c>
      <c r="C9">
        <v>0</v>
      </c>
      <c r="D9">
        <v>2</v>
      </c>
      <c r="E9">
        <v>1</v>
      </c>
      <c r="F9">
        <v>2</v>
      </c>
      <c r="G9">
        <v>54</v>
      </c>
      <c r="H9">
        <v>1</v>
      </c>
      <c r="I9" s="1">
        <v>71</v>
      </c>
      <c r="J9">
        <v>71</v>
      </c>
      <c r="K9">
        <f>SUM(C9:I9) - I9</f>
        <v>60</v>
      </c>
      <c r="L9" s="4">
        <f t="shared" si="2"/>
        <v>45.801526717557252</v>
      </c>
      <c r="M9" s="4">
        <f t="shared" si="0"/>
        <v>54.198473282442748</v>
      </c>
      <c r="N9">
        <f t="shared" si="1"/>
        <v>0.5419847328244275</v>
      </c>
    </row>
    <row r="10" spans="1:14" x14ac:dyDescent="0.35">
      <c r="C10" s="5" t="s">
        <v>7</v>
      </c>
      <c r="D10" s="5"/>
      <c r="E10" s="5"/>
      <c r="F10" s="5"/>
      <c r="G10" s="5"/>
      <c r="H10" s="5"/>
      <c r="I10" s="5"/>
      <c r="J10" s="3"/>
    </row>
  </sheetData>
  <mergeCells count="2">
    <mergeCell ref="C10:I10"/>
    <mergeCell ref="A3:A9"/>
  </mergeCells>
  <conditionalFormatting sqref="L3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 Matrix</vt:lpstr>
    </vt:vector>
  </TitlesOfParts>
  <Company>Virginia Commonwealth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Fronchetti Dias</dc:creator>
  <cp:lastModifiedBy>Luiz Felipe Fronchetti Dias</cp:lastModifiedBy>
  <dcterms:created xsi:type="dcterms:W3CDTF">2022-04-14T21:46:57Z</dcterms:created>
  <dcterms:modified xsi:type="dcterms:W3CDTF">2022-04-20T18:46:08Z</dcterms:modified>
</cp:coreProperties>
</file>