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84299CBC-F333-4863-A600-30C1C577CA83}" xr6:coauthVersionLast="47" xr6:coauthVersionMax="47" xr10:uidLastSave="{00000000-0000-0000-0000-000000000000}"/>
  <bookViews>
    <workbookView xWindow="38290" yWindow="-110" windowWidth="38620" windowHeight="21100" activeTab="1" xr2:uid="{00000000-000D-0000-FFFF-FFFF00000000}"/>
  </bookViews>
  <sheets>
    <sheet name="Former Experience" sheetId="1" r:id="rId1"/>
    <sheet name="Former Content Experience" sheetId="2" r:id="rId2"/>
    <sheet name="Desktop Feedback" sheetId="4" r:id="rId3"/>
    <sheet name="Programming Feedback" sheetId="5" r:id="rId4"/>
    <sheet name="Proctor Repor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2" l="1"/>
  <c r="M14" i="2"/>
  <c r="M15" i="2"/>
  <c r="M16" i="2"/>
  <c r="M17" i="2"/>
  <c r="M18" i="2"/>
  <c r="L15" i="2"/>
  <c r="L16" i="2"/>
  <c r="L17" i="2"/>
  <c r="L18" i="2"/>
  <c r="L13" i="2"/>
  <c r="L14" i="2"/>
  <c r="L9" i="2"/>
  <c r="L8" i="2"/>
  <c r="L7" i="2"/>
  <c r="L6" i="2"/>
  <c r="L5" i="2"/>
  <c r="L4" i="2"/>
  <c r="H19" i="2"/>
  <c r="H18" i="2"/>
  <c r="H17" i="2"/>
  <c r="H16" i="2"/>
  <c r="H15" i="2"/>
  <c r="H14" i="2"/>
  <c r="H13" i="2"/>
  <c r="H10" i="2"/>
  <c r="H9" i="2"/>
  <c r="H8" i="2"/>
  <c r="H7" i="2"/>
  <c r="H6" i="2"/>
  <c r="H5" i="2"/>
  <c r="H4" i="2"/>
  <c r="M7" i="2" l="1"/>
  <c r="I17" i="2"/>
  <c r="M8" i="2"/>
  <c r="I15" i="2"/>
  <c r="I14" i="2"/>
  <c r="M9" i="2"/>
  <c r="M6" i="2"/>
  <c r="I19" i="2"/>
  <c r="I4" i="2"/>
  <c r="I10" i="2"/>
  <c r="I9" i="2"/>
  <c r="I7" i="2"/>
  <c r="I6" i="2"/>
  <c r="I5" i="2"/>
  <c r="M5" i="2"/>
  <c r="I13" i="2"/>
  <c r="I18" i="2"/>
  <c r="I16" i="2"/>
  <c r="I8" i="2"/>
  <c r="M13" i="2"/>
  <c r="M4" i="2"/>
</calcChain>
</file>

<file path=xl/sharedStrings.xml><?xml version="1.0" encoding="utf-8"?>
<sst xmlns="http://schemas.openxmlformats.org/spreadsheetml/2006/main" count="633" uniqueCount="174">
  <si>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</si>
  <si>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</si>
  <si>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</si>
  <si>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</si>
  <si>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</si>
  <si>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</si>
  <si>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</si>
  <si>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</si>
  <si>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</si>
  <si>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</si>
  <si>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</si>
  <si>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</si>
  <si>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</si>
  <si>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</si>
  <si>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</si>
  <si>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</si>
  <si>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</si>
  <si>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</si>
  <si>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</si>
  <si>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</si>
  <si>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</si>
  <si>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</si>
  <si>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</si>
  <si>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</si>
  <si>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</si>
  <si>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</si>
  <si>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</si>
  <si>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</si>
  <si>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</si>
  <si>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</si>
  <si>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</si>
  <si>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</si>
  <si>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</si>
  <si>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</si>
  <si>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</si>
  <si>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</si>
  <si>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</si>
  <si>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</si>
  <si>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</si>
  <si>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</si>
  <si>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</si>
  <si>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</si>
  <si>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</si>
  <si>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</si>
  <si>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</si>
  <si>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</si>
  <si>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</si>
  <si>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</si>
  <si>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</si>
  <si>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</si>
  <si>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</si>
  <si>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</si>
  <si>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</si>
  <si>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</si>
  <si>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</si>
  <si>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</si>
  <si>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</si>
  <si>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</si>
  <si>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</si>
  <si>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</si>
  <si>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</si>
  <si>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</si>
  <si>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</si>
  <si>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</si>
  <si>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</si>
  <si>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</si>
  <si>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</si>
  <si>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</si>
  <si>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</si>
  <si>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</si>
  <si>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</si>
  <si>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</si>
  <si>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</si>
  <si>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</si>
  <si>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</si>
  <si>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</si>
  <si>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</si>
  <si>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</si>
  <si>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</si>
  <si>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</si>
  <si>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</si>
  <si>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</si>
  <si>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</si>
  <si>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</si>
  <si>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</si>
  <si>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</si>
  <si>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</si>
  <si>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</si>
  <si>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</si>
  <si>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</si>
  <si>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</si>
  <si>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</si>
  <si>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</si>
  <si>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</si>
  <si>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</si>
  <si>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</si>
  <si>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</si>
  <si>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</si>
  <si>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</si>
  <si>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</si>
  <si>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</si>
  <si>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</si>
  <si>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</si>
  <si>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</si>
  <si>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</si>
  <si>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</si>
  <si>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</si>
  <si>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</si>
  <si>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</si>
  <si>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</si>
  <si>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</si>
  <si>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</si>
  <si>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</si>
  <si>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</si>
  <si>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</si>
  <si>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</si>
  <si>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</si>
  <si>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</si>
  <si>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</si>
  <si>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</si>
  <si>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</si>
  <si>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</si>
  <si>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</si>
  <si>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</si>
  <si>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</si>
  <si>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</si>
  <si>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</si>
  <si>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</si>
  <si>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</si>
  <si>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</si>
  <si>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</si>
  <si>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</si>
  <si>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</si>
  <si>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</si>
  <si>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</si>
  <si>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</si>
  <si>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</si>
  <si>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</si>
  <si>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</si>
  <si>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</si>
  <si>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</si>
  <si>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</si>
  <si>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</si>
  <si>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</si>
  <si>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</si>
  <si>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</si>
  <si>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</si>
  <si>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</si>
  <si>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</si>
  <si>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</si>
  <si>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</si>
  <si>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</si>
  <si>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</si>
  <si>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</si>
  <si>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</si>
  <si>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</si>
  <si>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</si>
  <si>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</si>
  <si>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</si>
  <si>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</si>
  <si>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</si>
  <si>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</si>
  <si>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</si>
  <si>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</si>
  <si>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</si>
  <si>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Less than 1 year</t>
  </si>
  <si>
    <t>More than 5 years</t>
  </si>
  <si>
    <t>Learning Barriers - Computer Programming</t>
  </si>
  <si>
    <t>The information and resources are not always accessible</t>
  </si>
  <si>
    <t>The information and resources provided are not up to date</t>
  </si>
  <si>
    <t>Learning Barriers - Robot Programming</t>
  </si>
  <si>
    <t># Respondents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</si>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</sst>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4" fillId="3" borderId="0" xfId="0" applyFont="1" applyFill="1" applyAlignment="1">
      <alignment horizontal="center" vertical="center" wrapText="1"/>
    </xf>
    <xf numFmtId="0" fontId="0" fillId="0" borderId="0" xfId="0" applyAlignment="1">
      <alignment wrapText="1"/>
    </xf>
    <xf numFmtId="0" fontId="2" fillId="4"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8"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3" borderId="0" xfId="0" applyFont="1" applyFill="1" applyAlignment="1">
      <alignment horizontal="center"/>
    </xf>
    <xf numFmtId="0" fontId="2" fillId="9" borderId="0" xfId="0" applyFont="1" applyFill="1" applyAlignment="1">
      <alignment horizontal="center" vertical="center"/>
    </xf>
    <xf numFmtId="0" fontId="2" fillId="8" borderId="0" xfId="0" applyFont="1" applyFill="1" applyAlignment="1">
      <alignment horizontal="center" vertical="center"/>
    </xf>
    <xf numFmtId="9" fontId="0" fillId="0" borderId="0" xfId="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D1" sqref="D1"/>
    </sheetView>
  </sheetViews>
  <sheetFormatPr defaultRowHeight="14.4" x14ac:dyDescent="0.55000000000000004"/>
  <cols>
    <col min="1" max="1" width="10.89453125" style="11" customWidth="1"/>
    <col min="2" max="6" width="40.578125" style="4" customWidth="1"/>
  </cols>
  <sheetData>
    <row r="1" spans="1:6" ht="56.7" customHeight="1" x14ac:dyDescent="0.55000000000000004">
      <c r="A1" s="9" t="s">
        <v>81</v>
      </c>
      <c r="B1" s="3" t="s">
        <v>0</v>
      </c>
      <c r="C1" s="3" t="s">
        <v>9</v>
      </c>
      <c r="D1" s="3" t="s">
        <v>10</v>
      </c>
      <c r="E1" s="3" t="s">
        <v>1</v>
      </c>
      <c r="F1" s="3" t="s">
        <v>8</v>
      </c>
    </row>
    <row r="2" spans="1:6" x14ac:dyDescent="0.55000000000000004">
      <c r="A2" s="10" t="s">
        <v>57</v>
      </c>
      <c r="B2" s="5" t="s">
        <v>163</v>
      </c>
      <c r="C2" s="5" t="s">
        <v>165</v>
      </c>
      <c r="D2" s="2" t="s">
        <v>2</v>
      </c>
      <c r="E2" s="2" t="s">
        <v>2</v>
      </c>
      <c r="F2" s="2" t="s">
        <v>4</v>
      </c>
    </row>
    <row r="3" spans="1:6" x14ac:dyDescent="0.55000000000000004">
      <c r="A3" s="10" t="s">
        <v>58</v>
      </c>
      <c r="B3" s="5" t="s">
        <v>163</v>
      </c>
      <c r="C3" s="2" t="s">
        <v>2</v>
      </c>
      <c r="D3" s="2" t="s">
        <v>2</v>
      </c>
      <c r="E3" s="2" t="s">
        <v>2</v>
      </c>
      <c r="F3" s="2" t="s">
        <v>3</v>
      </c>
    </row>
    <row r="4" spans="1:6" x14ac:dyDescent="0.55000000000000004">
      <c r="A4" s="10" t="s">
        <v>59</v>
      </c>
      <c r="B4" s="5" t="s">
        <v>163</v>
      </c>
      <c r="C4" s="5" t="s">
        <v>163</v>
      </c>
      <c r="D4" s="5" t="s">
        <v>165</v>
      </c>
      <c r="E4" s="2" t="s">
        <v>5</v>
      </c>
      <c r="F4" s="2" t="s">
        <v>3</v>
      </c>
    </row>
    <row r="5" spans="1:6" x14ac:dyDescent="0.55000000000000004">
      <c r="A5" s="10" t="s">
        <v>60</v>
      </c>
      <c r="B5" s="5" t="s">
        <v>164</v>
      </c>
      <c r="C5" s="2" t="s">
        <v>2</v>
      </c>
      <c r="D5" s="2" t="s">
        <v>2</v>
      </c>
      <c r="E5" s="2" t="s">
        <v>6</v>
      </c>
      <c r="F5" s="2" t="s">
        <v>3</v>
      </c>
    </row>
    <row r="6" spans="1:6" x14ac:dyDescent="0.55000000000000004">
      <c r="A6" s="10" t="s">
        <v>61</v>
      </c>
      <c r="B6" s="5" t="s">
        <v>163</v>
      </c>
      <c r="C6" s="2" t="s">
        <v>2</v>
      </c>
      <c r="D6" s="2" t="s">
        <v>2</v>
      </c>
      <c r="E6" s="2" t="s">
        <v>2</v>
      </c>
      <c r="F6" s="2" t="s">
        <v>3</v>
      </c>
    </row>
    <row r="7" spans="1:6" x14ac:dyDescent="0.55000000000000004">
      <c r="A7" s="10" t="s">
        <v>62</v>
      </c>
      <c r="B7" s="5" t="s">
        <v>163</v>
      </c>
      <c r="C7" s="5" t="s">
        <v>165</v>
      </c>
      <c r="D7" s="2" t="s">
        <v>2</v>
      </c>
      <c r="E7" s="2" t="s">
        <v>2</v>
      </c>
      <c r="F7" s="2" t="s">
        <v>7</v>
      </c>
    </row>
    <row r="8" spans="1:6" x14ac:dyDescent="0.55000000000000004">
      <c r="A8" s="10" t="s">
        <v>63</v>
      </c>
      <c r="B8" s="5" t="s">
        <v>164</v>
      </c>
      <c r="C8" s="5" t="s">
        <v>163</v>
      </c>
      <c r="D8" s="2" t="s">
        <v>2</v>
      </c>
      <c r="E8" s="2" t="s">
        <v>5</v>
      </c>
      <c r="F8" s="2" t="s">
        <v>3</v>
      </c>
    </row>
    <row r="9" spans="1:6" x14ac:dyDescent="0.55000000000000004">
      <c r="A9" s="10" t="s">
        <v>64</v>
      </c>
      <c r="B9" s="5" t="s">
        <v>163</v>
      </c>
      <c r="C9" s="5" t="s">
        <v>163</v>
      </c>
      <c r="D9" s="2" t="s">
        <v>2</v>
      </c>
      <c r="E9" s="2" t="s">
        <v>5</v>
      </c>
      <c r="F9" s="2" t="s">
        <v>7</v>
      </c>
    </row>
    <row r="10" spans="1:6" x14ac:dyDescent="0.55000000000000004">
      <c r="A10" s="10" t="s">
        <v>65</v>
      </c>
      <c r="B10" s="5" t="s">
        <v>164</v>
      </c>
      <c r="C10" s="2" t="s">
        <v>2</v>
      </c>
      <c r="D10" s="2" t="s">
        <v>2</v>
      </c>
      <c r="E10" s="2" t="s">
        <v>2</v>
      </c>
      <c r="F10" s="2" t="s">
        <v>3</v>
      </c>
    </row>
    <row r="11" spans="1:6" x14ac:dyDescent="0.55000000000000004">
      <c r="A11" s="10" t="s">
        <v>66</v>
      </c>
      <c r="B11" s="5" t="s">
        <v>164</v>
      </c>
      <c r="C11" s="2" t="s">
        <v>2</v>
      </c>
      <c r="D11" s="2" t="s">
        <v>2</v>
      </c>
      <c r="E11" s="2" t="s">
        <v>2</v>
      </c>
      <c r="F11" s="2" t="s">
        <v>7</v>
      </c>
    </row>
    <row r="12" spans="1:6" x14ac:dyDescent="0.55000000000000004">
      <c r="A12" s="10" t="s">
        <v>67</v>
      </c>
      <c r="B12" s="5" t="s">
        <v>164</v>
      </c>
      <c r="C12" s="5" t="s">
        <v>165</v>
      </c>
      <c r="D12" s="5" t="s">
        <v>165</v>
      </c>
      <c r="E12" s="2" t="s">
        <v>5</v>
      </c>
      <c r="F12" s="2" t="s">
        <v>7</v>
      </c>
    </row>
    <row r="13" spans="1:6" x14ac:dyDescent="0.55000000000000004">
      <c r="A13" s="10" t="s">
        <v>68</v>
      </c>
      <c r="B13" s="5" t="s">
        <v>163</v>
      </c>
      <c r="C13" s="2" t="s">
        <v>2</v>
      </c>
      <c r="D13" s="2" t="s">
        <v>2</v>
      </c>
      <c r="E13" s="2" t="s">
        <v>2</v>
      </c>
      <c r="F13" s="2" t="s">
        <v>3</v>
      </c>
    </row>
    <row r="14" spans="1:6" x14ac:dyDescent="0.55000000000000004">
      <c r="A14" s="10" t="s">
        <v>69</v>
      </c>
      <c r="B14" s="5" t="s">
        <v>164</v>
      </c>
      <c r="C14" s="2" t="s">
        <v>2</v>
      </c>
      <c r="D14" s="2" t="s">
        <v>2</v>
      </c>
      <c r="E14" s="2" t="s">
        <v>2</v>
      </c>
      <c r="F14" s="2" t="s">
        <v>3</v>
      </c>
    </row>
    <row r="15" spans="1:6" x14ac:dyDescent="0.55000000000000004">
      <c r="A15" s="10" t="s">
        <v>70</v>
      </c>
      <c r="B15" s="5" t="s">
        <v>165</v>
      </c>
      <c r="C15" s="5" t="s">
        <v>165</v>
      </c>
      <c r="D15" s="5" t="s">
        <v>165</v>
      </c>
      <c r="E15" s="2" t="s">
        <v>6</v>
      </c>
      <c r="F15" s="2" t="s">
        <v>3</v>
      </c>
    </row>
    <row r="16" spans="1:6" x14ac:dyDescent="0.55000000000000004">
      <c r="A16" s="10" t="s">
        <v>71</v>
      </c>
      <c r="B16" s="5" t="s">
        <v>163</v>
      </c>
      <c r="C16" s="2" t="s">
        <v>2</v>
      </c>
      <c r="D16" s="2" t="s">
        <v>2</v>
      </c>
      <c r="E16" s="2" t="s">
        <v>2</v>
      </c>
      <c r="F16" s="2" t="s">
        <v>3</v>
      </c>
    </row>
    <row r="17" spans="1:6" x14ac:dyDescent="0.55000000000000004">
      <c r="A17" s="10" t="s">
        <v>72</v>
      </c>
      <c r="B17" s="5" t="s">
        <v>164</v>
      </c>
      <c r="C17" s="2" t="s">
        <v>2</v>
      </c>
      <c r="D17" s="2" t="s">
        <v>2</v>
      </c>
      <c r="E17" s="2" t="s">
        <v>2</v>
      </c>
      <c r="F17" s="2" t="s">
        <v>7</v>
      </c>
    </row>
    <row r="18" spans="1:6" x14ac:dyDescent="0.55000000000000004">
      <c r="A18" s="10" t="s">
        <v>73</v>
      </c>
      <c r="B18" s="5" t="s">
        <v>163</v>
      </c>
      <c r="C18" s="5" t="s">
        <v>163</v>
      </c>
      <c r="D18" s="2" t="s">
        <v>2</v>
      </c>
      <c r="E18" s="2" t="s">
        <v>2</v>
      </c>
      <c r="F18" s="2" t="s">
        <v>3</v>
      </c>
    </row>
    <row r="19" spans="1:6" x14ac:dyDescent="0.55000000000000004">
      <c r="A19" s="10" t="s">
        <v>74</v>
      </c>
      <c r="B19" s="5" t="s">
        <v>163</v>
      </c>
      <c r="C19" s="5" t="s">
        <v>165</v>
      </c>
      <c r="D19" s="5" t="s">
        <v>165</v>
      </c>
      <c r="E19" s="2" t="s">
        <v>5</v>
      </c>
      <c r="F19" s="2" t="s">
        <v>7</v>
      </c>
    </row>
    <row r="20" spans="1:6" x14ac:dyDescent="0.55000000000000004">
      <c r="A20" s="10" t="s">
        <v>75</v>
      </c>
      <c r="B20" s="5" t="s">
        <v>163</v>
      </c>
      <c r="C20" s="2" t="s">
        <v>2</v>
      </c>
      <c r="D20" s="2" t="s">
        <v>2</v>
      </c>
      <c r="E20" s="2" t="s">
        <v>2</v>
      </c>
      <c r="F20" s="2" t="s">
        <v>3</v>
      </c>
    </row>
    <row r="21" spans="1:6" x14ac:dyDescent="0.55000000000000004">
      <c r="A21" s="10" t="s">
        <v>76</v>
      </c>
      <c r="B21" s="5" t="s">
        <v>164</v>
      </c>
      <c r="C21" s="2" t="s">
        <v>2</v>
      </c>
      <c r="D21" s="2" t="s">
        <v>2</v>
      </c>
      <c r="E21" s="2" t="s">
        <v>5</v>
      </c>
      <c r="F21" s="5" t="s">
        <v>11</v>
      </c>
    </row>
    <row r="22" spans="1:6" x14ac:dyDescent="0.55000000000000004">
      <c r="A22" s="10" t="s">
        <v>77</v>
      </c>
      <c r="B22" s="5" t="s">
        <v>166</v>
      </c>
      <c r="C22" s="5" t="s">
        <v>165</v>
      </c>
      <c r="D22" s="2" t="s">
        <v>2</v>
      </c>
      <c r="E22" s="2" t="s">
        <v>5</v>
      </c>
      <c r="F22" s="2" t="s">
        <v>3</v>
      </c>
    </row>
    <row r="23" spans="1:6" x14ac:dyDescent="0.55000000000000004">
      <c r="A23" s="10" t="s">
        <v>78</v>
      </c>
      <c r="B23" s="5" t="s">
        <v>166</v>
      </c>
      <c r="C23" s="5" t="s">
        <v>166</v>
      </c>
      <c r="D23" s="2" t="s">
        <v>2</v>
      </c>
      <c r="E23" s="2" t="s">
        <v>5</v>
      </c>
      <c r="F23" s="2" t="s">
        <v>3</v>
      </c>
    </row>
    <row r="24" spans="1:6" x14ac:dyDescent="0.55000000000000004">
      <c r="A24" s="10" t="s">
        <v>79</v>
      </c>
      <c r="B24" s="5" t="s">
        <v>164</v>
      </c>
      <c r="C24" s="2" t="s">
        <v>2</v>
      </c>
      <c r="D24" s="2" t="s">
        <v>2</v>
      </c>
      <c r="E24" s="2" t="s">
        <v>2</v>
      </c>
      <c r="F24" s="2" t="s">
        <v>3</v>
      </c>
    </row>
    <row r="25" spans="1:6" x14ac:dyDescent="0.55000000000000004">
      <c r="A25" s="10" t="s">
        <v>80</v>
      </c>
      <c r="B25" s="5" t="s">
        <v>163</v>
      </c>
      <c r="C25" s="2" t="s">
        <v>2</v>
      </c>
      <c r="D25" s="2" t="s">
        <v>2</v>
      </c>
      <c r="E25" s="2" t="s">
        <v>2</v>
      </c>
      <c r="F25" s="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dimension ref="A1:M27"/>
  <sheetViews>
    <sheetView tabSelected="1" topLeftCell="C5" workbookViewId="0">
      <selection activeCell="M20" sqref="M20"/>
    </sheetView>
  </sheetViews>
  <sheetFormatPr defaultRowHeight="14.4" x14ac:dyDescent="0.55000000000000004"/>
  <cols>
    <col min="1" max="1" width="10.89453125" style="13" customWidth="1"/>
    <col min="2" max="5" width="50.578125" style="13" customWidth="1"/>
    <col min="7" max="7" width="60.05078125" customWidth="1"/>
    <col min="11" max="11" width="45.7890625" customWidth="1"/>
  </cols>
  <sheetData>
    <row r="1" spans="1:13" ht="55.8" customHeight="1" x14ac:dyDescent="0.55000000000000004">
      <c r="A1" s="9" t="s">
        <v>81</v>
      </c>
      <c r="B1" s="7" t="s">
        <v>12</v>
      </c>
      <c r="C1" s="7" t="s">
        <v>13</v>
      </c>
      <c r="D1" s="20" t="s">
        <v>14</v>
      </c>
      <c r="E1" s="20" t="s">
        <v>15</v>
      </c>
      <c r="G1" s="14" t="s">
        <v>85</v>
      </c>
      <c r="K1" s="22" t="s">
        <v>171</v>
      </c>
      <c r="L1" s="22">
        <f>COUNTA(A2:A50)</f>
        <v>24</v>
      </c>
    </row>
    <row r="2" spans="1:13" ht="38.700000000000003" x14ac:dyDescent="0.55000000000000004">
      <c r="A2" s="12" t="s">
        <v>57</v>
      </c>
      <c r="B2" s="5" t="s">
        <v>17</v>
      </c>
      <c r="C2" s="5" t="s">
        <v>18</v>
      </c>
      <c r="D2" s="4"/>
      <c r="E2" s="4"/>
    </row>
    <row r="3" spans="1:13" x14ac:dyDescent="0.55000000000000004">
      <c r="A3" s="12" t="s">
        <v>58</v>
      </c>
      <c r="B3" s="5" t="s">
        <v>19</v>
      </c>
      <c r="C3" s="4"/>
      <c r="D3" s="5"/>
      <c r="E3" s="5"/>
      <c r="G3" s="21" t="s">
        <v>161</v>
      </c>
      <c r="H3" s="21" t="s">
        <v>172</v>
      </c>
      <c r="I3" s="21" t="s">
        <v>173</v>
      </c>
      <c r="K3" s="21" t="s">
        <v>167</v>
      </c>
      <c r="L3" s="21" t="s">
        <v>172</v>
      </c>
      <c r="M3" s="21" t="s">
        <v>173</v>
      </c>
    </row>
    <row r="4" spans="1:13" ht="77.400000000000006" x14ac:dyDescent="0.55000000000000004">
      <c r="A4" s="12" t="s">
        <v>59</v>
      </c>
      <c r="B4" s="5" t="s">
        <v>21</v>
      </c>
      <c r="C4" s="5" t="s">
        <v>22</v>
      </c>
      <c r="D4" s="5" t="s">
        <v>23</v>
      </c>
      <c r="E4" s="5" t="s">
        <v>22</v>
      </c>
      <c r="G4" s="13" t="s">
        <v>49</v>
      </c>
      <c r="H4" s="13">
        <f>COUNTIFS(B2:B50, "*Videos (e.g., YouTube, Udemy)*")</f>
        <v>22</v>
      </c>
      <c r="I4" s="24">
        <f>H4/$L$1</f>
        <v>0.91666666666666663</v>
      </c>
      <c r="K4" s="4" t="s">
        <v>20</v>
      </c>
      <c r="L4" s="13">
        <f>COUNTIFS(C2:C50, "*The materials do not provide the sufficient or required information*")</f>
        <v>17</v>
      </c>
      <c r="M4" s="24">
        <f>L4/$L$1</f>
        <v>0.70833333333333337</v>
      </c>
    </row>
    <row r="5" spans="1:13" ht="51.6" x14ac:dyDescent="0.55000000000000004">
      <c r="A5" s="12" t="s">
        <v>60</v>
      </c>
      <c r="B5" s="5" t="s">
        <v>24</v>
      </c>
      <c r="C5" s="5" t="s">
        <v>25</v>
      </c>
      <c r="D5" s="5" t="s">
        <v>21</v>
      </c>
      <c r="E5" s="5" t="s">
        <v>26</v>
      </c>
      <c r="G5" s="13" t="s">
        <v>16</v>
      </c>
      <c r="H5" s="13">
        <f>COUNTIFS(B2:B50, "*Textbooks*")</f>
        <v>8</v>
      </c>
      <c r="I5" s="24">
        <f t="shared" ref="I5:I10" si="0">H5/$L$1</f>
        <v>0.33333333333333331</v>
      </c>
      <c r="K5" s="4" t="s">
        <v>168</v>
      </c>
      <c r="L5" s="13">
        <f>COUNTIFS(C2:C50, "*The information and resources are not always accessible*")</f>
        <v>6</v>
      </c>
      <c r="M5" s="24">
        <f t="shared" ref="M5:M9" si="1">L5/$L$1</f>
        <v>0.25</v>
      </c>
    </row>
    <row r="6" spans="1:13" ht="38.700000000000003" x14ac:dyDescent="0.55000000000000004">
      <c r="A6" s="12" t="s">
        <v>61</v>
      </c>
      <c r="B6" s="5" t="s">
        <v>21</v>
      </c>
      <c r="C6" s="5" t="s">
        <v>27</v>
      </c>
      <c r="D6" s="5"/>
      <c r="E6" s="5"/>
      <c r="G6" s="13" t="s">
        <v>82</v>
      </c>
      <c r="H6" s="13">
        <f>COUNTIFS(B2:B50, "*Audiobooks*")</f>
        <v>1</v>
      </c>
      <c r="I6" s="24">
        <f t="shared" si="0"/>
        <v>4.1666666666666664E-2</v>
      </c>
      <c r="K6" s="4" t="s">
        <v>44</v>
      </c>
      <c r="L6" s="13">
        <f>COUNTIFS(C2:C50, "*The information and resources are not in a form that is readily useable*")</f>
        <v>8</v>
      </c>
      <c r="M6" s="24">
        <f t="shared" si="1"/>
        <v>0.33333333333333331</v>
      </c>
    </row>
    <row r="7" spans="1:13" ht="38.700000000000003" x14ac:dyDescent="0.55000000000000004">
      <c r="A7" s="12" t="s">
        <v>62</v>
      </c>
      <c r="B7" s="5" t="s">
        <v>21</v>
      </c>
      <c r="C7" s="5" t="s">
        <v>28</v>
      </c>
      <c r="D7" s="4"/>
      <c r="E7" s="4"/>
      <c r="G7" s="13" t="s">
        <v>83</v>
      </c>
      <c r="H7" s="13">
        <f>COUNTIFS(B2:B50, "*Online Communities (e.g., Reddit, Stack Overflow)*")</f>
        <v>18</v>
      </c>
      <c r="I7" s="24">
        <f t="shared" si="0"/>
        <v>0.75</v>
      </c>
      <c r="K7" s="4" t="s">
        <v>42</v>
      </c>
      <c r="L7" s="13">
        <f>COUNTIFS(C2:C50, "*The information and resources are not concise and clear*")</f>
        <v>12</v>
      </c>
      <c r="M7" s="24">
        <f t="shared" si="1"/>
        <v>0.5</v>
      </c>
    </row>
    <row r="8" spans="1:13" ht="64.5" x14ac:dyDescent="0.55000000000000004">
      <c r="A8" s="12" t="s">
        <v>63</v>
      </c>
      <c r="B8" s="5" t="s">
        <v>29</v>
      </c>
      <c r="C8" s="5" t="s">
        <v>30</v>
      </c>
      <c r="D8" s="5"/>
      <c r="E8" s="5"/>
      <c r="G8" s="13" t="s">
        <v>45</v>
      </c>
      <c r="H8" s="13">
        <f>COUNTIFS(B2:B50, "*Lecture Materials (e.g., In-Class Slides, Lecture Notes)*")</f>
        <v>15</v>
      </c>
      <c r="I8" s="24">
        <f t="shared" si="0"/>
        <v>0.625</v>
      </c>
      <c r="K8" s="4" t="s">
        <v>51</v>
      </c>
      <c r="L8" s="13">
        <f>COUNTIFS(C2:C50, "*The information and resources are not organized into logical and understandable components*")</f>
        <v>14</v>
      </c>
      <c r="M8" s="24">
        <f t="shared" si="1"/>
        <v>0.58333333333333337</v>
      </c>
    </row>
    <row r="9" spans="1:13" ht="51.6" x14ac:dyDescent="0.55000000000000004">
      <c r="A9" s="12" t="s">
        <v>64</v>
      </c>
      <c r="B9" s="5" t="s">
        <v>31</v>
      </c>
      <c r="C9" s="5" t="s">
        <v>27</v>
      </c>
      <c r="D9" s="5" t="s">
        <v>32</v>
      </c>
      <c r="E9" s="5" t="s">
        <v>33</v>
      </c>
      <c r="G9" s="13" t="s">
        <v>19</v>
      </c>
      <c r="H9" s="13">
        <f>COUNTIFS(B2:B50, "*Chatbots (e.g., ChatGPT)*")</f>
        <v>19</v>
      </c>
      <c r="I9" s="24">
        <f t="shared" si="0"/>
        <v>0.79166666666666663</v>
      </c>
      <c r="K9" s="4" t="s">
        <v>169</v>
      </c>
      <c r="L9" s="13">
        <f>COUNTIFS(C2:C50, "*The information and resources provided are not up to date*")</f>
        <v>6</v>
      </c>
      <c r="M9" s="24">
        <f t="shared" si="1"/>
        <v>0.25</v>
      </c>
    </row>
    <row r="10" spans="1:13" ht="51.6" x14ac:dyDescent="0.55000000000000004">
      <c r="A10" s="12" t="s">
        <v>65</v>
      </c>
      <c r="B10" s="5" t="s">
        <v>21</v>
      </c>
      <c r="C10" s="5" t="s">
        <v>34</v>
      </c>
      <c r="D10" s="4"/>
      <c r="E10" s="4"/>
      <c r="G10" s="13" t="s">
        <v>84</v>
      </c>
      <c r="H10" s="13">
        <f>COUNTIFS(B2:B50, "*Technical Documentation*")</f>
        <v>8</v>
      </c>
      <c r="I10" s="24">
        <f t="shared" si="0"/>
        <v>0.33333333333333331</v>
      </c>
      <c r="K10" s="4"/>
    </row>
    <row r="11" spans="1:13" ht="51.6" x14ac:dyDescent="0.55000000000000004">
      <c r="A11" s="12" t="s">
        <v>66</v>
      </c>
      <c r="B11" s="5" t="s">
        <v>35</v>
      </c>
      <c r="C11" s="5" t="s">
        <v>34</v>
      </c>
      <c r="D11" s="4"/>
      <c r="E11" s="4"/>
      <c r="K11" s="4"/>
    </row>
    <row r="12" spans="1:13" ht="25.8" x14ac:dyDescent="0.55000000000000004">
      <c r="A12" s="12" t="s">
        <v>67</v>
      </c>
      <c r="B12" s="5" t="s">
        <v>36</v>
      </c>
      <c r="C12" s="5" t="s">
        <v>26</v>
      </c>
      <c r="D12" s="4"/>
      <c r="E12" s="4"/>
      <c r="G12" s="23" t="s">
        <v>162</v>
      </c>
      <c r="H12" s="23" t="s">
        <v>172</v>
      </c>
      <c r="I12" s="23" t="s">
        <v>173</v>
      </c>
      <c r="K12" s="23" t="s">
        <v>170</v>
      </c>
      <c r="L12" s="23" t="s">
        <v>172</v>
      </c>
      <c r="M12" s="23" t="s">
        <v>173</v>
      </c>
    </row>
    <row r="13" spans="1:13" ht="51.6" x14ac:dyDescent="0.55000000000000004">
      <c r="A13" s="12" t="s">
        <v>68</v>
      </c>
      <c r="B13" s="5" t="s">
        <v>37</v>
      </c>
      <c r="C13" s="5" t="s">
        <v>34</v>
      </c>
      <c r="D13" s="5"/>
      <c r="E13" s="5"/>
      <c r="G13" s="13" t="s">
        <v>49</v>
      </c>
      <c r="H13" s="13">
        <f>COUNTIFS(D2:D50, "*Videos (e.g., YouTube, Udemy)*")</f>
        <v>6</v>
      </c>
      <c r="I13" s="24">
        <f>H13/$L$1</f>
        <v>0.25</v>
      </c>
      <c r="K13" s="4" t="s">
        <v>20</v>
      </c>
      <c r="L13" s="13">
        <f>COUNTIFS(E2:E50, "*The materials do not provide the sufficient or required information*")</f>
        <v>2</v>
      </c>
      <c r="M13" s="24">
        <f>L13/$L$1</f>
        <v>8.3333333333333329E-2</v>
      </c>
    </row>
    <row r="14" spans="1:13" ht="38.700000000000003" x14ac:dyDescent="0.55000000000000004">
      <c r="A14" s="12" t="s">
        <v>69</v>
      </c>
      <c r="B14" s="5" t="s">
        <v>39</v>
      </c>
      <c r="C14" s="5" t="s">
        <v>40</v>
      </c>
      <c r="D14" s="4"/>
      <c r="E14" s="4"/>
      <c r="G14" s="13" t="s">
        <v>16</v>
      </c>
      <c r="H14" s="13">
        <f>COUNTIFS(D2:D50, "*Textbooks*")</f>
        <v>0</v>
      </c>
      <c r="I14" s="24">
        <f t="shared" ref="I14:I19" si="2">H14/$L$1</f>
        <v>0</v>
      </c>
      <c r="K14" s="4" t="s">
        <v>168</v>
      </c>
      <c r="L14" s="13">
        <f>COUNTIFS(E2:E50, "*The information and resources are not always accessible*")</f>
        <v>3</v>
      </c>
      <c r="M14" s="24">
        <f t="shared" ref="M14:M18" si="3">L14/$L$1</f>
        <v>0.125</v>
      </c>
    </row>
    <row r="15" spans="1:13" ht="28.8" x14ac:dyDescent="0.55000000000000004">
      <c r="A15" s="12" t="s">
        <v>70</v>
      </c>
      <c r="B15" s="5" t="s">
        <v>41</v>
      </c>
      <c r="C15" s="5" t="s">
        <v>20</v>
      </c>
      <c r="D15" s="5" t="s">
        <v>39</v>
      </c>
      <c r="E15" s="5" t="s">
        <v>42</v>
      </c>
      <c r="G15" s="13" t="s">
        <v>82</v>
      </c>
      <c r="H15" s="13">
        <f>COUNTIFS(D2:D50, "*Audiobooks*")</f>
        <v>0</v>
      </c>
      <c r="I15" s="24">
        <f t="shared" si="2"/>
        <v>0</v>
      </c>
      <c r="K15" s="4" t="s">
        <v>44</v>
      </c>
      <c r="L15" s="13">
        <f t="shared" ref="L15:L18" si="4">COUNTIFS(E3:E51, "*The information and resources are not always accessible*")</f>
        <v>3</v>
      </c>
      <c r="M15" s="24">
        <f t="shared" si="3"/>
        <v>0.125</v>
      </c>
    </row>
    <row r="16" spans="1:13" x14ac:dyDescent="0.55000000000000004">
      <c r="A16" s="12" t="s">
        <v>71</v>
      </c>
      <c r="B16" s="5" t="s">
        <v>43</v>
      </c>
      <c r="C16" s="5" t="s">
        <v>20</v>
      </c>
      <c r="D16" s="5"/>
      <c r="E16" s="5"/>
      <c r="G16" s="13" t="s">
        <v>83</v>
      </c>
      <c r="H16" s="13">
        <f>COUNTIFS(D2:D50, "*Online Communities (e.g., Reddit, Stack Overflow)*")</f>
        <v>3</v>
      </c>
      <c r="I16" s="24">
        <f t="shared" si="2"/>
        <v>0.125</v>
      </c>
      <c r="K16" s="4" t="s">
        <v>42</v>
      </c>
      <c r="L16" s="13">
        <f t="shared" si="4"/>
        <v>3</v>
      </c>
      <c r="M16" s="24">
        <f t="shared" si="3"/>
        <v>0.125</v>
      </c>
    </row>
    <row r="17" spans="1:13" ht="28.8" x14ac:dyDescent="0.55000000000000004">
      <c r="A17" s="12" t="s">
        <v>72</v>
      </c>
      <c r="B17" s="5" t="s">
        <v>45</v>
      </c>
      <c r="C17" s="5" t="s">
        <v>20</v>
      </c>
      <c r="D17" s="5"/>
      <c r="E17" s="5"/>
      <c r="G17" s="13" t="s">
        <v>45</v>
      </c>
      <c r="H17" s="13">
        <f>COUNTIFS(D2:D50, "*Lecture Materials (e.g., In-Class Slides, Lecture Notes)*")</f>
        <v>2</v>
      </c>
      <c r="I17" s="24">
        <f t="shared" si="2"/>
        <v>8.3333333333333329E-2</v>
      </c>
      <c r="K17" s="4" t="s">
        <v>51</v>
      </c>
      <c r="L17" s="13">
        <f t="shared" si="4"/>
        <v>3</v>
      </c>
      <c r="M17" s="24">
        <f t="shared" si="3"/>
        <v>0.125</v>
      </c>
    </row>
    <row r="18" spans="1:13" ht="64.5" x14ac:dyDescent="0.55000000000000004">
      <c r="A18" s="12" t="s">
        <v>73</v>
      </c>
      <c r="B18" s="5" t="s">
        <v>23</v>
      </c>
      <c r="C18" s="5" t="s">
        <v>46</v>
      </c>
      <c r="D18" s="5"/>
      <c r="E18" s="5"/>
      <c r="G18" s="13" t="s">
        <v>19</v>
      </c>
      <c r="H18" s="13">
        <f>COUNTIFS(D2:D50, "*Chatbots (e.g., ChatGPT)*")</f>
        <v>5</v>
      </c>
      <c r="I18" s="24">
        <f t="shared" si="2"/>
        <v>0.20833333333333334</v>
      </c>
      <c r="K18" s="4" t="s">
        <v>169</v>
      </c>
      <c r="L18" s="13">
        <f t="shared" si="4"/>
        <v>2</v>
      </c>
      <c r="M18" s="24">
        <f t="shared" si="3"/>
        <v>8.3333333333333329E-2</v>
      </c>
    </row>
    <row r="19" spans="1:13" ht="38.700000000000003" x14ac:dyDescent="0.55000000000000004">
      <c r="A19" s="12" t="s">
        <v>74</v>
      </c>
      <c r="B19" s="5" t="s">
        <v>47</v>
      </c>
      <c r="C19" s="5" t="s">
        <v>18</v>
      </c>
      <c r="D19" s="5" t="s">
        <v>32</v>
      </c>
      <c r="E19" s="5" t="s">
        <v>48</v>
      </c>
      <c r="G19" s="13" t="s">
        <v>84</v>
      </c>
      <c r="H19" s="13">
        <f>COUNTIFS(D2:D50, "*Technical Documentation*")</f>
        <v>4</v>
      </c>
      <c r="I19" s="24">
        <f t="shared" si="2"/>
        <v>0.16666666666666666</v>
      </c>
      <c r="K19" s="4"/>
    </row>
    <row r="20" spans="1:13" ht="25.8" x14ac:dyDescent="0.55000000000000004">
      <c r="A20" s="12" t="s">
        <v>75</v>
      </c>
      <c r="B20" s="5" t="s">
        <v>47</v>
      </c>
      <c r="C20" s="4"/>
      <c r="D20" s="5"/>
      <c r="E20" s="4"/>
      <c r="K20" s="8"/>
    </row>
    <row r="21" spans="1:13" ht="90.3" x14ac:dyDescent="0.55000000000000004">
      <c r="A21" s="12" t="s">
        <v>76</v>
      </c>
      <c r="B21" s="5" t="s">
        <v>23</v>
      </c>
      <c r="C21" s="5" t="s">
        <v>50</v>
      </c>
      <c r="D21" s="5"/>
      <c r="E21" s="5"/>
      <c r="K21" s="8"/>
    </row>
    <row r="22" spans="1:13" ht="38.700000000000003" x14ac:dyDescent="0.55000000000000004">
      <c r="A22" s="12" t="s">
        <v>77</v>
      </c>
      <c r="B22" s="5" t="s">
        <v>23</v>
      </c>
      <c r="C22" s="5" t="s">
        <v>52</v>
      </c>
      <c r="D22" s="4"/>
      <c r="E22" s="4"/>
      <c r="K22" s="8"/>
    </row>
    <row r="23" spans="1:13" ht="64.5" x14ac:dyDescent="0.55000000000000004">
      <c r="A23" s="12" t="s">
        <v>78</v>
      </c>
      <c r="B23" s="5" t="s">
        <v>23</v>
      </c>
      <c r="C23" s="5" t="s">
        <v>53</v>
      </c>
      <c r="D23" s="5" t="s">
        <v>24</v>
      </c>
      <c r="E23" s="5" t="s">
        <v>33</v>
      </c>
    </row>
    <row r="24" spans="1:13" ht="38.700000000000003" x14ac:dyDescent="0.55000000000000004">
      <c r="A24" s="12" t="s">
        <v>79</v>
      </c>
      <c r="B24" s="5" t="s">
        <v>54</v>
      </c>
      <c r="C24" s="5" t="s">
        <v>55</v>
      </c>
      <c r="D24" s="5"/>
      <c r="E24" s="5"/>
    </row>
    <row r="25" spans="1:13" ht="51.6" x14ac:dyDescent="0.55000000000000004">
      <c r="A25" s="12" t="s">
        <v>80</v>
      </c>
      <c r="B25" s="5" t="s">
        <v>31</v>
      </c>
      <c r="C25" s="5" t="s">
        <v>56</v>
      </c>
      <c r="D25" s="4"/>
      <c r="E25" s="4"/>
    </row>
    <row r="27" spans="1:13" x14ac:dyDescent="0.55000000000000004">
      <c r="B27"/>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dimension ref="A1:J25"/>
  <sheetViews>
    <sheetView workbookViewId="0">
      <selection activeCell="C24" sqref="C24"/>
    </sheetView>
  </sheetViews>
  <sheetFormatPr defaultRowHeight="14.4" x14ac:dyDescent="0.55000000000000004"/>
  <cols>
    <col min="1" max="1" width="10.89453125" style="13" customWidth="1"/>
    <col min="2" max="9" width="40.578125" style="4" customWidth="1"/>
    <col min="10" max="10" width="40.578125" style="1" customWidth="1"/>
  </cols>
  <sheetData>
    <row r="1" spans="1:10" ht="48.3" customHeight="1" x14ac:dyDescent="0.55000000000000004">
      <c r="A1" s="9" t="s">
        <v>81</v>
      </c>
      <c r="B1" s="15" t="s">
        <v>86</v>
      </c>
      <c r="C1" s="15" t="s">
        <v>87</v>
      </c>
      <c r="D1" s="15" t="s">
        <v>88</v>
      </c>
      <c r="E1" s="15" t="s">
        <v>89</v>
      </c>
      <c r="F1" s="15" t="s">
        <v>90</v>
      </c>
      <c r="G1" s="15" t="s">
        <v>91</v>
      </c>
      <c r="H1" s="15" t="s">
        <v>92</v>
      </c>
      <c r="I1" s="15" t="s">
        <v>93</v>
      </c>
      <c r="J1" s="15" t="s">
        <v>94</v>
      </c>
    </row>
    <row r="2" spans="1:10" x14ac:dyDescent="0.55000000000000004">
      <c r="A2" s="12" t="s">
        <v>57</v>
      </c>
      <c r="B2" s="5" t="s">
        <v>98</v>
      </c>
      <c r="D2" s="5" t="s">
        <v>98</v>
      </c>
      <c r="E2" s="5" t="s">
        <v>98</v>
      </c>
      <c r="F2" s="5" t="s">
        <v>98</v>
      </c>
      <c r="G2" s="5" t="s">
        <v>98</v>
      </c>
      <c r="H2" s="5" t="s">
        <v>98</v>
      </c>
      <c r="I2" s="5" t="s">
        <v>98</v>
      </c>
    </row>
    <row r="3" spans="1:10" x14ac:dyDescent="0.55000000000000004">
      <c r="A3" s="12" t="s">
        <v>58</v>
      </c>
      <c r="B3" s="5" t="s">
        <v>99</v>
      </c>
      <c r="C3" s="5" t="s">
        <v>100</v>
      </c>
      <c r="D3" s="5" t="s">
        <v>101</v>
      </c>
      <c r="E3" s="5" t="s">
        <v>101</v>
      </c>
      <c r="F3" s="5" t="s">
        <v>101</v>
      </c>
      <c r="G3" s="5" t="s">
        <v>101</v>
      </c>
      <c r="H3" s="5" t="s">
        <v>101</v>
      </c>
      <c r="I3" s="5" t="s">
        <v>101</v>
      </c>
    </row>
    <row r="4" spans="1:10" ht="25.8" x14ac:dyDescent="0.55000000000000004">
      <c r="A4" s="12" t="s">
        <v>59</v>
      </c>
      <c r="B4" s="5" t="s">
        <v>99</v>
      </c>
      <c r="C4" s="5" t="s">
        <v>102</v>
      </c>
      <c r="D4" s="5" t="s">
        <v>97</v>
      </c>
      <c r="E4" s="5" t="s">
        <v>101</v>
      </c>
      <c r="F4" s="5" t="s">
        <v>97</v>
      </c>
      <c r="G4" s="5" t="s">
        <v>97</v>
      </c>
      <c r="H4" s="5" t="s">
        <v>96</v>
      </c>
      <c r="I4" s="5" t="s">
        <v>97</v>
      </c>
    </row>
    <row r="5" spans="1:10" ht="25.8" x14ac:dyDescent="0.55000000000000004">
      <c r="A5" s="12" t="s">
        <v>60</v>
      </c>
      <c r="B5" s="5" t="s">
        <v>95</v>
      </c>
      <c r="C5" s="5" t="s">
        <v>120</v>
      </c>
      <c r="D5" s="5" t="s">
        <v>103</v>
      </c>
      <c r="E5" s="5" t="s">
        <v>101</v>
      </c>
      <c r="F5" s="5" t="s">
        <v>97</v>
      </c>
      <c r="G5" s="5" t="s">
        <v>97</v>
      </c>
      <c r="H5" s="5" t="s">
        <v>97</v>
      </c>
      <c r="I5" s="5" t="s">
        <v>96</v>
      </c>
      <c r="J5" s="6" t="s">
        <v>119</v>
      </c>
    </row>
    <row r="6" spans="1:10" x14ac:dyDescent="0.55000000000000004">
      <c r="A6" s="12" t="s">
        <v>61</v>
      </c>
      <c r="B6" s="5" t="s">
        <v>99</v>
      </c>
      <c r="C6" s="5" t="s">
        <v>104</v>
      </c>
      <c r="D6" s="5" t="s">
        <v>97</v>
      </c>
      <c r="E6" s="5" t="s">
        <v>97</v>
      </c>
      <c r="F6" s="5" t="s">
        <v>97</v>
      </c>
      <c r="G6" s="5" t="s">
        <v>101</v>
      </c>
      <c r="H6" s="5" t="s">
        <v>97</v>
      </c>
      <c r="I6" s="5" t="s">
        <v>97</v>
      </c>
    </row>
    <row r="7" spans="1:10" ht="51.6" x14ac:dyDescent="0.55000000000000004">
      <c r="A7" s="12" t="s">
        <v>62</v>
      </c>
      <c r="B7" s="5" t="s">
        <v>99</v>
      </c>
      <c r="C7" s="5" t="s">
        <v>105</v>
      </c>
      <c r="D7" s="5" t="s">
        <v>97</v>
      </c>
      <c r="E7" s="5" t="s">
        <v>97</v>
      </c>
      <c r="F7" s="5" t="s">
        <v>97</v>
      </c>
      <c r="G7" s="5" t="s">
        <v>97</v>
      </c>
      <c r="H7" s="5" t="s">
        <v>97</v>
      </c>
      <c r="I7" s="5" t="s">
        <v>97</v>
      </c>
    </row>
    <row r="8" spans="1:10" x14ac:dyDescent="0.55000000000000004">
      <c r="A8" s="12" t="s">
        <v>63</v>
      </c>
      <c r="B8" s="5" t="s">
        <v>98</v>
      </c>
      <c r="C8" s="5"/>
      <c r="D8" s="5" t="s">
        <v>98</v>
      </c>
      <c r="E8" s="5" t="s">
        <v>98</v>
      </c>
      <c r="F8" s="5" t="s">
        <v>98</v>
      </c>
      <c r="G8" s="5" t="s">
        <v>98</v>
      </c>
      <c r="H8" s="5" t="s">
        <v>98</v>
      </c>
      <c r="I8" s="5" t="s">
        <v>98</v>
      </c>
    </row>
    <row r="9" spans="1:10" x14ac:dyDescent="0.55000000000000004">
      <c r="A9" s="12" t="s">
        <v>64</v>
      </c>
      <c r="B9" s="5" t="s">
        <v>99</v>
      </c>
      <c r="C9" s="5" t="s">
        <v>106</v>
      </c>
      <c r="D9" s="5" t="s">
        <v>97</v>
      </c>
      <c r="E9" s="5" t="s">
        <v>97</v>
      </c>
      <c r="F9" s="5" t="s">
        <v>101</v>
      </c>
      <c r="G9" s="5" t="s">
        <v>101</v>
      </c>
      <c r="H9" s="5" t="s">
        <v>101</v>
      </c>
      <c r="I9" s="5" t="s">
        <v>101</v>
      </c>
    </row>
    <row r="10" spans="1:10" ht="38.700000000000003" x14ac:dyDescent="0.55000000000000004">
      <c r="A10" s="12" t="s">
        <v>65</v>
      </c>
      <c r="B10" s="5" t="s">
        <v>95</v>
      </c>
      <c r="C10" s="5" t="s">
        <v>107</v>
      </c>
      <c r="D10" s="5" t="s">
        <v>96</v>
      </c>
      <c r="E10" s="5" t="s">
        <v>103</v>
      </c>
      <c r="F10" s="5" t="s">
        <v>97</v>
      </c>
      <c r="G10" s="5" t="s">
        <v>96</v>
      </c>
      <c r="H10" s="5" t="s">
        <v>97</v>
      </c>
      <c r="I10" s="5" t="s">
        <v>97</v>
      </c>
      <c r="J10" s="6" t="s">
        <v>108</v>
      </c>
    </row>
    <row r="11" spans="1:10" ht="219.3" x14ac:dyDescent="0.55000000000000004">
      <c r="A11" s="12" t="s">
        <v>66</v>
      </c>
      <c r="B11" s="5" t="s">
        <v>99</v>
      </c>
      <c r="C11" s="5" t="s">
        <v>109</v>
      </c>
      <c r="D11" s="5" t="s">
        <v>103</v>
      </c>
      <c r="E11" s="5" t="s">
        <v>96</v>
      </c>
      <c r="F11" s="5" t="s">
        <v>103</v>
      </c>
      <c r="G11" s="5" t="s">
        <v>103</v>
      </c>
      <c r="H11" s="5" t="s">
        <v>96</v>
      </c>
      <c r="I11" s="5" t="s">
        <v>97</v>
      </c>
      <c r="J11" s="6" t="s">
        <v>110</v>
      </c>
    </row>
    <row r="12" spans="1:10" x14ac:dyDescent="0.55000000000000004">
      <c r="A12" s="12" t="s">
        <v>67</v>
      </c>
      <c r="B12" s="5" t="s">
        <v>99</v>
      </c>
      <c r="D12" s="5" t="s">
        <v>97</v>
      </c>
      <c r="E12" s="5" t="s">
        <v>101</v>
      </c>
      <c r="F12" s="5" t="s">
        <v>101</v>
      </c>
      <c r="G12" s="5" t="s">
        <v>97</v>
      </c>
      <c r="H12" s="5" t="s">
        <v>101</v>
      </c>
      <c r="I12" s="5" t="s">
        <v>101</v>
      </c>
    </row>
    <row r="13" spans="1:10" x14ac:dyDescent="0.55000000000000004">
      <c r="A13" s="12" t="s">
        <v>68</v>
      </c>
      <c r="B13" s="5" t="s">
        <v>98</v>
      </c>
      <c r="D13" s="5" t="s">
        <v>98</v>
      </c>
      <c r="E13" s="5" t="s">
        <v>98</v>
      </c>
      <c r="F13" s="5" t="s">
        <v>98</v>
      </c>
      <c r="G13" s="5" t="s">
        <v>98</v>
      </c>
      <c r="H13" s="5" t="s">
        <v>98</v>
      </c>
      <c r="I13" s="5" t="s">
        <v>98</v>
      </c>
    </row>
    <row r="14" spans="1:10" x14ac:dyDescent="0.55000000000000004">
      <c r="A14" s="12" t="s">
        <v>69</v>
      </c>
      <c r="B14" s="5" t="s">
        <v>111</v>
      </c>
      <c r="D14" s="5" t="s">
        <v>96</v>
      </c>
      <c r="E14" s="5" t="s">
        <v>101</v>
      </c>
      <c r="F14" s="5" t="s">
        <v>97</v>
      </c>
      <c r="G14" s="5" t="s">
        <v>97</v>
      </c>
      <c r="H14" s="5" t="s">
        <v>97</v>
      </c>
      <c r="I14" s="5" t="s">
        <v>97</v>
      </c>
    </row>
    <row r="15" spans="1:10" x14ac:dyDescent="0.55000000000000004">
      <c r="A15" s="12" t="s">
        <v>70</v>
      </c>
      <c r="B15" s="5" t="s">
        <v>111</v>
      </c>
      <c r="C15" s="5" t="s">
        <v>112</v>
      </c>
      <c r="D15" s="5" t="s">
        <v>101</v>
      </c>
      <c r="E15" s="5" t="s">
        <v>101</v>
      </c>
      <c r="F15" s="5" t="s">
        <v>101</v>
      </c>
      <c r="G15" s="5" t="s">
        <v>101</v>
      </c>
      <c r="H15" s="5" t="s">
        <v>97</v>
      </c>
      <c r="I15" s="5" t="s">
        <v>101</v>
      </c>
    </row>
    <row r="16" spans="1:10" x14ac:dyDescent="0.55000000000000004">
      <c r="A16" s="12" t="s">
        <v>71</v>
      </c>
      <c r="B16" s="5" t="s">
        <v>113</v>
      </c>
      <c r="C16" s="5" t="s">
        <v>114</v>
      </c>
      <c r="D16" s="5" t="s">
        <v>97</v>
      </c>
      <c r="E16" s="5" t="s">
        <v>97</v>
      </c>
      <c r="F16" s="5" t="s">
        <v>97</v>
      </c>
      <c r="G16" s="5" t="s">
        <v>97</v>
      </c>
      <c r="H16" s="5" t="s">
        <v>97</v>
      </c>
      <c r="I16" s="5" t="s">
        <v>97</v>
      </c>
    </row>
    <row r="17" spans="1:9" x14ac:dyDescent="0.55000000000000004">
      <c r="A17" s="12" t="s">
        <v>72</v>
      </c>
      <c r="B17" s="5" t="s">
        <v>99</v>
      </c>
      <c r="D17" s="5" t="s">
        <v>96</v>
      </c>
      <c r="E17" s="5" t="s">
        <v>97</v>
      </c>
      <c r="F17" s="5" t="s">
        <v>97</v>
      </c>
      <c r="G17" s="5" t="s">
        <v>97</v>
      </c>
      <c r="H17" s="5" t="s">
        <v>103</v>
      </c>
      <c r="I17" s="5" t="s">
        <v>97</v>
      </c>
    </row>
    <row r="18" spans="1:9" x14ac:dyDescent="0.55000000000000004">
      <c r="A18" s="12" t="s">
        <v>73</v>
      </c>
      <c r="B18" s="5" t="s">
        <v>98</v>
      </c>
      <c r="C18" s="5"/>
      <c r="D18" s="5" t="s">
        <v>98</v>
      </c>
      <c r="E18" s="5" t="s">
        <v>98</v>
      </c>
      <c r="F18" s="5" t="s">
        <v>98</v>
      </c>
      <c r="G18" s="5" t="s">
        <v>98</v>
      </c>
      <c r="H18" s="5" t="s">
        <v>98</v>
      </c>
      <c r="I18" s="5" t="s">
        <v>98</v>
      </c>
    </row>
    <row r="19" spans="1:9" x14ac:dyDescent="0.55000000000000004">
      <c r="A19" s="12" t="s">
        <v>74</v>
      </c>
      <c r="B19" s="5" t="s">
        <v>99</v>
      </c>
      <c r="C19" s="5" t="s">
        <v>115</v>
      </c>
      <c r="D19" s="5" t="s">
        <v>97</v>
      </c>
      <c r="E19" s="5" t="s">
        <v>97</v>
      </c>
      <c r="F19" s="5" t="s">
        <v>97</v>
      </c>
      <c r="G19" s="5" t="s">
        <v>96</v>
      </c>
      <c r="H19" s="5" t="s">
        <v>96</v>
      </c>
      <c r="I19" s="5" t="s">
        <v>97</v>
      </c>
    </row>
    <row r="20" spans="1:9" ht="25.8" x14ac:dyDescent="0.55000000000000004">
      <c r="A20" s="12" t="s">
        <v>75</v>
      </c>
      <c r="B20" s="5" t="s">
        <v>116</v>
      </c>
      <c r="C20" s="5" t="s">
        <v>117</v>
      </c>
      <c r="D20" s="5" t="s">
        <v>101</v>
      </c>
      <c r="E20" s="5" t="s">
        <v>101</v>
      </c>
      <c r="F20" s="5" t="s">
        <v>101</v>
      </c>
      <c r="G20" s="5" t="s">
        <v>101</v>
      </c>
      <c r="H20" s="5" t="s">
        <v>101</v>
      </c>
      <c r="I20" s="5" t="s">
        <v>101</v>
      </c>
    </row>
    <row r="21" spans="1:9" x14ac:dyDescent="0.55000000000000004">
      <c r="A21" s="12" t="s">
        <v>76</v>
      </c>
      <c r="B21" s="5" t="s">
        <v>98</v>
      </c>
      <c r="C21" s="5"/>
      <c r="D21" s="5" t="s">
        <v>98</v>
      </c>
      <c r="E21" s="5" t="s">
        <v>98</v>
      </c>
      <c r="F21" s="5" t="s">
        <v>98</v>
      </c>
      <c r="G21" s="5" t="s">
        <v>98</v>
      </c>
      <c r="H21" s="5" t="s">
        <v>98</v>
      </c>
      <c r="I21" s="5" t="s">
        <v>98</v>
      </c>
    </row>
    <row r="22" spans="1:9" x14ac:dyDescent="0.55000000000000004">
      <c r="A22" s="12" t="s">
        <v>77</v>
      </c>
      <c r="B22" s="5" t="s">
        <v>98</v>
      </c>
      <c r="D22" s="5" t="s">
        <v>98</v>
      </c>
      <c r="E22" s="5" t="s">
        <v>98</v>
      </c>
      <c r="F22" s="5" t="s">
        <v>98</v>
      </c>
      <c r="G22" s="5" t="s">
        <v>98</v>
      </c>
      <c r="H22" s="5" t="s">
        <v>98</v>
      </c>
      <c r="I22" s="5" t="s">
        <v>98</v>
      </c>
    </row>
    <row r="23" spans="1:9" x14ac:dyDescent="0.55000000000000004">
      <c r="A23" s="12" t="s">
        <v>78</v>
      </c>
      <c r="B23" s="5" t="s">
        <v>98</v>
      </c>
      <c r="D23" s="5" t="s">
        <v>98</v>
      </c>
      <c r="E23" s="5" t="s">
        <v>98</v>
      </c>
      <c r="F23" s="5" t="s">
        <v>98</v>
      </c>
      <c r="G23" s="5" t="s">
        <v>98</v>
      </c>
      <c r="H23" s="5" t="s">
        <v>98</v>
      </c>
      <c r="I23" s="5" t="s">
        <v>98</v>
      </c>
    </row>
    <row r="24" spans="1:9" x14ac:dyDescent="0.55000000000000004">
      <c r="A24" s="12" t="s">
        <v>79</v>
      </c>
      <c r="B24" s="5" t="s">
        <v>98</v>
      </c>
      <c r="C24" s="5"/>
      <c r="D24" s="5" t="s">
        <v>98</v>
      </c>
      <c r="E24" s="5" t="s">
        <v>98</v>
      </c>
      <c r="F24" s="5" t="s">
        <v>98</v>
      </c>
      <c r="G24" s="5" t="s">
        <v>98</v>
      </c>
      <c r="H24" s="5" t="s">
        <v>98</v>
      </c>
      <c r="I24" s="5" t="s">
        <v>98</v>
      </c>
    </row>
    <row r="25" spans="1:9" x14ac:dyDescent="0.55000000000000004">
      <c r="A25" s="12" t="s">
        <v>80</v>
      </c>
      <c r="B25" s="5" t="s">
        <v>118</v>
      </c>
      <c r="D25" s="5" t="s">
        <v>97</v>
      </c>
      <c r="E25" s="5" t="s">
        <v>101</v>
      </c>
      <c r="F25" s="5" t="s">
        <v>97</v>
      </c>
      <c r="G25" s="5" t="s">
        <v>101</v>
      </c>
      <c r="H25" s="5" t="s">
        <v>101</v>
      </c>
      <c r="I25" s="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dimension ref="A1:C25"/>
  <sheetViews>
    <sheetView workbookViewId="0">
      <selection activeCell="B25" sqref="B25"/>
    </sheetView>
  </sheetViews>
  <sheetFormatPr defaultRowHeight="14.4" x14ac:dyDescent="0.55000000000000004"/>
  <cols>
    <col min="1" max="1" width="10.89453125" style="13" customWidth="1"/>
    <col min="2" max="3" width="50.578125" style="4" customWidth="1"/>
  </cols>
  <sheetData>
    <row r="1" spans="1:3" ht="57.6" customHeight="1" x14ac:dyDescent="0.55000000000000004">
      <c r="A1" s="9" t="s">
        <v>81</v>
      </c>
      <c r="B1" s="16" t="s">
        <v>121</v>
      </c>
      <c r="C1" s="16" t="s">
        <v>133</v>
      </c>
    </row>
    <row r="2" spans="1:3" ht="25.8" x14ac:dyDescent="0.55000000000000004">
      <c r="A2" s="12" t="s">
        <v>57</v>
      </c>
      <c r="B2" s="5" t="s">
        <v>122</v>
      </c>
      <c r="C2" s="17" t="s">
        <v>134</v>
      </c>
    </row>
    <row r="3" spans="1:3" ht="25.8" x14ac:dyDescent="0.55000000000000004">
      <c r="A3" s="12" t="s">
        <v>58</v>
      </c>
      <c r="C3" s="17" t="s">
        <v>134</v>
      </c>
    </row>
    <row r="4" spans="1:3" ht="25.8" x14ac:dyDescent="0.55000000000000004">
      <c r="A4" s="12" t="s">
        <v>59</v>
      </c>
      <c r="B4" s="5" t="s">
        <v>123</v>
      </c>
      <c r="C4" s="17" t="s">
        <v>134</v>
      </c>
    </row>
    <row r="5" spans="1:3" ht="25.8" x14ac:dyDescent="0.55000000000000004">
      <c r="A5" s="12" t="s">
        <v>60</v>
      </c>
      <c r="B5" s="5" t="s">
        <v>124</v>
      </c>
      <c r="C5" s="17" t="s">
        <v>134</v>
      </c>
    </row>
    <row r="6" spans="1:3" x14ac:dyDescent="0.55000000000000004">
      <c r="A6" s="12" t="s">
        <v>61</v>
      </c>
      <c r="C6" s="5" t="s">
        <v>135</v>
      </c>
    </row>
    <row r="7" spans="1:3" ht="51.6" x14ac:dyDescent="0.55000000000000004">
      <c r="A7" s="12" t="s">
        <v>62</v>
      </c>
      <c r="B7" s="5" t="s">
        <v>125</v>
      </c>
    </row>
    <row r="8" spans="1:3" ht="77.400000000000006" x14ac:dyDescent="0.55000000000000004">
      <c r="A8" s="12" t="s">
        <v>63</v>
      </c>
      <c r="B8" s="5" t="s">
        <v>126</v>
      </c>
      <c r="C8" s="5" t="s">
        <v>136</v>
      </c>
    </row>
    <row r="9" spans="1:3" ht="25.8" x14ac:dyDescent="0.55000000000000004">
      <c r="A9" s="12" t="s">
        <v>64</v>
      </c>
      <c r="B9" s="5"/>
      <c r="C9" s="5" t="s">
        <v>137</v>
      </c>
    </row>
    <row r="10" spans="1:3" ht="51.6" x14ac:dyDescent="0.55000000000000004">
      <c r="A10" s="12" t="s">
        <v>65</v>
      </c>
      <c r="C10" s="5" t="s">
        <v>138</v>
      </c>
    </row>
    <row r="11" spans="1:3" x14ac:dyDescent="0.55000000000000004">
      <c r="A11" s="12" t="s">
        <v>66</v>
      </c>
      <c r="C11" s="5" t="s">
        <v>139</v>
      </c>
    </row>
    <row r="12" spans="1:3" x14ac:dyDescent="0.55000000000000004">
      <c r="A12" s="12" t="s">
        <v>67</v>
      </c>
    </row>
    <row r="13" spans="1:3" x14ac:dyDescent="0.55000000000000004">
      <c r="A13" s="12" t="s">
        <v>68</v>
      </c>
      <c r="B13" s="5" t="s">
        <v>127</v>
      </c>
      <c r="C13" s="5" t="s">
        <v>140</v>
      </c>
    </row>
    <row r="14" spans="1:3" x14ac:dyDescent="0.55000000000000004">
      <c r="A14" s="12" t="s">
        <v>69</v>
      </c>
    </row>
    <row r="15" spans="1:3" x14ac:dyDescent="0.55000000000000004">
      <c r="A15" s="12" t="s">
        <v>70</v>
      </c>
      <c r="C15" s="5" t="s">
        <v>141</v>
      </c>
    </row>
    <row r="16" spans="1:3" x14ac:dyDescent="0.55000000000000004">
      <c r="A16" s="12" t="s">
        <v>71</v>
      </c>
      <c r="B16" s="5" t="s">
        <v>128</v>
      </c>
      <c r="C16" s="5" t="s">
        <v>142</v>
      </c>
    </row>
    <row r="17" spans="1:3" x14ac:dyDescent="0.55000000000000004">
      <c r="A17" s="12" t="s">
        <v>72</v>
      </c>
    </row>
    <row r="18" spans="1:3" ht="38.700000000000003" x14ac:dyDescent="0.55000000000000004">
      <c r="A18" s="12" t="s">
        <v>73</v>
      </c>
      <c r="B18" s="5" t="s">
        <v>129</v>
      </c>
      <c r="C18" s="5" t="s">
        <v>143</v>
      </c>
    </row>
    <row r="19" spans="1:3" x14ac:dyDescent="0.55000000000000004">
      <c r="A19" s="12" t="s">
        <v>74</v>
      </c>
      <c r="B19" s="5" t="s">
        <v>130</v>
      </c>
      <c r="C19" s="5" t="s">
        <v>144</v>
      </c>
    </row>
    <row r="20" spans="1:3" ht="25.8" x14ac:dyDescent="0.55000000000000004">
      <c r="A20" s="12" t="s">
        <v>75</v>
      </c>
      <c r="B20" s="5" t="s">
        <v>38</v>
      </c>
      <c r="C20" s="5" t="s">
        <v>145</v>
      </c>
    </row>
    <row r="21" spans="1:3" ht="180.6" x14ac:dyDescent="0.55000000000000004">
      <c r="A21" s="12" t="s">
        <v>76</v>
      </c>
      <c r="B21" s="5" t="s">
        <v>131</v>
      </c>
      <c r="C21" s="5" t="s">
        <v>146</v>
      </c>
    </row>
    <row r="22" spans="1:3" ht="25.8" x14ac:dyDescent="0.55000000000000004">
      <c r="A22" s="12" t="s">
        <v>77</v>
      </c>
      <c r="C22" s="5" t="s">
        <v>147</v>
      </c>
    </row>
    <row r="23" spans="1:3" ht="25.8" x14ac:dyDescent="0.55000000000000004">
      <c r="A23" s="12" t="s">
        <v>78</v>
      </c>
      <c r="B23" s="5" t="s">
        <v>132</v>
      </c>
      <c r="C23" s="5" t="s">
        <v>148</v>
      </c>
    </row>
    <row r="24" spans="1:3" x14ac:dyDescent="0.55000000000000004">
      <c r="A24" s="12" t="s">
        <v>79</v>
      </c>
      <c r="C24" s="5" t="s">
        <v>149</v>
      </c>
    </row>
    <row r="25" spans="1:3" x14ac:dyDescent="0.55000000000000004">
      <c r="A25" s="1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dimension ref="A1:E25"/>
  <sheetViews>
    <sheetView workbookViewId="0">
      <selection activeCell="B10" sqref="B10"/>
    </sheetView>
  </sheetViews>
  <sheetFormatPr defaultRowHeight="14.4" x14ac:dyDescent="0.55000000000000004"/>
  <cols>
    <col min="1" max="5" width="50.578125" style="4" customWidth="1"/>
  </cols>
  <sheetData>
    <row r="1" spans="1:5" ht="67.5" customHeight="1" x14ac:dyDescent="0.55000000000000004">
      <c r="A1" s="14" t="s">
        <v>150</v>
      </c>
      <c r="B1" s="14" t="s">
        <v>151</v>
      </c>
      <c r="C1" s="14" t="s">
        <v>152</v>
      </c>
      <c r="D1" s="14" t="s">
        <v>153</v>
      </c>
      <c r="E1" s="14" t="s">
        <v>154</v>
      </c>
    </row>
    <row r="2" spans="1:5" x14ac:dyDescent="0.55000000000000004">
      <c r="A2" s="18">
        <v>45392.5118530787</v>
      </c>
      <c r="B2" s="5" t="s">
        <v>57</v>
      </c>
      <c r="C2" s="5" t="s">
        <v>155</v>
      </c>
      <c r="D2" s="5" t="s">
        <v>155</v>
      </c>
    </row>
    <row r="3" spans="1:5" x14ac:dyDescent="0.55000000000000004">
      <c r="A3" s="18">
        <v>45392.646322256944</v>
      </c>
      <c r="B3" s="5" t="s">
        <v>58</v>
      </c>
      <c r="C3" s="5" t="s">
        <v>155</v>
      </c>
      <c r="D3" s="5" t="s">
        <v>156</v>
      </c>
    </row>
    <row r="4" spans="1:5" ht="51.6" x14ac:dyDescent="0.55000000000000004">
      <c r="A4" s="18">
        <v>45392.712318275459</v>
      </c>
      <c r="B4" s="5" t="s">
        <v>59</v>
      </c>
      <c r="C4" s="5" t="s">
        <v>155</v>
      </c>
      <c r="D4" s="5" t="s">
        <v>156</v>
      </c>
      <c r="E4" s="19" t="s">
        <v>159</v>
      </c>
    </row>
    <row r="5" spans="1:5" x14ac:dyDescent="0.55000000000000004">
      <c r="A5" s="18">
        <v>45393.51467798611</v>
      </c>
      <c r="B5" s="5" t="s">
        <v>60</v>
      </c>
      <c r="C5" s="5" t="s">
        <v>155</v>
      </c>
      <c r="D5" s="5" t="s">
        <v>155</v>
      </c>
    </row>
    <row r="6" spans="1:5" x14ac:dyDescent="0.55000000000000004">
      <c r="A6" s="18">
        <v>45393.603960092594</v>
      </c>
      <c r="B6" s="5" t="s">
        <v>61</v>
      </c>
      <c r="C6" s="5" t="s">
        <v>155</v>
      </c>
      <c r="D6" s="5" t="s">
        <v>155</v>
      </c>
    </row>
    <row r="7" spans="1:5" x14ac:dyDescent="0.55000000000000004">
      <c r="A7" s="18">
        <v>45393.653702118056</v>
      </c>
      <c r="B7" s="5" t="s">
        <v>62</v>
      </c>
      <c r="C7" s="5" t="s">
        <v>155</v>
      </c>
      <c r="D7" s="5" t="s">
        <v>156</v>
      </c>
    </row>
    <row r="8" spans="1:5" x14ac:dyDescent="0.55000000000000004">
      <c r="A8" s="18">
        <v>45393.718732986112</v>
      </c>
      <c r="B8" s="5" t="s">
        <v>63</v>
      </c>
      <c r="C8" s="5" t="s">
        <v>155</v>
      </c>
      <c r="D8" s="5" t="s">
        <v>155</v>
      </c>
    </row>
    <row r="9" spans="1:5" x14ac:dyDescent="0.55000000000000004">
      <c r="A9" s="18">
        <v>45394.451897141204</v>
      </c>
      <c r="B9" s="5" t="s">
        <v>64</v>
      </c>
      <c r="C9" s="5" t="s">
        <v>155</v>
      </c>
      <c r="D9" s="5" t="s">
        <v>155</v>
      </c>
    </row>
    <row r="10" spans="1:5" ht="219.3" x14ac:dyDescent="0.55000000000000004">
      <c r="A10" s="18">
        <v>45394.517322256943</v>
      </c>
      <c r="B10" s="5" t="s">
        <v>65</v>
      </c>
      <c r="C10" s="5" t="s">
        <v>155</v>
      </c>
      <c r="D10" s="5" t="s">
        <v>156</v>
      </c>
      <c r="E10" s="17" t="s">
        <v>157</v>
      </c>
    </row>
    <row r="11" spans="1:5" x14ac:dyDescent="0.55000000000000004">
      <c r="A11" s="18">
        <v>45394.592569606481</v>
      </c>
      <c r="B11" s="5" t="s">
        <v>66</v>
      </c>
      <c r="C11" s="5" t="s">
        <v>155</v>
      </c>
      <c r="D11" s="5" t="s">
        <v>156</v>
      </c>
    </row>
    <row r="12" spans="1:5" x14ac:dyDescent="0.55000000000000004">
      <c r="A12" s="18">
        <v>45394.650823310185</v>
      </c>
      <c r="B12" s="5" t="s">
        <v>67</v>
      </c>
      <c r="C12" s="5" t="s">
        <v>155</v>
      </c>
      <c r="D12" s="5" t="s">
        <v>155</v>
      </c>
    </row>
    <row r="13" spans="1:5" x14ac:dyDescent="0.55000000000000004">
      <c r="A13" s="18">
        <v>45394.711310451385</v>
      </c>
      <c r="B13" s="5" t="s">
        <v>68</v>
      </c>
      <c r="C13" s="5" t="s">
        <v>155</v>
      </c>
      <c r="D13" s="5" t="s">
        <v>155</v>
      </c>
    </row>
    <row r="14" spans="1:5" x14ac:dyDescent="0.55000000000000004">
      <c r="A14" s="18">
        <v>45397.582289699072</v>
      </c>
      <c r="B14" s="5" t="s">
        <v>69</v>
      </c>
      <c r="C14" s="5" t="s">
        <v>155</v>
      </c>
      <c r="D14" s="5" t="s">
        <v>155</v>
      </c>
    </row>
    <row r="15" spans="1:5" x14ac:dyDescent="0.55000000000000004">
      <c r="A15" s="18">
        <v>45397.663417025462</v>
      </c>
      <c r="B15" s="5" t="s">
        <v>70</v>
      </c>
      <c r="C15" s="5" t="s">
        <v>155</v>
      </c>
      <c r="D15" s="5" t="s">
        <v>155</v>
      </c>
    </row>
    <row r="16" spans="1:5" x14ac:dyDescent="0.55000000000000004">
      <c r="A16" s="18">
        <v>45397.716173460649</v>
      </c>
      <c r="B16" s="5" t="s">
        <v>71</v>
      </c>
      <c r="C16" s="5" t="s">
        <v>155</v>
      </c>
      <c r="D16" s="5" t="s">
        <v>155</v>
      </c>
    </row>
    <row r="17" spans="1:5" x14ac:dyDescent="0.55000000000000004">
      <c r="A17" s="18">
        <v>45398.458225312497</v>
      </c>
      <c r="B17" s="5" t="s">
        <v>72</v>
      </c>
      <c r="C17" s="5" t="s">
        <v>155</v>
      </c>
      <c r="D17" s="5" t="s">
        <v>156</v>
      </c>
    </row>
    <row r="18" spans="1:5" ht="25.8" x14ac:dyDescent="0.55000000000000004">
      <c r="A18" s="18">
        <v>45398.637042881943</v>
      </c>
      <c r="B18" s="5" t="s">
        <v>73</v>
      </c>
      <c r="C18" s="5" t="s">
        <v>155</v>
      </c>
      <c r="D18" s="5" t="s">
        <v>156</v>
      </c>
      <c r="E18" s="19" t="s">
        <v>158</v>
      </c>
    </row>
    <row r="19" spans="1:5" x14ac:dyDescent="0.55000000000000004">
      <c r="A19" s="18">
        <v>45399.515523819442</v>
      </c>
      <c r="B19" s="5" t="s">
        <v>74</v>
      </c>
      <c r="C19" s="5" t="s">
        <v>155</v>
      </c>
      <c r="D19" s="5" t="s">
        <v>156</v>
      </c>
    </row>
    <row r="20" spans="1:5" ht="90.3" x14ac:dyDescent="0.55000000000000004">
      <c r="A20" s="18">
        <v>45399.66549944444</v>
      </c>
      <c r="B20" s="5" t="s">
        <v>75</v>
      </c>
      <c r="C20" s="5" t="s">
        <v>155</v>
      </c>
      <c r="D20" s="5" t="s">
        <v>156</v>
      </c>
      <c r="E20" s="17" t="s">
        <v>160</v>
      </c>
    </row>
    <row r="21" spans="1:5" x14ac:dyDescent="0.55000000000000004">
      <c r="A21" s="18">
        <v>45400.500941493054</v>
      </c>
      <c r="B21" s="5" t="s">
        <v>76</v>
      </c>
      <c r="C21" s="5" t="s">
        <v>155</v>
      </c>
      <c r="D21" s="5" t="s">
        <v>155</v>
      </c>
    </row>
    <row r="22" spans="1:5" x14ac:dyDescent="0.55000000000000004">
      <c r="A22" s="18">
        <v>45400.57352726852</v>
      </c>
      <c r="B22" s="5" t="s">
        <v>77</v>
      </c>
      <c r="C22" s="5" t="s">
        <v>155</v>
      </c>
      <c r="D22" s="5" t="s">
        <v>155</v>
      </c>
    </row>
    <row r="23" spans="1:5" x14ac:dyDescent="0.55000000000000004">
      <c r="A23" s="18">
        <v>45401.59849498843</v>
      </c>
      <c r="B23" s="5" t="s">
        <v>78</v>
      </c>
      <c r="C23" s="5" t="s">
        <v>155</v>
      </c>
      <c r="D23" s="5" t="s">
        <v>155</v>
      </c>
    </row>
    <row r="24" spans="1:5" x14ac:dyDescent="0.55000000000000004">
      <c r="A24" s="18">
        <v>45401.648354687495</v>
      </c>
      <c r="B24" s="5" t="s">
        <v>79</v>
      </c>
      <c r="C24" s="5" t="s">
        <v>155</v>
      </c>
      <c r="D24" s="5" t="s">
        <v>155</v>
      </c>
    </row>
    <row r="25" spans="1:5" x14ac:dyDescent="0.55000000000000004">
      <c r="A25" s="18">
        <v>45401.729860995372</v>
      </c>
      <c r="B25" s="5" t="s">
        <v>80</v>
      </c>
      <c r="C25" s="5" t="s">
        <v>155</v>
      </c>
      <c r="D25" s="5"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2024-04-22T18:45:19Z</dcterms:modified>
</cp:coreProperties>
</file>