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mymailmapuaedu-my.sharepoint.com/personal/ldapambid_mymail_mapua_edu_ph/Documents/Freelance/Projects/(Python,Rpi)_Sugar_CACAO_Harvest_Jonel Sanchez_09.04.2023/References/"/>
    </mc:Choice>
  </mc:AlternateContent>
  <xr:revisionPtr revIDLastSave="2" documentId="13_ncr:1_{43C3A733-29A9-4CB7-8F26-AF9890E178BF}" xr6:coauthVersionLast="47" xr6:coauthVersionMax="47" xr10:uidLastSave="{C6130D42-5E81-45D3-888F-45D9A60CDD64}"/>
  <bookViews>
    <workbookView xWindow="-120" yWindow="-120" windowWidth="29040" windowHeight="15720" activeTab="3" xr2:uid="{00000000-000D-0000-FFFF-FFFF00000000}"/>
  </bookViews>
  <sheets>
    <sheet name="BR25" sheetId="2" r:id="rId1"/>
    <sheet name="UF18" sheetId="3" r:id="rId2"/>
    <sheet name="PBC123" sheetId="1" r:id="rId3"/>
    <sheet name="OVER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SEABx7GvVk6EgXq9+EsCzjf9iDQ=="/>
    </ext>
  </extLst>
</workbook>
</file>

<file path=xl/calcChain.xml><?xml version="1.0" encoding="utf-8"?>
<calcChain xmlns="http://schemas.openxmlformats.org/spreadsheetml/2006/main">
  <c r="O2" i="1" l="1"/>
  <c r="N2" i="1"/>
  <c r="M2" i="1"/>
  <c r="O26" i="1"/>
  <c r="P26" i="1" s="1"/>
  <c r="N26" i="1"/>
  <c r="M26" i="1"/>
  <c r="O23" i="1"/>
  <c r="P23" i="1" s="1"/>
  <c r="N23" i="1"/>
  <c r="M23" i="1"/>
  <c r="O20" i="1"/>
  <c r="P20" i="1" s="1"/>
  <c r="N20" i="1"/>
  <c r="M20" i="1"/>
  <c r="O17" i="1"/>
  <c r="P17" i="1" s="1"/>
  <c r="N17" i="1"/>
  <c r="M17" i="1"/>
  <c r="O14" i="1"/>
  <c r="P14" i="1" s="1"/>
  <c r="N14" i="1"/>
  <c r="M14" i="1"/>
  <c r="O11" i="1"/>
  <c r="P11" i="1" s="1"/>
  <c r="N11" i="1"/>
  <c r="M11" i="1"/>
  <c r="O8" i="1"/>
  <c r="P8" i="1" s="1"/>
  <c r="N8" i="1"/>
  <c r="M8" i="1"/>
  <c r="O5" i="1"/>
  <c r="P5" i="1" s="1"/>
  <c r="N5" i="1"/>
  <c r="M5" i="1"/>
  <c r="P2" i="1"/>
  <c r="N26" i="3"/>
  <c r="N23" i="3"/>
  <c r="N20" i="3"/>
  <c r="N17" i="3"/>
  <c r="N14" i="3"/>
  <c r="N11" i="3"/>
  <c r="N8" i="3"/>
  <c r="N5" i="3"/>
  <c r="N2" i="3"/>
  <c r="O5" i="2"/>
  <c r="P5" i="2" s="1"/>
  <c r="N38" i="2"/>
  <c r="N35" i="2"/>
  <c r="N32" i="2"/>
  <c r="N29" i="2"/>
  <c r="N26" i="2"/>
  <c r="N23" i="2"/>
  <c r="N20" i="2"/>
  <c r="N17" i="2"/>
  <c r="N14" i="2"/>
  <c r="N11" i="2"/>
  <c r="N8" i="2"/>
  <c r="N5" i="2"/>
  <c r="N2" i="2"/>
  <c r="O2" i="3"/>
  <c r="P2" i="3" s="1"/>
  <c r="M5" i="3"/>
  <c r="M2" i="3"/>
  <c r="P26" i="3"/>
  <c r="O26" i="3"/>
  <c r="M26" i="3"/>
  <c r="P23" i="3"/>
  <c r="O23" i="3"/>
  <c r="M23" i="3"/>
  <c r="P20" i="3"/>
  <c r="O20" i="3"/>
  <c r="M20" i="3"/>
  <c r="P17" i="3"/>
  <c r="O17" i="3"/>
  <c r="M17" i="3"/>
  <c r="P14" i="3"/>
  <c r="O14" i="3"/>
  <c r="M14" i="3"/>
  <c r="P11" i="3"/>
  <c r="O11" i="3"/>
  <c r="M11" i="3"/>
  <c r="P8" i="3"/>
  <c r="O8" i="3"/>
  <c r="M8" i="3"/>
  <c r="P5" i="3"/>
  <c r="O5" i="3"/>
  <c r="O2" i="2"/>
  <c r="P2" i="2" s="1"/>
  <c r="P38" i="2"/>
  <c r="P35" i="2"/>
  <c r="P32" i="2"/>
  <c r="P29" i="2"/>
  <c r="P26" i="2"/>
  <c r="P23" i="2"/>
  <c r="P20" i="2"/>
  <c r="P17" i="2"/>
  <c r="P14" i="2"/>
  <c r="P11" i="2"/>
  <c r="P8" i="2"/>
  <c r="O38" i="2"/>
  <c r="O35" i="2"/>
  <c r="O32" i="2"/>
  <c r="O29" i="2"/>
  <c r="O26" i="2"/>
  <c r="O23" i="2"/>
  <c r="O20" i="2"/>
  <c r="O17" i="2"/>
  <c r="O14" i="2"/>
  <c r="O11" i="2"/>
  <c r="O8" i="2"/>
  <c r="M38" i="2"/>
  <c r="M35" i="2"/>
  <c r="M32" i="2"/>
  <c r="M29" i="2"/>
  <c r="M26" i="2"/>
  <c r="M23" i="2"/>
  <c r="M20" i="2"/>
  <c r="M17" i="2"/>
  <c r="M14" i="2"/>
  <c r="M11" i="2"/>
  <c r="M8" i="2"/>
  <c r="M5" i="2"/>
  <c r="M2" i="2"/>
</calcChain>
</file>

<file path=xl/sharedStrings.xml><?xml version="1.0" encoding="utf-8"?>
<sst xmlns="http://schemas.openxmlformats.org/spreadsheetml/2006/main" count="425" uniqueCount="55">
  <si>
    <t>Cacao Clone</t>
  </si>
  <si>
    <t>Position</t>
  </si>
  <si>
    <t>Height (cm)</t>
  </si>
  <si>
    <t>Circumference (cm)</t>
  </si>
  <si>
    <t>Thickness (cm)</t>
  </si>
  <si>
    <t>Classification</t>
  </si>
  <si>
    <t>PBC123-1</t>
  </si>
  <si>
    <t>Top</t>
  </si>
  <si>
    <t>Middle</t>
  </si>
  <si>
    <t>Bottom</t>
  </si>
  <si>
    <t>PBC123-2</t>
  </si>
  <si>
    <t>PBC123-3</t>
  </si>
  <si>
    <t>PBC123-4</t>
  </si>
  <si>
    <t>PBC123-5</t>
  </si>
  <si>
    <t>PBC123-6</t>
  </si>
  <si>
    <t>PBC123-7</t>
  </si>
  <si>
    <t>PBC123-8</t>
  </si>
  <si>
    <t>PBC123-9</t>
  </si>
  <si>
    <t>BR25-1</t>
  </si>
  <si>
    <t>BR25-2</t>
  </si>
  <si>
    <t>BR25-3</t>
  </si>
  <si>
    <t>BR25-4</t>
  </si>
  <si>
    <t>BR25-5</t>
  </si>
  <si>
    <t>BR25-6</t>
  </si>
  <si>
    <t>BR25-7</t>
  </si>
  <si>
    <t>BR25-8</t>
  </si>
  <si>
    <t>BR25-9</t>
  </si>
  <si>
    <t>BR25-10</t>
  </si>
  <si>
    <t>BR25-11</t>
  </si>
  <si>
    <t>BR25-12</t>
  </si>
  <si>
    <t>BR25-13</t>
  </si>
  <si>
    <t>UF18-1</t>
  </si>
  <si>
    <t>UF18-2</t>
  </si>
  <si>
    <t>UF18-3</t>
  </si>
  <si>
    <t>UF18-4</t>
  </si>
  <si>
    <t>UF18-5</t>
  </si>
  <si>
    <t>UF18-6</t>
  </si>
  <si>
    <t>UF18-7</t>
  </si>
  <si>
    <t>UF18-8</t>
  </si>
  <si>
    <t>UF18-9</t>
  </si>
  <si>
    <t>CACAO</t>
  </si>
  <si>
    <t>BR25</t>
  </si>
  <si>
    <t>IR VALUE</t>
  </si>
  <si>
    <t>CAP VALUE (LOW)</t>
  </si>
  <si>
    <t>CAP VALUE (PEAK)</t>
  </si>
  <si>
    <t>REFRAC VALUE Digital</t>
  </si>
  <si>
    <t>CAP VALUE (AVERAGE)</t>
  </si>
  <si>
    <t>UF18</t>
  </si>
  <si>
    <t>PBC123</t>
  </si>
  <si>
    <t>RIPE</t>
  </si>
  <si>
    <t>UNRIPE</t>
  </si>
  <si>
    <t>CAP AVE</t>
  </si>
  <si>
    <t>IR AVE</t>
  </si>
  <si>
    <t>REFRAC AVE</t>
  </si>
  <si>
    <t>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</si>
</sst>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0"/>
      <color theme="1"/>
      <name val="Consolas"/>
    </font>
    <font>
      <sz val="10"/>
      <color theme="1"/>
      <name val="Consolas"/>
    </font>
    <font>
      <sz val="11"/>
      <name val="Calibri"/>
    </font>
    <font>
      <sz val="11"/>
      <color theme="1"/>
      <name val="Calibri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4"/>
  <sheetViews>
    <sheetView workbookViewId="0">
      <pane ySplit="1" topLeftCell="A2" activePane="bottomLeft" state="frozen"/>
      <selection pane="bottomLeft" activeCell="M2" sqref="M2:M38"/>
    </sheetView>
  </sheetViews>
  <sheetFormatPr defaultColWidth="14.42578125" defaultRowHeight="15" customHeight="1"/>
  <cols>
    <col min="1" max="3" width="9.140625" style="3" customWidth="1"/>
    <col min="4" max="4" width="11.28515625" style="3" customWidth="1"/>
    <col min="5" max="5" width="17" style="3" customWidth="1"/>
    <col min="6" max="6" width="14.28515625" style="3" customWidth="1"/>
    <col min="7" max="9" width="12.140625" style="3" customWidth="1"/>
    <col min="10" max="10" width="7" style="3" customWidth="1"/>
    <col min="11" max="11" width="13" style="3" customWidth="1"/>
    <col min="12" max="12" width="19.42578125" style="3" customWidth="1"/>
    <col min="13" max="14" width="8.7109375" style="3" customWidth="1"/>
    <col min="15" max="15" width="11.5703125" style="3" customWidth="1"/>
    <col min="16" max="16" width="15.140625" style="3" bestFit="1" customWidth="1"/>
    <col min="17" max="27" width="8.7109375" style="3" customWidth="1"/>
    <col min="28" max="16384" width="14.42578125" style="3"/>
  </cols>
  <sheetData>
    <row r="1" spans="1:27" ht="30.75" customHeight="1">
      <c r="A1" s="1" t="s">
        <v>0</v>
      </c>
      <c r="B1" s="1" t="s">
        <v>1</v>
      </c>
      <c r="C1" s="5" t="s">
        <v>40</v>
      </c>
      <c r="D1" s="1" t="s">
        <v>2</v>
      </c>
      <c r="E1" s="1" t="s">
        <v>3</v>
      </c>
      <c r="F1" s="1" t="s">
        <v>4</v>
      </c>
      <c r="G1" s="5" t="s">
        <v>43</v>
      </c>
      <c r="H1" s="5" t="s">
        <v>44</v>
      </c>
      <c r="I1" s="5" t="s">
        <v>46</v>
      </c>
      <c r="J1" s="5" t="s">
        <v>42</v>
      </c>
      <c r="K1" s="5" t="s">
        <v>45</v>
      </c>
      <c r="L1" s="5" t="s">
        <v>5</v>
      </c>
      <c r="M1" s="2" t="s">
        <v>51</v>
      </c>
      <c r="N1" s="2" t="s">
        <v>52</v>
      </c>
      <c r="O1" s="2" t="s">
        <v>53</v>
      </c>
      <c r="P1" s="2" t="s">
        <v>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>
      <c r="A2" s="9" t="s">
        <v>18</v>
      </c>
      <c r="B2" s="2" t="s">
        <v>7</v>
      </c>
      <c r="C2" s="6" t="s">
        <v>41</v>
      </c>
      <c r="D2" s="2">
        <v>19.5</v>
      </c>
      <c r="E2" s="2">
        <v>33.5</v>
      </c>
      <c r="F2" s="2">
        <v>1</v>
      </c>
      <c r="G2" s="2">
        <v>3</v>
      </c>
      <c r="H2" s="2">
        <v>9</v>
      </c>
      <c r="I2" s="2">
        <v>6</v>
      </c>
      <c r="J2" s="2">
        <v>329.45</v>
      </c>
      <c r="K2" s="2">
        <v>9.9</v>
      </c>
      <c r="L2" s="2" t="s">
        <v>50</v>
      </c>
      <c r="M2" s="2">
        <f>AVERAGE(I2:I4)</f>
        <v>6.5</v>
      </c>
      <c r="N2" s="2">
        <f>AVERAGE(J2:J4)</f>
        <v>498.73333333333329</v>
      </c>
      <c r="O2" s="2">
        <f>AVERAGE(K2:K4)</f>
        <v>11.4</v>
      </c>
      <c r="P2" s="2" t="str">
        <f>IF(O2&gt;=14,"RIPE",IF(O2&lt;14,"UNRIPE","OVERRIPE"))</f>
        <v>UNRIPE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>
      <c r="A3" s="10"/>
      <c r="B3" s="2" t="s">
        <v>8</v>
      </c>
      <c r="C3" s="6" t="s">
        <v>41</v>
      </c>
      <c r="D3" s="2">
        <v>19.5</v>
      </c>
      <c r="E3" s="2">
        <v>33.5</v>
      </c>
      <c r="F3" s="2">
        <v>1</v>
      </c>
      <c r="G3" s="2">
        <v>3</v>
      </c>
      <c r="H3" s="2">
        <v>12</v>
      </c>
      <c r="I3" s="2">
        <v>7.5</v>
      </c>
      <c r="J3" s="2">
        <v>459.69</v>
      </c>
      <c r="K3" s="2">
        <v>14.6</v>
      </c>
      <c r="L3" s="2" t="s">
        <v>49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>
      <c r="A4" s="10"/>
      <c r="B4" s="2" t="s">
        <v>9</v>
      </c>
      <c r="C4" s="6" t="s">
        <v>41</v>
      </c>
      <c r="D4" s="2">
        <v>19.5</v>
      </c>
      <c r="E4" s="2">
        <v>33.5</v>
      </c>
      <c r="F4" s="2">
        <v>0.9</v>
      </c>
      <c r="G4" s="2">
        <v>3</v>
      </c>
      <c r="H4" s="2">
        <v>9</v>
      </c>
      <c r="I4" s="2">
        <v>6</v>
      </c>
      <c r="J4" s="2">
        <v>707.06</v>
      </c>
      <c r="K4" s="2">
        <v>9.6999999999999993</v>
      </c>
      <c r="L4" s="2" t="s">
        <v>50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>
      <c r="A5" s="9" t="s">
        <v>19</v>
      </c>
      <c r="B5" s="2" t="s">
        <v>7</v>
      </c>
      <c r="C5" s="6" t="s">
        <v>41</v>
      </c>
      <c r="D5" s="2">
        <v>17.5</v>
      </c>
      <c r="E5" s="2">
        <v>22</v>
      </c>
      <c r="F5" s="2">
        <v>1.5</v>
      </c>
      <c r="G5" s="2">
        <v>8</v>
      </c>
      <c r="H5" s="2">
        <v>40</v>
      </c>
      <c r="I5" s="2">
        <v>24</v>
      </c>
      <c r="J5" s="2">
        <v>637.79999999999995</v>
      </c>
      <c r="K5" s="2">
        <v>16.899999999999999</v>
      </c>
      <c r="L5" s="2" t="s">
        <v>49</v>
      </c>
      <c r="M5" s="2">
        <f>AVERAGE(I5:I7)</f>
        <v>17.833333333333332</v>
      </c>
      <c r="N5" s="2">
        <f>AVERAGE(J5:J7)</f>
        <v>523.59666666666669</v>
      </c>
      <c r="O5" s="2">
        <f>AVERAGE(K5:K7)</f>
        <v>16.633333333333333</v>
      </c>
      <c r="P5" s="2" t="str">
        <f>IF(O5&lt;14,"UNRIPE",IF(O5&gt;=14,"RIPE","OVERRIPE"))</f>
        <v>RIPE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>
      <c r="A6" s="10"/>
      <c r="B6" s="2" t="s">
        <v>8</v>
      </c>
      <c r="C6" s="6" t="s">
        <v>41</v>
      </c>
      <c r="D6" s="2">
        <v>17.5</v>
      </c>
      <c r="E6" s="2">
        <v>22</v>
      </c>
      <c r="F6" s="2">
        <v>2</v>
      </c>
      <c r="G6" s="2">
        <v>8</v>
      </c>
      <c r="H6" s="2">
        <v>32</v>
      </c>
      <c r="I6" s="2">
        <v>20</v>
      </c>
      <c r="J6" s="2">
        <v>422.28</v>
      </c>
      <c r="K6" s="2">
        <v>17.399999999999999</v>
      </c>
      <c r="L6" s="2" t="s">
        <v>49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>
      <c r="A7" s="10"/>
      <c r="B7" s="2" t="s">
        <v>9</v>
      </c>
      <c r="C7" s="6" t="s">
        <v>41</v>
      </c>
      <c r="D7" s="2">
        <v>17.5</v>
      </c>
      <c r="E7" s="2">
        <v>22</v>
      </c>
      <c r="F7" s="2">
        <v>1.3</v>
      </c>
      <c r="G7" s="2">
        <v>3</v>
      </c>
      <c r="H7" s="2">
        <v>16</v>
      </c>
      <c r="I7" s="2">
        <v>9.5</v>
      </c>
      <c r="J7" s="2">
        <v>510.71</v>
      </c>
      <c r="K7" s="2">
        <v>15.6</v>
      </c>
      <c r="L7" s="2" t="s">
        <v>49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customHeight="1">
      <c r="A8" s="9" t="s">
        <v>20</v>
      </c>
      <c r="B8" s="2" t="s">
        <v>7</v>
      </c>
      <c r="C8" s="6" t="s">
        <v>41</v>
      </c>
      <c r="D8" s="2">
        <v>16.5</v>
      </c>
      <c r="E8" s="2">
        <v>34</v>
      </c>
      <c r="F8" s="2">
        <v>0.9</v>
      </c>
      <c r="G8" s="2">
        <v>10</v>
      </c>
      <c r="H8" s="2">
        <v>40</v>
      </c>
      <c r="I8" s="2">
        <v>25</v>
      </c>
      <c r="J8" s="2">
        <v>655.97</v>
      </c>
      <c r="K8" s="4">
        <v>8.3000000000000007</v>
      </c>
      <c r="L8" s="2" t="s">
        <v>50</v>
      </c>
      <c r="M8" s="2">
        <f>AVERAGE(I8:I10)</f>
        <v>18.333333333333332</v>
      </c>
      <c r="N8" s="2">
        <f>AVERAGE(J8:J10)</f>
        <v>465.72666666666669</v>
      </c>
      <c r="O8" s="2">
        <f>AVERAGE(K8:K10)</f>
        <v>14.233333333333334</v>
      </c>
      <c r="P8" s="2" t="str">
        <f>IF(O8&lt;14,"UNRIPE",IF(O8&gt;=14,"RIPE","OVERRIPE"))</f>
        <v>RIPE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customHeight="1">
      <c r="A9" s="10"/>
      <c r="B9" s="2" t="s">
        <v>8</v>
      </c>
      <c r="C9" s="6" t="s">
        <v>41</v>
      </c>
      <c r="D9" s="2">
        <v>16.5</v>
      </c>
      <c r="E9" s="2">
        <v>34</v>
      </c>
      <c r="F9" s="2">
        <v>1</v>
      </c>
      <c r="G9" s="2">
        <v>4</v>
      </c>
      <c r="H9" s="2">
        <v>16</v>
      </c>
      <c r="I9" s="2">
        <v>10</v>
      </c>
      <c r="J9" s="2">
        <v>228.21</v>
      </c>
      <c r="K9" s="2">
        <v>16.8</v>
      </c>
      <c r="L9" s="2" t="s">
        <v>49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customHeight="1">
      <c r="A10" s="10"/>
      <c r="B10" s="2" t="s">
        <v>9</v>
      </c>
      <c r="C10" s="6" t="s">
        <v>41</v>
      </c>
      <c r="D10" s="2">
        <v>16.5</v>
      </c>
      <c r="E10" s="2">
        <v>34</v>
      </c>
      <c r="F10" s="2">
        <v>0.8</v>
      </c>
      <c r="G10" s="2">
        <v>8</v>
      </c>
      <c r="H10" s="2">
        <v>32</v>
      </c>
      <c r="I10" s="2">
        <v>20</v>
      </c>
      <c r="J10" s="2">
        <v>513</v>
      </c>
      <c r="K10" s="2">
        <v>17.600000000000001</v>
      </c>
      <c r="L10" s="2" t="s">
        <v>49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customHeight="1">
      <c r="A11" s="9" t="s">
        <v>21</v>
      </c>
      <c r="B11" s="2" t="s">
        <v>7</v>
      </c>
      <c r="C11" s="6" t="s">
        <v>41</v>
      </c>
      <c r="D11" s="2">
        <v>21</v>
      </c>
      <c r="E11" s="2">
        <v>32</v>
      </c>
      <c r="F11" s="2">
        <v>0.7</v>
      </c>
      <c r="G11" s="2">
        <v>15</v>
      </c>
      <c r="H11" s="2">
        <v>60</v>
      </c>
      <c r="I11" s="2">
        <v>37.5</v>
      </c>
      <c r="J11" s="2">
        <v>31.09</v>
      </c>
      <c r="K11" s="2">
        <v>13.2</v>
      </c>
      <c r="L11" s="2" t="s">
        <v>50</v>
      </c>
      <c r="M11" s="2">
        <f>AVERAGE(I11:I13)</f>
        <v>37.5</v>
      </c>
      <c r="N11" s="2">
        <f>AVERAGE(J11:J13)</f>
        <v>252.80000000000004</v>
      </c>
      <c r="O11" s="2">
        <f>AVERAGE(K11:K13)</f>
        <v>12.133333333333333</v>
      </c>
      <c r="P11" s="2" t="str">
        <f>IF(O11&lt;14,"UNRIPE",IF(O11&gt;=14,"RIPE","OVERRIPE"))</f>
        <v>UNRIPE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customHeight="1">
      <c r="A12" s="10"/>
      <c r="B12" s="2" t="s">
        <v>8</v>
      </c>
      <c r="C12" s="6" t="s">
        <v>41</v>
      </c>
      <c r="D12" s="2">
        <v>21</v>
      </c>
      <c r="E12" s="2">
        <v>32</v>
      </c>
      <c r="F12" s="2">
        <v>1.8</v>
      </c>
      <c r="G12" s="2">
        <v>15</v>
      </c>
      <c r="H12" s="2">
        <v>60</v>
      </c>
      <c r="I12" s="2">
        <v>37.5</v>
      </c>
      <c r="J12" s="2">
        <v>211.33</v>
      </c>
      <c r="K12" s="2">
        <v>12.3</v>
      </c>
      <c r="L12" s="2" t="s">
        <v>50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customHeight="1">
      <c r="A13" s="10"/>
      <c r="B13" s="2" t="s">
        <v>9</v>
      </c>
      <c r="C13" s="6" t="s">
        <v>41</v>
      </c>
      <c r="D13" s="2">
        <v>21</v>
      </c>
      <c r="E13" s="2">
        <v>32</v>
      </c>
      <c r="F13" s="2">
        <v>1.3</v>
      </c>
      <c r="G13" s="2">
        <v>15</v>
      </c>
      <c r="H13" s="2">
        <v>60</v>
      </c>
      <c r="I13" s="2">
        <v>37.5</v>
      </c>
      <c r="J13" s="2">
        <v>515.98</v>
      </c>
      <c r="K13" s="2">
        <v>10.9</v>
      </c>
      <c r="L13" s="2" t="s">
        <v>50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>
      <c r="A14" s="9" t="s">
        <v>22</v>
      </c>
      <c r="B14" s="2" t="s">
        <v>7</v>
      </c>
      <c r="C14" s="6" t="s">
        <v>41</v>
      </c>
      <c r="D14" s="2">
        <v>23</v>
      </c>
      <c r="E14" s="2">
        <v>35</v>
      </c>
      <c r="F14" s="2">
        <v>0.8</v>
      </c>
      <c r="G14" s="2">
        <v>8</v>
      </c>
      <c r="H14" s="2">
        <v>16</v>
      </c>
      <c r="I14" s="2">
        <v>12</v>
      </c>
      <c r="J14" s="2">
        <v>284.94</v>
      </c>
      <c r="K14" s="2">
        <v>13.2</v>
      </c>
      <c r="L14" s="2" t="s">
        <v>50</v>
      </c>
      <c r="M14" s="2">
        <f>AVERAGE(I14:I16)</f>
        <v>12.333333333333334</v>
      </c>
      <c r="N14" s="2">
        <f>AVERAGE(J14:J16)</f>
        <v>419.51333333333332</v>
      </c>
      <c r="O14" s="2">
        <f>AVERAGE(K14:K16)</f>
        <v>11.933333333333332</v>
      </c>
      <c r="P14" s="2" t="str">
        <f>IF(O14&lt;14,"UNRIPE",IF(O14&gt;=14,"RIPE","OVERRIPE"))</f>
        <v>UNRIPE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>
      <c r="A15" s="10"/>
      <c r="B15" s="2" t="s">
        <v>8</v>
      </c>
      <c r="C15" s="6" t="s">
        <v>41</v>
      </c>
      <c r="D15" s="2">
        <v>23</v>
      </c>
      <c r="E15" s="2">
        <v>35</v>
      </c>
      <c r="F15" s="2">
        <v>1.1000000000000001</v>
      </c>
      <c r="G15" s="2">
        <v>2.5</v>
      </c>
      <c r="H15" s="2">
        <v>7.5</v>
      </c>
      <c r="I15" s="2">
        <v>5</v>
      </c>
      <c r="J15" s="2">
        <v>661.99</v>
      </c>
      <c r="K15" s="2">
        <v>9.9</v>
      </c>
      <c r="L15" s="2" t="s">
        <v>50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customHeight="1">
      <c r="A16" s="10"/>
      <c r="B16" s="2" t="s">
        <v>9</v>
      </c>
      <c r="C16" s="6" t="s">
        <v>41</v>
      </c>
      <c r="D16" s="2">
        <v>23</v>
      </c>
      <c r="E16" s="2">
        <v>35</v>
      </c>
      <c r="F16" s="2">
        <v>1.1000000000000001</v>
      </c>
      <c r="G16" s="2">
        <v>8</v>
      </c>
      <c r="H16" s="2">
        <v>32</v>
      </c>
      <c r="I16" s="2">
        <v>20</v>
      </c>
      <c r="J16" s="2">
        <v>311.61</v>
      </c>
      <c r="K16" s="2">
        <v>12.7</v>
      </c>
      <c r="L16" s="2" t="s">
        <v>50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customHeight="1">
      <c r="A17" s="9" t="s">
        <v>23</v>
      </c>
      <c r="B17" s="2" t="s">
        <v>7</v>
      </c>
      <c r="C17" s="6" t="s">
        <v>41</v>
      </c>
      <c r="D17" s="2">
        <v>17.5</v>
      </c>
      <c r="E17" s="2">
        <v>27.6</v>
      </c>
      <c r="F17" s="2">
        <v>1.5</v>
      </c>
      <c r="G17" s="2">
        <v>15</v>
      </c>
      <c r="H17" s="2">
        <v>60</v>
      </c>
      <c r="I17" s="2">
        <v>37.5</v>
      </c>
      <c r="J17" s="2">
        <v>614.69000000000005</v>
      </c>
      <c r="K17" s="2">
        <v>18.2</v>
      </c>
      <c r="L17" s="2" t="s">
        <v>49</v>
      </c>
      <c r="M17" s="2">
        <f>AVERAGE(I17:I19)</f>
        <v>40.833333333333336</v>
      </c>
      <c r="N17" s="2">
        <f>AVERAGE(J17:J19)</f>
        <v>493.03333333333336</v>
      </c>
      <c r="O17" s="2">
        <f>AVERAGE(K17:K19)</f>
        <v>18.8</v>
      </c>
      <c r="P17" s="2" t="str">
        <f>IF(O17&lt;14,"UNRIPE",IF(O17&gt;=14,"RIPE","OVERRIPE"))</f>
        <v>RIPE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customHeight="1">
      <c r="A18" s="10"/>
      <c r="B18" s="2" t="s">
        <v>8</v>
      </c>
      <c r="C18" s="6" t="s">
        <v>41</v>
      </c>
      <c r="D18" s="2">
        <v>17.5</v>
      </c>
      <c r="E18" s="2">
        <v>27.6</v>
      </c>
      <c r="F18" s="2">
        <v>1.8</v>
      </c>
      <c r="G18" s="2">
        <v>15</v>
      </c>
      <c r="H18" s="2">
        <v>80</v>
      </c>
      <c r="I18" s="2">
        <v>47.5</v>
      </c>
      <c r="J18" s="2">
        <v>407.21</v>
      </c>
      <c r="K18" s="2">
        <v>19.600000000000001</v>
      </c>
      <c r="L18" s="2" t="s">
        <v>49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customHeight="1">
      <c r="A19" s="10"/>
      <c r="B19" s="2" t="s">
        <v>9</v>
      </c>
      <c r="C19" s="6" t="s">
        <v>41</v>
      </c>
      <c r="D19" s="2">
        <v>17.5</v>
      </c>
      <c r="E19" s="2">
        <v>27.6</v>
      </c>
      <c r="F19" s="2">
        <v>2</v>
      </c>
      <c r="G19" s="2">
        <v>15</v>
      </c>
      <c r="H19" s="2">
        <v>60</v>
      </c>
      <c r="I19" s="2">
        <v>37.5</v>
      </c>
      <c r="J19" s="2">
        <v>457.2</v>
      </c>
      <c r="K19" s="2">
        <v>18.600000000000001</v>
      </c>
      <c r="L19" s="2" t="s">
        <v>49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>
      <c r="A20" s="9" t="s">
        <v>24</v>
      </c>
      <c r="B20" s="2" t="s">
        <v>7</v>
      </c>
      <c r="C20" s="6" t="s">
        <v>41</v>
      </c>
      <c r="D20" s="2">
        <v>14</v>
      </c>
      <c r="E20" s="2">
        <v>25.2</v>
      </c>
      <c r="F20" s="2">
        <v>1.6</v>
      </c>
      <c r="G20" s="2">
        <v>15</v>
      </c>
      <c r="H20" s="2">
        <v>80</v>
      </c>
      <c r="I20" s="2">
        <v>47.5</v>
      </c>
      <c r="J20" s="2">
        <v>723.85</v>
      </c>
      <c r="K20" s="2">
        <v>10.7</v>
      </c>
      <c r="L20" s="2" t="s">
        <v>50</v>
      </c>
      <c r="M20" s="2">
        <f>AVERAGE(I20:I22)</f>
        <v>37.5</v>
      </c>
      <c r="N20" s="2">
        <f>AVERAGE(J20:J22)</f>
        <v>481.34333333333331</v>
      </c>
      <c r="O20" s="2">
        <f>AVERAGE(K20:K22)</f>
        <v>10.966666666666667</v>
      </c>
      <c r="P20" s="2" t="str">
        <f>IF(O20&lt;14,"UNRIPE",IF(O20&gt;=14,"RIPE","OVERRIPE"))</f>
        <v>UNRIPE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customHeight="1">
      <c r="A21" s="10"/>
      <c r="B21" s="2" t="s">
        <v>8</v>
      </c>
      <c r="C21" s="6" t="s">
        <v>41</v>
      </c>
      <c r="D21" s="2">
        <v>14</v>
      </c>
      <c r="E21" s="2">
        <v>25.2</v>
      </c>
      <c r="F21" s="2">
        <v>1.2</v>
      </c>
      <c r="G21" s="2">
        <v>15</v>
      </c>
      <c r="H21" s="2">
        <v>60</v>
      </c>
      <c r="I21" s="2">
        <v>37.5</v>
      </c>
      <c r="J21" s="2">
        <v>475.48</v>
      </c>
      <c r="K21" s="2">
        <v>10.6</v>
      </c>
      <c r="L21" s="2" t="s">
        <v>50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customHeight="1">
      <c r="A22" s="10"/>
      <c r="B22" s="2" t="s">
        <v>9</v>
      </c>
      <c r="C22" s="6" t="s">
        <v>41</v>
      </c>
      <c r="D22" s="2">
        <v>14</v>
      </c>
      <c r="E22" s="2">
        <v>25.2</v>
      </c>
      <c r="F22" s="2">
        <v>1.5</v>
      </c>
      <c r="G22" s="2">
        <v>10</v>
      </c>
      <c r="H22" s="2">
        <v>45</v>
      </c>
      <c r="I22" s="2">
        <v>27.5</v>
      </c>
      <c r="J22" s="2">
        <v>244.7</v>
      </c>
      <c r="K22" s="2">
        <v>11.6</v>
      </c>
      <c r="L22" s="2" t="s">
        <v>50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customHeight="1">
      <c r="A23" s="9" t="s">
        <v>25</v>
      </c>
      <c r="B23" s="2" t="s">
        <v>7</v>
      </c>
      <c r="C23" s="6" t="s">
        <v>41</v>
      </c>
      <c r="D23" s="2">
        <v>13</v>
      </c>
      <c r="E23" s="2">
        <v>24.5</v>
      </c>
      <c r="F23" s="2">
        <v>1.2</v>
      </c>
      <c r="G23" s="2">
        <v>15</v>
      </c>
      <c r="H23" s="2">
        <v>60</v>
      </c>
      <c r="I23" s="2">
        <v>37.5</v>
      </c>
      <c r="J23" s="2">
        <v>434.64</v>
      </c>
      <c r="K23" s="2">
        <v>11.2</v>
      </c>
      <c r="L23" s="2" t="s">
        <v>50</v>
      </c>
      <c r="M23" s="2">
        <f>AVERAGE(I23:I25)</f>
        <v>27.5</v>
      </c>
      <c r="N23" s="2">
        <f>AVERAGE(J23:J25)</f>
        <v>379.94333333333333</v>
      </c>
      <c r="O23" s="2">
        <f>AVERAGE(K23:K25)</f>
        <v>12.966666666666667</v>
      </c>
      <c r="P23" s="2" t="str">
        <f>IF(O23&lt;14,"UNRIPE",IF(O23&gt;=14,"RIPE","OVERRIPE"))</f>
        <v>UNRIPE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customHeight="1">
      <c r="A24" s="10"/>
      <c r="B24" s="2" t="s">
        <v>8</v>
      </c>
      <c r="C24" s="6" t="s">
        <v>41</v>
      </c>
      <c r="D24" s="2">
        <v>13</v>
      </c>
      <c r="E24" s="2">
        <v>24.5</v>
      </c>
      <c r="F24" s="2">
        <v>1</v>
      </c>
      <c r="G24" s="2">
        <v>10</v>
      </c>
      <c r="H24" s="2">
        <v>40</v>
      </c>
      <c r="I24" s="2">
        <v>25</v>
      </c>
      <c r="J24" s="2">
        <v>332.97</v>
      </c>
      <c r="K24" s="2">
        <v>12.5</v>
      </c>
      <c r="L24" s="2" t="s">
        <v>50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customHeight="1">
      <c r="A25" s="10"/>
      <c r="B25" s="2" t="s">
        <v>9</v>
      </c>
      <c r="C25" s="6" t="s">
        <v>41</v>
      </c>
      <c r="D25" s="2">
        <v>13</v>
      </c>
      <c r="E25" s="2">
        <v>24.5</v>
      </c>
      <c r="F25" s="2">
        <v>1.5</v>
      </c>
      <c r="G25" s="2">
        <v>8</v>
      </c>
      <c r="H25" s="2">
        <v>32</v>
      </c>
      <c r="I25" s="2">
        <v>20</v>
      </c>
      <c r="J25" s="2">
        <v>372.22</v>
      </c>
      <c r="K25" s="2">
        <v>15.2</v>
      </c>
      <c r="L25" s="2" t="s">
        <v>49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>
      <c r="A26" s="9" t="s">
        <v>26</v>
      </c>
      <c r="B26" s="2" t="s">
        <v>7</v>
      </c>
      <c r="C26" s="6" t="s">
        <v>41</v>
      </c>
      <c r="D26" s="2">
        <v>16</v>
      </c>
      <c r="E26" s="2">
        <v>24.5</v>
      </c>
      <c r="F26" s="2">
        <v>1.4</v>
      </c>
      <c r="G26" s="2">
        <v>10</v>
      </c>
      <c r="H26" s="2">
        <v>40</v>
      </c>
      <c r="I26" s="2">
        <v>25</v>
      </c>
      <c r="J26" s="2">
        <v>474.39</v>
      </c>
      <c r="K26" s="2">
        <v>18.399999999999999</v>
      </c>
      <c r="L26" s="2" t="s">
        <v>49</v>
      </c>
      <c r="M26" s="2">
        <f>AVERAGE(I26:I28)</f>
        <v>25</v>
      </c>
      <c r="N26" s="2">
        <f>AVERAGE(J26:J28)</f>
        <v>390.59666666666664</v>
      </c>
      <c r="O26" s="2">
        <f>AVERAGE(K26:K28)</f>
        <v>16.866666666666664</v>
      </c>
      <c r="P26" s="2" t="str">
        <f>IF(O26&lt;14,"UNRIPE",IF(O26&gt;=14,"RIPE","OVERRIPE"))</f>
        <v>RIPE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>
      <c r="A27" s="10"/>
      <c r="B27" s="2" t="s">
        <v>8</v>
      </c>
      <c r="C27" s="6" t="s">
        <v>41</v>
      </c>
      <c r="D27" s="2">
        <v>16</v>
      </c>
      <c r="E27" s="2">
        <v>24.5</v>
      </c>
      <c r="F27" s="2">
        <v>1.6</v>
      </c>
      <c r="G27" s="2">
        <v>10</v>
      </c>
      <c r="H27" s="2">
        <v>40</v>
      </c>
      <c r="I27" s="2">
        <v>25</v>
      </c>
      <c r="J27" s="2">
        <v>246.27</v>
      </c>
      <c r="K27" s="2">
        <v>16.899999999999999</v>
      </c>
      <c r="L27" s="2" t="s">
        <v>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>
      <c r="A28" s="10"/>
      <c r="B28" s="2" t="s">
        <v>9</v>
      </c>
      <c r="C28" s="6" t="s">
        <v>41</v>
      </c>
      <c r="D28" s="2">
        <v>16</v>
      </c>
      <c r="E28" s="2">
        <v>24.5</v>
      </c>
      <c r="F28" s="2">
        <v>1.7</v>
      </c>
      <c r="G28" s="2">
        <v>10</v>
      </c>
      <c r="H28" s="2">
        <v>40</v>
      </c>
      <c r="I28" s="2">
        <v>25</v>
      </c>
      <c r="J28" s="2">
        <v>451.13</v>
      </c>
      <c r="K28" s="2">
        <v>15.3</v>
      </c>
      <c r="L28" s="2" t="s">
        <v>49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>
      <c r="A29" s="9" t="s">
        <v>27</v>
      </c>
      <c r="B29" s="2" t="s">
        <v>7</v>
      </c>
      <c r="C29" s="6" t="s">
        <v>41</v>
      </c>
      <c r="D29" s="2">
        <v>16.5</v>
      </c>
      <c r="E29" s="2">
        <v>26.2</v>
      </c>
      <c r="F29" s="2">
        <v>1.4</v>
      </c>
      <c r="G29" s="2">
        <v>15</v>
      </c>
      <c r="H29" s="2">
        <v>60</v>
      </c>
      <c r="I29" s="2">
        <v>37.5</v>
      </c>
      <c r="J29" s="2">
        <v>126.01</v>
      </c>
      <c r="K29" s="2">
        <v>15.3</v>
      </c>
      <c r="L29" s="2" t="s">
        <v>49</v>
      </c>
      <c r="M29" s="2">
        <f>AVERAGE(I29:I31)</f>
        <v>37.5</v>
      </c>
      <c r="N29" s="2">
        <f>AVERAGE(J29:J31)</f>
        <v>423.69000000000005</v>
      </c>
      <c r="O29" s="2">
        <f>AVERAGE(K29:K31)</f>
        <v>16.8</v>
      </c>
      <c r="P29" s="2" t="str">
        <f>IF(O29&lt;14,"UNRIPE",IF(O29&gt;=14,"RIPE","OVERRIPE"))</f>
        <v>RIPE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>
      <c r="A30" s="10"/>
      <c r="B30" s="2" t="s">
        <v>8</v>
      </c>
      <c r="C30" s="6" t="s">
        <v>41</v>
      </c>
      <c r="D30" s="2">
        <v>16.5</v>
      </c>
      <c r="E30" s="2">
        <v>26.2</v>
      </c>
      <c r="F30" s="2">
        <v>1.7</v>
      </c>
      <c r="G30" s="2">
        <v>20</v>
      </c>
      <c r="H30" s="2">
        <v>80</v>
      </c>
      <c r="I30" s="2">
        <v>50</v>
      </c>
      <c r="J30" s="2">
        <v>457.6</v>
      </c>
      <c r="K30" s="2">
        <v>17.100000000000001</v>
      </c>
      <c r="L30" s="2" t="s">
        <v>49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>
      <c r="A31" s="10"/>
      <c r="B31" s="2" t="s">
        <v>9</v>
      </c>
      <c r="C31" s="6" t="s">
        <v>41</v>
      </c>
      <c r="D31" s="2">
        <v>16.5</v>
      </c>
      <c r="E31" s="2">
        <v>26.2</v>
      </c>
      <c r="F31" s="2">
        <v>1.7</v>
      </c>
      <c r="G31" s="2">
        <v>10</v>
      </c>
      <c r="H31" s="2">
        <v>40</v>
      </c>
      <c r="I31" s="2">
        <v>25</v>
      </c>
      <c r="J31" s="2">
        <v>687.46</v>
      </c>
      <c r="K31" s="2">
        <v>18</v>
      </c>
      <c r="L31" s="2" t="s">
        <v>49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>
      <c r="A32" s="9" t="s">
        <v>28</v>
      </c>
      <c r="B32" s="2" t="s">
        <v>7</v>
      </c>
      <c r="C32" s="6" t="s">
        <v>41</v>
      </c>
      <c r="D32" s="2">
        <v>15</v>
      </c>
      <c r="E32" s="2">
        <v>27.3</v>
      </c>
      <c r="F32" s="2">
        <v>2.2999999999999998</v>
      </c>
      <c r="G32" s="2">
        <v>15</v>
      </c>
      <c r="H32" s="2">
        <v>60</v>
      </c>
      <c r="I32" s="2">
        <v>37.5</v>
      </c>
      <c r="J32" s="2">
        <v>646.75</v>
      </c>
      <c r="K32" s="2">
        <v>12.2</v>
      </c>
      <c r="L32" s="2" t="s">
        <v>50</v>
      </c>
      <c r="M32" s="2">
        <f>AVERAGE(I32:I34)</f>
        <v>31.666666666666668</v>
      </c>
      <c r="N32" s="2">
        <f>AVERAGE(J32:J34)</f>
        <v>634.75333333333344</v>
      </c>
      <c r="O32" s="2">
        <f>AVERAGE(K32:K34)</f>
        <v>12.633333333333333</v>
      </c>
      <c r="P32" s="2" t="str">
        <f>IF(O32&lt;14,"UNRIPE",IF(O32&gt;=14,"RIPE","OVERRIPE"))</f>
        <v>UNRIPE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>
      <c r="A33" s="10"/>
      <c r="B33" s="2" t="s">
        <v>8</v>
      </c>
      <c r="C33" s="6" t="s">
        <v>41</v>
      </c>
      <c r="D33" s="2">
        <v>15</v>
      </c>
      <c r="E33" s="2">
        <v>27.3</v>
      </c>
      <c r="F33" s="2">
        <v>2.4</v>
      </c>
      <c r="G33" s="2">
        <v>15</v>
      </c>
      <c r="H33" s="2">
        <v>60</v>
      </c>
      <c r="I33" s="2">
        <v>37.5</v>
      </c>
      <c r="J33" s="2">
        <v>709.15</v>
      </c>
      <c r="K33" s="2">
        <v>13</v>
      </c>
      <c r="L33" s="2" t="s">
        <v>50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>
      <c r="A34" s="10"/>
      <c r="B34" s="2" t="s">
        <v>9</v>
      </c>
      <c r="C34" s="6" t="s">
        <v>41</v>
      </c>
      <c r="D34" s="2">
        <v>15</v>
      </c>
      <c r="E34" s="2">
        <v>27.3</v>
      </c>
      <c r="F34" s="2">
        <v>2.5</v>
      </c>
      <c r="G34" s="2">
        <v>8</v>
      </c>
      <c r="H34" s="2">
        <v>32</v>
      </c>
      <c r="I34" s="2">
        <v>20</v>
      </c>
      <c r="J34" s="2">
        <v>548.36</v>
      </c>
      <c r="K34" s="2">
        <v>12.7</v>
      </c>
      <c r="L34" s="2" t="s">
        <v>50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>
      <c r="A35" s="9" t="s">
        <v>29</v>
      </c>
      <c r="B35" s="2" t="s">
        <v>7</v>
      </c>
      <c r="C35" s="6" t="s">
        <v>41</v>
      </c>
      <c r="D35" s="2">
        <v>15</v>
      </c>
      <c r="E35" s="2">
        <v>26</v>
      </c>
      <c r="F35" s="2">
        <v>1.7</v>
      </c>
      <c r="G35" s="2">
        <v>8</v>
      </c>
      <c r="H35" s="2">
        <v>40</v>
      </c>
      <c r="I35" s="2">
        <v>24</v>
      </c>
      <c r="J35" s="2">
        <v>318.7</v>
      </c>
      <c r="K35" s="2">
        <v>13.1</v>
      </c>
      <c r="L35" s="2" t="s">
        <v>50</v>
      </c>
      <c r="M35" s="2">
        <f>AVERAGE(I35:I37)</f>
        <v>25.166666666666668</v>
      </c>
      <c r="N35" s="2">
        <f>AVERAGE(J35:J37)</f>
        <v>275.98333333333335</v>
      </c>
      <c r="O35" s="2">
        <f>AVERAGE(K35:K37)</f>
        <v>13.633333333333333</v>
      </c>
      <c r="P35" s="2" t="str">
        <f>IF(O35&lt;14,"UNRIPE",IF(O35&gt;=14,"RIPE","OVERRIPE"))</f>
        <v>UNRIPE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>
      <c r="A36" s="10"/>
      <c r="B36" s="2" t="s">
        <v>8</v>
      </c>
      <c r="C36" s="6" t="s">
        <v>41</v>
      </c>
      <c r="D36" s="2">
        <v>15</v>
      </c>
      <c r="E36" s="2">
        <v>26</v>
      </c>
      <c r="F36" s="2">
        <v>1.6</v>
      </c>
      <c r="G36" s="2">
        <v>15</v>
      </c>
      <c r="H36" s="2">
        <v>60</v>
      </c>
      <c r="I36" s="2">
        <v>37.5</v>
      </c>
      <c r="J36" s="2">
        <v>326.47000000000003</v>
      </c>
      <c r="K36" s="2">
        <v>14.6</v>
      </c>
      <c r="L36" s="2" t="s">
        <v>49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>
      <c r="A37" s="10"/>
      <c r="B37" s="2" t="s">
        <v>9</v>
      </c>
      <c r="C37" s="6" t="s">
        <v>41</v>
      </c>
      <c r="D37" s="2">
        <v>15</v>
      </c>
      <c r="E37" s="2">
        <v>26</v>
      </c>
      <c r="F37" s="2">
        <v>1.5</v>
      </c>
      <c r="G37" s="2">
        <v>4</v>
      </c>
      <c r="H37" s="2">
        <v>24</v>
      </c>
      <c r="I37" s="2">
        <v>14</v>
      </c>
      <c r="J37" s="2">
        <v>182.78</v>
      </c>
      <c r="K37" s="2">
        <v>13.2</v>
      </c>
      <c r="L37" s="2" t="s">
        <v>50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>
      <c r="A38" s="9" t="s">
        <v>30</v>
      </c>
      <c r="B38" s="2" t="s">
        <v>7</v>
      </c>
      <c r="C38" s="6" t="s">
        <v>41</v>
      </c>
      <c r="D38" s="2">
        <v>15.1</v>
      </c>
      <c r="E38" s="2">
        <v>26.3</v>
      </c>
      <c r="F38" s="2">
        <v>1.8</v>
      </c>
      <c r="G38" s="2">
        <v>15</v>
      </c>
      <c r="H38" s="2">
        <v>60</v>
      </c>
      <c r="I38" s="2">
        <v>37.5</v>
      </c>
      <c r="J38" s="2">
        <v>319.20999999999998</v>
      </c>
      <c r="K38" s="2">
        <v>10.4</v>
      </c>
      <c r="L38" s="2" t="s">
        <v>50</v>
      </c>
      <c r="M38" s="2">
        <f>AVERAGE(I38:I40)</f>
        <v>30</v>
      </c>
      <c r="N38" s="2">
        <f>AVERAGE(J38:J40)</f>
        <v>388.90666666666658</v>
      </c>
      <c r="O38" s="2">
        <f>AVERAGE(K38:K40)</f>
        <v>9.5</v>
      </c>
      <c r="P38" s="2" t="str">
        <f>IF(O38&lt;14,"UNRIPE",IF(O38&gt;=14,"RIPE","OVERRIPE"))</f>
        <v>UNRIPE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>
      <c r="A39" s="10"/>
      <c r="B39" s="2" t="s">
        <v>8</v>
      </c>
      <c r="C39" s="6" t="s">
        <v>41</v>
      </c>
      <c r="D39" s="2">
        <v>15.1</v>
      </c>
      <c r="E39" s="2">
        <v>26.3</v>
      </c>
      <c r="F39" s="2">
        <v>1.9</v>
      </c>
      <c r="G39" s="2">
        <v>15</v>
      </c>
      <c r="H39" s="2">
        <v>60</v>
      </c>
      <c r="I39" s="2">
        <v>37.5</v>
      </c>
      <c r="J39" s="2">
        <v>727.9</v>
      </c>
      <c r="K39" s="2">
        <v>11.1</v>
      </c>
      <c r="L39" s="2" t="s">
        <v>50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>
      <c r="A40" s="10"/>
      <c r="B40" s="2" t="s">
        <v>9</v>
      </c>
      <c r="C40" s="6" t="s">
        <v>41</v>
      </c>
      <c r="D40" s="2">
        <v>15.1</v>
      </c>
      <c r="E40" s="2">
        <v>26.3</v>
      </c>
      <c r="F40" s="2">
        <v>2</v>
      </c>
      <c r="G40" s="2">
        <v>6</v>
      </c>
      <c r="H40" s="2">
        <v>24</v>
      </c>
      <c r="I40" s="2">
        <v>15</v>
      </c>
      <c r="J40" s="2">
        <v>119.61</v>
      </c>
      <c r="K40" s="2">
        <v>7</v>
      </c>
      <c r="L40" s="2" t="s">
        <v>50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</sheetData>
  <mergeCells count="13">
    <mergeCell ref="A2:A4"/>
    <mergeCell ref="A5:A7"/>
    <mergeCell ref="A8:A10"/>
    <mergeCell ref="A11:A13"/>
    <mergeCell ref="A14:A16"/>
    <mergeCell ref="A32:A34"/>
    <mergeCell ref="A35:A37"/>
    <mergeCell ref="A38:A40"/>
    <mergeCell ref="A17:A19"/>
    <mergeCell ref="A20:A22"/>
    <mergeCell ref="A23:A25"/>
    <mergeCell ref="A26:A28"/>
    <mergeCell ref="A29:A3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64"/>
  <sheetViews>
    <sheetView zoomScaleNormal="100" workbookViewId="0">
      <pane ySplit="1" topLeftCell="A2" activePane="bottomLeft" state="frozen"/>
      <selection pane="bottomLeft" activeCell="M2" sqref="M2:M26"/>
    </sheetView>
  </sheetViews>
  <sheetFormatPr defaultColWidth="14.42578125" defaultRowHeight="15" customHeight="1"/>
  <cols>
    <col min="1" max="1" width="9.140625" style="3" customWidth="1"/>
    <col min="2" max="3" width="10" style="3" customWidth="1"/>
    <col min="4" max="4" width="9.7109375" style="3" customWidth="1"/>
    <col min="5" max="5" width="16" style="3" customWidth="1"/>
    <col min="6" max="9" width="14.28515625" style="3" customWidth="1"/>
    <col min="10" max="10" width="7.85546875" style="3" customWidth="1"/>
    <col min="11" max="11" width="14.85546875" style="3" customWidth="1"/>
    <col min="12" max="12" width="17.7109375" style="3" customWidth="1"/>
    <col min="13" max="14" width="8.7109375" style="3" customWidth="1"/>
    <col min="15" max="15" width="11.5703125" style="3" customWidth="1"/>
    <col min="16" max="16" width="15.140625" style="3" bestFit="1" customWidth="1"/>
    <col min="17" max="20" width="8.7109375" style="3" customWidth="1"/>
    <col min="21" max="16384" width="14.42578125" style="3"/>
  </cols>
  <sheetData>
    <row r="1" spans="1:20" ht="30.75" customHeight="1">
      <c r="A1" s="1" t="s">
        <v>0</v>
      </c>
      <c r="B1" s="1" t="s">
        <v>1</v>
      </c>
      <c r="C1" s="5" t="s">
        <v>40</v>
      </c>
      <c r="D1" s="1" t="s">
        <v>2</v>
      </c>
      <c r="E1" s="1" t="s">
        <v>3</v>
      </c>
      <c r="F1" s="1" t="s">
        <v>4</v>
      </c>
      <c r="G1" s="5" t="s">
        <v>43</v>
      </c>
      <c r="H1" s="5" t="s">
        <v>44</v>
      </c>
      <c r="I1" s="5" t="s">
        <v>46</v>
      </c>
      <c r="J1" s="5" t="s">
        <v>42</v>
      </c>
      <c r="K1" s="5" t="s">
        <v>45</v>
      </c>
      <c r="L1" s="5" t="s">
        <v>5</v>
      </c>
      <c r="M1" s="2" t="s">
        <v>51</v>
      </c>
      <c r="N1" s="2" t="s">
        <v>52</v>
      </c>
      <c r="O1" s="2" t="s">
        <v>53</v>
      </c>
      <c r="P1" s="2" t="s">
        <v>5</v>
      </c>
      <c r="Q1" s="2"/>
      <c r="R1" s="2"/>
      <c r="S1" s="2"/>
      <c r="T1" s="2"/>
    </row>
    <row r="2" spans="1:20" ht="12.75" customHeight="1">
      <c r="A2" s="11" t="s">
        <v>31</v>
      </c>
      <c r="B2" s="2" t="s">
        <v>7</v>
      </c>
      <c r="C2" s="6" t="s">
        <v>47</v>
      </c>
      <c r="D2" s="2">
        <v>16.3</v>
      </c>
      <c r="E2" s="2">
        <v>30</v>
      </c>
      <c r="F2" s="2">
        <v>1</v>
      </c>
      <c r="G2" s="2">
        <v>15</v>
      </c>
      <c r="H2" s="2">
        <v>60</v>
      </c>
      <c r="I2" s="2">
        <v>37.5</v>
      </c>
      <c r="J2" s="2">
        <v>141.46</v>
      </c>
      <c r="K2" s="2">
        <v>10.199999999999999</v>
      </c>
      <c r="L2" s="2" t="s">
        <v>50</v>
      </c>
      <c r="M2" s="2">
        <f>AVERAGE(I2:I4)</f>
        <v>33.333333333333336</v>
      </c>
      <c r="N2" s="2">
        <f>AVERAGE(J2:J4)</f>
        <v>306.16666666666669</v>
      </c>
      <c r="O2" s="2">
        <f>AVERAGE(K2:K4)</f>
        <v>10.499999999999998</v>
      </c>
      <c r="P2" s="2" t="str">
        <f>IF(O2&gt;=14,"RIPE",IF(O2&lt;14,"UNRIPE","OVERRIPE"))</f>
        <v>UNRIPE</v>
      </c>
      <c r="Q2" s="2"/>
      <c r="R2" s="2"/>
      <c r="S2" s="2"/>
      <c r="T2" s="2"/>
    </row>
    <row r="3" spans="1:20" ht="12.75" customHeight="1">
      <c r="A3" s="10"/>
      <c r="B3" s="2" t="s">
        <v>8</v>
      </c>
      <c r="C3" s="6" t="s">
        <v>47</v>
      </c>
      <c r="D3" s="2">
        <v>16.3</v>
      </c>
      <c r="E3" s="2">
        <v>30</v>
      </c>
      <c r="F3" s="2">
        <v>1.2</v>
      </c>
      <c r="G3" s="2">
        <v>15</v>
      </c>
      <c r="H3" s="2">
        <v>60</v>
      </c>
      <c r="I3" s="2">
        <v>37.5</v>
      </c>
      <c r="J3" s="2">
        <v>356.79</v>
      </c>
      <c r="K3" s="2">
        <v>6.6</v>
      </c>
      <c r="L3" s="2" t="s">
        <v>50</v>
      </c>
      <c r="M3" s="2"/>
      <c r="N3" s="2"/>
      <c r="O3" s="2"/>
      <c r="P3" s="2"/>
      <c r="Q3" s="2"/>
      <c r="R3" s="2"/>
      <c r="S3" s="2"/>
      <c r="T3" s="2"/>
    </row>
    <row r="4" spans="1:20" ht="12.75" customHeight="1">
      <c r="A4" s="10"/>
      <c r="B4" s="2" t="s">
        <v>9</v>
      </c>
      <c r="C4" s="6" t="s">
        <v>47</v>
      </c>
      <c r="D4" s="2">
        <v>16.3</v>
      </c>
      <c r="E4" s="2">
        <v>30</v>
      </c>
      <c r="F4" s="2">
        <v>1.5</v>
      </c>
      <c r="G4" s="2">
        <v>10</v>
      </c>
      <c r="H4" s="2">
        <v>40</v>
      </c>
      <c r="I4" s="2">
        <v>25</v>
      </c>
      <c r="J4" s="2">
        <v>420.25</v>
      </c>
      <c r="K4" s="2">
        <v>14.7</v>
      </c>
      <c r="L4" s="2" t="s">
        <v>49</v>
      </c>
      <c r="M4" s="2"/>
      <c r="N4" s="2"/>
      <c r="O4" s="2"/>
      <c r="P4" s="2"/>
      <c r="Q4" s="2"/>
      <c r="R4" s="2"/>
      <c r="S4" s="2"/>
      <c r="T4" s="2"/>
    </row>
    <row r="5" spans="1:20" ht="12.75" customHeight="1">
      <c r="A5" s="11" t="s">
        <v>32</v>
      </c>
      <c r="B5" s="2" t="s">
        <v>7</v>
      </c>
      <c r="C5" s="6" t="s">
        <v>47</v>
      </c>
      <c r="D5" s="2">
        <v>19</v>
      </c>
      <c r="E5" s="2">
        <v>36.200000000000003</v>
      </c>
      <c r="F5" s="2">
        <v>1.1000000000000001</v>
      </c>
      <c r="G5" s="2">
        <v>3</v>
      </c>
      <c r="H5" s="2">
        <v>12</v>
      </c>
      <c r="I5" s="2">
        <v>7.5</v>
      </c>
      <c r="J5" s="2">
        <v>425.93</v>
      </c>
      <c r="K5" s="2">
        <v>4.9000000000000004</v>
      </c>
      <c r="L5" s="2" t="s">
        <v>50</v>
      </c>
      <c r="M5" s="2">
        <f>AVERAGE(I5:I7)</f>
        <v>13.333333333333334</v>
      </c>
      <c r="N5" s="2">
        <f>AVERAGE(J5:J7)</f>
        <v>437.55333333333334</v>
      </c>
      <c r="O5" s="2">
        <f>AVERAGE(K5:K7)</f>
        <v>10.966666666666667</v>
      </c>
      <c r="P5" s="2" t="str">
        <f>IF(O5&lt;14,"UNRIPE",IF(O5&gt;=14,"RIPE","OVERRIPE"))</f>
        <v>UNRIPE</v>
      </c>
      <c r="Q5" s="2"/>
      <c r="R5" s="2"/>
      <c r="S5" s="2"/>
      <c r="T5" s="2"/>
    </row>
    <row r="6" spans="1:20" ht="12.75" customHeight="1">
      <c r="A6" s="10"/>
      <c r="B6" s="2" t="s">
        <v>8</v>
      </c>
      <c r="C6" s="6" t="s">
        <v>47</v>
      </c>
      <c r="D6" s="2">
        <v>19</v>
      </c>
      <c r="E6" s="2">
        <v>36.200000000000003</v>
      </c>
      <c r="F6" s="2">
        <v>1.5</v>
      </c>
      <c r="G6" s="2">
        <v>5</v>
      </c>
      <c r="H6" s="2">
        <v>20</v>
      </c>
      <c r="I6" s="2">
        <v>12.5</v>
      </c>
      <c r="J6" s="2">
        <v>742.73</v>
      </c>
      <c r="K6" s="2">
        <v>14.4</v>
      </c>
      <c r="L6" s="2" t="s">
        <v>49</v>
      </c>
      <c r="M6" s="2"/>
      <c r="N6" s="2"/>
      <c r="O6" s="2"/>
      <c r="P6" s="2"/>
      <c r="Q6" s="2"/>
      <c r="R6" s="2"/>
      <c r="S6" s="2"/>
      <c r="T6" s="2"/>
    </row>
    <row r="7" spans="1:20" ht="12.75" customHeight="1">
      <c r="A7" s="10"/>
      <c r="B7" s="2" t="s">
        <v>9</v>
      </c>
      <c r="C7" s="6" t="s">
        <v>47</v>
      </c>
      <c r="D7" s="2">
        <v>19</v>
      </c>
      <c r="E7" s="2">
        <v>36.200000000000003</v>
      </c>
      <c r="F7" s="2">
        <v>1.4</v>
      </c>
      <c r="G7" s="2">
        <v>8</v>
      </c>
      <c r="H7" s="2">
        <v>32</v>
      </c>
      <c r="I7" s="2">
        <v>20</v>
      </c>
      <c r="J7" s="2">
        <v>144</v>
      </c>
      <c r="K7" s="2">
        <v>13.6</v>
      </c>
      <c r="L7" s="2" t="s">
        <v>50</v>
      </c>
      <c r="M7" s="2"/>
      <c r="N7" s="2"/>
      <c r="O7" s="2"/>
      <c r="P7" s="2"/>
      <c r="Q7" s="2"/>
      <c r="R7" s="2"/>
      <c r="S7" s="2"/>
      <c r="T7" s="2"/>
    </row>
    <row r="8" spans="1:20" ht="12.75" customHeight="1">
      <c r="A8" s="11" t="s">
        <v>33</v>
      </c>
      <c r="B8" s="2" t="s">
        <v>7</v>
      </c>
      <c r="C8" s="6" t="s">
        <v>47</v>
      </c>
      <c r="D8" s="2">
        <v>17.8</v>
      </c>
      <c r="E8" s="2">
        <v>30.2</v>
      </c>
      <c r="F8" s="2">
        <v>1</v>
      </c>
      <c r="G8" s="2">
        <v>3</v>
      </c>
      <c r="H8" s="2">
        <v>16</v>
      </c>
      <c r="I8" s="2">
        <v>9.5</v>
      </c>
      <c r="J8" s="2">
        <v>368.8</v>
      </c>
      <c r="K8" s="2">
        <v>8.1</v>
      </c>
      <c r="L8" s="2" t="s">
        <v>50</v>
      </c>
      <c r="M8" s="2">
        <f>AVERAGE(I8:I10)</f>
        <v>13.5</v>
      </c>
      <c r="N8" s="2">
        <f>AVERAGE(J8:J10)</f>
        <v>458.64000000000004</v>
      </c>
      <c r="O8" s="2">
        <f>AVERAGE(K8:K10)</f>
        <v>9.2000000000000011</v>
      </c>
      <c r="P8" s="2" t="str">
        <f>IF(O8&lt;14,"UNRIPE",IF(O8&gt;=14,"RIPE","OVERRIPE"))</f>
        <v>UNRIPE</v>
      </c>
      <c r="Q8" s="2"/>
      <c r="R8" s="2"/>
      <c r="S8" s="2"/>
      <c r="T8" s="2"/>
    </row>
    <row r="9" spans="1:20" ht="12.75" customHeight="1">
      <c r="A9" s="10"/>
      <c r="B9" s="2" t="s">
        <v>8</v>
      </c>
      <c r="C9" s="6" t="s">
        <v>47</v>
      </c>
      <c r="D9" s="2">
        <v>17.8</v>
      </c>
      <c r="E9" s="2">
        <v>30.2</v>
      </c>
      <c r="F9" s="2">
        <v>1</v>
      </c>
      <c r="G9" s="2">
        <v>10</v>
      </c>
      <c r="H9" s="2">
        <v>40</v>
      </c>
      <c r="I9" s="2">
        <v>25</v>
      </c>
      <c r="J9" s="2">
        <v>509.94</v>
      </c>
      <c r="K9" s="2">
        <v>14.6</v>
      </c>
      <c r="L9" s="2" t="s">
        <v>49</v>
      </c>
      <c r="M9" s="2"/>
      <c r="N9" s="2"/>
      <c r="O9" s="2"/>
      <c r="P9" s="2"/>
      <c r="Q9" s="2"/>
      <c r="R9" s="2"/>
      <c r="S9" s="2"/>
      <c r="T9" s="2"/>
    </row>
    <row r="10" spans="1:20" ht="12.75" customHeight="1">
      <c r="A10" s="10"/>
      <c r="B10" s="2" t="s">
        <v>9</v>
      </c>
      <c r="C10" s="6" t="s">
        <v>47</v>
      </c>
      <c r="D10" s="2">
        <v>17.8</v>
      </c>
      <c r="E10" s="2">
        <v>30.2</v>
      </c>
      <c r="F10" s="2">
        <v>0.8</v>
      </c>
      <c r="G10" s="2">
        <v>3</v>
      </c>
      <c r="H10" s="2">
        <v>9</v>
      </c>
      <c r="I10" s="2">
        <v>6</v>
      </c>
      <c r="J10" s="2">
        <v>497.18</v>
      </c>
      <c r="K10" s="2">
        <v>4.9000000000000004</v>
      </c>
      <c r="L10" s="2" t="s">
        <v>50</v>
      </c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A11" s="11" t="s">
        <v>34</v>
      </c>
      <c r="B11" s="2" t="s">
        <v>7</v>
      </c>
      <c r="C11" s="6" t="s">
        <v>47</v>
      </c>
      <c r="D11" s="2">
        <v>18.5</v>
      </c>
      <c r="E11" s="2">
        <v>29.5</v>
      </c>
      <c r="F11" s="2">
        <v>1.7</v>
      </c>
      <c r="G11" s="2">
        <v>5</v>
      </c>
      <c r="H11" s="2">
        <v>32</v>
      </c>
      <c r="I11" s="2">
        <v>18.5</v>
      </c>
      <c r="J11" s="3">
        <v>192.73</v>
      </c>
      <c r="K11" s="4">
        <v>14.9</v>
      </c>
      <c r="L11" s="2" t="s">
        <v>49</v>
      </c>
      <c r="M11" s="2">
        <f>AVERAGE(I11:I13)</f>
        <v>19.5</v>
      </c>
      <c r="N11" s="2">
        <f>AVERAGE(J11:J13)</f>
        <v>381.70333333333338</v>
      </c>
      <c r="O11" s="2">
        <f>AVERAGE(K11:K13)</f>
        <v>16.833333333333332</v>
      </c>
      <c r="P11" s="2" t="str">
        <f>IF(O11&lt;14,"UNRIPE",IF(O11&gt;=14,"RIPE","OVERRIPE"))</f>
        <v>RIPE</v>
      </c>
      <c r="Q11" s="2"/>
      <c r="R11" s="2"/>
      <c r="S11" s="2"/>
      <c r="T11" s="2"/>
    </row>
    <row r="12" spans="1:20" ht="12.75" customHeight="1">
      <c r="A12" s="10"/>
      <c r="B12" s="2" t="s">
        <v>8</v>
      </c>
      <c r="C12" s="6" t="s">
        <v>47</v>
      </c>
      <c r="D12" s="2">
        <v>18.5</v>
      </c>
      <c r="E12" s="2">
        <v>29.5</v>
      </c>
      <c r="F12" s="2">
        <v>1.5</v>
      </c>
      <c r="G12" s="2">
        <v>8</v>
      </c>
      <c r="H12" s="2">
        <v>32</v>
      </c>
      <c r="I12" s="2">
        <v>20</v>
      </c>
      <c r="J12" s="3">
        <v>498.39</v>
      </c>
      <c r="K12" s="2">
        <v>16.899999999999999</v>
      </c>
      <c r="L12" s="2" t="s">
        <v>49</v>
      </c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A13" s="10"/>
      <c r="B13" s="2" t="s">
        <v>9</v>
      </c>
      <c r="C13" s="6" t="s">
        <v>47</v>
      </c>
      <c r="D13" s="2">
        <v>18.5</v>
      </c>
      <c r="E13" s="2">
        <v>29.5</v>
      </c>
      <c r="F13" s="2">
        <v>1.1000000000000001</v>
      </c>
      <c r="G13" s="2">
        <v>8</v>
      </c>
      <c r="H13" s="2">
        <v>32</v>
      </c>
      <c r="I13" s="2">
        <v>20</v>
      </c>
      <c r="J13" s="3">
        <v>453.99</v>
      </c>
      <c r="K13" s="2">
        <v>18.7</v>
      </c>
      <c r="L13" s="2" t="s">
        <v>49</v>
      </c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A14" s="11" t="s">
        <v>35</v>
      </c>
      <c r="B14" s="2" t="s">
        <v>7</v>
      </c>
      <c r="C14" s="6" t="s">
        <v>47</v>
      </c>
      <c r="D14" s="2">
        <v>17</v>
      </c>
      <c r="E14" s="2">
        <v>27</v>
      </c>
      <c r="F14" s="2">
        <v>2</v>
      </c>
      <c r="G14" s="2">
        <v>5</v>
      </c>
      <c r="H14" s="2">
        <v>24</v>
      </c>
      <c r="I14" s="2">
        <v>14.5</v>
      </c>
      <c r="J14" s="2">
        <v>313.49</v>
      </c>
      <c r="K14" s="2">
        <v>5.6</v>
      </c>
      <c r="L14" s="2" t="s">
        <v>50</v>
      </c>
      <c r="M14" s="2">
        <f>AVERAGE(I14:I16)</f>
        <v>14.666666666666666</v>
      </c>
      <c r="N14" s="2">
        <f>AVERAGE(J14:J16)</f>
        <v>396.54666666666662</v>
      </c>
      <c r="O14" s="2">
        <f>AVERAGE(K14:K16)</f>
        <v>5.3</v>
      </c>
      <c r="P14" s="2" t="str">
        <f>IF(O14&lt;14,"UNRIPE",IF(O14&gt;=14,"RIPE","OVERRIPE"))</f>
        <v>UNRIPE</v>
      </c>
      <c r="Q14" s="2"/>
      <c r="R14" s="2"/>
      <c r="S14" s="2"/>
      <c r="T14" s="2"/>
    </row>
    <row r="15" spans="1:20" ht="12.75" customHeight="1">
      <c r="A15" s="10"/>
      <c r="B15" s="2" t="s">
        <v>8</v>
      </c>
      <c r="C15" s="6" t="s">
        <v>47</v>
      </c>
      <c r="D15" s="2">
        <v>17</v>
      </c>
      <c r="E15" s="2">
        <v>27</v>
      </c>
      <c r="F15" s="2">
        <v>1.8</v>
      </c>
      <c r="G15" s="2">
        <v>6</v>
      </c>
      <c r="H15" s="2">
        <v>24</v>
      </c>
      <c r="I15" s="2">
        <v>15</v>
      </c>
      <c r="J15" s="2">
        <v>397.89</v>
      </c>
      <c r="K15" s="2">
        <v>6.4</v>
      </c>
      <c r="L15" s="2" t="s">
        <v>50</v>
      </c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A16" s="10"/>
      <c r="B16" s="2" t="s">
        <v>9</v>
      </c>
      <c r="C16" s="6" t="s">
        <v>47</v>
      </c>
      <c r="D16" s="2">
        <v>17</v>
      </c>
      <c r="E16" s="2">
        <v>27</v>
      </c>
      <c r="F16" s="2">
        <v>2.1</v>
      </c>
      <c r="G16" s="2">
        <v>5</v>
      </c>
      <c r="H16" s="2">
        <v>24</v>
      </c>
      <c r="I16" s="2">
        <v>14.5</v>
      </c>
      <c r="J16" s="2">
        <v>478.26</v>
      </c>
      <c r="K16" s="2">
        <v>3.9</v>
      </c>
      <c r="L16" s="2" t="s">
        <v>50</v>
      </c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A17" s="11" t="s">
        <v>36</v>
      </c>
      <c r="B17" s="2" t="s">
        <v>7</v>
      </c>
      <c r="C17" s="6" t="s">
        <v>47</v>
      </c>
      <c r="D17" s="2">
        <v>17</v>
      </c>
      <c r="E17" s="2">
        <v>25.8</v>
      </c>
      <c r="F17" s="2">
        <v>1.5</v>
      </c>
      <c r="G17" s="2">
        <v>4</v>
      </c>
      <c r="H17" s="2">
        <v>16</v>
      </c>
      <c r="I17" s="2">
        <v>10</v>
      </c>
      <c r="J17" s="2">
        <v>270.18</v>
      </c>
      <c r="K17" s="2">
        <v>6.8</v>
      </c>
      <c r="L17" s="2" t="s">
        <v>50</v>
      </c>
      <c r="M17" s="2">
        <f>AVERAGE(I17:I19)</f>
        <v>24.166666666666668</v>
      </c>
      <c r="N17" s="2">
        <f>AVERAGE(J17:J19)</f>
        <v>319.94</v>
      </c>
      <c r="O17" s="2">
        <f>AVERAGE(K17:K19)</f>
        <v>7.5666666666666673</v>
      </c>
      <c r="P17" s="2" t="str">
        <f>IF(O17&lt;14,"UNRIPE",IF(O17&gt;=14,"RIPE","OVERRIPE"))</f>
        <v>UNRIPE</v>
      </c>
      <c r="Q17" s="2"/>
      <c r="R17" s="2"/>
      <c r="S17" s="2"/>
      <c r="T17" s="2"/>
    </row>
    <row r="18" spans="1:20" ht="12.75" customHeight="1">
      <c r="A18" s="10"/>
      <c r="B18" s="2" t="s">
        <v>8</v>
      </c>
      <c r="C18" s="6" t="s">
        <v>47</v>
      </c>
      <c r="D18" s="2">
        <v>17</v>
      </c>
      <c r="E18" s="2">
        <v>25.8</v>
      </c>
      <c r="F18" s="2">
        <v>1.6</v>
      </c>
      <c r="G18" s="2">
        <v>15</v>
      </c>
      <c r="H18" s="2">
        <v>60</v>
      </c>
      <c r="I18" s="2">
        <v>37.5</v>
      </c>
      <c r="J18" s="2">
        <v>218.23</v>
      </c>
      <c r="K18" s="2">
        <v>5.5</v>
      </c>
      <c r="L18" s="2" t="s">
        <v>50</v>
      </c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A19" s="10"/>
      <c r="B19" s="2" t="s">
        <v>9</v>
      </c>
      <c r="C19" s="6" t="s">
        <v>47</v>
      </c>
      <c r="D19" s="2">
        <v>17</v>
      </c>
      <c r="E19" s="2">
        <v>25.8</v>
      </c>
      <c r="F19" s="2">
        <v>1.8</v>
      </c>
      <c r="G19" s="2">
        <v>10</v>
      </c>
      <c r="H19" s="2">
        <v>40</v>
      </c>
      <c r="I19" s="2">
        <v>25</v>
      </c>
      <c r="J19" s="2">
        <v>471.41</v>
      </c>
      <c r="K19" s="2">
        <v>10.4</v>
      </c>
      <c r="L19" s="2" t="s">
        <v>50</v>
      </c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A20" s="11" t="s">
        <v>37</v>
      </c>
      <c r="B20" s="2" t="s">
        <v>7</v>
      </c>
      <c r="C20" s="6" t="s">
        <v>47</v>
      </c>
      <c r="D20" s="2">
        <v>23</v>
      </c>
      <c r="E20" s="2">
        <v>37</v>
      </c>
      <c r="F20" s="2">
        <v>2.7</v>
      </c>
      <c r="G20" s="2">
        <v>8</v>
      </c>
      <c r="H20" s="2">
        <v>32</v>
      </c>
      <c r="I20" s="2">
        <v>20</v>
      </c>
      <c r="J20" s="2">
        <v>297.62</v>
      </c>
      <c r="K20" s="2">
        <v>14.5</v>
      </c>
      <c r="L20" s="2" t="s">
        <v>49</v>
      </c>
      <c r="M20" s="2">
        <f>AVERAGE(I20:I22)</f>
        <v>20.833333333333332</v>
      </c>
      <c r="N20" s="2">
        <f>AVERAGE(J20:J22)</f>
        <v>347.30666666666667</v>
      </c>
      <c r="O20" s="2">
        <f>AVERAGE(K20:K22)</f>
        <v>14.4</v>
      </c>
      <c r="P20" s="2" t="str">
        <f>IF(O20&lt;14,"UNRIPE",IF(O20&gt;=14,"RIPE","OVERRIPE"))</f>
        <v>RIPE</v>
      </c>
      <c r="Q20" s="2"/>
      <c r="R20" s="2"/>
      <c r="S20" s="2"/>
      <c r="T20" s="2"/>
    </row>
    <row r="21" spans="1:20" ht="12.75" customHeight="1">
      <c r="A21" s="10"/>
      <c r="B21" s="2" t="s">
        <v>8</v>
      </c>
      <c r="C21" s="6" t="s">
        <v>47</v>
      </c>
      <c r="D21" s="2">
        <v>23</v>
      </c>
      <c r="E21" s="2">
        <v>37</v>
      </c>
      <c r="F21" s="2">
        <v>2.9</v>
      </c>
      <c r="G21" s="2">
        <v>5</v>
      </c>
      <c r="H21" s="2">
        <v>32</v>
      </c>
      <c r="I21" s="2">
        <v>18.5</v>
      </c>
      <c r="J21" s="2">
        <v>603.21</v>
      </c>
      <c r="K21" s="2">
        <v>14.9</v>
      </c>
      <c r="L21" s="2" t="s">
        <v>49</v>
      </c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A22" s="10"/>
      <c r="B22" s="2" t="s">
        <v>9</v>
      </c>
      <c r="C22" s="6" t="s">
        <v>47</v>
      </c>
      <c r="D22" s="2">
        <v>23</v>
      </c>
      <c r="E22" s="2">
        <v>37</v>
      </c>
      <c r="F22" s="2">
        <v>3</v>
      </c>
      <c r="G22" s="2">
        <v>8</v>
      </c>
      <c r="H22" s="2">
        <v>40</v>
      </c>
      <c r="I22" s="2">
        <v>24</v>
      </c>
      <c r="J22" s="2">
        <v>141.09</v>
      </c>
      <c r="K22" s="2">
        <v>13.8</v>
      </c>
      <c r="L22" s="2" t="s">
        <v>50</v>
      </c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A23" s="11" t="s">
        <v>38</v>
      </c>
      <c r="B23" s="2" t="s">
        <v>7</v>
      </c>
      <c r="C23" s="6" t="s">
        <v>47</v>
      </c>
      <c r="D23" s="2">
        <v>17.5</v>
      </c>
      <c r="E23" s="2">
        <v>27.1</v>
      </c>
      <c r="F23" s="2">
        <v>2</v>
      </c>
      <c r="G23" s="2">
        <v>8</v>
      </c>
      <c r="H23" s="2">
        <v>40</v>
      </c>
      <c r="I23" s="2">
        <v>24</v>
      </c>
      <c r="J23" s="2">
        <v>288.7</v>
      </c>
      <c r="K23" s="2">
        <v>10.1</v>
      </c>
      <c r="L23" s="2" t="s">
        <v>50</v>
      </c>
      <c r="M23" s="2">
        <f>AVERAGE(I23:I25)</f>
        <v>19.5</v>
      </c>
      <c r="N23" s="2">
        <f>AVERAGE(J23:J25)</f>
        <v>203.90666666666667</v>
      </c>
      <c r="O23" s="2">
        <f>AVERAGE(K23:K25)</f>
        <v>8.7999999999999989</v>
      </c>
      <c r="P23" s="2" t="str">
        <f>IF(O23&lt;14,"UNRIPE",IF(O23&gt;=14,"RIPE","OVERRIPE"))</f>
        <v>UNRIPE</v>
      </c>
      <c r="Q23" s="2"/>
      <c r="R23" s="2"/>
      <c r="S23" s="2"/>
      <c r="T23" s="2"/>
    </row>
    <row r="24" spans="1:20" ht="12.75" customHeight="1">
      <c r="A24" s="10"/>
      <c r="B24" s="2" t="s">
        <v>8</v>
      </c>
      <c r="C24" s="6" t="s">
        <v>47</v>
      </c>
      <c r="D24" s="2">
        <v>17.5</v>
      </c>
      <c r="E24" s="2">
        <v>27.1</v>
      </c>
      <c r="F24" s="2">
        <v>1.9</v>
      </c>
      <c r="G24" s="2">
        <v>5</v>
      </c>
      <c r="H24" s="2">
        <v>24</v>
      </c>
      <c r="I24" s="2">
        <v>14.5</v>
      </c>
      <c r="J24" s="2">
        <v>201.7</v>
      </c>
      <c r="K24" s="2">
        <v>8.1</v>
      </c>
      <c r="L24" s="2" t="s">
        <v>50</v>
      </c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A25" s="10"/>
      <c r="B25" s="2" t="s">
        <v>9</v>
      </c>
      <c r="C25" s="6" t="s">
        <v>47</v>
      </c>
      <c r="D25" s="2">
        <v>17.5</v>
      </c>
      <c r="E25" s="2">
        <v>27.1</v>
      </c>
      <c r="F25" s="2">
        <v>2</v>
      </c>
      <c r="G25" s="2">
        <v>8</v>
      </c>
      <c r="H25" s="2">
        <v>32</v>
      </c>
      <c r="I25" s="2">
        <v>20</v>
      </c>
      <c r="J25" s="2">
        <v>121.32</v>
      </c>
      <c r="K25" s="2">
        <v>8.1999999999999993</v>
      </c>
      <c r="L25" s="2" t="s">
        <v>50</v>
      </c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A26" s="11" t="s">
        <v>39</v>
      </c>
      <c r="B26" s="2" t="s">
        <v>7</v>
      </c>
      <c r="C26" s="6" t="s">
        <v>47</v>
      </c>
      <c r="D26" s="2">
        <v>18</v>
      </c>
      <c r="E26" s="2">
        <v>29</v>
      </c>
      <c r="F26" s="2">
        <v>1.7</v>
      </c>
      <c r="G26" s="2">
        <v>10</v>
      </c>
      <c r="H26" s="2">
        <v>45</v>
      </c>
      <c r="I26" s="2">
        <v>27.5</v>
      </c>
      <c r="J26" s="2">
        <v>116.99</v>
      </c>
      <c r="K26" s="2">
        <v>11.4</v>
      </c>
      <c r="L26" s="2" t="s">
        <v>50</v>
      </c>
      <c r="M26" s="2">
        <f>AVERAGE(I26:I28)</f>
        <v>30.833333333333332</v>
      </c>
      <c r="N26" s="2">
        <f>AVERAGE(J26:J28)</f>
        <v>320.34333333333331</v>
      </c>
      <c r="O26" s="2">
        <f>AVERAGE(K26:K28)</f>
        <v>10.9</v>
      </c>
      <c r="P26" s="2" t="str">
        <f>IF(O26&lt;14,"UNRIPE",IF(O26&gt;=14,"RIPE","OVERRIPE"))</f>
        <v>UNRIPE</v>
      </c>
      <c r="Q26" s="2"/>
      <c r="R26" s="2"/>
      <c r="S26" s="2"/>
      <c r="T26" s="2"/>
    </row>
    <row r="27" spans="1:20" ht="12.75" customHeight="1">
      <c r="A27" s="10"/>
      <c r="B27" s="2" t="s">
        <v>8</v>
      </c>
      <c r="C27" s="6" t="s">
        <v>47</v>
      </c>
      <c r="D27" s="2">
        <v>18</v>
      </c>
      <c r="E27" s="2">
        <v>29</v>
      </c>
      <c r="F27" s="2">
        <v>1.2</v>
      </c>
      <c r="G27" s="2">
        <v>10</v>
      </c>
      <c r="H27" s="2">
        <v>45</v>
      </c>
      <c r="I27" s="2">
        <v>27.5</v>
      </c>
      <c r="J27" s="2">
        <v>684.92</v>
      </c>
      <c r="K27" s="2">
        <v>10.9</v>
      </c>
      <c r="L27" s="2" t="s">
        <v>50</v>
      </c>
      <c r="M27" s="2"/>
      <c r="N27" s="2"/>
      <c r="O27" s="2"/>
      <c r="P27" s="2"/>
      <c r="Q27" s="2"/>
      <c r="R27" s="2"/>
      <c r="S27" s="2"/>
      <c r="T27" s="2"/>
    </row>
    <row r="28" spans="1:20" ht="12.75" customHeight="1">
      <c r="A28" s="10"/>
      <c r="B28" s="2" t="s">
        <v>9</v>
      </c>
      <c r="C28" s="6" t="s">
        <v>47</v>
      </c>
      <c r="D28" s="2">
        <v>18</v>
      </c>
      <c r="E28" s="2">
        <v>29</v>
      </c>
      <c r="F28" s="2">
        <v>1.5</v>
      </c>
      <c r="G28" s="2">
        <v>15</v>
      </c>
      <c r="H28" s="2">
        <v>60</v>
      </c>
      <c r="I28" s="2">
        <v>37.5</v>
      </c>
      <c r="J28" s="2">
        <v>159.12</v>
      </c>
      <c r="K28" s="2">
        <v>10.4</v>
      </c>
      <c r="L28" s="2" t="s">
        <v>50</v>
      </c>
      <c r="M28" s="2"/>
      <c r="N28" s="2"/>
      <c r="O28" s="2"/>
      <c r="P28" s="2"/>
      <c r="Q28" s="2"/>
      <c r="R28" s="2"/>
      <c r="S28" s="2"/>
      <c r="T28" s="2"/>
    </row>
    <row r="29" spans="1:20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" customHeight="1">
      <c r="M956" s="2"/>
      <c r="N956" s="2"/>
      <c r="O956" s="2"/>
      <c r="P956" s="2"/>
    </row>
    <row r="957" spans="1:20" ht="15" customHeight="1">
      <c r="M957" s="2"/>
      <c r="N957" s="2"/>
      <c r="O957" s="2"/>
      <c r="P957" s="2"/>
    </row>
    <row r="958" spans="1:20" ht="15" customHeight="1">
      <c r="M958" s="2"/>
      <c r="N958" s="2"/>
      <c r="O958" s="2"/>
      <c r="P958" s="2"/>
    </row>
    <row r="959" spans="1:20" ht="15" customHeight="1">
      <c r="M959" s="2"/>
      <c r="N959" s="2"/>
      <c r="O959" s="2"/>
      <c r="P959" s="2"/>
    </row>
    <row r="960" spans="1:20" ht="15" customHeight="1">
      <c r="M960" s="2"/>
      <c r="N960" s="2"/>
      <c r="O960" s="2"/>
      <c r="P960" s="2"/>
    </row>
    <row r="961" spans="13:16" ht="15" customHeight="1">
      <c r="M961" s="2"/>
      <c r="N961" s="2"/>
      <c r="O961" s="2"/>
      <c r="P961" s="2"/>
    </row>
    <row r="962" spans="13:16" ht="15" customHeight="1">
      <c r="M962" s="2"/>
      <c r="N962" s="2"/>
      <c r="O962" s="2"/>
      <c r="P962" s="2"/>
    </row>
    <row r="963" spans="13:16" ht="15" customHeight="1">
      <c r="M963" s="2"/>
      <c r="N963" s="2"/>
      <c r="O963" s="2"/>
      <c r="P963" s="2"/>
    </row>
    <row r="964" spans="13:16" ht="15" customHeight="1">
      <c r="M964" s="2"/>
      <c r="N964" s="2"/>
      <c r="O964" s="2"/>
      <c r="P964" s="2"/>
    </row>
  </sheetData>
  <mergeCells count="9">
    <mergeCell ref="A23:A25"/>
    <mergeCell ref="A26:A28"/>
    <mergeCell ref="A11:A13"/>
    <mergeCell ref="A14:A16"/>
    <mergeCell ref="A2:A4"/>
    <mergeCell ref="A5:A7"/>
    <mergeCell ref="A8:A10"/>
    <mergeCell ref="A17:A19"/>
    <mergeCell ref="A20:A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64"/>
  <sheetViews>
    <sheetView workbookViewId="0">
      <pane ySplit="1" topLeftCell="A2" activePane="bottomLeft" state="frozen"/>
      <selection pane="bottomLeft" activeCell="M2" sqref="M2:M26"/>
    </sheetView>
  </sheetViews>
  <sheetFormatPr defaultColWidth="14.42578125" defaultRowHeight="15" customHeight="1"/>
  <cols>
    <col min="1" max="1" width="11" style="3" customWidth="1"/>
    <col min="2" max="3" width="9.140625" style="3" customWidth="1"/>
    <col min="4" max="6" width="14.28515625" style="3" customWidth="1"/>
    <col min="7" max="9" width="10.42578125" style="3" customWidth="1"/>
    <col min="10" max="10" width="7.85546875" style="3" customWidth="1"/>
    <col min="11" max="11" width="12.85546875" style="3" customWidth="1"/>
    <col min="12" max="12" width="15.28515625" style="3" customWidth="1"/>
    <col min="13" max="14" width="8.7109375" style="3" customWidth="1"/>
    <col min="15" max="15" width="11.5703125" style="3" customWidth="1"/>
    <col min="16" max="16" width="15.140625" style="3" bestFit="1" customWidth="1"/>
    <col min="17" max="20" width="8.7109375" style="3" customWidth="1"/>
    <col min="21" max="16384" width="14.42578125" style="3"/>
  </cols>
  <sheetData>
    <row r="1" spans="1:20" ht="30.75" customHeight="1">
      <c r="A1" s="1" t="s">
        <v>0</v>
      </c>
      <c r="B1" s="1" t="s">
        <v>1</v>
      </c>
      <c r="C1" s="5" t="s">
        <v>40</v>
      </c>
      <c r="D1" s="1" t="s">
        <v>2</v>
      </c>
      <c r="E1" s="1" t="s">
        <v>3</v>
      </c>
      <c r="F1" s="1" t="s">
        <v>4</v>
      </c>
      <c r="G1" s="5" t="s">
        <v>43</v>
      </c>
      <c r="H1" s="5" t="s">
        <v>44</v>
      </c>
      <c r="I1" s="5" t="s">
        <v>46</v>
      </c>
      <c r="J1" s="5" t="s">
        <v>42</v>
      </c>
      <c r="K1" s="5" t="s">
        <v>45</v>
      </c>
      <c r="L1" s="5" t="s">
        <v>5</v>
      </c>
      <c r="M1" s="2" t="s">
        <v>51</v>
      </c>
      <c r="N1" s="2" t="s">
        <v>52</v>
      </c>
      <c r="O1" s="2" t="s">
        <v>53</v>
      </c>
      <c r="P1" s="2" t="s">
        <v>5</v>
      </c>
      <c r="Q1" s="2"/>
      <c r="R1" s="2"/>
      <c r="S1" s="2"/>
      <c r="T1" s="2"/>
    </row>
    <row r="2" spans="1:20" ht="12.75" customHeight="1">
      <c r="A2" s="11" t="s">
        <v>6</v>
      </c>
      <c r="B2" s="2" t="s">
        <v>7</v>
      </c>
      <c r="C2" s="6" t="s">
        <v>48</v>
      </c>
      <c r="D2" s="2">
        <v>20</v>
      </c>
      <c r="E2" s="2">
        <v>24.5</v>
      </c>
      <c r="F2" s="2">
        <v>1.3</v>
      </c>
      <c r="G2" s="2">
        <v>3</v>
      </c>
      <c r="H2" s="2">
        <v>12</v>
      </c>
      <c r="I2" s="2">
        <v>7.5</v>
      </c>
      <c r="J2" s="2">
        <v>478.21</v>
      </c>
      <c r="K2" s="2">
        <v>16.399999999999999</v>
      </c>
      <c r="L2" s="2" t="s">
        <v>49</v>
      </c>
      <c r="M2" s="2">
        <f>AVERAGE(I2:I4)</f>
        <v>11.833333333333334</v>
      </c>
      <c r="N2" s="2">
        <f>AVERAGE(J2:J4)</f>
        <v>519.0333333333333</v>
      </c>
      <c r="O2" s="2">
        <f>AVERAGE(K2:K4)</f>
        <v>14.066666666666665</v>
      </c>
      <c r="P2" s="2" t="str">
        <f>IF(O2&gt;=14,"RIPE",IF(O2&lt;14,"UNRIPE","OVERRIPE"))</f>
        <v>RIPE</v>
      </c>
      <c r="Q2" s="2"/>
      <c r="R2" s="2"/>
      <c r="S2" s="2"/>
      <c r="T2" s="2"/>
    </row>
    <row r="3" spans="1:20" ht="12.75" customHeight="1">
      <c r="A3" s="10"/>
      <c r="B3" s="2" t="s">
        <v>8</v>
      </c>
      <c r="C3" s="6" t="s">
        <v>48</v>
      </c>
      <c r="D3" s="2">
        <v>20</v>
      </c>
      <c r="E3" s="2">
        <v>24.5</v>
      </c>
      <c r="F3" s="2">
        <v>1</v>
      </c>
      <c r="G3" s="2">
        <v>5</v>
      </c>
      <c r="H3" s="2">
        <v>32</v>
      </c>
      <c r="I3" s="2">
        <v>18.5</v>
      </c>
      <c r="J3" s="2">
        <v>471.41</v>
      </c>
      <c r="K3" s="2">
        <v>10.9</v>
      </c>
      <c r="L3" s="2" t="s">
        <v>50</v>
      </c>
      <c r="M3" s="2"/>
      <c r="N3" s="2"/>
      <c r="O3" s="2"/>
      <c r="P3" s="2"/>
      <c r="Q3" s="2"/>
      <c r="R3" s="2"/>
      <c r="S3" s="2"/>
      <c r="T3" s="2"/>
    </row>
    <row r="4" spans="1:20" ht="12.75" customHeight="1">
      <c r="A4" s="10"/>
      <c r="B4" s="2" t="s">
        <v>9</v>
      </c>
      <c r="C4" s="6" t="s">
        <v>48</v>
      </c>
      <c r="D4" s="2">
        <v>20</v>
      </c>
      <c r="E4" s="2">
        <v>24.5</v>
      </c>
      <c r="F4" s="2">
        <v>1.5</v>
      </c>
      <c r="G4" s="2">
        <v>3</v>
      </c>
      <c r="H4" s="2">
        <v>16</v>
      </c>
      <c r="I4" s="2">
        <v>9.5</v>
      </c>
      <c r="J4" s="2">
        <v>607.48</v>
      </c>
      <c r="K4" s="2">
        <v>14.9</v>
      </c>
      <c r="L4" s="2" t="s">
        <v>49</v>
      </c>
      <c r="M4" s="2"/>
      <c r="N4" s="2"/>
      <c r="O4" s="2"/>
      <c r="P4" s="2"/>
      <c r="Q4" s="2"/>
      <c r="R4" s="2"/>
      <c r="S4" s="2"/>
      <c r="T4" s="2"/>
    </row>
    <row r="5" spans="1:20" ht="12.75" customHeight="1">
      <c r="A5" s="11" t="s">
        <v>10</v>
      </c>
      <c r="B5" s="2" t="s">
        <v>7</v>
      </c>
      <c r="C5" s="6" t="s">
        <v>48</v>
      </c>
      <c r="D5" s="2">
        <v>17.5</v>
      </c>
      <c r="E5" s="2">
        <v>23</v>
      </c>
      <c r="F5" s="2">
        <v>1.2</v>
      </c>
      <c r="G5" s="2">
        <v>8</v>
      </c>
      <c r="H5" s="2">
        <v>32</v>
      </c>
      <c r="I5" s="2">
        <v>20</v>
      </c>
      <c r="J5" s="2">
        <v>780.7</v>
      </c>
      <c r="K5" s="2">
        <v>14.1</v>
      </c>
      <c r="L5" s="2" t="s">
        <v>49</v>
      </c>
      <c r="M5" s="2">
        <f>AVERAGE(I5:I7)</f>
        <v>24.666666666666668</v>
      </c>
      <c r="N5" s="2">
        <f>AVERAGE(J5:J7)</f>
        <v>539.60333333333335</v>
      </c>
      <c r="O5" s="2">
        <f>AVERAGE(K5:K7)</f>
        <v>16.133333333333333</v>
      </c>
      <c r="P5" s="2" t="str">
        <f>IF(O5&lt;14,"UNRIPE",IF(O5&gt;=14,"RIPE","OVERRIPE"))</f>
        <v>RIPE</v>
      </c>
      <c r="Q5" s="2"/>
      <c r="R5" s="2"/>
      <c r="S5" s="2"/>
      <c r="T5" s="2"/>
    </row>
    <row r="6" spans="1:20" ht="12.75" customHeight="1">
      <c r="A6" s="10"/>
      <c r="B6" s="2" t="s">
        <v>8</v>
      </c>
      <c r="C6" s="6" t="s">
        <v>48</v>
      </c>
      <c r="D6" s="2">
        <v>17.5</v>
      </c>
      <c r="E6" s="2">
        <v>23</v>
      </c>
      <c r="F6" s="2">
        <v>1</v>
      </c>
      <c r="G6" s="2">
        <v>8</v>
      </c>
      <c r="H6" s="2">
        <v>40</v>
      </c>
      <c r="I6" s="2">
        <v>24</v>
      </c>
      <c r="J6" s="2">
        <v>544.29999999999995</v>
      </c>
      <c r="K6" s="2">
        <v>15.1</v>
      </c>
      <c r="L6" s="2" t="s">
        <v>49</v>
      </c>
      <c r="M6" s="2"/>
      <c r="N6" s="2"/>
      <c r="O6" s="2"/>
      <c r="P6" s="2"/>
      <c r="Q6" s="2"/>
      <c r="R6" s="2"/>
      <c r="S6" s="2"/>
      <c r="T6" s="2"/>
    </row>
    <row r="7" spans="1:20" ht="12.75" customHeight="1">
      <c r="A7" s="10"/>
      <c r="B7" s="2" t="s">
        <v>9</v>
      </c>
      <c r="C7" s="6" t="s">
        <v>48</v>
      </c>
      <c r="D7" s="2">
        <v>17.5</v>
      </c>
      <c r="E7" s="2">
        <v>23</v>
      </c>
      <c r="F7" s="2">
        <v>1.4</v>
      </c>
      <c r="G7" s="2">
        <v>15</v>
      </c>
      <c r="H7" s="2">
        <v>45</v>
      </c>
      <c r="I7" s="2">
        <v>30</v>
      </c>
      <c r="J7" s="2">
        <v>293.81</v>
      </c>
      <c r="K7" s="2">
        <v>19.2</v>
      </c>
      <c r="L7" s="2" t="s">
        <v>49</v>
      </c>
      <c r="M7" s="2"/>
      <c r="N7" s="2"/>
      <c r="O7" s="2"/>
      <c r="P7" s="2"/>
      <c r="Q7" s="2"/>
      <c r="R7" s="2"/>
      <c r="S7" s="2"/>
      <c r="T7" s="2"/>
    </row>
    <row r="8" spans="1:20" ht="12.75" customHeight="1">
      <c r="A8" s="11" t="s">
        <v>11</v>
      </c>
      <c r="B8" s="2" t="s">
        <v>7</v>
      </c>
      <c r="C8" s="6" t="s">
        <v>48</v>
      </c>
      <c r="D8" s="2">
        <v>23.5</v>
      </c>
      <c r="E8" s="2">
        <v>30</v>
      </c>
      <c r="F8" s="2">
        <v>1.5</v>
      </c>
      <c r="G8" s="2">
        <v>3</v>
      </c>
      <c r="H8" s="2">
        <v>9</v>
      </c>
      <c r="I8" s="2">
        <v>6</v>
      </c>
      <c r="J8" s="2">
        <v>427.88</v>
      </c>
      <c r="K8" s="2">
        <v>15.3</v>
      </c>
      <c r="L8" s="2" t="s">
        <v>49</v>
      </c>
      <c r="M8" s="2">
        <f>AVERAGE(I8:I10)</f>
        <v>5.583333333333333</v>
      </c>
      <c r="N8" s="2">
        <f>AVERAGE(J8:J10)</f>
        <v>536.66</v>
      </c>
      <c r="O8" s="2">
        <f>AVERAGE(K8:K10)</f>
        <v>15.033333333333331</v>
      </c>
      <c r="P8" s="2" t="str">
        <f>IF(O8&lt;14,"UNRIPE",IF(O8&gt;=14,"RIPE","OVERRIPE"))</f>
        <v>RIPE</v>
      </c>
      <c r="Q8" s="2"/>
      <c r="R8" s="2"/>
      <c r="S8" s="2"/>
      <c r="T8" s="2"/>
    </row>
    <row r="9" spans="1:20" ht="12.75" customHeight="1">
      <c r="A9" s="10"/>
      <c r="B9" s="2" t="s">
        <v>8</v>
      </c>
      <c r="C9" s="6" t="s">
        <v>48</v>
      </c>
      <c r="D9" s="2">
        <v>23.5</v>
      </c>
      <c r="E9" s="2">
        <v>30</v>
      </c>
      <c r="F9" s="2">
        <v>1.4</v>
      </c>
      <c r="G9" s="2">
        <v>2.5</v>
      </c>
      <c r="H9" s="2">
        <v>7.5</v>
      </c>
      <c r="I9" s="2">
        <v>5</v>
      </c>
      <c r="J9" s="2">
        <v>550.49</v>
      </c>
      <c r="K9" s="2">
        <v>14.6</v>
      </c>
      <c r="L9" s="2" t="s">
        <v>49</v>
      </c>
      <c r="M9" s="2"/>
      <c r="N9" s="2"/>
      <c r="O9" s="2"/>
      <c r="P9" s="2"/>
      <c r="Q9" s="2"/>
      <c r="R9" s="2"/>
      <c r="S9" s="2"/>
      <c r="T9" s="2"/>
    </row>
    <row r="10" spans="1:20" ht="12.75" customHeight="1">
      <c r="A10" s="10"/>
      <c r="B10" s="2" t="s">
        <v>9</v>
      </c>
      <c r="C10" s="6" t="s">
        <v>48</v>
      </c>
      <c r="D10" s="2">
        <v>23.5</v>
      </c>
      <c r="E10" s="2">
        <v>30</v>
      </c>
      <c r="F10" s="2">
        <v>1.6</v>
      </c>
      <c r="G10" s="2">
        <v>2.5</v>
      </c>
      <c r="H10" s="2">
        <v>9</v>
      </c>
      <c r="I10" s="2">
        <v>5.75</v>
      </c>
      <c r="J10" s="2">
        <v>631.61</v>
      </c>
      <c r="K10" s="2">
        <v>15.2</v>
      </c>
      <c r="L10" s="2" t="s">
        <v>49</v>
      </c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A11" s="11" t="s">
        <v>12</v>
      </c>
      <c r="B11" s="2" t="s">
        <v>7</v>
      </c>
      <c r="C11" s="6" t="s">
        <v>48</v>
      </c>
      <c r="D11" s="2">
        <v>17</v>
      </c>
      <c r="E11" s="2">
        <v>30</v>
      </c>
      <c r="F11" s="2">
        <v>1.6</v>
      </c>
      <c r="G11" s="2">
        <v>6</v>
      </c>
      <c r="H11" s="2">
        <v>32</v>
      </c>
      <c r="I11" s="2">
        <v>19</v>
      </c>
      <c r="J11" s="2">
        <v>524.17999999999995</v>
      </c>
      <c r="K11" s="2">
        <v>15.5</v>
      </c>
      <c r="L11" s="2" t="s">
        <v>49</v>
      </c>
      <c r="M11" s="2">
        <f>AVERAGE(I11:I13)</f>
        <v>12.416666666666666</v>
      </c>
      <c r="N11" s="2">
        <f>AVERAGE(J11:J13)</f>
        <v>547.7833333333333</v>
      </c>
      <c r="O11" s="2">
        <f>AVERAGE(K11:K13)</f>
        <v>15.933333333333332</v>
      </c>
      <c r="P11" s="2" t="str">
        <f>IF(O11&lt;14,"UNRIPE",IF(O11&gt;=14,"RIPE","OVERRIPE"))</f>
        <v>RIPE</v>
      </c>
      <c r="Q11" s="2"/>
      <c r="R11" s="2"/>
      <c r="S11" s="2"/>
      <c r="T11" s="2"/>
    </row>
    <row r="12" spans="1:20" ht="12.75" customHeight="1">
      <c r="A12" s="10"/>
      <c r="B12" s="2" t="s">
        <v>8</v>
      </c>
      <c r="C12" s="6" t="s">
        <v>48</v>
      </c>
      <c r="D12" s="2">
        <v>17</v>
      </c>
      <c r="E12" s="2">
        <v>30</v>
      </c>
      <c r="F12" s="2">
        <v>1.5</v>
      </c>
      <c r="G12" s="2">
        <v>2.5</v>
      </c>
      <c r="H12" s="2">
        <v>9</v>
      </c>
      <c r="I12" s="2">
        <v>5.75</v>
      </c>
      <c r="J12" s="2">
        <v>709.11</v>
      </c>
      <c r="K12" s="2">
        <v>15.2</v>
      </c>
      <c r="L12" s="2" t="s">
        <v>49</v>
      </c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A13" s="10"/>
      <c r="B13" s="2" t="s">
        <v>9</v>
      </c>
      <c r="C13" s="6" t="s">
        <v>48</v>
      </c>
      <c r="D13" s="2">
        <v>17</v>
      </c>
      <c r="E13" s="2">
        <v>30</v>
      </c>
      <c r="F13" s="2">
        <v>1.8</v>
      </c>
      <c r="G13" s="2">
        <v>5</v>
      </c>
      <c r="H13" s="2">
        <v>20</v>
      </c>
      <c r="I13" s="2">
        <v>12.5</v>
      </c>
      <c r="J13" s="2">
        <v>410.06</v>
      </c>
      <c r="K13" s="2">
        <v>17.100000000000001</v>
      </c>
      <c r="L13" s="2" t="s">
        <v>49</v>
      </c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A14" s="11" t="s">
        <v>13</v>
      </c>
      <c r="B14" s="2" t="s">
        <v>7</v>
      </c>
      <c r="C14" s="6" t="s">
        <v>48</v>
      </c>
      <c r="D14" s="2">
        <v>18</v>
      </c>
      <c r="E14" s="2">
        <v>26.9</v>
      </c>
      <c r="F14" s="2">
        <v>2</v>
      </c>
      <c r="G14" s="2">
        <v>8</v>
      </c>
      <c r="H14" s="2">
        <v>32</v>
      </c>
      <c r="I14" s="2">
        <v>20</v>
      </c>
      <c r="J14" s="2">
        <v>562.58000000000004</v>
      </c>
      <c r="K14" s="2">
        <v>19.7</v>
      </c>
      <c r="L14" s="2" t="s">
        <v>49</v>
      </c>
      <c r="M14" s="2">
        <f>AVERAGE(I14:I16)</f>
        <v>28.333333333333332</v>
      </c>
      <c r="N14" s="2">
        <f>AVERAGE(J14:J16)</f>
        <v>649.38</v>
      </c>
      <c r="O14" s="2">
        <f>AVERAGE(K14:K16)</f>
        <v>19.333333333333332</v>
      </c>
      <c r="P14" s="2" t="str">
        <f>IF(O14&lt;14,"UNRIPE",IF(O14&gt;=14,"RIPE","OVERRIPE"))</f>
        <v>RIPE</v>
      </c>
      <c r="Q14" s="2"/>
      <c r="R14" s="2"/>
      <c r="S14" s="2"/>
      <c r="T14" s="2"/>
    </row>
    <row r="15" spans="1:20" ht="12.75" customHeight="1">
      <c r="A15" s="10"/>
      <c r="B15" s="2" t="s">
        <v>8</v>
      </c>
      <c r="C15" s="6" t="s">
        <v>48</v>
      </c>
      <c r="D15" s="2">
        <v>18</v>
      </c>
      <c r="E15" s="2">
        <v>26.9</v>
      </c>
      <c r="F15" s="2">
        <v>1.5</v>
      </c>
      <c r="G15" s="2">
        <v>10</v>
      </c>
      <c r="H15" s="2">
        <v>45</v>
      </c>
      <c r="I15" s="2">
        <v>27.5</v>
      </c>
      <c r="J15" s="2">
        <v>691.62</v>
      </c>
      <c r="K15" s="2">
        <v>18.899999999999999</v>
      </c>
      <c r="L15" s="2" t="s">
        <v>49</v>
      </c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A16" s="10"/>
      <c r="B16" s="2" t="s">
        <v>9</v>
      </c>
      <c r="C16" s="6" t="s">
        <v>48</v>
      </c>
      <c r="D16" s="2">
        <v>18</v>
      </c>
      <c r="E16" s="2">
        <v>26.9</v>
      </c>
      <c r="F16" s="2">
        <v>1.3</v>
      </c>
      <c r="G16" s="2">
        <v>15</v>
      </c>
      <c r="H16" s="2">
        <v>60</v>
      </c>
      <c r="I16" s="2">
        <v>37.5</v>
      </c>
      <c r="J16" s="2">
        <v>693.94</v>
      </c>
      <c r="K16" s="2">
        <v>19.399999999999999</v>
      </c>
      <c r="L16" s="2" t="s">
        <v>49</v>
      </c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A17" s="11" t="s">
        <v>14</v>
      </c>
      <c r="B17" s="2" t="s">
        <v>7</v>
      </c>
      <c r="C17" s="6" t="s">
        <v>48</v>
      </c>
      <c r="D17" s="2">
        <v>18</v>
      </c>
      <c r="E17" s="2">
        <v>26</v>
      </c>
      <c r="F17" s="2">
        <v>1.3</v>
      </c>
      <c r="G17" s="2">
        <v>5</v>
      </c>
      <c r="H17" s="2">
        <v>32</v>
      </c>
      <c r="I17" s="2">
        <v>18.5</v>
      </c>
      <c r="J17" s="2">
        <v>440.16</v>
      </c>
      <c r="K17" s="2">
        <v>13.1</v>
      </c>
      <c r="L17" s="2" t="s">
        <v>50</v>
      </c>
      <c r="M17" s="2">
        <f>AVERAGE(I17:I19)</f>
        <v>17.833333333333332</v>
      </c>
      <c r="N17" s="2">
        <f>AVERAGE(J17:J19)</f>
        <v>384.38333333333338</v>
      </c>
      <c r="O17" s="2">
        <f>AVERAGE(K17:K19)</f>
        <v>14.733333333333334</v>
      </c>
      <c r="P17" s="2" t="str">
        <f>IF(O17&lt;14,"UNRIPE",IF(O17&gt;=14,"RIPE","OVERRIPE"))</f>
        <v>RIPE</v>
      </c>
      <c r="Q17" s="2"/>
      <c r="R17" s="2"/>
      <c r="S17" s="2"/>
      <c r="T17" s="2"/>
    </row>
    <row r="18" spans="1:20" ht="12.75" customHeight="1">
      <c r="A18" s="10"/>
      <c r="B18" s="2" t="s">
        <v>8</v>
      </c>
      <c r="C18" s="6" t="s">
        <v>48</v>
      </c>
      <c r="D18" s="2">
        <v>18</v>
      </c>
      <c r="E18" s="2">
        <v>26</v>
      </c>
      <c r="F18" s="2">
        <v>1.5</v>
      </c>
      <c r="G18" s="2">
        <v>6</v>
      </c>
      <c r="H18" s="2">
        <v>24</v>
      </c>
      <c r="I18" s="2">
        <v>15</v>
      </c>
      <c r="J18" s="2">
        <v>435.67</v>
      </c>
      <c r="K18" s="2">
        <v>15</v>
      </c>
      <c r="L18" s="2" t="s">
        <v>49</v>
      </c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A19" s="10"/>
      <c r="B19" s="2" t="s">
        <v>9</v>
      </c>
      <c r="C19" s="6" t="s">
        <v>48</v>
      </c>
      <c r="D19" s="2">
        <v>18</v>
      </c>
      <c r="E19" s="2">
        <v>26</v>
      </c>
      <c r="F19" s="2">
        <v>1.3</v>
      </c>
      <c r="G19" s="2">
        <v>8</v>
      </c>
      <c r="H19" s="2">
        <v>32</v>
      </c>
      <c r="I19" s="2">
        <v>20</v>
      </c>
      <c r="J19" s="2">
        <v>277.32</v>
      </c>
      <c r="K19" s="2">
        <v>16.100000000000001</v>
      </c>
      <c r="L19" s="2" t="s">
        <v>49</v>
      </c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A20" s="11" t="s">
        <v>15</v>
      </c>
      <c r="B20" s="2" t="s">
        <v>7</v>
      </c>
      <c r="C20" s="6" t="s">
        <v>48</v>
      </c>
      <c r="D20" s="2">
        <v>21.8</v>
      </c>
      <c r="E20" s="2">
        <v>26</v>
      </c>
      <c r="F20" s="2">
        <v>1.3</v>
      </c>
      <c r="G20" s="2">
        <v>10</v>
      </c>
      <c r="H20" s="2">
        <v>40</v>
      </c>
      <c r="I20" s="2">
        <v>25</v>
      </c>
      <c r="J20" s="2">
        <v>515.20000000000005</v>
      </c>
      <c r="K20" s="2">
        <v>15.3</v>
      </c>
      <c r="L20" s="2" t="s">
        <v>49</v>
      </c>
      <c r="M20" s="2">
        <f>AVERAGE(I20:I22)</f>
        <v>20</v>
      </c>
      <c r="N20" s="2">
        <f>AVERAGE(J20:J22)</f>
        <v>605.4</v>
      </c>
      <c r="O20" s="2">
        <f>AVERAGE(K20:K22)</f>
        <v>15.133333333333335</v>
      </c>
      <c r="P20" s="2" t="str">
        <f>IF(O20&lt;14,"UNRIPE",IF(O20&gt;=14,"RIPE","OVERRIPE"))</f>
        <v>RIPE</v>
      </c>
      <c r="Q20" s="2"/>
      <c r="R20" s="2"/>
      <c r="S20" s="2"/>
      <c r="T20" s="2"/>
    </row>
    <row r="21" spans="1:20" ht="12.75" customHeight="1">
      <c r="A21" s="10"/>
      <c r="B21" s="2" t="s">
        <v>8</v>
      </c>
      <c r="C21" s="6" t="s">
        <v>48</v>
      </c>
      <c r="D21" s="2">
        <v>21.8</v>
      </c>
      <c r="E21" s="2">
        <v>26</v>
      </c>
      <c r="F21" s="2">
        <v>1.3</v>
      </c>
      <c r="G21" s="2">
        <v>10</v>
      </c>
      <c r="H21" s="2">
        <v>40</v>
      </c>
      <c r="I21" s="2">
        <v>25</v>
      </c>
      <c r="J21" s="2">
        <v>748.03</v>
      </c>
      <c r="K21" s="2">
        <v>15.3</v>
      </c>
      <c r="L21" s="2" t="s">
        <v>49</v>
      </c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A22" s="10"/>
      <c r="B22" s="2" t="s">
        <v>9</v>
      </c>
      <c r="C22" s="6" t="s">
        <v>48</v>
      </c>
      <c r="D22" s="2">
        <v>21.8</v>
      </c>
      <c r="E22" s="2">
        <v>26</v>
      </c>
      <c r="F22" s="2">
        <v>1</v>
      </c>
      <c r="G22" s="2">
        <v>4</v>
      </c>
      <c r="H22" s="2">
        <v>16</v>
      </c>
      <c r="I22" s="2">
        <v>10</v>
      </c>
      <c r="J22" s="2">
        <v>552.97</v>
      </c>
      <c r="K22" s="2">
        <v>14.8</v>
      </c>
      <c r="L22" s="2" t="s">
        <v>49</v>
      </c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A23" s="11" t="s">
        <v>16</v>
      </c>
      <c r="B23" s="2" t="s">
        <v>7</v>
      </c>
      <c r="C23" s="6" t="s">
        <v>48</v>
      </c>
      <c r="D23" s="2">
        <v>21</v>
      </c>
      <c r="E23" s="2">
        <v>25</v>
      </c>
      <c r="F23" s="2">
        <v>1.3</v>
      </c>
      <c r="G23" s="2">
        <v>5</v>
      </c>
      <c r="H23" s="2">
        <v>20</v>
      </c>
      <c r="I23" s="2">
        <v>12.5</v>
      </c>
      <c r="J23" s="2">
        <v>521.29999999999995</v>
      </c>
      <c r="K23" s="2">
        <v>10.7</v>
      </c>
      <c r="L23" s="2" t="s">
        <v>50</v>
      </c>
      <c r="M23" s="2">
        <f>AVERAGE(I23:I25)</f>
        <v>17</v>
      </c>
      <c r="N23" s="2">
        <f>AVERAGE(J23:J25)</f>
        <v>539.18333333333328</v>
      </c>
      <c r="O23" s="2">
        <f>AVERAGE(K23:K25)</f>
        <v>11.066666666666665</v>
      </c>
      <c r="P23" s="2" t="str">
        <f>IF(O23&lt;14,"UNRIPE",IF(O23&gt;=14,"RIPE","OVERRIPE"))</f>
        <v>UNRIPE</v>
      </c>
      <c r="Q23" s="2"/>
      <c r="R23" s="2"/>
      <c r="S23" s="2"/>
      <c r="T23" s="2"/>
    </row>
    <row r="24" spans="1:20" ht="12.75" customHeight="1">
      <c r="A24" s="10"/>
      <c r="B24" s="2" t="s">
        <v>8</v>
      </c>
      <c r="C24" s="6" t="s">
        <v>48</v>
      </c>
      <c r="D24" s="2">
        <v>21</v>
      </c>
      <c r="E24" s="2">
        <v>25</v>
      </c>
      <c r="F24" s="2">
        <v>1</v>
      </c>
      <c r="G24" s="2">
        <v>5</v>
      </c>
      <c r="H24" s="2">
        <v>32</v>
      </c>
      <c r="I24" s="2">
        <v>18.5</v>
      </c>
      <c r="J24" s="2">
        <v>617.91999999999996</v>
      </c>
      <c r="K24" s="2">
        <v>12.1</v>
      </c>
      <c r="L24" s="2" t="s">
        <v>50</v>
      </c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A25" s="10"/>
      <c r="B25" s="2" t="s">
        <v>9</v>
      </c>
      <c r="C25" s="6" t="s">
        <v>48</v>
      </c>
      <c r="D25" s="2">
        <v>21</v>
      </c>
      <c r="E25" s="2">
        <v>25</v>
      </c>
      <c r="F25" s="2">
        <v>1.4</v>
      </c>
      <c r="G25" s="2">
        <v>8</v>
      </c>
      <c r="H25" s="2">
        <v>32</v>
      </c>
      <c r="I25" s="2">
        <v>20</v>
      </c>
      <c r="J25" s="2">
        <v>478.33</v>
      </c>
      <c r="K25" s="2">
        <v>10.4</v>
      </c>
      <c r="L25" s="2" t="s">
        <v>50</v>
      </c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A26" s="11" t="s">
        <v>17</v>
      </c>
      <c r="B26" s="2" t="s">
        <v>7</v>
      </c>
      <c r="C26" s="6" t="s">
        <v>48</v>
      </c>
      <c r="D26" s="2">
        <v>21</v>
      </c>
      <c r="E26" s="2">
        <v>26.6</v>
      </c>
      <c r="F26" s="2">
        <v>1.3</v>
      </c>
      <c r="G26" s="2">
        <v>10</v>
      </c>
      <c r="H26" s="2">
        <v>32</v>
      </c>
      <c r="I26" s="2">
        <v>21</v>
      </c>
      <c r="J26" s="2">
        <v>695.71</v>
      </c>
      <c r="K26" s="2">
        <v>15.6</v>
      </c>
      <c r="L26" s="2" t="s">
        <v>49</v>
      </c>
      <c r="M26" s="2">
        <f>AVERAGE(I26:I28)</f>
        <v>29.5</v>
      </c>
      <c r="N26" s="2">
        <f>AVERAGE(J26:J28)</f>
        <v>498.76666666666665</v>
      </c>
      <c r="O26" s="2">
        <f>AVERAGE(K26:K28)</f>
        <v>15.299999999999999</v>
      </c>
      <c r="P26" s="2" t="str">
        <f>IF(O26&lt;14,"UNRIPE",IF(O26&gt;=14,"RIPE","OVERRIPE"))</f>
        <v>RIPE</v>
      </c>
      <c r="Q26" s="2"/>
      <c r="R26" s="2"/>
      <c r="S26" s="2"/>
      <c r="T26" s="2"/>
    </row>
    <row r="27" spans="1:20" ht="12.75" customHeight="1">
      <c r="A27" s="10"/>
      <c r="B27" s="2" t="s">
        <v>8</v>
      </c>
      <c r="C27" s="6" t="s">
        <v>48</v>
      </c>
      <c r="D27" s="2">
        <v>21</v>
      </c>
      <c r="E27" s="2">
        <v>26.6</v>
      </c>
      <c r="F27" s="2">
        <v>1</v>
      </c>
      <c r="G27" s="2">
        <v>25</v>
      </c>
      <c r="H27" s="2">
        <v>60</v>
      </c>
      <c r="I27" s="2">
        <v>42.5</v>
      </c>
      <c r="J27" s="2">
        <v>310.14999999999998</v>
      </c>
      <c r="K27" s="2">
        <v>15.2</v>
      </c>
      <c r="L27" s="2" t="s">
        <v>49</v>
      </c>
      <c r="M27" s="2"/>
      <c r="N27" s="2"/>
      <c r="O27" s="2"/>
      <c r="P27" s="2"/>
      <c r="Q27" s="2"/>
      <c r="R27" s="2"/>
      <c r="S27" s="2"/>
      <c r="T27" s="2"/>
    </row>
    <row r="28" spans="1:20" ht="12.75" customHeight="1">
      <c r="A28" s="10"/>
      <c r="B28" s="2" t="s">
        <v>9</v>
      </c>
      <c r="C28" s="6" t="s">
        <v>48</v>
      </c>
      <c r="D28" s="2">
        <v>21</v>
      </c>
      <c r="E28" s="2">
        <v>26.6</v>
      </c>
      <c r="F28" s="2">
        <v>1</v>
      </c>
      <c r="G28" s="2">
        <v>10</v>
      </c>
      <c r="H28" s="2">
        <v>40</v>
      </c>
      <c r="I28" s="2">
        <v>25</v>
      </c>
      <c r="J28" s="2">
        <v>490.44</v>
      </c>
      <c r="K28" s="2">
        <v>15.1</v>
      </c>
      <c r="L28" s="2" t="s">
        <v>49</v>
      </c>
      <c r="M28" s="2"/>
      <c r="N28" s="2"/>
      <c r="O28" s="2"/>
      <c r="P28" s="2"/>
      <c r="Q28" s="2"/>
      <c r="R28" s="2"/>
      <c r="S28" s="2"/>
      <c r="T28" s="2"/>
    </row>
    <row r="29" spans="1:20" ht="12.75" customHeight="1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75" customHeight="1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0821-8630-47B0-B2E7-B77BCB4352C1}">
  <dimension ref="A1:E32"/>
  <sheetViews>
    <sheetView tabSelected="1" workbookViewId="0">
      <selection activeCell="B34" sqref="B34"/>
    </sheetView>
  </sheetViews>
  <sheetFormatPr defaultRowHeight="12.75"/>
  <cols>
    <col min="1" max="3" width="9.140625" style="7"/>
    <col min="4" max="4" width="12" style="7" bestFit="1" customWidth="1"/>
    <col min="5" max="5" width="15.140625" style="7" bestFit="1" customWidth="1"/>
    <col min="6" max="16384" width="9.140625" style="7"/>
  </cols>
  <sheetData>
    <row r="1" spans="1:5">
      <c r="A1" s="7" t="s">
        <v>54</v>
      </c>
      <c r="B1" s="7" t="s">
        <v>51</v>
      </c>
      <c r="C1" s="7" t="s">
        <v>52</v>
      </c>
      <c r="D1" s="7" t="s">
        <v>53</v>
      </c>
      <c r="E1" s="7" t="s">
        <v>5</v>
      </c>
    </row>
    <row r="2" spans="1:5">
      <c r="A2" s="7" t="s">
        <v>41</v>
      </c>
      <c r="B2" s="8">
        <v>6.5</v>
      </c>
      <c r="C2" s="8">
        <v>498.73333333333329</v>
      </c>
      <c r="D2" s="8">
        <v>11.4</v>
      </c>
      <c r="E2" s="7" t="s">
        <v>50</v>
      </c>
    </row>
    <row r="3" spans="1:5">
      <c r="A3" s="7" t="s">
        <v>41</v>
      </c>
      <c r="B3" s="8">
        <v>17.833333333333332</v>
      </c>
      <c r="C3" s="8">
        <v>523.59666666666669</v>
      </c>
      <c r="D3" s="8">
        <v>16.633333333333333</v>
      </c>
      <c r="E3" s="7" t="s">
        <v>49</v>
      </c>
    </row>
    <row r="4" spans="1:5">
      <c r="A4" s="7" t="s">
        <v>41</v>
      </c>
      <c r="B4" s="8">
        <v>18.333333333333332</v>
      </c>
      <c r="C4" s="8">
        <v>465.72666666666669</v>
      </c>
      <c r="D4" s="8">
        <v>14.233333333333334</v>
      </c>
      <c r="E4" s="7" t="s">
        <v>49</v>
      </c>
    </row>
    <row r="5" spans="1:5">
      <c r="A5" s="7" t="s">
        <v>41</v>
      </c>
      <c r="B5" s="8">
        <v>37.5</v>
      </c>
      <c r="C5" s="8">
        <v>252.80000000000004</v>
      </c>
      <c r="D5" s="8">
        <v>12.133333333333333</v>
      </c>
      <c r="E5" s="7" t="s">
        <v>50</v>
      </c>
    </row>
    <row r="6" spans="1:5">
      <c r="A6" s="7" t="s">
        <v>41</v>
      </c>
      <c r="B6" s="8">
        <v>12.333333333333334</v>
      </c>
      <c r="C6" s="8">
        <v>419.51333333333332</v>
      </c>
      <c r="D6" s="8">
        <v>11.933333333333332</v>
      </c>
      <c r="E6" s="7" t="s">
        <v>50</v>
      </c>
    </row>
    <row r="7" spans="1:5">
      <c r="A7" s="7" t="s">
        <v>41</v>
      </c>
      <c r="B7" s="8">
        <v>40.833333333333336</v>
      </c>
      <c r="C7" s="8">
        <v>493.03333333333336</v>
      </c>
      <c r="D7" s="8">
        <v>18.8</v>
      </c>
      <c r="E7" s="7" t="s">
        <v>49</v>
      </c>
    </row>
    <row r="8" spans="1:5">
      <c r="A8" s="7" t="s">
        <v>41</v>
      </c>
      <c r="B8" s="8">
        <v>37.5</v>
      </c>
      <c r="C8" s="8">
        <v>481.34333333333331</v>
      </c>
      <c r="D8" s="8">
        <v>10.966666666666667</v>
      </c>
      <c r="E8" s="7" t="s">
        <v>50</v>
      </c>
    </row>
    <row r="9" spans="1:5">
      <c r="A9" s="7" t="s">
        <v>41</v>
      </c>
      <c r="B9" s="8">
        <v>27.5</v>
      </c>
      <c r="C9" s="8">
        <v>379.94333333333333</v>
      </c>
      <c r="D9" s="8">
        <v>12.966666666666667</v>
      </c>
      <c r="E9" s="7" t="s">
        <v>50</v>
      </c>
    </row>
    <row r="10" spans="1:5">
      <c r="A10" s="7" t="s">
        <v>41</v>
      </c>
      <c r="B10" s="8">
        <v>25</v>
      </c>
      <c r="C10" s="8">
        <v>390.59666666666664</v>
      </c>
      <c r="D10" s="8">
        <v>16.866666666666664</v>
      </c>
      <c r="E10" s="7" t="s">
        <v>49</v>
      </c>
    </row>
    <row r="11" spans="1:5">
      <c r="A11" s="7" t="s">
        <v>41</v>
      </c>
      <c r="B11" s="8">
        <v>37.5</v>
      </c>
      <c r="C11" s="8">
        <v>423.69000000000005</v>
      </c>
      <c r="D11" s="8">
        <v>16.8</v>
      </c>
      <c r="E11" s="7" t="s">
        <v>49</v>
      </c>
    </row>
    <row r="12" spans="1:5">
      <c r="A12" s="7" t="s">
        <v>41</v>
      </c>
      <c r="B12" s="8">
        <v>31.666666666666668</v>
      </c>
      <c r="C12" s="8">
        <v>634.75333333333344</v>
      </c>
      <c r="D12" s="8">
        <v>12.633333333333333</v>
      </c>
      <c r="E12" s="7" t="s">
        <v>50</v>
      </c>
    </row>
    <row r="13" spans="1:5">
      <c r="A13" s="7" t="s">
        <v>41</v>
      </c>
      <c r="B13" s="8">
        <v>25.166666666666668</v>
      </c>
      <c r="C13" s="8">
        <v>275.98333333333335</v>
      </c>
      <c r="D13" s="8">
        <v>13.633333333333333</v>
      </c>
      <c r="E13" s="7" t="s">
        <v>50</v>
      </c>
    </row>
    <row r="14" spans="1:5">
      <c r="A14" s="7" t="s">
        <v>41</v>
      </c>
      <c r="B14" s="8">
        <v>30</v>
      </c>
      <c r="C14" s="8">
        <v>388.90666666666658</v>
      </c>
      <c r="D14" s="8">
        <v>9.5</v>
      </c>
      <c r="E14" s="7" t="s">
        <v>50</v>
      </c>
    </row>
    <row r="15" spans="1:5">
      <c r="A15" s="7" t="s">
        <v>47</v>
      </c>
      <c r="B15" s="8">
        <v>33.333333333333336</v>
      </c>
      <c r="C15" s="8">
        <v>306.16666666666669</v>
      </c>
      <c r="D15" s="8">
        <v>10.499999999999998</v>
      </c>
      <c r="E15" s="7" t="s">
        <v>50</v>
      </c>
    </row>
    <row r="16" spans="1:5">
      <c r="A16" s="7" t="s">
        <v>47</v>
      </c>
      <c r="B16" s="8">
        <v>13.333333333333334</v>
      </c>
      <c r="C16" s="8">
        <v>437.55333333333334</v>
      </c>
      <c r="D16" s="8">
        <v>10.966666666666667</v>
      </c>
      <c r="E16" s="7" t="s">
        <v>50</v>
      </c>
    </row>
    <row r="17" spans="1:5">
      <c r="A17" s="7" t="s">
        <v>47</v>
      </c>
      <c r="B17" s="8">
        <v>13.5</v>
      </c>
      <c r="C17" s="8">
        <v>458.64000000000004</v>
      </c>
      <c r="D17" s="8">
        <v>9.2000000000000011</v>
      </c>
      <c r="E17" s="7" t="s">
        <v>50</v>
      </c>
    </row>
    <row r="18" spans="1:5">
      <c r="A18" s="7" t="s">
        <v>47</v>
      </c>
      <c r="B18" s="8">
        <v>19.5</v>
      </c>
      <c r="C18" s="8">
        <v>381.70333333333338</v>
      </c>
      <c r="D18" s="8">
        <v>16.833333333333332</v>
      </c>
      <c r="E18" s="7" t="s">
        <v>49</v>
      </c>
    </row>
    <row r="19" spans="1:5">
      <c r="A19" s="7" t="s">
        <v>47</v>
      </c>
      <c r="B19" s="8">
        <v>14.666666666666666</v>
      </c>
      <c r="C19" s="8">
        <v>396.54666666666662</v>
      </c>
      <c r="D19" s="8">
        <v>5.3</v>
      </c>
      <c r="E19" s="7" t="s">
        <v>50</v>
      </c>
    </row>
    <row r="20" spans="1:5">
      <c r="A20" s="7" t="s">
        <v>47</v>
      </c>
      <c r="B20" s="8">
        <v>24.166666666666668</v>
      </c>
      <c r="C20" s="8">
        <v>319.94</v>
      </c>
      <c r="D20" s="8">
        <v>7.5666666666666673</v>
      </c>
      <c r="E20" s="7" t="s">
        <v>50</v>
      </c>
    </row>
    <row r="21" spans="1:5">
      <c r="A21" s="7" t="s">
        <v>47</v>
      </c>
      <c r="B21" s="8">
        <v>20.833333333333332</v>
      </c>
      <c r="C21" s="8">
        <v>347.30666666666667</v>
      </c>
      <c r="D21" s="8">
        <v>14.4</v>
      </c>
      <c r="E21" s="7" t="s">
        <v>49</v>
      </c>
    </row>
    <row r="22" spans="1:5">
      <c r="A22" s="7" t="s">
        <v>47</v>
      </c>
      <c r="B22" s="8">
        <v>19.5</v>
      </c>
      <c r="C22" s="8">
        <v>203.90666666666667</v>
      </c>
      <c r="D22" s="8">
        <v>8.7999999999999989</v>
      </c>
      <c r="E22" s="7" t="s">
        <v>50</v>
      </c>
    </row>
    <row r="23" spans="1:5">
      <c r="A23" s="7" t="s">
        <v>47</v>
      </c>
      <c r="B23" s="8">
        <v>30.833333333333332</v>
      </c>
      <c r="C23" s="8">
        <v>320.34333333333331</v>
      </c>
      <c r="D23" s="8">
        <v>10.9</v>
      </c>
      <c r="E23" s="7" t="s">
        <v>50</v>
      </c>
    </row>
    <row r="24" spans="1:5">
      <c r="A24" s="7" t="s">
        <v>48</v>
      </c>
      <c r="B24" s="8">
        <v>11.833333333333334</v>
      </c>
      <c r="C24" s="8">
        <v>519.0333333333333</v>
      </c>
      <c r="D24" s="8">
        <v>14.066666666666665</v>
      </c>
      <c r="E24" s="7" t="s">
        <v>49</v>
      </c>
    </row>
    <row r="25" spans="1:5">
      <c r="A25" s="7" t="s">
        <v>48</v>
      </c>
      <c r="B25" s="8">
        <v>24.666666666666668</v>
      </c>
      <c r="C25" s="8">
        <v>539.60333333333335</v>
      </c>
      <c r="D25" s="8">
        <v>16.133333333333333</v>
      </c>
      <c r="E25" s="7" t="s">
        <v>49</v>
      </c>
    </row>
    <row r="26" spans="1:5">
      <c r="A26" s="7" t="s">
        <v>48</v>
      </c>
      <c r="B26" s="8">
        <v>5.583333333333333</v>
      </c>
      <c r="C26" s="8">
        <v>536.66</v>
      </c>
      <c r="D26" s="8">
        <v>15.033333333333331</v>
      </c>
      <c r="E26" s="7" t="s">
        <v>49</v>
      </c>
    </row>
    <row r="27" spans="1:5">
      <c r="A27" s="7" t="s">
        <v>48</v>
      </c>
      <c r="B27" s="8">
        <v>12.416666666666666</v>
      </c>
      <c r="C27" s="8">
        <v>547.7833333333333</v>
      </c>
      <c r="D27" s="8">
        <v>15.933333333333332</v>
      </c>
      <c r="E27" s="7" t="s">
        <v>49</v>
      </c>
    </row>
    <row r="28" spans="1:5">
      <c r="A28" s="7" t="s">
        <v>48</v>
      </c>
      <c r="B28" s="8">
        <v>28.333333333333332</v>
      </c>
      <c r="C28" s="8">
        <v>649.38</v>
      </c>
      <c r="D28" s="8">
        <v>19.333333333333332</v>
      </c>
      <c r="E28" s="7" t="s">
        <v>49</v>
      </c>
    </row>
    <row r="29" spans="1:5">
      <c r="A29" s="7" t="s">
        <v>48</v>
      </c>
      <c r="B29" s="8">
        <v>17.833333333333332</v>
      </c>
      <c r="C29" s="8">
        <v>384.38333333333338</v>
      </c>
      <c r="D29" s="8">
        <v>14.733333333333334</v>
      </c>
      <c r="E29" s="7" t="s">
        <v>49</v>
      </c>
    </row>
    <row r="30" spans="1:5">
      <c r="A30" s="7" t="s">
        <v>48</v>
      </c>
      <c r="B30" s="8">
        <v>20</v>
      </c>
      <c r="C30" s="8">
        <v>605.4</v>
      </c>
      <c r="D30" s="8">
        <v>15.133333333333335</v>
      </c>
      <c r="E30" s="7" t="s">
        <v>49</v>
      </c>
    </row>
    <row r="31" spans="1:5">
      <c r="A31" s="7" t="s">
        <v>48</v>
      </c>
      <c r="B31" s="8">
        <v>17</v>
      </c>
      <c r="C31" s="8">
        <v>539.18333333333328</v>
      </c>
      <c r="D31" s="8">
        <v>11.066666666666665</v>
      </c>
      <c r="E31" s="7" t="s">
        <v>50</v>
      </c>
    </row>
    <row r="32" spans="1:5">
      <c r="A32" s="7" t="s">
        <v>48</v>
      </c>
      <c r="B32" s="8">
        <v>29.5</v>
      </c>
      <c r="C32" s="8">
        <v>498.76666666666665</v>
      </c>
      <c r="D32" s="8">
        <v>15.299999999999999</v>
      </c>
      <c r="E32" s="7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BR25</vt:lpstr>
      <vt:lpstr>UF18</vt:lpstr>
      <vt:lpstr>PBC123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 Esquilona</dc:creator>
  <cp:lastModifiedBy>LUIS DANIEL PAMBID</cp:lastModifiedBy>
  <dcterms:created xsi:type="dcterms:W3CDTF">2023-03-09T14:49:06Z</dcterms:created>
  <dcterms:modified xsi:type="dcterms:W3CDTF">2023-04-09T02:34:20Z</dcterms:modified>
</cp:coreProperties>
</file>