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000/quiz/quiz4 Wednesday 10th of June/"/>
    </mc:Choice>
  </mc:AlternateContent>
  <xr:revisionPtr revIDLastSave="147" documentId="11_F25DC773A252ABDACC10480B01DD7C8E5BDE58EF" xr6:coauthVersionLast="47" xr6:coauthVersionMax="47" xr10:uidLastSave="{E92B4914-66C1-4D87-AD0D-016187D140FE}"/>
  <bookViews>
    <workbookView xWindow="-18390" yWindow="9060" windowWidth="16290" windowHeight="108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G1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H2" i="2"/>
  <c r="I2" i="2"/>
  <c r="G2" i="2"/>
  <c r="D9" i="1"/>
  <c r="D10" i="1"/>
  <c r="D11" i="1"/>
  <c r="D12" i="1"/>
  <c r="D13" i="1"/>
  <c r="D14" i="1"/>
  <c r="D15" i="1"/>
  <c r="D16" i="1"/>
  <c r="D17" i="1"/>
  <c r="D18" i="1"/>
  <c r="C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<sst xmlns="http://schemas.openxmlformats.org/spreadsheetml/2006/main" count="68" uniqueCount="62">
  <si>
    <t>Measure</t>
  </si>
  <si>
    <t>Derivations</t>
  </si>
  <si>
    <t>Caucasian</t>
  </si>
  <si>
    <t>Asian</t>
  </si>
  <si>
    <t>Sensitivity or True Positive Rate (TPR)</t>
  </si>
  <si>
    <t>TPR = TP / (TP + FN)</t>
  </si>
  <si>
    <t>Specificity (SPC) or True Negative Rate (TNR)</t>
  </si>
  <si>
    <t>SPC = TN / (FP + TN)</t>
  </si>
  <si>
    <t>Precision or Positive Predictive Value (PPV)</t>
  </si>
  <si>
    <t>PPV = TP / (TP + FP)</t>
  </si>
  <si>
    <t>Negative Predictive Value (NPV)</t>
  </si>
  <si>
    <t>NPV = TN / (TN + FN)</t>
  </si>
  <si>
    <t>Fall-out or False Positive Rate (FPR)</t>
  </si>
  <si>
    <t>FPR = FP / (FP + TN)</t>
  </si>
  <si>
    <t>False Discovery Rate (FDR)</t>
  </si>
  <si>
    <t>FDR = FP / (FP + TP)</t>
  </si>
  <si>
    <t>Miss Rate or False Negative Rate (FNR)</t>
  </si>
  <si>
    <t>FNR = FN / (FN + TP)</t>
  </si>
  <si>
    <t>Accuracy (ACC)</t>
  </si>
  <si>
    <t>ACC = (TP + TN) / (P + N)</t>
  </si>
  <si>
    <t>F1 Score (F1)</t>
  </si>
  <si>
    <t>F1 = 2TP / (2TP + FP + FN)</t>
  </si>
  <si>
    <t>Balanced Accuracy (BA)</t>
  </si>
  <si>
    <t>(TPR + TNR) / 2</t>
  </si>
  <si>
    <t>True Positives (TP)</t>
  </si>
  <si>
    <t xml:space="preserve">True Negatives (TN) </t>
  </si>
  <si>
    <t xml:space="preserve">False Positives (FP) </t>
  </si>
  <si>
    <t xml:space="preserve">False Negatives (FN) </t>
  </si>
  <si>
    <t>Patient#</t>
  </si>
  <si>
    <t>Disease</t>
  </si>
  <si>
    <t>Prediction</t>
  </si>
  <si>
    <t>PI (from A)</t>
  </si>
  <si>
    <t>PI (from B)</t>
  </si>
  <si>
    <t>PI (from C)</t>
  </si>
  <si>
    <t>0.00, 0.06</t>
  </si>
  <si>
    <t>0.00, 0.03</t>
  </si>
  <si>
    <t>0.06, 0.16</t>
  </si>
  <si>
    <t>0.08, 0.14</t>
  </si>
  <si>
    <t>0.00, 0.22</t>
  </si>
  <si>
    <t>0.32, 0.54</t>
  </si>
  <si>
    <t>0.37, 0.48</t>
  </si>
  <si>
    <t>0.18, 0.54</t>
  </si>
  <si>
    <t>0.27, 0.45</t>
  </si>
  <si>
    <t>0.38, 0.78</t>
  </si>
  <si>
    <t>0.18, 0.68</t>
  </si>
  <si>
    <t>0.36, 0.86</t>
  </si>
  <si>
    <t>0.78, 0.98</t>
  </si>
  <si>
    <t>0.70, 0.80</t>
  </si>
  <si>
    <t>0.89, 0.99</t>
  </si>
  <si>
    <t>0.92, 0.96</t>
  </si>
  <si>
    <t>0.72, 0.77</t>
  </si>
  <si>
    <t>0.83, 0.93</t>
  </si>
  <si>
    <t>0.48, 0.73</t>
  </si>
  <si>
    <t>0.31, 0.56</t>
  </si>
  <si>
    <t>0.48, 0.68</t>
  </si>
  <si>
    <t>0.54, 0.62</t>
  </si>
  <si>
    <t>0.40, 0.46</t>
  </si>
  <si>
    <t>0.49, 0.73</t>
  </si>
  <si>
    <t>0.68, 1.00</t>
  </si>
  <si>
    <t>0.65, 0.85</t>
  </si>
  <si>
    <t>0.84, 1.00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</si>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</sst>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workbookViewId="0">
      <selection activeCell="J22" sqref="J22"/>
    </sheetView>
  </sheetViews>
  <sheetFormatPr defaultRowHeight="15" x14ac:dyDescent="0.25"/>
  <cols>
    <col min="1" max="1" width="41.28515625" bestFit="1" customWidth="1"/>
    <col min="2" max="2" width="23" bestFit="1" customWidth="1"/>
    <col min="3" max="3" width="9.7109375" bestFit="1" customWidth="1"/>
  </cols>
  <sheetData>
    <row r="2" spans="1:4" x14ac:dyDescent="0.25">
      <c r="A2" t="s">
        <v>24</v>
      </c>
      <c r="C2">
        <v>100</v>
      </c>
      <c r="D2">
        <v>300</v>
      </c>
    </row>
    <row r="3" spans="1:4" x14ac:dyDescent="0.25">
      <c r="A3" t="s">
        <v>25</v>
      </c>
      <c r="C3">
        <v>2600</v>
      </c>
      <c r="D3">
        <v>1900</v>
      </c>
    </row>
    <row r="4" spans="1:4" x14ac:dyDescent="0.25">
      <c r="A4" t="s">
        <v>26</v>
      </c>
      <c r="C4">
        <v>200</v>
      </c>
      <c r="D4">
        <v>500</v>
      </c>
    </row>
    <row r="5" spans="1:4" x14ac:dyDescent="0.25">
      <c r="A5" t="s">
        <v>27</v>
      </c>
      <c r="C5">
        <v>100</v>
      </c>
      <c r="D5">
        <v>300</v>
      </c>
    </row>
    <row r="8" spans="1:4" x14ac:dyDescent="0.25">
      <c r="A8" t="s">
        <v>0</v>
      </c>
      <c r="B8" t="s">
        <v>1</v>
      </c>
      <c r="C8" t="s">
        <v>2</v>
      </c>
      <c r="D8" t="s">
        <v>3</v>
      </c>
    </row>
    <row r="9" spans="1:4" x14ac:dyDescent="0.25">
      <c r="A9" t="s">
        <v>4</v>
      </c>
      <c r="B9" t="s">
        <v>5</v>
      </c>
      <c r="C9" s="1">
        <f>C2/(C2+C5)</f>
        <v>0.5</v>
      </c>
      <c r="D9" s="1">
        <f>D2/(D2+D5)</f>
        <v>0.5</v>
      </c>
    </row>
    <row r="10" spans="1:4" x14ac:dyDescent="0.25">
      <c r="A10" t="s">
        <v>6</v>
      </c>
      <c r="B10" t="s">
        <v>7</v>
      </c>
      <c r="C10" s="1">
        <f>C3/(C4+C3)</f>
        <v>0.9285714285714286</v>
      </c>
      <c r="D10" s="1">
        <f>D3/(D4+D3)</f>
        <v>0.79166666666666663</v>
      </c>
    </row>
    <row r="11" spans="1:4" x14ac:dyDescent="0.25">
      <c r="A11" t="s">
        <v>8</v>
      </c>
      <c r="B11" t="s">
        <v>9</v>
      </c>
      <c r="C11" s="1">
        <f>C2/(C2+C4)</f>
        <v>0.33333333333333331</v>
      </c>
      <c r="D11" s="1">
        <f>D2/(D2+D4)</f>
        <v>0.375</v>
      </c>
    </row>
    <row r="12" spans="1:4" x14ac:dyDescent="0.25">
      <c r="A12" t="s">
        <v>10</v>
      </c>
      <c r="B12" t="s">
        <v>11</v>
      </c>
      <c r="C12" s="1">
        <f>C3/(C3+C5)</f>
        <v>0.96296296296296291</v>
      </c>
      <c r="D12" s="1">
        <f>D3/(D3+D5)</f>
        <v>0.86363636363636365</v>
      </c>
    </row>
    <row r="13" spans="1:4" x14ac:dyDescent="0.25">
      <c r="A13" t="s">
        <v>12</v>
      </c>
      <c r="B13" t="s">
        <v>13</v>
      </c>
      <c r="C13" s="1">
        <f>C4/(C4+C3)</f>
        <v>7.1428571428571425E-2</v>
      </c>
      <c r="D13" s="1">
        <f>D4/(D4+D3)</f>
        <v>0.20833333333333334</v>
      </c>
    </row>
    <row r="14" spans="1:4" x14ac:dyDescent="0.25">
      <c r="A14" t="s">
        <v>14</v>
      </c>
      <c r="B14" t="s">
        <v>15</v>
      </c>
      <c r="C14" s="1">
        <f>C4/(C4+C2)</f>
        <v>0.66666666666666663</v>
      </c>
      <c r="D14" s="1">
        <f>D4/(D4+D2)</f>
        <v>0.625</v>
      </c>
    </row>
    <row r="15" spans="1:4" x14ac:dyDescent="0.25">
      <c r="A15" t="s">
        <v>16</v>
      </c>
      <c r="B15" t="s">
        <v>17</v>
      </c>
      <c r="C15" s="1">
        <f>C5/(C5+C2)</f>
        <v>0.5</v>
      </c>
      <c r="D15" s="1">
        <f>D5/(D5+D2)</f>
        <v>0.5</v>
      </c>
    </row>
    <row r="16" spans="1:4" x14ac:dyDescent="0.25">
      <c r="A16" t="s">
        <v>18</v>
      </c>
      <c r="B16" t="s">
        <v>19</v>
      </c>
      <c r="C16" s="1">
        <f>(C2+C3)/(C2+C3+C4+C5)</f>
        <v>0.9</v>
      </c>
      <c r="D16" s="1">
        <f>(D2+D3)/(D2+D3+D4+D5)</f>
        <v>0.73333333333333328</v>
      </c>
    </row>
    <row r="17" spans="1:4" x14ac:dyDescent="0.25">
      <c r="A17" t="s">
        <v>20</v>
      </c>
      <c r="B17" t="s">
        <v>21</v>
      </c>
      <c r="C17" s="1">
        <f>2*C2/(2*C2+C4+C5)</f>
        <v>0.4</v>
      </c>
      <c r="D17" s="1">
        <f>2*D2/(2*D2+D4+D5)</f>
        <v>0.42857142857142855</v>
      </c>
    </row>
    <row r="18" spans="1:4" x14ac:dyDescent="0.25">
      <c r="A18" t="s">
        <v>22</v>
      </c>
      <c r="B18" t="s">
        <v>23</v>
      </c>
      <c r="C18" s="1">
        <f>(C9+C10)/2</f>
        <v>0.7142857142857143</v>
      </c>
      <c r="D18" s="1">
        <f>(D9+D10)/2</f>
        <v>0.64583333333333326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936D-9886-448D-B4BE-FD87AFD8FABF}">
  <dimension ref="A1:I12"/>
  <sheetViews>
    <sheetView tabSelected="1" workbookViewId="0">
      <selection activeCell="D1" sqref="D1:F1048576"/>
    </sheetView>
  </sheetViews>
  <sheetFormatPr defaultRowHeight="15" x14ac:dyDescent="0.25"/>
  <cols>
    <col min="4" max="4" width="10.5703125" bestFit="1" customWidth="1"/>
    <col min="5" max="5" width="10.42578125" bestFit="1" customWidth="1"/>
    <col min="6" max="6" width="11.28515625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31</v>
      </c>
      <c r="H1" t="s">
        <v>32</v>
      </c>
      <c r="I1" t="s">
        <v>33</v>
      </c>
    </row>
    <row r="2" spans="1:9" x14ac:dyDescent="0.25">
      <c r="A2">
        <v>1</v>
      </c>
      <c r="B2">
        <v>0</v>
      </c>
      <c r="C2">
        <v>0.01</v>
      </c>
      <c r="D2" t="s">
        <v>34</v>
      </c>
      <c r="E2" t="s">
        <v>35</v>
      </c>
      <c r="F2" t="s">
        <v>34</v>
      </c>
      <c r="G2">
        <f>(MID(D2, FIND(",", D2) + 1, LEN(D2)))-(LEFT(D2, FIND(",", D2) - 1))</f>
        <v>0.06</v>
      </c>
      <c r="H2">
        <f t="shared" ref="H2:I2" si="0">(MID(E2, FIND(",", E2) + 1, LEN(E2)))-(LEFT(E2, FIND(",", E2) - 1))</f>
        <v>0.03</v>
      </c>
      <c r="I2">
        <f t="shared" si="0"/>
        <v>0.06</v>
      </c>
    </row>
    <row r="3" spans="1:9" x14ac:dyDescent="0.25">
      <c r="A3">
        <v>2</v>
      </c>
      <c r="B3">
        <v>0</v>
      </c>
      <c r="C3">
        <v>0.11</v>
      </c>
      <c r="D3" t="s">
        <v>36</v>
      </c>
      <c r="E3" t="s">
        <v>37</v>
      </c>
      <c r="F3" t="s">
        <v>38</v>
      </c>
      <c r="G3">
        <f t="shared" ref="G3:G11" si="1">(MID(D3, FIND(",", D3) + 1, LEN(D3)))-(LEFT(D3, FIND(",", D3) - 1))</f>
        <v>0.1</v>
      </c>
      <c r="H3">
        <f t="shared" ref="H3:H11" si="2">(MID(E3, FIND(",", E3) + 1, LEN(E3)))-(LEFT(E3, FIND(",", E3) - 1))</f>
        <v>6.0000000000000012E-2</v>
      </c>
      <c r="I3">
        <f t="shared" ref="I3:I11" si="3">(MID(F3, FIND(",", F3) + 1, LEN(F3)))-(LEFT(F3, FIND(",", F3) - 1))</f>
        <v>0.22</v>
      </c>
    </row>
    <row r="4" spans="1:9" x14ac:dyDescent="0.25">
      <c r="A4">
        <v>3</v>
      </c>
      <c r="B4">
        <v>0</v>
      </c>
      <c r="C4">
        <v>0.43</v>
      </c>
      <c r="D4" t="s">
        <v>39</v>
      </c>
      <c r="E4" t="s">
        <v>40</v>
      </c>
      <c r="F4" t="s">
        <v>39</v>
      </c>
      <c r="G4">
        <f t="shared" si="1"/>
        <v>0.22000000000000003</v>
      </c>
      <c r="H4">
        <f t="shared" si="2"/>
        <v>0.10999999999999999</v>
      </c>
      <c r="I4">
        <f t="shared" si="3"/>
        <v>0.22000000000000003</v>
      </c>
    </row>
    <row r="5" spans="1:9" x14ac:dyDescent="0.25">
      <c r="A5">
        <v>4</v>
      </c>
      <c r="B5">
        <v>0</v>
      </c>
      <c r="C5">
        <v>0.36</v>
      </c>
      <c r="D5" t="s">
        <v>41</v>
      </c>
      <c r="E5" t="s">
        <v>42</v>
      </c>
      <c r="F5" t="s">
        <v>41</v>
      </c>
      <c r="G5">
        <f t="shared" si="1"/>
        <v>0.36000000000000004</v>
      </c>
      <c r="H5">
        <f t="shared" si="2"/>
        <v>0.18</v>
      </c>
      <c r="I5">
        <f t="shared" si="3"/>
        <v>0.36000000000000004</v>
      </c>
    </row>
    <row r="6" spans="1:9" x14ac:dyDescent="0.25">
      <c r="A6">
        <v>5</v>
      </c>
      <c r="B6">
        <v>0</v>
      </c>
      <c r="C6">
        <v>0.57999999999999996</v>
      </c>
      <c r="D6" t="s">
        <v>43</v>
      </c>
      <c r="E6" t="s">
        <v>54</v>
      </c>
      <c r="F6" t="s">
        <v>55</v>
      </c>
      <c r="G6">
        <f t="shared" si="1"/>
        <v>0.4</v>
      </c>
      <c r="H6">
        <f t="shared" si="2"/>
        <v>0.20000000000000007</v>
      </c>
      <c r="I6">
        <f t="shared" si="3"/>
        <v>7.999999999999996E-2</v>
      </c>
    </row>
    <row r="7" spans="1:9" x14ac:dyDescent="0.25">
      <c r="A7">
        <v>6</v>
      </c>
      <c r="B7">
        <v>1</v>
      </c>
      <c r="C7">
        <v>0.43</v>
      </c>
      <c r="D7" t="s">
        <v>44</v>
      </c>
      <c r="E7" t="s">
        <v>53</v>
      </c>
      <c r="F7" t="s">
        <v>56</v>
      </c>
      <c r="G7">
        <f t="shared" si="1"/>
        <v>0.5</v>
      </c>
      <c r="H7">
        <f t="shared" si="2"/>
        <v>0.25000000000000006</v>
      </c>
      <c r="I7">
        <f t="shared" si="3"/>
        <v>0.06</v>
      </c>
    </row>
    <row r="8" spans="1:9" x14ac:dyDescent="0.25">
      <c r="A8">
        <v>7</v>
      </c>
      <c r="B8">
        <v>1</v>
      </c>
      <c r="C8">
        <v>0.61</v>
      </c>
      <c r="D8" t="s">
        <v>45</v>
      </c>
      <c r="E8" t="s">
        <v>52</v>
      </c>
      <c r="F8" t="s">
        <v>57</v>
      </c>
      <c r="G8">
        <f t="shared" si="1"/>
        <v>0.5</v>
      </c>
      <c r="H8">
        <f t="shared" si="2"/>
        <v>0.25</v>
      </c>
      <c r="I8">
        <f t="shared" si="3"/>
        <v>0.24</v>
      </c>
    </row>
    <row r="9" spans="1:9" x14ac:dyDescent="0.25">
      <c r="A9">
        <v>8</v>
      </c>
      <c r="B9">
        <v>1</v>
      </c>
      <c r="C9">
        <v>0.88</v>
      </c>
      <c r="D9" t="s">
        <v>46</v>
      </c>
      <c r="E9" t="s">
        <v>51</v>
      </c>
      <c r="F9" t="s">
        <v>58</v>
      </c>
      <c r="G9">
        <f t="shared" si="1"/>
        <v>0.19999999999999996</v>
      </c>
      <c r="H9">
        <f t="shared" si="2"/>
        <v>0.10000000000000009</v>
      </c>
      <c r="I9">
        <f t="shared" si="3"/>
        <v>0.31999999999999995</v>
      </c>
    </row>
    <row r="10" spans="1:9" x14ac:dyDescent="0.25">
      <c r="A10">
        <v>9</v>
      </c>
      <c r="B10">
        <v>1</v>
      </c>
      <c r="C10">
        <v>0.75</v>
      </c>
      <c r="D10" t="s">
        <v>47</v>
      </c>
      <c r="E10" t="s">
        <v>50</v>
      </c>
      <c r="F10" t="s">
        <v>59</v>
      </c>
      <c r="G10">
        <f t="shared" si="1"/>
        <v>0.10000000000000009</v>
      </c>
      <c r="H10">
        <f t="shared" si="2"/>
        <v>5.0000000000000044E-2</v>
      </c>
      <c r="I10">
        <f t="shared" si="3"/>
        <v>0.19999999999999996</v>
      </c>
    </row>
    <row r="11" spans="1:9" x14ac:dyDescent="0.25">
      <c r="A11">
        <v>10</v>
      </c>
      <c r="B11">
        <v>1</v>
      </c>
      <c r="C11">
        <v>0.94</v>
      </c>
      <c r="D11" t="s">
        <v>48</v>
      </c>
      <c r="E11" t="s">
        <v>49</v>
      </c>
      <c r="F11" t="s">
        <v>60</v>
      </c>
      <c r="G11">
        <f t="shared" si="1"/>
        <v>9.9999999999999978E-2</v>
      </c>
      <c r="H11">
        <f t="shared" si="2"/>
        <v>3.9999999999999925E-2</v>
      </c>
      <c r="I11">
        <f t="shared" si="3"/>
        <v>0.16000000000000003</v>
      </c>
    </row>
    <row r="12" spans="1:9" x14ac:dyDescent="0.25">
      <c r="A12" t="s">
        <v>61</v>
      </c>
      <c r="G12">
        <f>AVERAGE(G2:G11)</f>
        <v>0.254</v>
      </c>
      <c r="H12">
        <f t="shared" ref="H12:I12" si="4">AVERAGE(H2:H11)</f>
        <v>0.127</v>
      </c>
      <c r="I12">
        <f t="shared" si="4"/>
        <v>0.192</v>
      </c>
    </row>
  </sheetData>
  <conditionalFormatting sqref="G2:I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I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I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I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Zhang</dc:creator>
  <cp:lastModifiedBy>Zhenyu Zhang</cp:lastModifiedBy>
  <dcterms:created xsi:type="dcterms:W3CDTF">2015-06-05T18:17:20Z</dcterms:created>
  <dcterms:modified xsi:type="dcterms:W3CDTF">2024-07-09T04:01:42Z</dcterms:modified>
</cp:coreProperties>
</file>