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Estudos/Data/Python/Environments/"/>
    </mc:Choice>
  </mc:AlternateContent>
  <xr:revisionPtr revIDLastSave="0" documentId="13_ncr:1_{B6C6B411-2C1D-AD4F-B08F-A3220B00EE66}" xr6:coauthVersionLast="40" xr6:coauthVersionMax="40" xr10:uidLastSave="{00000000-0000-0000-0000-000000000000}"/>
  <bookViews>
    <workbookView xWindow="0" yWindow="460" windowWidth="28800" windowHeight="16340" activeTab="3" xr2:uid="{2184D749-8611-904A-ABE6-4596C639FEE6}"/>
  </bookViews>
  <sheets>
    <sheet name="Compilado" sheetId="1" r:id="rId1"/>
    <sheet name="Recursos173" sheetId="10" r:id="rId2"/>
    <sheet name="Suspensao173" sheetId="11" r:id="rId3"/>
    <sheet name="FPEestado" sheetId="13" r:id="rId4"/>
    <sheet name="ICMS" sheetId="2" r:id="rId5"/>
    <sheet name="NFCe" sheetId="9" r:id="rId6"/>
    <sheet name="IPVA" sheetId="8" r:id="rId7"/>
    <sheet name="MP938 Estados" sheetId="4" r:id="rId8"/>
    <sheet name="dadosCOREMsuspensao" sheetId="12" r:id="rId9"/>
    <sheet name="LC173 Estados" sheetId="6" r:id="rId10"/>
  </sheets>
  <externalReferences>
    <externalReference r:id="rId11"/>
  </externalReferences>
  <definedNames>
    <definedName name="_xlnm.Print_Area" localSheetId="8">dadosCOREMsuspensao!$A$1:$D$59</definedName>
    <definedName name="milhao">[1]suspensaoDividaRealizada!$A$2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3" l="1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H29" i="11"/>
  <c r="G29" i="11"/>
  <c r="F29" i="11"/>
  <c r="E29" i="11"/>
  <c r="E3" i="11"/>
  <c r="F3" i="11"/>
  <c r="G3" i="11"/>
  <c r="H3" i="11"/>
  <c r="E4" i="11"/>
  <c r="F4" i="11"/>
  <c r="G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H2" i="11"/>
  <c r="G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" i="1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C29" i="11" l="1"/>
  <c r="B29" i="11"/>
  <c r="D29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H29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" i="10"/>
  <c r="F29" i="10"/>
  <c r="E29" i="10"/>
  <c r="D29" i="10"/>
  <c r="C29" i="10"/>
  <c r="B29" i="10"/>
  <c r="G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B29" i="8" l="1"/>
  <c r="M29" i="8"/>
  <c r="L29" i="8"/>
  <c r="K29" i="8"/>
  <c r="J29" i="8"/>
  <c r="I29" i="8"/>
  <c r="H29" i="8"/>
  <c r="G29" i="8"/>
  <c r="F29" i="8"/>
  <c r="E29" i="8"/>
  <c r="D29" i="8"/>
  <c r="C29" i="8"/>
  <c r="E29" i="1" l="1"/>
  <c r="D29" i="1"/>
  <c r="M30" i="6" s="1"/>
  <c r="M29" i="6"/>
  <c r="L3" i="6"/>
  <c r="L4" i="6"/>
  <c r="L5" i="6"/>
  <c r="L6" i="6"/>
  <c r="M6" i="6"/>
  <c r="L7" i="6"/>
  <c r="L8" i="6"/>
  <c r="L9" i="6"/>
  <c r="L10" i="6"/>
  <c r="M10" i="6"/>
  <c r="L11" i="6"/>
  <c r="L12" i="6"/>
  <c r="L13" i="6"/>
  <c r="L14" i="6"/>
  <c r="M14" i="6"/>
  <c r="L15" i="6"/>
  <c r="L16" i="6"/>
  <c r="L17" i="6"/>
  <c r="L18" i="6"/>
  <c r="M18" i="6"/>
  <c r="L19" i="6"/>
  <c r="L20" i="6"/>
  <c r="L21" i="6"/>
  <c r="L22" i="6"/>
  <c r="M22" i="6"/>
  <c r="L23" i="6"/>
  <c r="L24" i="6"/>
  <c r="L25" i="6"/>
  <c r="L26" i="6"/>
  <c r="M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M28" i="6" s="1"/>
  <c r="J27" i="6"/>
  <c r="M27" i="6" s="1"/>
  <c r="J26" i="6"/>
  <c r="J25" i="6"/>
  <c r="M25" i="6" s="1"/>
  <c r="J24" i="6"/>
  <c r="M24" i="6" s="1"/>
  <c r="J23" i="6"/>
  <c r="M23" i="6" s="1"/>
  <c r="J22" i="6"/>
  <c r="J21" i="6"/>
  <c r="M21" i="6" s="1"/>
  <c r="J20" i="6"/>
  <c r="M20" i="6" s="1"/>
  <c r="J19" i="6"/>
  <c r="M19" i="6" s="1"/>
  <c r="J18" i="6"/>
  <c r="J17" i="6"/>
  <c r="M17" i="6" s="1"/>
  <c r="J16" i="6"/>
  <c r="M16" i="6" s="1"/>
  <c r="J15" i="6"/>
  <c r="M15" i="6" s="1"/>
  <c r="J14" i="6"/>
  <c r="J13" i="6"/>
  <c r="M13" i="6" s="1"/>
  <c r="J12" i="6"/>
  <c r="M12" i="6" s="1"/>
  <c r="J11" i="6"/>
  <c r="M11" i="6" s="1"/>
  <c r="J10" i="6"/>
  <c r="J9" i="6"/>
  <c r="M9" i="6" s="1"/>
  <c r="J8" i="6"/>
  <c r="M8" i="6" s="1"/>
  <c r="J7" i="6"/>
  <c r="M7" i="6" s="1"/>
  <c r="J6" i="6"/>
  <c r="J5" i="6"/>
  <c r="M5" i="6" s="1"/>
  <c r="J4" i="6"/>
  <c r="M4" i="6" s="1"/>
  <c r="J3" i="6"/>
  <c r="M3" i="6" s="1"/>
  <c r="J2" i="6"/>
  <c r="J29" i="6" l="1"/>
  <c r="M2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H40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H13" i="4"/>
  <c r="G13" i="4"/>
  <c r="C29" i="1" l="1"/>
  <c r="H41" i="4" s="1"/>
  <c r="M29" i="2"/>
  <c r="L29" i="2"/>
  <c r="K29" i="2"/>
  <c r="J29" i="2"/>
  <c r="I29" i="2"/>
  <c r="H29" i="2"/>
  <c r="G29" i="2"/>
  <c r="F29" i="2"/>
  <c r="E29" i="2"/>
  <c r="D29" i="2"/>
  <c r="C29" i="2"/>
  <c r="B29" i="2"/>
</calcChain>
</file>

<file path=xl/sharedStrings.xml><?xml version="1.0" encoding="utf-8"?>
<sst xmlns="http://schemas.openxmlformats.org/spreadsheetml/2006/main" count="472" uniqueCount="129">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</sst>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mmmm\-yy"/>
    <numFmt numFmtId="167" formatCode="#,##0.00_ ;[Red]\-#,##0.00\ "/>
    <numFmt numFmtId="168" formatCode="#,##0.00;[Red]\(#,##0.00\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/>
    <xf numFmtId="3" fontId="0" fillId="0" borderId="0" xfId="0" applyNumberFormat="1"/>
    <xf numFmtId="0" fontId="2" fillId="2" borderId="0" xfId="2" applyFill="1"/>
    <xf numFmtId="4" fontId="2" fillId="2" borderId="0" xfId="2" applyNumberFormat="1" applyFill="1"/>
    <xf numFmtId="4" fontId="0" fillId="2" borderId="0" xfId="3" applyFont="1" applyFill="1"/>
    <xf numFmtId="164" fontId="4" fillId="3" borderId="1" xfId="2" applyNumberFormat="1" applyFont="1" applyFill="1" applyBorder="1"/>
    <xf numFmtId="164" fontId="4" fillId="3" borderId="2" xfId="2" applyNumberFormat="1" applyFont="1" applyFill="1" applyBorder="1" applyAlignment="1">
      <alignment horizontal="center" vertical="center" wrapText="1"/>
    </xf>
    <xf numFmtId="0" fontId="2" fillId="2" borderId="3" xfId="2" applyFill="1" applyBorder="1"/>
    <xf numFmtId="4" fontId="0" fillId="0" borderId="4" xfId="3" applyFont="1" applyBorder="1"/>
    <xf numFmtId="0" fontId="2" fillId="0" borderId="5" xfId="2" applyBorder="1" applyAlignment="1">
      <alignment horizontal="center"/>
    </xf>
    <xf numFmtId="0" fontId="2" fillId="0" borderId="6" xfId="2" applyBorder="1"/>
    <xf numFmtId="4" fontId="0" fillId="0" borderId="7" xfId="3" applyFont="1" applyBorder="1"/>
    <xf numFmtId="0" fontId="2" fillId="0" borderId="8" xfId="2" applyBorder="1" applyAlignment="1">
      <alignment horizontal="center"/>
    </xf>
    <xf numFmtId="0" fontId="2" fillId="0" borderId="9" xfId="2" applyBorder="1"/>
    <xf numFmtId="4" fontId="0" fillId="0" borderId="2" xfId="3" applyFont="1" applyBorder="1"/>
    <xf numFmtId="0" fontId="2" fillId="0" borderId="10" xfId="2" applyBorder="1" applyAlignment="1">
      <alignment horizontal="center"/>
    </xf>
    <xf numFmtId="0" fontId="2" fillId="0" borderId="11" xfId="2" applyBorder="1"/>
    <xf numFmtId="17" fontId="4" fillId="3" borderId="12" xfId="2" applyNumberFormat="1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5" fillId="2" borderId="0" xfId="4" applyFill="1"/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/>
    <xf numFmtId="0" fontId="3" fillId="0" borderId="19" xfId="0" applyFont="1" applyBorder="1" applyAlignment="1">
      <alignment horizontal="center"/>
    </xf>
    <xf numFmtId="165" fontId="6" fillId="0" borderId="18" xfId="0" applyNumberFormat="1" applyFont="1" applyBorder="1"/>
    <xf numFmtId="165" fontId="6" fillId="0" borderId="19" xfId="0" applyNumberFormat="1" applyFont="1" applyBorder="1"/>
    <xf numFmtId="165" fontId="6" fillId="0" borderId="20" xfId="0" applyNumberFormat="1" applyFont="1" applyBorder="1"/>
    <xf numFmtId="0" fontId="3" fillId="0" borderId="18" xfId="0" applyFont="1" applyBorder="1"/>
    <xf numFmtId="0" fontId="6" fillId="0" borderId="0" xfId="0" applyFont="1"/>
    <xf numFmtId="165" fontId="7" fillId="0" borderId="21" xfId="0" applyNumberFormat="1" applyFont="1" applyBorder="1" applyAlignment="1">
      <alignment vertical="center"/>
    </xf>
    <xf numFmtId="165" fontId="7" fillId="0" borderId="10" xfId="0" applyNumberFormat="1" applyFont="1" applyBorder="1" applyAlignment="1">
      <alignment vertical="center"/>
    </xf>
    <xf numFmtId="165" fontId="7" fillId="0" borderId="22" xfId="0" applyNumberFormat="1" applyFont="1" applyBorder="1" applyAlignment="1">
      <alignment vertical="center"/>
    </xf>
    <xf numFmtId="0" fontId="8" fillId="4" borderId="23" xfId="0" applyFont="1" applyFill="1" applyBorder="1" applyAlignment="1">
      <alignment horizontal="center" vertical="center" wrapText="1"/>
    </xf>
    <xf numFmtId="0" fontId="6" fillId="2" borderId="18" xfId="0" applyFont="1" applyFill="1" applyBorder="1"/>
    <xf numFmtId="0" fontId="3" fillId="2" borderId="24" xfId="0" applyFont="1" applyFill="1" applyBorder="1" applyAlignment="1">
      <alignment horizontal="center"/>
    </xf>
    <xf numFmtId="43" fontId="6" fillId="2" borderId="18" xfId="1" applyFont="1" applyFill="1" applyBorder="1"/>
    <xf numFmtId="43" fontId="6" fillId="2" borderId="24" xfId="1" applyFont="1" applyFill="1" applyBorder="1"/>
    <xf numFmtId="43" fontId="6" fillId="2" borderId="20" xfId="1" applyFont="1" applyFill="1" applyBorder="1"/>
    <xf numFmtId="0" fontId="6" fillId="2" borderId="25" xfId="0" applyFont="1" applyFill="1" applyBorder="1"/>
    <xf numFmtId="0" fontId="3" fillId="2" borderId="26" xfId="0" applyFont="1" applyFill="1" applyBorder="1" applyAlignment="1">
      <alignment horizontal="center"/>
    </xf>
    <xf numFmtId="0" fontId="3" fillId="2" borderId="25" xfId="0" applyFont="1" applyFill="1" applyBorder="1"/>
    <xf numFmtId="0" fontId="6" fillId="2" borderId="0" xfId="0" applyFont="1" applyFill="1"/>
    <xf numFmtId="43" fontId="7" fillId="2" borderId="21" xfId="1" applyFont="1" applyFill="1" applyBorder="1" applyAlignment="1">
      <alignment vertical="center"/>
    </xf>
    <xf numFmtId="43" fontId="0" fillId="0" borderId="27" xfId="1" applyFont="1" applyFill="1" applyBorder="1" applyAlignment="1"/>
    <xf numFmtId="43" fontId="0" fillId="0" borderId="28" xfId="1" applyFont="1" applyFill="1" applyBorder="1" applyAlignment="1"/>
    <xf numFmtId="43" fontId="0" fillId="0" borderId="29" xfId="1" applyFont="1" applyFill="1" applyBorder="1" applyAlignment="1"/>
    <xf numFmtId="43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0" fillId="0" borderId="0" xfId="5" applyNumberFormat="1" applyFont="1" applyAlignment="1">
      <alignment vertical="center"/>
    </xf>
    <xf numFmtId="40" fontId="11" fillId="0" borderId="0" xfId="5" quotePrefix="1" applyNumberFormat="1" applyFont="1" applyAlignment="1">
      <alignment horizontal="left" vertical="center"/>
    </xf>
    <xf numFmtId="40" fontId="12" fillId="0" borderId="0" xfId="5" applyNumberFormat="1" applyFont="1" applyAlignment="1">
      <alignment horizontal="centerContinuous" vertical="center"/>
    </xf>
    <xf numFmtId="40" fontId="13" fillId="0" borderId="0" xfId="5" applyNumberFormat="1" applyFont="1" applyAlignment="1">
      <alignment horizontal="centerContinuous" vertical="center"/>
    </xf>
    <xf numFmtId="0" fontId="9" fillId="0" borderId="0" xfId="5"/>
    <xf numFmtId="40" fontId="15" fillId="0" borderId="0" xfId="5" applyNumberFormat="1" applyFont="1" applyAlignment="1">
      <alignment horizontal="right" vertical="center"/>
    </xf>
    <xf numFmtId="40" fontId="12" fillId="0" borderId="0" xfId="5" applyNumberFormat="1" applyFont="1" applyAlignment="1">
      <alignment vertical="center"/>
    </xf>
    <xf numFmtId="40" fontId="16" fillId="0" borderId="0" xfId="5" applyNumberFormat="1" applyFont="1" applyAlignment="1">
      <alignment horizontal="right" vertical="center"/>
    </xf>
    <xf numFmtId="40" fontId="17" fillId="0" borderId="25" xfId="5" applyNumberFormat="1" applyFont="1" applyBorder="1" applyAlignment="1">
      <alignment vertical="center"/>
    </xf>
    <xf numFmtId="40" fontId="10" fillId="0" borderId="25" xfId="5" applyNumberFormat="1" applyFont="1" applyBorder="1" applyAlignment="1">
      <alignment vertical="center"/>
    </xf>
    <xf numFmtId="40" fontId="9" fillId="0" borderId="0" xfId="5" applyNumberFormat="1"/>
    <xf numFmtId="40" fontId="18" fillId="5" borderId="25" xfId="5" applyNumberFormat="1" applyFont="1" applyFill="1" applyBorder="1" applyAlignment="1">
      <alignment vertical="center"/>
    </xf>
    <xf numFmtId="40" fontId="19" fillId="5" borderId="25" xfId="5" applyNumberFormat="1" applyFont="1" applyFill="1" applyBorder="1" applyAlignment="1">
      <alignment vertical="center"/>
    </xf>
    <xf numFmtId="40" fontId="18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167" fontId="18" fillId="5" borderId="25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horizontal="center" vertical="center"/>
    </xf>
    <xf numFmtId="167" fontId="18" fillId="0" borderId="0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vertical="center"/>
    </xf>
    <xf numFmtId="40" fontId="10" fillId="5" borderId="25" xfId="5" applyNumberFormat="1" applyFont="1" applyFill="1" applyBorder="1" applyAlignment="1">
      <alignment vertical="center"/>
    </xf>
    <xf numFmtId="40" fontId="21" fillId="0" borderId="0" xfId="5" applyNumberFormat="1" applyFont="1" applyAlignment="1">
      <alignment vertical="center"/>
    </xf>
    <xf numFmtId="40" fontId="9" fillId="0" borderId="0" xfId="5" applyNumberFormat="1" applyAlignment="1">
      <alignment vertical="center"/>
    </xf>
    <xf numFmtId="40" fontId="3" fillId="0" borderId="0" xfId="5" applyNumberFormat="1" applyFont="1" applyAlignment="1">
      <alignment vertical="center"/>
    </xf>
    <xf numFmtId="49" fontId="10" fillId="0" borderId="0" xfId="5" applyNumberFormat="1" applyFont="1"/>
    <xf numFmtId="49" fontId="10" fillId="0" borderId="0" xfId="5" applyNumberFormat="1" applyFont="1" applyAlignment="1">
      <alignment vertical="center"/>
    </xf>
    <xf numFmtId="49" fontId="3" fillId="0" borderId="0" xfId="5" applyNumberFormat="1" applyFont="1" applyAlignment="1">
      <alignment vertical="center"/>
    </xf>
    <xf numFmtId="168" fontId="22" fillId="0" borderId="0" xfId="5" applyNumberFormat="1" applyFont="1" applyAlignment="1">
      <alignment horizontal="center" vertical="center"/>
    </xf>
    <xf numFmtId="40" fontId="16" fillId="0" borderId="0" xfId="5" applyNumberFormat="1" applyFont="1" applyAlignment="1">
      <alignment vertical="center"/>
    </xf>
    <xf numFmtId="40" fontId="23" fillId="0" borderId="0" xfId="5" applyNumberFormat="1" applyFont="1" applyAlignment="1">
      <alignment vertical="center"/>
    </xf>
    <xf numFmtId="0" fontId="2" fillId="2" borderId="0" xfId="2" applyFill="1" applyAlignment="1">
      <alignment horizontal="left" wrapText="1"/>
    </xf>
    <xf numFmtId="49" fontId="10" fillId="0" borderId="0" xfId="5" applyNumberFormat="1" applyFont="1" applyAlignment="1">
      <alignment horizontal="left" vertical="center" wrapText="1"/>
    </xf>
    <xf numFmtId="40" fontId="19" fillId="0" borderId="31" xfId="5" applyNumberFormat="1" applyFont="1" applyBorder="1" applyAlignment="1">
      <alignment horizontal="center" vertical="center" textRotation="90" wrapText="1"/>
    </xf>
    <xf numFmtId="40" fontId="19" fillId="0" borderId="32" xfId="5" applyNumberFormat="1" applyFont="1" applyBorder="1" applyAlignment="1">
      <alignment horizontal="center" vertical="center" textRotation="90" wrapText="1"/>
    </xf>
    <xf numFmtId="40" fontId="19" fillId="0" borderId="18" xfId="5" applyNumberFormat="1" applyFont="1" applyBorder="1" applyAlignment="1">
      <alignment horizontal="center" vertical="center" textRotation="90" wrapText="1"/>
    </xf>
    <xf numFmtId="40" fontId="19" fillId="5" borderId="26" xfId="5" applyNumberFormat="1" applyFont="1" applyFill="1" applyBorder="1" applyAlignment="1">
      <alignment horizontal="center" vertical="center"/>
    </xf>
    <xf numFmtId="40" fontId="19" fillId="5" borderId="8" xfId="5" applyNumberFormat="1" applyFont="1" applyFill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 wrapText="1"/>
    </xf>
    <xf numFmtId="40" fontId="19" fillId="0" borderId="25" xfId="5" applyNumberFormat="1" applyFont="1" applyBorder="1" applyAlignment="1">
      <alignment horizontal="center" vertical="center" textRotation="90"/>
    </xf>
    <xf numFmtId="40" fontId="20" fillId="0" borderId="25" xfId="5" applyNumberFormat="1" applyFont="1" applyBorder="1" applyAlignment="1">
      <alignment horizontal="center" vertical="center" textRotation="90" wrapText="1"/>
    </xf>
    <xf numFmtId="40" fontId="19" fillId="0" borderId="25" xfId="5" applyNumberFormat="1" applyFont="1" applyBorder="1" applyAlignment="1">
      <alignment horizontal="center" vertical="center"/>
    </xf>
    <xf numFmtId="40" fontId="17" fillId="0" borderId="30" xfId="5" applyNumberFormat="1" applyFont="1" applyBorder="1" applyAlignment="1">
      <alignment horizontal="left" vertical="center" wrapText="1"/>
    </xf>
    <xf numFmtId="40" fontId="17" fillId="0" borderId="0" xfId="5" applyNumberFormat="1" applyFont="1" applyAlignment="1">
      <alignment horizontal="left" vertical="center" wrapText="1"/>
    </xf>
    <xf numFmtId="40" fontId="14" fillId="0" borderId="0" xfId="5" applyNumberFormat="1" applyFont="1" applyAlignment="1">
      <alignment horizontal="center" vertical="center"/>
    </xf>
    <xf numFmtId="166" fontId="11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horizontal="center" vertical="center"/>
    </xf>
    <xf numFmtId="10" fontId="0" fillId="0" borderId="0" xfId="7" applyNumberFormat="1" applyFont="1"/>
    <xf numFmtId="43" fontId="0" fillId="0" borderId="0" xfId="7" applyNumberFormat="1" applyFont="1"/>
  </cellXfs>
  <cellStyles count="8">
    <cellStyle name="Hiperlink" xfId="4" builtinId="8"/>
    <cellStyle name="Normal" xfId="0" builtinId="0"/>
    <cellStyle name="Normal 2" xfId="2" xr:uid="{5049A83F-5323-184E-9B83-9705F044B262}"/>
    <cellStyle name="Normal 3" xfId="5" xr:uid="{030180B3-DCBA-AF47-A44B-385FC6BBE953}"/>
    <cellStyle name="Porcentagem" xfId="7" builtinId="5"/>
    <cellStyle name="Vírgula" xfId="1" builtinId="3"/>
    <cellStyle name="Vírgula 2" xfId="3" xr:uid="{3DE61BAD-80F9-F947-87B0-51AC013547D2}"/>
    <cellStyle name="Vírgula 3" xfId="6" xr:uid="{4449B33B-0430-FA40-A5EA-14516A987C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is"/>
      <sheetName val="Regiões"/>
      <sheetName val="Total pcp"/>
      <sheetName val="Consolidado"/>
      <sheetName val="suspensãoDívida"/>
      <sheetName val="suspensaoDividaRealizada"/>
      <sheetName val="dadosCOREMsuspensa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1000000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dimension ref="A1:E29"/>
  <sheetViews>
    <sheetView workbookViewId="0">
      <selection activeCell="E27" sqref="E27"/>
    </sheetView>
  </sheetViews>
  <sheetFormatPr baseColWidth="10" defaultRowHeight="16" x14ac:dyDescent="0.2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 x14ac:dyDescent="0.2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 x14ac:dyDescent="0.2">
      <c r="A2" s="7" t="s">
        <v>9</v>
      </c>
      <c r="B2" s="7" t="s">
        <v>34</v>
      </c>
      <c r="C2" s="5">
        <f>VLOOKUP(A2,'MP938 Estados'!$G$13:$H$39,2,)</f>
        <v>176289423.88999999</v>
      </c>
      <c r="D2" s="1">
        <f>SUM(Recursos173!B2:S2)</f>
        <v>204491938.44</v>
      </c>
      <c r="E2" s="5">
        <f>SUM(Suspensao173!B2:O2)</f>
        <v>8824228.9000000004</v>
      </c>
    </row>
    <row r="3" spans="1:5" x14ac:dyDescent="0.2">
      <c r="A3" s="7" t="s">
        <v>10</v>
      </c>
      <c r="B3" s="7" t="s">
        <v>35</v>
      </c>
      <c r="C3" s="5">
        <f>VLOOKUP(A3,'MP938 Estados'!$G$13:$H$39,2,)</f>
        <v>212922219.39000005</v>
      </c>
      <c r="D3" s="1">
        <f>SUM(Recursos173!B3:S3)</f>
        <v>289516587.47035646</v>
      </c>
      <c r="E3" s="5">
        <f>SUM(Suspensao173!B3:O3)</f>
        <v>151484734.5</v>
      </c>
    </row>
    <row r="4" spans="1:5" x14ac:dyDescent="0.2">
      <c r="A4" s="7" t="s">
        <v>11</v>
      </c>
      <c r="B4" s="7" t="s">
        <v>36</v>
      </c>
      <c r="C4" s="5">
        <f>VLOOKUP(A4,'MP938 Estados'!$G$13:$H$39,2,)</f>
        <v>157885802.68000001</v>
      </c>
      <c r="D4" s="1">
        <f>SUM(Recursos173!B4:S4)</f>
        <v>477823179.5619089</v>
      </c>
      <c r="E4" s="5">
        <f>SUM(Suspensao173!B4:O4)</f>
        <v>26646874.5</v>
      </c>
    </row>
    <row r="5" spans="1:5" x14ac:dyDescent="0.2">
      <c r="A5" s="7" t="s">
        <v>12</v>
      </c>
      <c r="B5" s="7" t="s">
        <v>37</v>
      </c>
      <c r="C5" s="5">
        <f>VLOOKUP(A5,'MP938 Estados'!$G$13:$H$39,2,)</f>
        <v>162252603.16000003</v>
      </c>
      <c r="D5" s="1">
        <f>SUM(Recursos173!B5:S5)</f>
        <v>257749651.9847787</v>
      </c>
      <c r="E5" s="5">
        <f>SUM(Suspensao173!B5:O5)</f>
        <v>3288291.25</v>
      </c>
    </row>
    <row r="6" spans="1:5" x14ac:dyDescent="0.2">
      <c r="A6" s="7" t="s">
        <v>13</v>
      </c>
      <c r="B6" s="7" t="s">
        <v>38</v>
      </c>
      <c r="C6" s="5">
        <f>VLOOKUP(A6,'MP938 Estados'!$G$13:$H$39,2,)</f>
        <v>432576148.98000002</v>
      </c>
      <c r="D6" s="1">
        <f>SUM(Recursos173!B6:S6)</f>
        <v>1006313367.7198069</v>
      </c>
      <c r="E6" s="5">
        <f>SUM(Suspensao173!B6:O6)</f>
        <v>234783057.95000002</v>
      </c>
    </row>
    <row r="7" spans="1:5" x14ac:dyDescent="0.2">
      <c r="A7" s="7" t="s">
        <v>7</v>
      </c>
      <c r="B7" s="7" t="s">
        <v>8</v>
      </c>
      <c r="C7" s="5">
        <f>VLOOKUP(A7,'MP938 Estados'!$G$13:$H$39,2,)</f>
        <v>336103853.30000001</v>
      </c>
      <c r="D7" s="1">
        <f>SUM(Recursos173!B7:S7)</f>
        <v>619042101.76766968</v>
      </c>
      <c r="E7" s="5">
        <f>SUM(Suspensao173!B7:O7)</f>
        <v>21777247.050000001</v>
      </c>
    </row>
    <row r="8" spans="1:5" x14ac:dyDescent="0.2">
      <c r="A8" s="7" t="s">
        <v>14</v>
      </c>
      <c r="B8" s="7" t="s">
        <v>39</v>
      </c>
      <c r="C8" s="5">
        <f>VLOOKUP(A8,'MP938 Estados'!$G$13:$H$39,2,)</f>
        <v>32646327.340000004</v>
      </c>
      <c r="D8" s="1">
        <f>SUM(Recursos173!B8:S8)</f>
        <v>335246144.07219708</v>
      </c>
      <c r="E8" s="5">
        <f>SUM(Suspensao173!B8:O8)</f>
        <v>50579869.25</v>
      </c>
    </row>
    <row r="9" spans="1:5" x14ac:dyDescent="0.2">
      <c r="A9" s="7" t="s">
        <v>15</v>
      </c>
      <c r="B9" s="7" t="s">
        <v>40</v>
      </c>
      <c r="C9" s="5">
        <f>VLOOKUP(A9,'MP938 Estados'!$G$13:$H$39,2,)</f>
        <v>86403425.319999993</v>
      </c>
      <c r="D9" s="1">
        <f>SUM(Recursos173!B9:S9)</f>
        <v>455593049.65774012</v>
      </c>
      <c r="E9" s="5">
        <f>SUM(Suspensao173!B9:O9)</f>
        <v>35255216.25</v>
      </c>
    </row>
    <row r="10" spans="1:5" x14ac:dyDescent="0.2">
      <c r="A10" s="7" t="s">
        <v>16</v>
      </c>
      <c r="B10" s="7" t="s">
        <v>41</v>
      </c>
      <c r="C10" s="5">
        <f>VLOOKUP(A10,'MP938 Estados'!$G$13:$H$39,2,)</f>
        <v>132566915.56</v>
      </c>
      <c r="D10" s="1">
        <f>SUM(Recursos173!B10:S10)</f>
        <v>655435150.78064585</v>
      </c>
      <c r="E10" s="5">
        <f>SUM(Suspensao173!B10:O10)</f>
        <v>0</v>
      </c>
    </row>
    <row r="11" spans="1:5" x14ac:dyDescent="0.2">
      <c r="A11" s="7" t="s">
        <v>17</v>
      </c>
      <c r="B11" s="7" t="s">
        <v>42</v>
      </c>
      <c r="C11" s="5">
        <f>VLOOKUP(A11,'MP938 Estados'!$G$13:$H$39,2,)</f>
        <v>337509341.88</v>
      </c>
      <c r="D11" s="1">
        <f>SUM(Recursos173!B11:S11)</f>
        <v>502283012.26718497</v>
      </c>
      <c r="E11" s="5">
        <f>SUM(Suspensao173!B11:O11)</f>
        <v>58328529.200000003</v>
      </c>
    </row>
    <row r="12" spans="1:5" x14ac:dyDescent="0.2">
      <c r="A12" s="7" t="s">
        <v>18</v>
      </c>
      <c r="B12" s="7" t="s">
        <v>43</v>
      </c>
      <c r="C12" s="5">
        <f>VLOOKUP(A12,'MP938 Estados'!$G$13:$H$39,2,)</f>
        <v>221373939.50999999</v>
      </c>
      <c r="D12" s="1">
        <f>SUM(Recursos173!B12:S12)</f>
        <v>1718884228.8182034</v>
      </c>
      <c r="E12" s="5">
        <f>SUM(Suspensao173!B12:O12)</f>
        <v>0</v>
      </c>
    </row>
    <row r="13" spans="1:5" x14ac:dyDescent="0.2">
      <c r="A13" s="7" t="s">
        <v>19</v>
      </c>
      <c r="B13" s="7" t="s">
        <v>44</v>
      </c>
      <c r="C13" s="5">
        <f>VLOOKUP(A13,'MP938 Estados'!$G$13:$H$39,2,)</f>
        <v>70506279.129999995</v>
      </c>
      <c r="D13" s="1">
        <f>SUM(Recursos173!B13:S13)</f>
        <v>351395985.20950371</v>
      </c>
      <c r="E13" s="5">
        <f>SUM(Suspensao173!B13:O13)</f>
        <v>155886353.94999999</v>
      </c>
    </row>
    <row r="14" spans="1:5" x14ac:dyDescent="0.2">
      <c r="A14" s="7" t="s">
        <v>20</v>
      </c>
      <c r="B14" s="7" t="s">
        <v>45</v>
      </c>
      <c r="C14" s="5">
        <f>VLOOKUP(A14,'MP938 Estados'!$G$13:$H$39,2,)</f>
        <v>107007199.3</v>
      </c>
      <c r="D14" s="1">
        <f>SUM(Recursos173!B14:S14)</f>
        <v>727351577.63853502</v>
      </c>
      <c r="E14" s="5">
        <f>SUM(Suspensao173!B14:O14)</f>
        <v>53220734.900000006</v>
      </c>
    </row>
    <row r="15" spans="1:5" x14ac:dyDescent="0.2">
      <c r="A15" s="7" t="s">
        <v>21</v>
      </c>
      <c r="B15" s="7" t="s">
        <v>46</v>
      </c>
      <c r="C15" s="5">
        <f>VLOOKUP(A15,'MP938 Estados'!$G$13:$H$39,2,)</f>
        <v>301910540.5</v>
      </c>
      <c r="D15" s="1">
        <f>SUM(Recursos173!B15:S15)</f>
        <v>700336845.97882068</v>
      </c>
      <c r="E15" s="5">
        <f>SUM(Suspensao173!B15:O15)</f>
        <v>24370356.449999999</v>
      </c>
    </row>
    <row r="16" spans="1:5" x14ac:dyDescent="0.2">
      <c r="A16" s="7" t="s">
        <v>22</v>
      </c>
      <c r="B16" s="7" t="s">
        <v>47</v>
      </c>
      <c r="C16" s="5">
        <f>VLOOKUP(A16,'MP938 Estados'!$G$13:$H$39,2,)</f>
        <v>217076683.14000002</v>
      </c>
      <c r="D16" s="1">
        <f>SUM(Recursos173!B16:S16)</f>
        <v>320226304.52077723</v>
      </c>
      <c r="E16" s="5">
        <f>SUM(Suspensao173!B16:O16)</f>
        <v>19535967.300000001</v>
      </c>
    </row>
    <row r="17" spans="1:5" x14ac:dyDescent="0.2">
      <c r="A17" s="7" t="s">
        <v>23</v>
      </c>
      <c r="B17" s="7" t="s">
        <v>48</v>
      </c>
      <c r="C17" s="5">
        <f>VLOOKUP(A17,'MP938 Estados'!$G$13:$H$39,2,)</f>
        <v>323202930.24000001</v>
      </c>
      <c r="D17" s="1">
        <f>SUM(Recursos173!B17:S17)</f>
        <v>679414758.92329049</v>
      </c>
      <c r="E17" s="5">
        <f>SUM(Suspensao173!B17:O17)</f>
        <v>81421008.049999997</v>
      </c>
    </row>
    <row r="18" spans="1:5" x14ac:dyDescent="0.2">
      <c r="A18" s="7" t="s">
        <v>24</v>
      </c>
      <c r="B18" s="7" t="s">
        <v>49</v>
      </c>
      <c r="C18" s="5">
        <f>VLOOKUP(A18,'MP938 Estados'!$G$13:$H$39,2,)</f>
        <v>209765775.86000001</v>
      </c>
      <c r="D18" s="1">
        <f>SUM(Recursos173!B18:S18)</f>
        <v>263835921.79965949</v>
      </c>
      <c r="E18" s="5">
        <f>SUM(Suspensao173!B18:O18)</f>
        <v>0</v>
      </c>
    </row>
    <row r="19" spans="1:5" x14ac:dyDescent="0.2">
      <c r="A19" s="7" t="s">
        <v>25</v>
      </c>
      <c r="B19" s="7" t="s">
        <v>50</v>
      </c>
      <c r="C19" s="5">
        <f>VLOOKUP(A19,'MP938 Estados'!$G$13:$H$39,2,)</f>
        <v>129408348.61</v>
      </c>
      <c r="D19" s="1">
        <f>SUM(Recursos173!B19:S19)</f>
        <v>982621291.47573662</v>
      </c>
      <c r="E19" s="5">
        <f>SUM(Suspensao173!B19:O19)</f>
        <v>265194279.44999999</v>
      </c>
    </row>
    <row r="20" spans="1:5" x14ac:dyDescent="0.2">
      <c r="A20" s="7" t="s">
        <v>26</v>
      </c>
      <c r="B20" s="7" t="s">
        <v>51</v>
      </c>
      <c r="C20" s="5">
        <f>VLOOKUP(A20,'MP938 Estados'!$G$13:$H$39,2,)</f>
        <v>100553735.21000001</v>
      </c>
      <c r="D20" s="1">
        <f>SUM(Recursos173!B20:S20)</f>
        <v>1216710920.589184</v>
      </c>
      <c r="E20" s="5">
        <f>SUM(Suspensao173!B20:O20)</f>
        <v>0</v>
      </c>
    </row>
    <row r="21" spans="1:5" x14ac:dyDescent="0.2">
      <c r="A21" s="7" t="s">
        <v>27</v>
      </c>
      <c r="B21" s="7" t="s">
        <v>52</v>
      </c>
      <c r="C21" s="5">
        <f>VLOOKUP(A21,'MP938 Estados'!$G$13:$H$39,2,)</f>
        <v>201591014.92000002</v>
      </c>
      <c r="D21" s="1">
        <f>SUM(Recursos173!B21:S21)</f>
        <v>293783580.24846268</v>
      </c>
      <c r="E21" s="5">
        <f>SUM(Suspensao173!B21:O21)</f>
        <v>11093236.65</v>
      </c>
    </row>
    <row r="22" spans="1:5" x14ac:dyDescent="0.2">
      <c r="A22" s="7" t="s">
        <v>28</v>
      </c>
      <c r="B22" s="7" t="s">
        <v>53</v>
      </c>
      <c r="C22" s="5">
        <f>VLOOKUP(A22,'MP938 Estados'!$G$13:$H$39,2,)</f>
        <v>144891268.13</v>
      </c>
      <c r="D22" s="1">
        <f>SUM(Recursos173!B22:S22)</f>
        <v>238291368.70604485</v>
      </c>
      <c r="E22" s="5">
        <f>SUM(Suspensao173!B22:O22)</f>
        <v>61154642.649999999</v>
      </c>
    </row>
    <row r="23" spans="1:5" x14ac:dyDescent="0.2">
      <c r="A23" s="7" t="s">
        <v>29</v>
      </c>
      <c r="B23" s="7" t="s">
        <v>54</v>
      </c>
      <c r="C23" s="5">
        <f>VLOOKUP(A23,'MP938 Estados'!$G$13:$H$39,2,)</f>
        <v>129975367.13</v>
      </c>
      <c r="D23" s="1">
        <f>SUM(Recursos173!B23:S23)</f>
        <v>194309978.86906195</v>
      </c>
      <c r="E23" s="5">
        <f>SUM(Suspensao173!B23:O23)</f>
        <v>6238127.4000000004</v>
      </c>
    </row>
    <row r="24" spans="1:5" x14ac:dyDescent="0.2">
      <c r="A24" s="7" t="s">
        <v>30</v>
      </c>
      <c r="B24" s="7" t="s">
        <v>55</v>
      </c>
      <c r="C24" s="5">
        <f>VLOOKUP(A24,'MP938 Estados'!$G$13:$H$39,2,)</f>
        <v>93091492.530000001</v>
      </c>
      <c r="D24" s="1">
        <f>SUM(Recursos173!B24:S24)</f>
        <v>1099699949.6999426</v>
      </c>
      <c r="E24" s="5">
        <f>SUM(Suspensao173!B24:O24)</f>
        <v>0</v>
      </c>
    </row>
    <row r="25" spans="1:5" x14ac:dyDescent="0.2">
      <c r="A25" s="7" t="s">
        <v>31</v>
      </c>
      <c r="B25" s="7" t="s">
        <v>56</v>
      </c>
      <c r="C25" s="5">
        <f>VLOOKUP(A25,'MP938 Estados'!$G$13:$H$39,2,)</f>
        <v>56424570.879999995</v>
      </c>
      <c r="D25" s="1">
        <f>SUM(Recursos173!B25:S25)</f>
        <v>668290145.71685767</v>
      </c>
      <c r="E25" s="5">
        <f>SUM(Suspensao173!B25:O25)</f>
        <v>242208658.90000001</v>
      </c>
    </row>
    <row r="26" spans="1:5" x14ac:dyDescent="0.2">
      <c r="A26" s="7" t="s">
        <v>32</v>
      </c>
      <c r="B26" s="7" t="s">
        <v>57</v>
      </c>
      <c r="C26" s="5">
        <f>VLOOKUP(A26,'MP938 Estados'!$G$13:$H$39,2,)</f>
        <v>194826965.25</v>
      </c>
      <c r="D26" s="1">
        <f>SUM(Recursos173!B26:S26)</f>
        <v>235195514.20976174</v>
      </c>
      <c r="E26" s="5">
        <f>SUM(Suspensao173!B26:O26)</f>
        <v>23776620.199999999</v>
      </c>
    </row>
    <row r="27" spans="1:5" x14ac:dyDescent="0.2">
      <c r="A27" s="7" t="s">
        <v>2</v>
      </c>
      <c r="B27" s="7" t="s">
        <v>3</v>
      </c>
      <c r="C27" s="5">
        <f>VLOOKUP(A27,'MP938 Estados'!$G$13:$H$39,2,)</f>
        <v>46607333.590000004</v>
      </c>
      <c r="D27" s="1">
        <f>SUM(Recursos173!B27:S27)</f>
        <v>3802485710.0440569</v>
      </c>
      <c r="E27" s="5">
        <f>SUM(Suspensao173!B27:O27)</f>
        <v>6184733971.5499992</v>
      </c>
    </row>
    <row r="28" spans="1:5" x14ac:dyDescent="0.2">
      <c r="A28" s="7" t="s">
        <v>33</v>
      </c>
      <c r="B28" s="7" t="s">
        <v>58</v>
      </c>
      <c r="C28" s="5">
        <f>VLOOKUP(A28,'MP938 Estados'!$G$13:$H$39,2,)</f>
        <v>194780516.68000001</v>
      </c>
      <c r="D28" s="1">
        <f>SUM(Recursos173!B28:S28)</f>
        <v>203671733.82640505</v>
      </c>
      <c r="E28" s="5">
        <f>SUM(Suspensao173!B28:O28)</f>
        <v>0</v>
      </c>
    </row>
    <row r="29" spans="1:5" x14ac:dyDescent="0.2">
      <c r="A29" s="8" t="s">
        <v>59</v>
      </c>
      <c r="B29" s="8" t="s">
        <v>60</v>
      </c>
      <c r="C29" s="5">
        <f>SUM(C2:C28)</f>
        <v>4810150022.1100016</v>
      </c>
      <c r="D29" s="5">
        <f>SUM(D2:D28)</f>
        <v>18499999999.996593</v>
      </c>
      <c r="E29" s="5">
        <f>SUM(E2:E28)</f>
        <v>7719802006.2999992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workbookViewId="0">
      <selection activeCell="G2" sqref="G2:J28"/>
    </sheetView>
  </sheetViews>
  <sheetFormatPr baseColWidth="10" defaultRowHeight="16" x14ac:dyDescent="0.2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33" thickBot="1" x14ac:dyDescent="0.25">
      <c r="A1" s="30" t="s">
        <v>73</v>
      </c>
      <c r="B1" s="31" t="s">
        <v>74</v>
      </c>
      <c r="C1" s="32" t="s">
        <v>75</v>
      </c>
      <c r="D1" s="33" t="s">
        <v>76</v>
      </c>
      <c r="E1" s="34" t="s">
        <v>77</v>
      </c>
      <c r="F1" s="45" t="s">
        <v>73</v>
      </c>
      <c r="G1" s="45" t="s">
        <v>74</v>
      </c>
      <c r="H1" s="45" t="s">
        <v>78</v>
      </c>
      <c r="I1" s="45" t="s">
        <v>79</v>
      </c>
      <c r="J1" s="45" t="s">
        <v>80</v>
      </c>
    </row>
    <row r="2" spans="1:13" x14ac:dyDescent="0.2">
      <c r="A2" s="35" t="s">
        <v>34</v>
      </c>
      <c r="B2" s="36" t="s">
        <v>9</v>
      </c>
      <c r="C2" s="37">
        <v>63152375.119999997</v>
      </c>
      <c r="D2" s="38">
        <v>49589201.420000002</v>
      </c>
      <c r="E2" s="39">
        <v>112741576.54000001</v>
      </c>
      <c r="F2" s="46" t="s">
        <v>34</v>
      </c>
      <c r="G2" s="47" t="s">
        <v>9</v>
      </c>
      <c r="H2" s="48">
        <v>42161160.479999997</v>
      </c>
      <c r="I2" s="49">
        <v>49589201.420000002</v>
      </c>
      <c r="J2" s="50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 x14ac:dyDescent="0.2">
      <c r="A3" s="35" t="s">
        <v>35</v>
      </c>
      <c r="B3" s="36" t="s">
        <v>10</v>
      </c>
      <c r="C3" s="37">
        <v>39007753</v>
      </c>
      <c r="D3" s="38">
        <v>103092122.3</v>
      </c>
      <c r="E3" s="39">
        <v>142099875.30000001</v>
      </c>
      <c r="F3" s="51" t="s">
        <v>35</v>
      </c>
      <c r="G3" s="52" t="s">
        <v>10</v>
      </c>
      <c r="H3" s="48">
        <v>44324589.870356485</v>
      </c>
      <c r="I3" s="49">
        <v>103092122.3</v>
      </c>
      <c r="J3" s="50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 x14ac:dyDescent="0.2">
      <c r="A4" s="35" t="s">
        <v>36</v>
      </c>
      <c r="B4" s="36" t="s">
        <v>11</v>
      </c>
      <c r="C4" s="37">
        <v>101389108.47</v>
      </c>
      <c r="D4" s="38">
        <v>156578546.96000001</v>
      </c>
      <c r="E4" s="39">
        <v>257967655.43000001</v>
      </c>
      <c r="F4" s="51" t="s">
        <v>36</v>
      </c>
      <c r="G4" s="52" t="s">
        <v>11</v>
      </c>
      <c r="H4" s="48">
        <v>63276977.1719089</v>
      </c>
      <c r="I4" s="49">
        <v>156578546.96000001</v>
      </c>
      <c r="J4" s="50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 x14ac:dyDescent="0.2">
      <c r="A5" s="40" t="s">
        <v>37</v>
      </c>
      <c r="B5" s="36" t="s">
        <v>12</v>
      </c>
      <c r="C5" s="37">
        <v>93399024.310000002</v>
      </c>
      <c r="D5" s="38">
        <v>40148871.469999999</v>
      </c>
      <c r="E5" s="39">
        <v>133547895.78</v>
      </c>
      <c r="F5" s="53" t="s">
        <v>37</v>
      </c>
      <c r="G5" s="52" t="s">
        <v>12</v>
      </c>
      <c r="H5" s="48">
        <v>84052884.734778702</v>
      </c>
      <c r="I5" s="49">
        <v>40148871.469999999</v>
      </c>
      <c r="J5" s="50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 x14ac:dyDescent="0.2">
      <c r="A6" s="35" t="s">
        <v>38</v>
      </c>
      <c r="B6" s="36" t="s">
        <v>13</v>
      </c>
      <c r="C6" s="37">
        <v>84239906.849999994</v>
      </c>
      <c r="D6" s="38">
        <v>417123319.20999998</v>
      </c>
      <c r="E6" s="39">
        <v>501363226.06</v>
      </c>
      <c r="F6" s="51" t="s">
        <v>38</v>
      </c>
      <c r="G6" s="52" t="s">
        <v>13</v>
      </c>
      <c r="H6" s="48">
        <v>87826822.449806973</v>
      </c>
      <c r="I6" s="49">
        <v>417123319.20999998</v>
      </c>
      <c r="J6" s="50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 x14ac:dyDescent="0.2">
      <c r="A7" s="40" t="s">
        <v>8</v>
      </c>
      <c r="B7" s="36" t="s">
        <v>7</v>
      </c>
      <c r="C7" s="37">
        <v>83947328.650000006</v>
      </c>
      <c r="D7" s="38">
        <v>229705335.72</v>
      </c>
      <c r="E7" s="39">
        <v>313652664.37</v>
      </c>
      <c r="F7" s="53" t="s">
        <v>8</v>
      </c>
      <c r="G7" s="52" t="s">
        <v>7</v>
      </c>
      <c r="H7" s="48">
        <v>75684101.677669674</v>
      </c>
      <c r="I7" s="49">
        <v>229705335.72</v>
      </c>
      <c r="J7" s="50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 x14ac:dyDescent="0.2">
      <c r="A8" s="35" t="s">
        <v>39</v>
      </c>
      <c r="B8" s="36" t="s">
        <v>14</v>
      </c>
      <c r="C8" s="37">
        <v>40534627.909999996</v>
      </c>
      <c r="D8" s="38">
        <v>116654439.20999999</v>
      </c>
      <c r="E8" s="39">
        <v>157189067.12</v>
      </c>
      <c r="F8" s="51" t="s">
        <v>39</v>
      </c>
      <c r="G8" s="52" t="s">
        <v>14</v>
      </c>
      <c r="H8" s="48">
        <v>61402637.742197081</v>
      </c>
      <c r="I8" s="49">
        <v>116654439.20999999</v>
      </c>
      <c r="J8" s="50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 x14ac:dyDescent="0.2">
      <c r="A9" s="40" t="s">
        <v>40</v>
      </c>
      <c r="B9" s="36" t="s">
        <v>15</v>
      </c>
      <c r="C9" s="37">
        <v>48175396.189999998</v>
      </c>
      <c r="D9" s="38">
        <v>178095330.44</v>
      </c>
      <c r="E9" s="39">
        <v>226270726.63</v>
      </c>
      <c r="F9" s="53" t="s">
        <v>40</v>
      </c>
      <c r="G9" s="52" t="s">
        <v>15</v>
      </c>
      <c r="H9" s="48">
        <v>51226992.587740138</v>
      </c>
      <c r="I9" s="49">
        <v>178095330.44</v>
      </c>
      <c r="J9" s="50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 x14ac:dyDescent="0.2">
      <c r="A10" s="40" t="s">
        <v>41</v>
      </c>
      <c r="B10" s="36" t="s">
        <v>16</v>
      </c>
      <c r="C10" s="37">
        <v>39137776.329999998</v>
      </c>
      <c r="D10" s="38">
        <v>285644397.87</v>
      </c>
      <c r="E10" s="39">
        <v>324782174.19999999</v>
      </c>
      <c r="F10" s="53" t="s">
        <v>41</v>
      </c>
      <c r="G10" s="52" t="s">
        <v>16</v>
      </c>
      <c r="H10" s="48">
        <v>45008578.710645854</v>
      </c>
      <c r="I10" s="49">
        <v>285644397.87</v>
      </c>
      <c r="J10" s="50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 x14ac:dyDescent="0.2">
      <c r="A11" s="40" t="s">
        <v>42</v>
      </c>
      <c r="B11" s="36" t="s">
        <v>17</v>
      </c>
      <c r="C11" s="37">
        <v>71940049.810000002</v>
      </c>
      <c r="D11" s="38">
        <v>182992774.71000001</v>
      </c>
      <c r="E11" s="39">
        <v>254932824.52000001</v>
      </c>
      <c r="F11" s="53" t="s">
        <v>42</v>
      </c>
      <c r="G11" s="52" t="s">
        <v>17</v>
      </c>
      <c r="H11" s="48">
        <v>64357413.037184939</v>
      </c>
      <c r="I11" s="49">
        <v>182992774.71000001</v>
      </c>
      <c r="J11" s="50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 x14ac:dyDescent="0.2">
      <c r="A12" s="35" t="s">
        <v>43</v>
      </c>
      <c r="B12" s="36" t="s">
        <v>18</v>
      </c>
      <c r="C12" s="37">
        <v>109562888.23</v>
      </c>
      <c r="D12" s="38">
        <v>748598032.67999995</v>
      </c>
      <c r="E12" s="39">
        <v>858160920.90999997</v>
      </c>
      <c r="F12" s="51" t="s">
        <v>43</v>
      </c>
      <c r="G12" s="52" t="s">
        <v>18</v>
      </c>
      <c r="H12" s="48">
        <v>112125275.22820337</v>
      </c>
      <c r="I12" s="49">
        <v>748598032.67999995</v>
      </c>
      <c r="J12" s="50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 x14ac:dyDescent="0.2">
      <c r="A13" s="40" t="s">
        <v>44</v>
      </c>
      <c r="B13" s="36" t="s">
        <v>19</v>
      </c>
      <c r="C13" s="37">
        <v>18085294.609999999</v>
      </c>
      <c r="D13" s="38">
        <v>155427595.25999999</v>
      </c>
      <c r="E13" s="39">
        <v>173512889.87</v>
      </c>
      <c r="F13" s="53" t="s">
        <v>44</v>
      </c>
      <c r="G13" s="52" t="s">
        <v>19</v>
      </c>
      <c r="H13" s="48">
        <v>22455500.0795037</v>
      </c>
      <c r="I13" s="49">
        <v>155427595.25999999</v>
      </c>
      <c r="J13" s="50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 x14ac:dyDescent="0.2">
      <c r="A14" s="35" t="s">
        <v>45</v>
      </c>
      <c r="B14" s="36" t="s">
        <v>20</v>
      </c>
      <c r="C14" s="37">
        <v>22590863.399999999</v>
      </c>
      <c r="D14" s="38">
        <v>336510152.56</v>
      </c>
      <c r="E14" s="39">
        <v>359101015.95999998</v>
      </c>
      <c r="F14" s="51" t="s">
        <v>45</v>
      </c>
      <c r="G14" s="52" t="s">
        <v>20</v>
      </c>
      <c r="H14" s="48">
        <v>31740409.118535101</v>
      </c>
      <c r="I14" s="49">
        <v>336510152.56</v>
      </c>
      <c r="J14" s="50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 x14ac:dyDescent="0.2">
      <c r="A15" s="40" t="s">
        <v>46</v>
      </c>
      <c r="B15" s="36" t="s">
        <v>21</v>
      </c>
      <c r="C15" s="37">
        <v>79221572.519999996</v>
      </c>
      <c r="D15" s="38">
        <v>274020951.75</v>
      </c>
      <c r="E15" s="39">
        <v>353242524.26999998</v>
      </c>
      <c r="F15" s="53" t="s">
        <v>46</v>
      </c>
      <c r="G15" s="52" t="s">
        <v>21</v>
      </c>
      <c r="H15" s="48">
        <v>73073369.958820671</v>
      </c>
      <c r="I15" s="49">
        <v>274020951.75</v>
      </c>
      <c r="J15" s="50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 x14ac:dyDescent="0.2">
      <c r="A16" s="40" t="s">
        <v>47</v>
      </c>
      <c r="B16" s="36" t="s">
        <v>22</v>
      </c>
      <c r="C16" s="37">
        <v>45702684.560000002</v>
      </c>
      <c r="D16" s="38">
        <v>112026127.67</v>
      </c>
      <c r="E16" s="39">
        <v>157728812.22999999</v>
      </c>
      <c r="F16" s="53" t="s">
        <v>47</v>
      </c>
      <c r="G16" s="52" t="s">
        <v>22</v>
      </c>
      <c r="H16" s="48">
        <v>50471364.620777205</v>
      </c>
      <c r="I16" s="49">
        <v>112026127.67</v>
      </c>
      <c r="J16" s="50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 x14ac:dyDescent="0.2">
      <c r="A17" s="35" t="s">
        <v>48</v>
      </c>
      <c r="B17" s="36" t="s">
        <v>23</v>
      </c>
      <c r="C17" s="37">
        <v>77485594.819999993</v>
      </c>
      <c r="D17" s="38">
        <v>269394441.07999998</v>
      </c>
      <c r="E17" s="39">
        <v>346880035.89999998</v>
      </c>
      <c r="F17" s="51" t="s">
        <v>48</v>
      </c>
      <c r="G17" s="52" t="s">
        <v>23</v>
      </c>
      <c r="H17" s="48">
        <v>63140281.943290606</v>
      </c>
      <c r="I17" s="49">
        <v>269394441.07999998</v>
      </c>
      <c r="J17" s="50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 x14ac:dyDescent="0.2">
      <c r="A18" s="40" t="s">
        <v>49</v>
      </c>
      <c r="B18" s="36" t="s">
        <v>24</v>
      </c>
      <c r="C18" s="37">
        <v>28344368.390000001</v>
      </c>
      <c r="D18" s="38">
        <v>100202008.37</v>
      </c>
      <c r="E18" s="39">
        <v>128546376.76000001</v>
      </c>
      <c r="F18" s="53" t="s">
        <v>49</v>
      </c>
      <c r="G18" s="52" t="s">
        <v>24</v>
      </c>
      <c r="H18" s="48">
        <v>35087536.66965948</v>
      </c>
      <c r="I18" s="49">
        <v>100202008.37</v>
      </c>
      <c r="J18" s="50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 x14ac:dyDescent="0.2">
      <c r="A19" s="40" t="s">
        <v>50</v>
      </c>
      <c r="B19" s="36" t="s">
        <v>25</v>
      </c>
      <c r="C19" s="37">
        <v>60349214.340000004</v>
      </c>
      <c r="D19" s="38">
        <v>429263665.25999999</v>
      </c>
      <c r="E19" s="39">
        <v>489612879.60000002</v>
      </c>
      <c r="F19" s="53" t="s">
        <v>50</v>
      </c>
      <c r="G19" s="52" t="s">
        <v>25</v>
      </c>
      <c r="H19" s="48">
        <v>63744746.615736574</v>
      </c>
      <c r="I19" s="49">
        <v>429263665.25999999</v>
      </c>
      <c r="J19" s="50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 x14ac:dyDescent="0.2">
      <c r="A20" s="40" t="s">
        <v>51</v>
      </c>
      <c r="B20" s="36" t="s">
        <v>26</v>
      </c>
      <c r="C20" s="37">
        <v>110317671.90000001</v>
      </c>
      <c r="D20" s="38">
        <v>502055930.94</v>
      </c>
      <c r="E20" s="39">
        <v>612373602.84000003</v>
      </c>
      <c r="F20" s="53" t="s">
        <v>51</v>
      </c>
      <c r="G20" s="52" t="s">
        <v>26</v>
      </c>
      <c r="H20" s="48">
        <v>102281386.80918404</v>
      </c>
      <c r="I20" s="49">
        <v>502055930.94</v>
      </c>
      <c r="J20" s="50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 x14ac:dyDescent="0.2">
      <c r="A21" s="40" t="s">
        <v>52</v>
      </c>
      <c r="B21" s="36" t="s">
        <v>27</v>
      </c>
      <c r="C21" s="37">
        <v>32370333.859999999</v>
      </c>
      <c r="D21" s="38">
        <v>110563997.73999999</v>
      </c>
      <c r="E21" s="39">
        <v>142934331.59999999</v>
      </c>
      <c r="F21" s="53" t="s">
        <v>52</v>
      </c>
      <c r="G21" s="52" t="s">
        <v>27</v>
      </c>
      <c r="H21" s="48">
        <v>40285250.908462733</v>
      </c>
      <c r="I21" s="49">
        <v>110563997.73999999</v>
      </c>
      <c r="J21" s="50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 x14ac:dyDescent="0.2">
      <c r="A22" s="40" t="s">
        <v>53</v>
      </c>
      <c r="B22" s="36" t="s">
        <v>28</v>
      </c>
      <c r="C22" s="37">
        <v>31009025.57</v>
      </c>
      <c r="D22" s="38">
        <v>83800696.640000001</v>
      </c>
      <c r="E22" s="39">
        <v>114809722.20999999</v>
      </c>
      <c r="F22" s="53" t="s">
        <v>53</v>
      </c>
      <c r="G22" s="52" t="s">
        <v>28</v>
      </c>
      <c r="H22" s="48">
        <v>39680949.856044881</v>
      </c>
      <c r="I22" s="49">
        <v>83800696.640000001</v>
      </c>
      <c r="J22" s="50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 x14ac:dyDescent="0.2">
      <c r="A23" s="35" t="s">
        <v>54</v>
      </c>
      <c r="B23" s="36" t="s">
        <v>29</v>
      </c>
      <c r="C23" s="37">
        <v>48219309.909999996</v>
      </c>
      <c r="D23" s="38">
        <v>36800762.600000001</v>
      </c>
      <c r="E23" s="39">
        <v>85020072.510000005</v>
      </c>
      <c r="F23" s="51" t="s">
        <v>54</v>
      </c>
      <c r="G23" s="52" t="s">
        <v>29</v>
      </c>
      <c r="H23" s="48">
        <v>72489143.759061918</v>
      </c>
      <c r="I23" s="49">
        <v>36800762.600000001</v>
      </c>
      <c r="J23" s="50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 x14ac:dyDescent="0.2">
      <c r="A24" s="40" t="s">
        <v>55</v>
      </c>
      <c r="B24" s="36" t="s">
        <v>30</v>
      </c>
      <c r="C24" s="37">
        <v>63544313.590000004</v>
      </c>
      <c r="D24" s="38">
        <v>486344265.55000001</v>
      </c>
      <c r="E24" s="39">
        <v>549888579.13999999</v>
      </c>
      <c r="F24" s="53" t="s">
        <v>55</v>
      </c>
      <c r="G24" s="52" t="s">
        <v>30</v>
      </c>
      <c r="H24" s="48">
        <v>63467105.009942576</v>
      </c>
      <c r="I24" s="49">
        <v>486344265.55000001</v>
      </c>
      <c r="J24" s="50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 x14ac:dyDescent="0.2">
      <c r="A25" s="35" t="s">
        <v>56</v>
      </c>
      <c r="B25" s="36" t="s">
        <v>31</v>
      </c>
      <c r="C25" s="37">
        <v>46132567.280000001</v>
      </c>
      <c r="D25" s="38">
        <v>287772620.97000003</v>
      </c>
      <c r="E25" s="39">
        <v>333905188.25</v>
      </c>
      <c r="F25" s="51" t="s">
        <v>56</v>
      </c>
      <c r="G25" s="52" t="s">
        <v>31</v>
      </c>
      <c r="H25" s="48">
        <v>46612336.496857591</v>
      </c>
      <c r="I25" s="49">
        <v>287772620.97000003</v>
      </c>
      <c r="J25" s="50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 x14ac:dyDescent="0.2">
      <c r="A26" s="35" t="s">
        <v>57</v>
      </c>
      <c r="B26" s="36" t="s">
        <v>32</v>
      </c>
      <c r="C26" s="37">
        <v>36260428.399999999</v>
      </c>
      <c r="D26" s="38">
        <v>78387437.989999995</v>
      </c>
      <c r="E26" s="39">
        <v>114647866.39</v>
      </c>
      <c r="F26" s="51" t="s">
        <v>57</v>
      </c>
      <c r="G26" s="52" t="s">
        <v>32</v>
      </c>
      <c r="H26" s="48">
        <v>42160209.829761744</v>
      </c>
      <c r="I26" s="49">
        <v>78387437.989999995</v>
      </c>
      <c r="J26" s="50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 x14ac:dyDescent="0.2">
      <c r="A27" s="40" t="s">
        <v>3</v>
      </c>
      <c r="B27" s="36" t="s">
        <v>2</v>
      </c>
      <c r="C27" s="37">
        <v>248751229.31999999</v>
      </c>
      <c r="D27" s="38">
        <v>1654077754.46</v>
      </c>
      <c r="E27" s="39">
        <v>1902828983.78</v>
      </c>
      <c r="F27" s="53" t="s">
        <v>3</v>
      </c>
      <c r="G27" s="52" t="s">
        <v>2</v>
      </c>
      <c r="H27" s="48">
        <v>245578971.80405664</v>
      </c>
      <c r="I27" s="49">
        <v>1654077754.46</v>
      </c>
      <c r="J27" s="50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7" thickBot="1" x14ac:dyDescent="0.25">
      <c r="A28" s="35" t="s">
        <v>58</v>
      </c>
      <c r="B28" s="36" t="s">
        <v>33</v>
      </c>
      <c r="C28" s="37">
        <v>27129292.66</v>
      </c>
      <c r="D28" s="38">
        <v>75129219.170000002</v>
      </c>
      <c r="E28" s="39">
        <v>102258511.83</v>
      </c>
      <c r="F28" s="51" t="s">
        <v>58</v>
      </c>
      <c r="G28" s="52" t="s">
        <v>33</v>
      </c>
      <c r="H28" s="48">
        <v>26284002.826405026</v>
      </c>
      <c r="I28" s="49">
        <v>75129219.170000002</v>
      </c>
      <c r="J28" s="50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 x14ac:dyDescent="0.2">
      <c r="A29" s="41"/>
      <c r="B29" s="41"/>
      <c r="C29" s="42">
        <v>1750000000</v>
      </c>
      <c r="D29" s="43">
        <v>7500000000</v>
      </c>
      <c r="E29" s="44">
        <v>9250000000</v>
      </c>
      <c r="F29" s="54"/>
      <c r="G29" s="54"/>
      <c r="H29" s="55">
        <f>SUM(H2:H28)</f>
        <v>1749999999.9965925</v>
      </c>
      <c r="I29" s="55">
        <f t="shared" ref="I29:J29" si="4">SUM(I2:I28)</f>
        <v>7500000000</v>
      </c>
      <c r="J29" s="55">
        <f t="shared" si="4"/>
        <v>9249999999.9965916</v>
      </c>
      <c r="L29" s="1"/>
      <c r="M29" s="6" t="b">
        <f>SUM(M2:M28)=(J29+E29)</f>
        <v>1</v>
      </c>
    </row>
    <row r="30" spans="1:13" x14ac:dyDescent="0.2">
      <c r="M30" s="6" t="b">
        <f>SUM(M2:M28)=Compilado!D29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dimension ref="A1:H29"/>
  <sheetViews>
    <sheetView workbookViewId="0">
      <selection activeCell="E31" sqref="E31"/>
    </sheetView>
  </sheetViews>
  <sheetFormatPr baseColWidth="10" defaultRowHeight="16" x14ac:dyDescent="0.2"/>
  <cols>
    <col min="5" max="5" width="11.1640625" bestFit="1" customWidth="1"/>
    <col min="7" max="8" width="16.6640625" bestFit="1" customWidth="1"/>
  </cols>
  <sheetData>
    <row r="1" spans="1:8" x14ac:dyDescent="0.2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</row>
    <row r="2" spans="1:8" x14ac:dyDescent="0.2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</row>
    <row r="3" spans="1:8" x14ac:dyDescent="0.2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</row>
    <row r="4" spans="1:8" x14ac:dyDescent="0.2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</row>
    <row r="5" spans="1:8" x14ac:dyDescent="0.2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</row>
    <row r="6" spans="1:8" x14ac:dyDescent="0.2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</row>
    <row r="7" spans="1:8" x14ac:dyDescent="0.2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</row>
    <row r="8" spans="1:8" x14ac:dyDescent="0.2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</row>
    <row r="9" spans="1:8" x14ac:dyDescent="0.2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</row>
    <row r="10" spans="1:8" x14ac:dyDescent="0.2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</row>
    <row r="11" spans="1:8" x14ac:dyDescent="0.2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</row>
    <row r="12" spans="1:8" x14ac:dyDescent="0.2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</row>
    <row r="13" spans="1:8" x14ac:dyDescent="0.2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</row>
    <row r="14" spans="1:8" x14ac:dyDescent="0.2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</row>
    <row r="15" spans="1:8" x14ac:dyDescent="0.2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</row>
    <row r="16" spans="1:8" x14ac:dyDescent="0.2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</row>
    <row r="17" spans="1:8" x14ac:dyDescent="0.2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</row>
    <row r="18" spans="1:8" x14ac:dyDescent="0.2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</row>
    <row r="19" spans="1:8" x14ac:dyDescent="0.2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</row>
    <row r="20" spans="1:8" x14ac:dyDescent="0.2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</row>
    <row r="21" spans="1:8" x14ac:dyDescent="0.2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</row>
    <row r="22" spans="1:8" x14ac:dyDescent="0.2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</row>
    <row r="23" spans="1:8" x14ac:dyDescent="0.2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</row>
    <row r="24" spans="1:8" x14ac:dyDescent="0.2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</row>
    <row r="25" spans="1:8" x14ac:dyDescent="0.2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</row>
    <row r="26" spans="1:8" x14ac:dyDescent="0.2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</row>
    <row r="27" spans="1:8" x14ac:dyDescent="0.2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</row>
    <row r="28" spans="1:8" x14ac:dyDescent="0.2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</row>
    <row r="29" spans="1:8" x14ac:dyDescent="0.2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dimension ref="A1:H31"/>
  <sheetViews>
    <sheetView workbookViewId="0">
      <selection activeCell="H19" sqref="H19"/>
    </sheetView>
  </sheetViews>
  <sheetFormatPr baseColWidth="10" defaultRowHeight="16" x14ac:dyDescent="0.2"/>
  <cols>
    <col min="4" max="8" width="16.6640625" bestFit="1" customWidth="1"/>
  </cols>
  <sheetData>
    <row r="1" spans="1:8" x14ac:dyDescent="0.2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</row>
    <row r="2" spans="1:8" x14ac:dyDescent="0.2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</row>
    <row r="3" spans="1:8" x14ac:dyDescent="0.2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H28" si="3">D3</f>
        <v>30296946.899999999</v>
      </c>
    </row>
    <row r="4" spans="1:8" x14ac:dyDescent="0.2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</row>
    <row r="5" spans="1:8" x14ac:dyDescent="0.2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</row>
    <row r="6" spans="1:8" x14ac:dyDescent="0.2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</row>
    <row r="7" spans="1:8" x14ac:dyDescent="0.2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</row>
    <row r="8" spans="1:8" x14ac:dyDescent="0.2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</row>
    <row r="9" spans="1:8" x14ac:dyDescent="0.2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</row>
    <row r="10" spans="1:8" x14ac:dyDescent="0.2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</row>
    <row r="11" spans="1:8" x14ac:dyDescent="0.2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</row>
    <row r="12" spans="1:8" x14ac:dyDescent="0.2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</row>
    <row r="13" spans="1:8" x14ac:dyDescent="0.2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</row>
    <row r="14" spans="1:8" x14ac:dyDescent="0.2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</row>
    <row r="15" spans="1:8" x14ac:dyDescent="0.2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</row>
    <row r="16" spans="1:8" x14ac:dyDescent="0.2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</row>
    <row r="17" spans="1:8" x14ac:dyDescent="0.2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</row>
    <row r="18" spans="1:8" x14ac:dyDescent="0.2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</row>
    <row r="19" spans="1:8" x14ac:dyDescent="0.2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</row>
    <row r="20" spans="1:8" x14ac:dyDescent="0.2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</row>
    <row r="21" spans="1:8" x14ac:dyDescent="0.2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</row>
    <row r="22" spans="1:8" x14ac:dyDescent="0.2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</row>
    <row r="23" spans="1:8" x14ac:dyDescent="0.2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</row>
    <row r="24" spans="1:8" x14ac:dyDescent="0.2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</row>
    <row r="25" spans="1:8" x14ac:dyDescent="0.2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</row>
    <row r="26" spans="1:8" x14ac:dyDescent="0.2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</row>
    <row r="27" spans="1:8" x14ac:dyDescent="0.2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</row>
    <row r="28" spans="1:8" x14ac:dyDescent="0.2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</row>
    <row r="29" spans="1:8" x14ac:dyDescent="0.2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</row>
    <row r="31" spans="1:8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tabSelected="1" workbookViewId="0">
      <selection activeCell="F16" sqref="F16"/>
    </sheetView>
  </sheetViews>
  <sheetFormatPr baseColWidth="10" defaultRowHeight="16" x14ac:dyDescent="0.2"/>
  <cols>
    <col min="4" max="8" width="16.6640625" bestFit="1" customWidth="1"/>
  </cols>
  <sheetData>
    <row r="1" spans="1:15" x14ac:dyDescent="0.2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 x14ac:dyDescent="0.2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 x14ac:dyDescent="0.2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 x14ac:dyDescent="0.2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 x14ac:dyDescent="0.2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 x14ac:dyDescent="0.2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 x14ac:dyDescent="0.2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 x14ac:dyDescent="0.2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 x14ac:dyDescent="0.2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 x14ac:dyDescent="0.2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 x14ac:dyDescent="0.2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 x14ac:dyDescent="0.2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 x14ac:dyDescent="0.2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 x14ac:dyDescent="0.2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 x14ac:dyDescent="0.2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 x14ac:dyDescent="0.2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 x14ac:dyDescent="0.2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 x14ac:dyDescent="0.2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 x14ac:dyDescent="0.2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 x14ac:dyDescent="0.2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 x14ac:dyDescent="0.2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 x14ac:dyDescent="0.2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 x14ac:dyDescent="0.2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 x14ac:dyDescent="0.2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 x14ac:dyDescent="0.2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 x14ac:dyDescent="0.2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 x14ac:dyDescent="0.2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 x14ac:dyDescent="0.2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 x14ac:dyDescent="0.2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dimension ref="A1:M33"/>
  <sheetViews>
    <sheetView workbookViewId="0">
      <selection activeCell="H32" sqref="H32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8" width="18.33203125" bestFit="1" customWidth="1"/>
    <col min="9" max="9" width="17.83203125" bestFit="1" customWidth="1"/>
    <col min="10" max="10" width="18.6640625" bestFit="1" customWidth="1"/>
    <col min="11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/>
      <c r="H2" s="4">
        <v>120702424.48999999</v>
      </c>
      <c r="I2" s="4">
        <v>103170994</v>
      </c>
      <c r="J2" s="4">
        <v>105922733.23999999</v>
      </c>
      <c r="K2" s="4">
        <v>100494964.36</v>
      </c>
      <c r="L2" s="4">
        <v>77434978.8699999</v>
      </c>
    </row>
    <row r="3" spans="1:13" x14ac:dyDescent="0.2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413209167.47999901</v>
      </c>
      <c r="I3" s="4">
        <v>368039633.69</v>
      </c>
      <c r="J3" s="4">
        <v>331866958.49000001</v>
      </c>
      <c r="K3" s="4">
        <v>290313769.28999901</v>
      </c>
      <c r="L3" s="4">
        <v>246705195.15000001</v>
      </c>
      <c r="M3" s="4">
        <v>298637470.19999999</v>
      </c>
    </row>
    <row r="4" spans="1:13" x14ac:dyDescent="0.2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920938117.78999996</v>
      </c>
      <c r="I4" s="4">
        <v>917375262.62</v>
      </c>
      <c r="J4" s="4">
        <v>830351687.84000003</v>
      </c>
      <c r="K4" s="4">
        <v>751480757.50999999</v>
      </c>
      <c r="L4" s="4">
        <v>648928149.20000005</v>
      </c>
      <c r="M4">
        <v>798202512.34000003</v>
      </c>
    </row>
    <row r="5" spans="1:13" x14ac:dyDescent="0.2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/>
      <c r="H5" s="4">
        <v>86074324.319999993</v>
      </c>
      <c r="I5" s="4">
        <v>83716779.989999995</v>
      </c>
      <c r="J5" s="4">
        <v>70773690.599999994</v>
      </c>
      <c r="K5" s="4">
        <v>70898792.9799999</v>
      </c>
      <c r="L5" s="4">
        <v>52305798.669999897</v>
      </c>
    </row>
    <row r="6" spans="1:13" x14ac:dyDescent="0.2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2239870242.6500001</v>
      </c>
      <c r="I6" s="4">
        <v>2057314460.9400001</v>
      </c>
      <c r="J6" s="4">
        <v>1948806105.3699999</v>
      </c>
      <c r="K6" s="4">
        <v>1803877326.8099999</v>
      </c>
      <c r="L6" s="4">
        <v>1420312439.7</v>
      </c>
      <c r="M6" s="4">
        <v>1754052873.1699901</v>
      </c>
    </row>
    <row r="7" spans="1:13" x14ac:dyDescent="0.2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1252891775.4300001</v>
      </c>
      <c r="I7" s="4">
        <v>1044627340.76</v>
      </c>
      <c r="J7" s="4">
        <v>983883590.70000005</v>
      </c>
      <c r="K7" s="4">
        <v>778904629.55999994</v>
      </c>
      <c r="L7" s="4">
        <v>641686258.75999999</v>
      </c>
      <c r="M7" s="4">
        <v>845614222.53999996</v>
      </c>
    </row>
    <row r="8" spans="1:13" x14ac:dyDescent="0.2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803964519.19000006</v>
      </c>
      <c r="I8" s="4">
        <v>729790602.45000005</v>
      </c>
      <c r="J8" s="4">
        <v>717143451.03999996</v>
      </c>
      <c r="K8" s="4">
        <v>555825044.47000003</v>
      </c>
      <c r="L8" s="4">
        <v>544112736.79999995</v>
      </c>
      <c r="M8" s="10">
        <v>623213822.05999994</v>
      </c>
    </row>
    <row r="9" spans="1:13" x14ac:dyDescent="0.2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1120506987.48</v>
      </c>
      <c r="I9" s="4">
        <v>908776100.70000005</v>
      </c>
      <c r="J9" s="4">
        <v>950190383.59000003</v>
      </c>
      <c r="K9" s="4">
        <v>883793659.59000003</v>
      </c>
      <c r="L9" s="4">
        <v>683665752.63999999</v>
      </c>
      <c r="M9" s="10">
        <v>870931250.65999997</v>
      </c>
    </row>
    <row r="10" spans="1:13" x14ac:dyDescent="0.2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1566095528.4100001</v>
      </c>
      <c r="I10" s="4">
        <v>1392156848.3499999</v>
      </c>
      <c r="J10" s="4">
        <v>1363464215.0999999</v>
      </c>
      <c r="K10" s="4">
        <v>1189552815.27</v>
      </c>
      <c r="L10" s="4">
        <v>1165736300.46</v>
      </c>
      <c r="M10">
        <v>1411805869.9400001</v>
      </c>
    </row>
    <row r="11" spans="1:13" x14ac:dyDescent="0.2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821249321.25</v>
      </c>
      <c r="I11" s="4">
        <v>647819942.41999996</v>
      </c>
      <c r="J11" s="4">
        <v>615308050.40999997</v>
      </c>
      <c r="K11" s="4">
        <v>558815152.5</v>
      </c>
      <c r="L11" s="4">
        <v>493548838.00999999</v>
      </c>
      <c r="M11">
        <v>524790786.5</v>
      </c>
    </row>
    <row r="12" spans="1:13" x14ac:dyDescent="0.2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4580059107</v>
      </c>
      <c r="I12" s="4">
        <v>4168475207</v>
      </c>
      <c r="J12" s="4">
        <v>4014699660</v>
      </c>
      <c r="K12" s="4">
        <v>3648157291</v>
      </c>
      <c r="L12" s="4">
        <v>3497284370</v>
      </c>
      <c r="M12" s="4">
        <v>3780569709</v>
      </c>
    </row>
    <row r="13" spans="1:13" x14ac:dyDescent="0.2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888043526.56999898</v>
      </c>
      <c r="I13" s="4">
        <v>868821486.27999997</v>
      </c>
      <c r="J13" s="4">
        <v>969286627.54999995</v>
      </c>
      <c r="K13" s="4">
        <v>841107495.30999994</v>
      </c>
      <c r="L13" s="4">
        <v>721534932.06999898</v>
      </c>
      <c r="M13">
        <v>840090869.53999996</v>
      </c>
    </row>
    <row r="14" spans="1:13" x14ac:dyDescent="0.2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1127444340.5599999</v>
      </c>
      <c r="I14" s="4">
        <v>1337172193.1800001</v>
      </c>
      <c r="J14" s="4">
        <v>1273610079.75</v>
      </c>
      <c r="K14" s="4">
        <v>1163447259</v>
      </c>
      <c r="L14" s="4">
        <v>1008954740.23</v>
      </c>
      <c r="M14">
        <v>1137697849.3199999</v>
      </c>
    </row>
    <row r="15" spans="1:13" x14ac:dyDescent="0.2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1171914171</v>
      </c>
      <c r="I15" s="4">
        <v>1059179389</v>
      </c>
      <c r="J15" s="4">
        <v>959223773</v>
      </c>
      <c r="K15" s="4">
        <v>976077825</v>
      </c>
      <c r="L15" s="4">
        <v>829214383</v>
      </c>
      <c r="M15" s="4">
        <v>958345947</v>
      </c>
    </row>
    <row r="16" spans="1:13" x14ac:dyDescent="0.2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575571225.92999995</v>
      </c>
      <c r="I16" s="4">
        <v>501923009.56</v>
      </c>
      <c r="J16" s="4">
        <v>467835983.60000002</v>
      </c>
      <c r="K16" s="4">
        <v>429493642.52999997</v>
      </c>
      <c r="L16" s="4">
        <v>356658563.95999998</v>
      </c>
      <c r="M16">
        <v>440693564.87</v>
      </c>
    </row>
    <row r="17" spans="1:13" x14ac:dyDescent="0.2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1633181474.3099999</v>
      </c>
      <c r="I17" s="4">
        <v>1339489956.3299999</v>
      </c>
      <c r="J17" s="4">
        <v>1344615094.0599999</v>
      </c>
      <c r="K17" s="4">
        <v>1315968827.8</v>
      </c>
      <c r="L17" s="4">
        <v>939070271.36000001</v>
      </c>
      <c r="M17">
        <v>1181739896.71</v>
      </c>
    </row>
    <row r="18" spans="1:13" x14ac:dyDescent="0.2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435618415.669999</v>
      </c>
      <c r="I18" s="4">
        <v>376747380.76999998</v>
      </c>
      <c r="J18" s="4">
        <v>353671858.26999998</v>
      </c>
      <c r="K18" s="4">
        <v>289871692.74000001</v>
      </c>
      <c r="L18" s="4">
        <v>251131793.16999999</v>
      </c>
      <c r="M18" s="4">
        <v>356691847.86000001</v>
      </c>
    </row>
    <row r="19" spans="1:13" x14ac:dyDescent="0.2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2973838136.54</v>
      </c>
      <c r="I19" s="4">
        <v>2607916663.5799999</v>
      </c>
      <c r="J19" s="4">
        <v>2530534953.3200002</v>
      </c>
      <c r="K19" s="4">
        <v>2193715675.0999999</v>
      </c>
      <c r="L19" s="4">
        <v>1815308729.77</v>
      </c>
      <c r="M19">
        <v>2230057290.6599998</v>
      </c>
    </row>
    <row r="20" spans="1:13" x14ac:dyDescent="0.2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3689196167.51999</v>
      </c>
      <c r="I20" s="4">
        <v>3452220123.2600002</v>
      </c>
      <c r="J20" s="4">
        <v>3071305130.5599999</v>
      </c>
      <c r="K20" s="4">
        <v>2717291387.54</v>
      </c>
      <c r="L20" s="4">
        <v>2212986454.3099999</v>
      </c>
      <c r="M20">
        <v>2460055379.1500001</v>
      </c>
    </row>
    <row r="21" spans="1:13" x14ac:dyDescent="0.2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515387443.26999998</v>
      </c>
      <c r="I21" s="4">
        <v>470066484</v>
      </c>
      <c r="J21" s="4">
        <v>454647022</v>
      </c>
      <c r="K21" s="4">
        <v>395097287.06</v>
      </c>
      <c r="L21" s="4">
        <v>371641947.65999901</v>
      </c>
      <c r="M21">
        <v>381069318.49000001</v>
      </c>
    </row>
    <row r="22" spans="1:13" x14ac:dyDescent="0.2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376447974.28999901</v>
      </c>
      <c r="I22" s="4">
        <v>331454459.42000002</v>
      </c>
      <c r="J22" s="4">
        <v>323229811.13999999</v>
      </c>
      <c r="K22" s="4">
        <v>279650958.56</v>
      </c>
      <c r="L22" s="4">
        <v>287649975.44999999</v>
      </c>
      <c r="M22" s="10">
        <v>324105648.08999997</v>
      </c>
    </row>
    <row r="23" spans="1:13" x14ac:dyDescent="0.2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101995703.06999999</v>
      </c>
      <c r="I23" s="4">
        <v>87793749.5</v>
      </c>
      <c r="J23" s="4">
        <v>95643655.510000005</v>
      </c>
      <c r="K23" s="4">
        <v>93385155.659999996</v>
      </c>
      <c r="L23" s="4">
        <v>91561861.900000006</v>
      </c>
      <c r="M23" s="10">
        <v>92020557.059999898</v>
      </c>
    </row>
    <row r="24" spans="1:13" x14ac:dyDescent="0.2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3334673993.1199999</v>
      </c>
      <c r="I24" s="4">
        <v>3123355061.8999901</v>
      </c>
      <c r="J24" s="4">
        <v>2887472732.0499902</v>
      </c>
      <c r="K24" s="4">
        <v>2606217214.3199902</v>
      </c>
      <c r="L24" s="4">
        <v>2066995110.1300001</v>
      </c>
      <c r="M24">
        <v>2454386207.1399999</v>
      </c>
    </row>
    <row r="25" spans="1:13" x14ac:dyDescent="0.2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2216677058.4499998</v>
      </c>
      <c r="I25" s="4">
        <v>2169799812.2999902</v>
      </c>
      <c r="J25" s="4">
        <v>2013069207.0899999</v>
      </c>
      <c r="K25" s="4">
        <v>1551434078.3199999</v>
      </c>
      <c r="L25" s="4">
        <v>1410291028.95</v>
      </c>
      <c r="M25">
        <v>1571214555.01</v>
      </c>
    </row>
    <row r="26" spans="1:13" x14ac:dyDescent="0.2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324419405</v>
      </c>
      <c r="I26" s="4">
        <v>290810201</v>
      </c>
      <c r="J26" s="4">
        <v>278947641</v>
      </c>
      <c r="K26" s="4">
        <v>251484830</v>
      </c>
      <c r="L26" s="4">
        <v>210675571</v>
      </c>
      <c r="M26">
        <v>246627174</v>
      </c>
    </row>
    <row r="27" spans="1:13" x14ac:dyDescent="0.2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13257024996.98</v>
      </c>
      <c r="I27" s="4">
        <v>12071175907.120001</v>
      </c>
      <c r="J27" s="4">
        <v>12337901906.48</v>
      </c>
      <c r="K27" s="4">
        <v>10635309051.360001</v>
      </c>
      <c r="L27" s="4">
        <v>9245132514.5100002</v>
      </c>
      <c r="M27" s="10">
        <v>10213799925.290001</v>
      </c>
    </row>
    <row r="28" spans="1:13" x14ac:dyDescent="0.2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272729142.32999998</v>
      </c>
      <c r="I28" s="4">
        <v>237505717.019999</v>
      </c>
      <c r="J28" s="4">
        <v>242086423.56999999</v>
      </c>
      <c r="K28" s="4">
        <v>225206431.13999999</v>
      </c>
      <c r="L28" s="4">
        <v>219043328.61000001</v>
      </c>
      <c r="M28" s="10">
        <v>248344667.38999999</v>
      </c>
    </row>
    <row r="29" spans="1:13" x14ac:dyDescent="0.2">
      <c r="A29" s="8" t="s">
        <v>59</v>
      </c>
      <c r="B29" s="4">
        <f t="shared" ref="B29:M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39765039415.139999</v>
      </c>
      <c r="H29" s="4">
        <f t="shared" si="0"/>
        <v>46819724690.099991</v>
      </c>
      <c r="I29" s="4">
        <f t="shared" si="0"/>
        <v>42746694767.139984</v>
      </c>
      <c r="J29" s="4">
        <f t="shared" si="0"/>
        <v>41535492425.329987</v>
      </c>
      <c r="K29" s="4">
        <f t="shared" si="0"/>
        <v>36596873014.779991</v>
      </c>
      <c r="L29" s="4">
        <f t="shared" si="0"/>
        <v>31509572024.340004</v>
      </c>
      <c r="M29" s="4">
        <f t="shared" si="0"/>
        <v>36044759213.98999</v>
      </c>
    </row>
    <row r="30" spans="1:13" x14ac:dyDescent="0.2">
      <c r="F30" s="9"/>
    </row>
    <row r="31" spans="1:13" x14ac:dyDescent="0.2">
      <c r="H31" s="111"/>
      <c r="I31" s="4"/>
      <c r="J31" s="110"/>
      <c r="K31" s="110"/>
      <c r="L31" s="110"/>
      <c r="M31" s="110"/>
    </row>
    <row r="32" spans="1:13" x14ac:dyDescent="0.2">
      <c r="B32" s="9"/>
      <c r="H32" s="9"/>
      <c r="J32" s="9"/>
    </row>
    <row r="33" spans="2:10" x14ac:dyDescent="0.2">
      <c r="B33" s="9"/>
      <c r="J33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baseColWidth="10" defaultRowHeight="16" x14ac:dyDescent="0.2"/>
  <cols>
    <col min="2" max="2" width="18" customWidth="1"/>
    <col min="3" max="3" width="15.1640625" bestFit="1" customWidth="1"/>
  </cols>
  <sheetData>
    <row r="1" spans="1:3" x14ac:dyDescent="0.2">
      <c r="A1" s="1" t="s">
        <v>81</v>
      </c>
      <c r="B1" s="1">
        <v>2019</v>
      </c>
      <c r="C1" s="1">
        <v>2020</v>
      </c>
    </row>
    <row r="2" spans="1:3" x14ac:dyDescent="0.2">
      <c r="A2" s="60">
        <v>43910</v>
      </c>
      <c r="B2" s="61">
        <v>1568804663.6400001</v>
      </c>
      <c r="C2" s="61">
        <v>1663621842.45</v>
      </c>
    </row>
    <row r="3" spans="1:3" x14ac:dyDescent="0.2">
      <c r="A3" s="60">
        <v>43911</v>
      </c>
      <c r="B3" s="61">
        <v>1663792388.53</v>
      </c>
      <c r="C3" s="61">
        <v>1394309184.98</v>
      </c>
    </row>
    <row r="4" spans="1:3" x14ac:dyDescent="0.2">
      <c r="A4" s="60">
        <v>43912</v>
      </c>
      <c r="B4" s="61">
        <v>727294136.45000005</v>
      </c>
      <c r="C4" s="61">
        <v>520261972.05000001</v>
      </c>
    </row>
    <row r="5" spans="1:3" x14ac:dyDescent="0.2">
      <c r="A5" s="60">
        <v>43913</v>
      </c>
      <c r="B5" s="61">
        <v>1284445054.8800001</v>
      </c>
      <c r="C5" s="61">
        <v>1042022849.21</v>
      </c>
    </row>
    <row r="6" spans="1:3" x14ac:dyDescent="0.2">
      <c r="A6" s="60">
        <v>43914</v>
      </c>
      <c r="B6" s="61">
        <v>1330595142.98</v>
      </c>
      <c r="C6" s="61">
        <v>881020812.75</v>
      </c>
    </row>
    <row r="7" spans="1:3" x14ac:dyDescent="0.2">
      <c r="A7" s="60">
        <v>43915</v>
      </c>
      <c r="B7" s="61">
        <v>1369864781.9400001</v>
      </c>
      <c r="C7" s="61">
        <v>909608809.85000002</v>
      </c>
    </row>
    <row r="8" spans="1:3" x14ac:dyDescent="0.2">
      <c r="A8" s="60">
        <v>43916</v>
      </c>
      <c r="B8" s="61">
        <v>1418932854.8499999</v>
      </c>
      <c r="C8" s="61">
        <v>911437295.29999995</v>
      </c>
    </row>
    <row r="9" spans="1:3" x14ac:dyDescent="0.2">
      <c r="A9" s="60">
        <v>43917</v>
      </c>
      <c r="B9" s="61">
        <v>1463790520.8099999</v>
      </c>
      <c r="C9" s="61">
        <v>1058915550.96</v>
      </c>
    </row>
    <row r="10" spans="1:3" x14ac:dyDescent="0.2">
      <c r="A10" s="60">
        <v>43918</v>
      </c>
      <c r="B10" s="61">
        <v>1599160896.1700001</v>
      </c>
      <c r="C10" s="61">
        <v>1034523054.08</v>
      </c>
    </row>
    <row r="11" spans="1:3" x14ac:dyDescent="0.2">
      <c r="A11" s="60">
        <v>43919</v>
      </c>
      <c r="B11" s="61">
        <v>863584221.03999996</v>
      </c>
      <c r="C11" s="61">
        <v>451014033.94999999</v>
      </c>
    </row>
    <row r="12" spans="1:3" x14ac:dyDescent="0.2">
      <c r="A12" s="60">
        <v>43922</v>
      </c>
      <c r="B12" s="61">
        <v>1396262367.9300001</v>
      </c>
      <c r="C12" s="61">
        <v>1204184689.48</v>
      </c>
    </row>
    <row r="13" spans="1:3" x14ac:dyDescent="0.2">
      <c r="A13" s="60">
        <v>43923</v>
      </c>
      <c r="B13" s="61">
        <v>1497406801.8199999</v>
      </c>
      <c r="C13" s="61">
        <v>1171512355.4400001</v>
      </c>
    </row>
    <row r="14" spans="1:3" x14ac:dyDescent="0.2">
      <c r="A14" s="60">
        <v>43924</v>
      </c>
      <c r="B14" s="61">
        <v>1717913364.75</v>
      </c>
      <c r="C14" s="61">
        <v>1284239502.8499999</v>
      </c>
    </row>
    <row r="15" spans="1:3" x14ac:dyDescent="0.2">
      <c r="A15" s="60">
        <v>43925</v>
      </c>
      <c r="B15" s="61">
        <v>1866992591.54</v>
      </c>
      <c r="C15" s="61">
        <v>1272388473.6400001</v>
      </c>
    </row>
    <row r="16" spans="1:3" x14ac:dyDescent="0.2">
      <c r="A16" s="60">
        <v>43926</v>
      </c>
      <c r="B16" s="61">
        <v>841561157.17999995</v>
      </c>
      <c r="C16" s="61">
        <v>529307533.38999999</v>
      </c>
    </row>
    <row r="17" spans="1:3" x14ac:dyDescent="0.2">
      <c r="A17" s="60">
        <v>43927</v>
      </c>
      <c r="B17" s="61">
        <v>1455585708.54</v>
      </c>
      <c r="C17" s="61">
        <v>1166922285.1099999</v>
      </c>
    </row>
    <row r="18" spans="1:3" x14ac:dyDescent="0.2">
      <c r="A18" s="60">
        <v>43928</v>
      </c>
      <c r="B18" s="61">
        <v>1452724930.0599999</v>
      </c>
      <c r="C18" s="61">
        <v>1276933718.9100001</v>
      </c>
    </row>
    <row r="19" spans="1:3" x14ac:dyDescent="0.2">
      <c r="A19" s="60">
        <v>43929</v>
      </c>
      <c r="B19" s="61">
        <v>1411914955.8199999</v>
      </c>
      <c r="C19" s="61">
        <v>1342438041.1600001</v>
      </c>
    </row>
    <row r="20" spans="1:3" x14ac:dyDescent="0.2">
      <c r="A20" s="60">
        <v>43930</v>
      </c>
      <c r="B20" s="61">
        <v>1494828913.04</v>
      </c>
      <c r="C20" s="61">
        <v>1481059409.5699999</v>
      </c>
    </row>
    <row r="21" spans="1:3" x14ac:dyDescent="0.2">
      <c r="A21" s="60">
        <v>43931</v>
      </c>
      <c r="B21" s="61">
        <v>1577187960.03</v>
      </c>
      <c r="C21" s="61">
        <v>590705522.5</v>
      </c>
    </row>
    <row r="22" spans="1:3" x14ac:dyDescent="0.2">
      <c r="A22" s="60">
        <v>43932</v>
      </c>
      <c r="B22" s="61">
        <v>1718166697.5699999</v>
      </c>
      <c r="C22" s="61">
        <v>1302327925.3800001</v>
      </c>
    </row>
    <row r="23" spans="1:3" x14ac:dyDescent="0.2">
      <c r="A23" s="60">
        <v>43933</v>
      </c>
      <c r="B23" s="61">
        <v>771621242.89999998</v>
      </c>
      <c r="C23" s="61">
        <v>473062252.98000002</v>
      </c>
    </row>
    <row r="24" spans="1:3" x14ac:dyDescent="0.2">
      <c r="A24" s="60">
        <v>43934</v>
      </c>
      <c r="B24" s="61">
        <v>1430123307.6199999</v>
      </c>
      <c r="C24" s="61">
        <v>1021468146.1799999</v>
      </c>
    </row>
    <row r="25" spans="1:3" x14ac:dyDescent="0.2">
      <c r="A25" s="60">
        <v>43935</v>
      </c>
      <c r="B25" s="61">
        <v>1316698790.6300001</v>
      </c>
      <c r="C25" s="61">
        <v>1044286754.55</v>
      </c>
    </row>
    <row r="26" spans="1:3" x14ac:dyDescent="0.2">
      <c r="A26" s="60">
        <v>43936</v>
      </c>
      <c r="B26" s="61">
        <v>1629540906.51</v>
      </c>
      <c r="C26" s="61">
        <v>1120172015.1500001</v>
      </c>
    </row>
    <row r="27" spans="1:3" x14ac:dyDescent="0.2">
      <c r="A27" s="60">
        <v>43937</v>
      </c>
      <c r="B27" s="61">
        <v>1878592670.98</v>
      </c>
      <c r="C27" s="61">
        <v>1134674454.3499999</v>
      </c>
    </row>
    <row r="28" spans="1:3" x14ac:dyDescent="0.2">
      <c r="A28" s="60">
        <v>43938</v>
      </c>
      <c r="B28" s="61">
        <v>774874313.86000001</v>
      </c>
      <c r="C28" s="61">
        <v>1255017458.04</v>
      </c>
    </row>
    <row r="29" spans="1:3" x14ac:dyDescent="0.2">
      <c r="A29" s="60">
        <v>43939</v>
      </c>
      <c r="B29" s="61">
        <v>1685387635.8599999</v>
      </c>
      <c r="C29" s="61">
        <v>1253185208.1199999</v>
      </c>
    </row>
    <row r="30" spans="1:3" x14ac:dyDescent="0.2">
      <c r="A30" s="60">
        <v>43940</v>
      </c>
      <c r="B30" s="61">
        <v>660130767.49000001</v>
      </c>
      <c r="C30" s="61">
        <v>512488928.88999999</v>
      </c>
    </row>
    <row r="31" spans="1:3" x14ac:dyDescent="0.2">
      <c r="A31" s="60">
        <v>43941</v>
      </c>
      <c r="B31" s="61">
        <v>1410667232.75</v>
      </c>
      <c r="C31" s="61">
        <v>1179876640.3699999</v>
      </c>
    </row>
    <row r="32" spans="1:3" x14ac:dyDescent="0.2">
      <c r="A32" s="60">
        <v>43942</v>
      </c>
      <c r="B32" s="61">
        <v>1449946756.9400001</v>
      </c>
      <c r="C32" s="61">
        <v>639407965.10000002</v>
      </c>
    </row>
    <row r="33" spans="1:3" x14ac:dyDescent="0.2">
      <c r="A33" s="60">
        <v>43943</v>
      </c>
      <c r="B33" s="61">
        <v>1307942899.9100001</v>
      </c>
      <c r="C33" s="61">
        <v>1277465948.23</v>
      </c>
    </row>
    <row r="34" spans="1:3" x14ac:dyDescent="0.2">
      <c r="A34" s="60">
        <v>43944</v>
      </c>
      <c r="B34" s="61">
        <v>1336072593.0999999</v>
      </c>
      <c r="C34" s="61">
        <v>1083954150.9200001</v>
      </c>
    </row>
    <row r="35" spans="1:3" x14ac:dyDescent="0.2">
      <c r="A35" s="60">
        <v>43945</v>
      </c>
      <c r="B35" s="61">
        <v>1515495166.46</v>
      </c>
      <c r="C35" s="61">
        <v>1323375635.22</v>
      </c>
    </row>
    <row r="36" spans="1:3" x14ac:dyDescent="0.2">
      <c r="A36" s="60">
        <v>43946</v>
      </c>
      <c r="B36" s="61">
        <v>1597842452.76</v>
      </c>
      <c r="C36" s="61">
        <v>1291657424.5</v>
      </c>
    </row>
    <row r="37" spans="1:3" x14ac:dyDescent="0.2">
      <c r="A37" s="60">
        <v>43947</v>
      </c>
      <c r="B37" s="61">
        <v>739808435.45000005</v>
      </c>
      <c r="C37" s="61">
        <v>517627790.38</v>
      </c>
    </row>
    <row r="38" spans="1:3" x14ac:dyDescent="0.2">
      <c r="A38" s="60">
        <v>43948</v>
      </c>
      <c r="B38" s="61">
        <v>1319886714.0599999</v>
      </c>
      <c r="C38" s="61">
        <v>1174685258.71</v>
      </c>
    </row>
    <row r="39" spans="1:3" x14ac:dyDescent="0.2">
      <c r="A39" s="60">
        <v>43949</v>
      </c>
      <c r="B39" s="61">
        <v>1152304636.5599999</v>
      </c>
      <c r="C39" s="61">
        <v>1261857873.8900001</v>
      </c>
    </row>
    <row r="40" spans="1:3" x14ac:dyDescent="0.2">
      <c r="A40" s="60">
        <v>43952</v>
      </c>
      <c r="B40" s="61">
        <v>1721512622.27</v>
      </c>
      <c r="C40" s="61">
        <v>710034421.73000002</v>
      </c>
    </row>
    <row r="41" spans="1:3" x14ac:dyDescent="0.2">
      <c r="A41" s="60">
        <v>43953</v>
      </c>
      <c r="B41" s="61">
        <v>1746641067.01</v>
      </c>
      <c r="C41" s="61">
        <v>1564890179.8800001</v>
      </c>
    </row>
    <row r="42" spans="1:3" x14ac:dyDescent="0.2">
      <c r="A42" s="60">
        <v>43954</v>
      </c>
      <c r="B42" s="61">
        <v>852712052.25999999</v>
      </c>
      <c r="C42" s="61">
        <v>567757119.96000004</v>
      </c>
    </row>
    <row r="43" spans="1:3" x14ac:dyDescent="0.2">
      <c r="A43" s="60">
        <v>43955</v>
      </c>
      <c r="B43" s="61">
        <v>1475942330.74</v>
      </c>
      <c r="C43" s="61">
        <v>1338143683.9300001</v>
      </c>
    </row>
    <row r="44" spans="1:3" x14ac:dyDescent="0.2">
      <c r="A44" s="60">
        <v>43956</v>
      </c>
      <c r="B44" s="61">
        <v>1504399737.98</v>
      </c>
      <c r="C44" s="61">
        <v>1399002856.27</v>
      </c>
    </row>
    <row r="45" spans="1:3" x14ac:dyDescent="0.2">
      <c r="A45" s="60">
        <v>43957</v>
      </c>
      <c r="B45" s="61">
        <v>711383604.97000003</v>
      </c>
      <c r="C45" s="61">
        <v>1461340307.8</v>
      </c>
    </row>
    <row r="46" spans="1:3" x14ac:dyDescent="0.2">
      <c r="A46" s="60">
        <v>43958</v>
      </c>
      <c r="B46" s="61">
        <v>1642226661.6800001</v>
      </c>
      <c r="C46" s="61">
        <v>1490906027.5699999</v>
      </c>
    </row>
    <row r="47" spans="1:3" x14ac:dyDescent="0.2">
      <c r="A47" s="60">
        <v>43959</v>
      </c>
      <c r="B47" s="61">
        <v>1807468400.6800001</v>
      </c>
      <c r="C47" s="61">
        <v>1702180246.5</v>
      </c>
    </row>
    <row r="48" spans="1:3" x14ac:dyDescent="0.2">
      <c r="A48" s="60">
        <v>43960</v>
      </c>
      <c r="B48" s="61">
        <v>2164287601.8200002</v>
      </c>
      <c r="C48" s="61">
        <v>1754786100.05</v>
      </c>
    </row>
    <row r="49" spans="1:3" x14ac:dyDescent="0.2">
      <c r="A49" s="60">
        <v>43961</v>
      </c>
      <c r="B49" s="61">
        <v>816371275.85000002</v>
      </c>
      <c r="C49" s="61">
        <v>605561309.96000004</v>
      </c>
    </row>
    <row r="50" spans="1:3" x14ac:dyDescent="0.2">
      <c r="A50" s="60">
        <v>43962</v>
      </c>
      <c r="B50" s="61">
        <v>1342120317.5</v>
      </c>
      <c r="C50" s="61">
        <v>1194951593.28</v>
      </c>
    </row>
    <row r="51" spans="1:3" x14ac:dyDescent="0.2">
      <c r="A51" s="60">
        <v>43963</v>
      </c>
      <c r="B51" s="61">
        <v>1344776506.6199999</v>
      </c>
      <c r="C51" s="61">
        <v>1172808936.3299999</v>
      </c>
    </row>
    <row r="52" spans="1:3" x14ac:dyDescent="0.2">
      <c r="A52" s="60">
        <v>43964</v>
      </c>
      <c r="B52" s="61">
        <v>1604954268.1800001</v>
      </c>
      <c r="C52" s="61">
        <v>1208122066.3399999</v>
      </c>
    </row>
    <row r="53" spans="1:3" x14ac:dyDescent="0.2">
      <c r="A53" s="60">
        <v>43965</v>
      </c>
      <c r="B53" s="61">
        <v>1600236964.5699999</v>
      </c>
      <c r="C53" s="61">
        <v>1204165302.3</v>
      </c>
    </row>
    <row r="54" spans="1:3" x14ac:dyDescent="0.2">
      <c r="A54" s="60">
        <v>43966</v>
      </c>
      <c r="B54" s="61">
        <v>1456199642.71</v>
      </c>
      <c r="C54" s="61">
        <v>1307538736.4400001</v>
      </c>
    </row>
    <row r="55" spans="1:3" x14ac:dyDescent="0.2">
      <c r="A55" s="60">
        <v>43967</v>
      </c>
      <c r="B55" s="61">
        <v>1571480189.5899999</v>
      </c>
      <c r="C55" s="61">
        <v>1325572763.0699999</v>
      </c>
    </row>
    <row r="56" spans="1:3" x14ac:dyDescent="0.2">
      <c r="A56" s="60">
        <v>43968</v>
      </c>
      <c r="B56" s="61">
        <v>755844002.22000003</v>
      </c>
      <c r="C56" s="61">
        <v>533756761.99000001</v>
      </c>
    </row>
    <row r="57" spans="1:3" x14ac:dyDescent="0.2">
      <c r="A57" s="60">
        <v>43969</v>
      </c>
      <c r="B57" s="61">
        <v>1309086879.53</v>
      </c>
      <c r="C57" s="61">
        <v>1180064927</v>
      </c>
    </row>
    <row r="58" spans="1:3" x14ac:dyDescent="0.2">
      <c r="A58" s="60">
        <v>43970</v>
      </c>
      <c r="B58" s="61">
        <v>1307619850.53</v>
      </c>
      <c r="C58" s="61">
        <v>1169422023.6900001</v>
      </c>
    </row>
    <row r="59" spans="1:3" x14ac:dyDescent="0.2">
      <c r="A59" s="60">
        <v>43971</v>
      </c>
      <c r="B59" s="61">
        <v>1382936463.1700001</v>
      </c>
      <c r="C59" s="61">
        <v>1241925277.48</v>
      </c>
    </row>
    <row r="60" spans="1:3" x14ac:dyDescent="0.2">
      <c r="A60" s="60">
        <v>43972</v>
      </c>
      <c r="B60" s="61">
        <v>1366539889.47</v>
      </c>
      <c r="C60" s="61">
        <v>1187466497.21</v>
      </c>
    </row>
    <row r="61" spans="1:3" x14ac:dyDescent="0.2">
      <c r="A61" s="60">
        <v>43973</v>
      </c>
      <c r="B61" s="61">
        <v>1463075496.3499999</v>
      </c>
      <c r="C61" s="61">
        <v>1323802832.1700001</v>
      </c>
    </row>
    <row r="62" spans="1:3" x14ac:dyDescent="0.2">
      <c r="A62" s="60">
        <v>43974</v>
      </c>
      <c r="B62" s="61">
        <v>1593095519.96</v>
      </c>
      <c r="C62" s="61">
        <v>1309468686.3900001</v>
      </c>
    </row>
    <row r="63" spans="1:3" x14ac:dyDescent="0.2">
      <c r="A63" s="60">
        <v>43975</v>
      </c>
      <c r="B63" s="61">
        <v>714874457.50999999</v>
      </c>
      <c r="C63" s="61">
        <v>514811841.76999998</v>
      </c>
    </row>
    <row r="64" spans="1:3" x14ac:dyDescent="0.2">
      <c r="A64" s="60">
        <v>43976</v>
      </c>
      <c r="B64" s="61">
        <v>1276873004.8699999</v>
      </c>
      <c r="C64" s="61">
        <v>1169255857.95</v>
      </c>
    </row>
    <row r="65" spans="1:3" x14ac:dyDescent="0.2">
      <c r="A65" s="60">
        <v>43977</v>
      </c>
      <c r="B65" s="61">
        <v>1324367695.6300001</v>
      </c>
      <c r="C65" s="61">
        <v>1190352706.1700001</v>
      </c>
    </row>
    <row r="66" spans="1:3" x14ac:dyDescent="0.2">
      <c r="A66" s="60">
        <v>43978</v>
      </c>
      <c r="B66" s="61">
        <v>1336762226.5899999</v>
      </c>
      <c r="C66" s="61">
        <v>1316003171.54</v>
      </c>
    </row>
    <row r="67" spans="1:3" x14ac:dyDescent="0.2">
      <c r="A67" s="60">
        <v>43979</v>
      </c>
      <c r="B67" s="61">
        <v>1315983741.47</v>
      </c>
      <c r="C67" s="61">
        <v>1366549610.3299999</v>
      </c>
    </row>
    <row r="68" spans="1:3" x14ac:dyDescent="0.2">
      <c r="A68" s="60">
        <v>43980</v>
      </c>
      <c r="B68" s="61">
        <v>1863939128.1099999</v>
      </c>
      <c r="C68" s="61">
        <v>1621203046.48</v>
      </c>
    </row>
    <row r="69" spans="1:3" x14ac:dyDescent="0.2">
      <c r="A69" s="60">
        <v>43983</v>
      </c>
      <c r="B69" s="61">
        <v>1404228105.8299999</v>
      </c>
      <c r="C69" s="61">
        <v>1417671196.24</v>
      </c>
    </row>
    <row r="70" spans="1:3" x14ac:dyDescent="0.2">
      <c r="A70" s="60">
        <v>43984</v>
      </c>
      <c r="B70" s="61">
        <v>1465459113.1400001</v>
      </c>
      <c r="C70" s="61">
        <v>1419394386.6400001</v>
      </c>
    </row>
    <row r="71" spans="1:3" x14ac:dyDescent="0.2">
      <c r="A71" s="60">
        <v>43985</v>
      </c>
      <c r="B71" s="61">
        <v>1508519823.9400001</v>
      </c>
      <c r="C71" s="61">
        <v>1449848362.8900001</v>
      </c>
    </row>
    <row r="72" spans="1:3" x14ac:dyDescent="0.2">
      <c r="A72" s="60">
        <v>43986</v>
      </c>
      <c r="B72" s="61">
        <v>1559640792.1300001</v>
      </c>
      <c r="C72" s="61">
        <v>1435106371.73</v>
      </c>
    </row>
    <row r="73" spans="1:3" x14ac:dyDescent="0.2">
      <c r="A73" s="60">
        <v>43987</v>
      </c>
      <c r="B73" s="61">
        <v>1753866165.4000001</v>
      </c>
      <c r="C73" s="61">
        <v>1620899291.79</v>
      </c>
    </row>
    <row r="74" spans="1:3" x14ac:dyDescent="0.2">
      <c r="A74" s="60">
        <v>43988</v>
      </c>
      <c r="B74" s="61">
        <v>1841765007.1600001</v>
      </c>
      <c r="C74" s="61">
        <v>1638792453.47</v>
      </c>
    </row>
    <row r="75" spans="1:3" x14ac:dyDescent="0.2">
      <c r="A75" s="60">
        <v>43989</v>
      </c>
      <c r="B75" s="61">
        <v>787384988.46000004</v>
      </c>
      <c r="C75" s="61">
        <v>623460746.55999994</v>
      </c>
    </row>
    <row r="76" spans="1:3" x14ac:dyDescent="0.2">
      <c r="A76" s="60">
        <v>43990</v>
      </c>
      <c r="B76" s="61">
        <v>1346754479.6400001</v>
      </c>
      <c r="C76" s="61">
        <v>1419667481.9300001</v>
      </c>
    </row>
    <row r="77" spans="1:3" x14ac:dyDescent="0.2">
      <c r="A77" s="60">
        <v>43991</v>
      </c>
      <c r="B77" s="61">
        <v>1631567567.9400001</v>
      </c>
      <c r="C77" s="61">
        <v>1406132319.3699999</v>
      </c>
    </row>
    <row r="78" spans="1:3" x14ac:dyDescent="0.2">
      <c r="A78" s="60">
        <v>43992</v>
      </c>
      <c r="B78" s="61">
        <v>1641283678.5899999</v>
      </c>
      <c r="C78" s="61">
        <v>1544624174.0899999</v>
      </c>
    </row>
    <row r="79" spans="1:3" x14ac:dyDescent="0.2">
      <c r="A79" s="60">
        <v>43993</v>
      </c>
      <c r="B79" s="61">
        <v>1399852277.1400001</v>
      </c>
      <c r="C79" s="61">
        <v>961043193.75</v>
      </c>
    </row>
    <row r="80" spans="1:3" x14ac:dyDescent="0.2">
      <c r="A80" s="60">
        <v>43994</v>
      </c>
      <c r="B80" s="61">
        <v>1575986516.4200001</v>
      </c>
      <c r="C80" s="61">
        <v>1700759381.8399999</v>
      </c>
    </row>
    <row r="81" spans="1:3" x14ac:dyDescent="0.2">
      <c r="A81" s="60">
        <v>43995</v>
      </c>
      <c r="B81" s="61">
        <v>1856050185.22</v>
      </c>
      <c r="C81" s="61">
        <v>1394512412.0899999</v>
      </c>
    </row>
    <row r="82" spans="1:3" x14ac:dyDescent="0.2">
      <c r="A82" s="60">
        <v>43996</v>
      </c>
      <c r="B82" s="61">
        <v>842177791.49000001</v>
      </c>
      <c r="C82" s="61">
        <v>581328815.83000004</v>
      </c>
    </row>
    <row r="83" spans="1:3" x14ac:dyDescent="0.2">
      <c r="A83" s="60">
        <v>43997</v>
      </c>
      <c r="B83" s="61">
        <v>1383804115.73</v>
      </c>
      <c r="C83" s="61">
        <v>1322067038.1500001</v>
      </c>
    </row>
    <row r="84" spans="1:3" x14ac:dyDescent="0.2">
      <c r="A84" s="60">
        <v>43998</v>
      </c>
      <c r="B84" s="61">
        <v>1385683080.1700001</v>
      </c>
      <c r="C84" s="61">
        <v>1316756045.5</v>
      </c>
    </row>
    <row r="85" spans="1:3" x14ac:dyDescent="0.2">
      <c r="A85" s="60">
        <v>43999</v>
      </c>
      <c r="B85" s="61">
        <v>1604086131.8399999</v>
      </c>
      <c r="C85" s="61">
        <v>1363461291.3599999</v>
      </c>
    </row>
    <row r="86" spans="1:3" x14ac:dyDescent="0.2">
      <c r="A86" s="60">
        <v>44000</v>
      </c>
      <c r="B86" s="61">
        <v>935703835.40999997</v>
      </c>
      <c r="C86" s="61">
        <v>1350027109.97</v>
      </c>
    </row>
    <row r="87" spans="1:3" x14ac:dyDescent="0.2">
      <c r="A87" s="60">
        <v>44001</v>
      </c>
      <c r="B87" s="61">
        <v>1758014994.3099999</v>
      </c>
      <c r="C87" s="61">
        <v>1152931767.22</v>
      </c>
    </row>
    <row r="88" spans="1:3" x14ac:dyDescent="0.2">
      <c r="A88" s="60">
        <v>44002</v>
      </c>
      <c r="B88" s="61">
        <v>1679064394.6600001</v>
      </c>
      <c r="C88" s="61">
        <v>1673622911.6900001</v>
      </c>
    </row>
    <row r="89" spans="1:3" x14ac:dyDescent="0.2">
      <c r="A89" s="60">
        <v>44003</v>
      </c>
      <c r="B89" s="61">
        <v>783518329.5</v>
      </c>
      <c r="C89" s="61">
        <v>610205367.21000004</v>
      </c>
    </row>
    <row r="90" spans="1:3" x14ac:dyDescent="0.2">
      <c r="A90" s="60">
        <v>44004</v>
      </c>
      <c r="B90" s="61">
        <v>1067258950.87</v>
      </c>
      <c r="C90" s="61">
        <v>1354231177.4200001</v>
      </c>
    </row>
    <row r="91" spans="1:3" x14ac:dyDescent="0.2">
      <c r="A91" s="60">
        <v>44005</v>
      </c>
      <c r="B91" s="61">
        <v>1359684909.4100001</v>
      </c>
      <c r="C91" s="61">
        <v>1345375437.27</v>
      </c>
    </row>
    <row r="92" spans="1:3" x14ac:dyDescent="0.2">
      <c r="A92" s="60">
        <v>44006</v>
      </c>
      <c r="B92" s="61">
        <v>1418150463.9300001</v>
      </c>
      <c r="C92" s="61">
        <v>1200711858.96</v>
      </c>
    </row>
    <row r="93" spans="1:3" x14ac:dyDescent="0.2">
      <c r="A93" s="60">
        <v>44007</v>
      </c>
      <c r="B93" s="61">
        <v>1462785854.72</v>
      </c>
      <c r="C93" s="61">
        <v>1293308995.99</v>
      </c>
    </row>
    <row r="94" spans="1:3" x14ac:dyDescent="0.2">
      <c r="A94" s="60">
        <v>44008</v>
      </c>
      <c r="B94" s="61">
        <v>1756342859.3199999</v>
      </c>
      <c r="C94" s="61">
        <v>1590497890.9400001</v>
      </c>
    </row>
    <row r="95" spans="1:3" x14ac:dyDescent="0.2">
      <c r="A95" s="60">
        <v>44009</v>
      </c>
      <c r="B95" s="61">
        <v>1509800252.1300001</v>
      </c>
      <c r="C95" s="61">
        <v>1468594546.1900001</v>
      </c>
    </row>
    <row r="96" spans="1:3" x14ac:dyDescent="0.2">
      <c r="A96" s="60">
        <v>44010</v>
      </c>
      <c r="B96" s="61">
        <v>706383793.83000004</v>
      </c>
      <c r="C96" s="61">
        <v>605200690.86000001</v>
      </c>
    </row>
    <row r="97" spans="1:3" x14ac:dyDescent="0.2">
      <c r="A97" s="60">
        <v>44013</v>
      </c>
      <c r="B97" s="61">
        <v>1537291214.6300001</v>
      </c>
      <c r="C97" s="61">
        <v>1601191959.6099999</v>
      </c>
    </row>
    <row r="98" spans="1:3" x14ac:dyDescent="0.2">
      <c r="A98" s="60">
        <v>44014</v>
      </c>
      <c r="B98" s="61">
        <v>1548008159.8599999</v>
      </c>
      <c r="C98" s="61">
        <v>1597664805.4000001</v>
      </c>
    </row>
    <row r="99" spans="1:3" x14ac:dyDescent="0.2">
      <c r="A99" s="60">
        <v>44015</v>
      </c>
      <c r="B99" s="61">
        <v>1766935373.5799999</v>
      </c>
      <c r="C99" s="61">
        <v>1752965328.8199999</v>
      </c>
    </row>
    <row r="100" spans="1:3" x14ac:dyDescent="0.2">
      <c r="A100" s="60">
        <v>44016</v>
      </c>
      <c r="B100" s="61">
        <v>1939497468.6400001</v>
      </c>
      <c r="C100" s="61">
        <v>1711560541.47</v>
      </c>
    </row>
    <row r="101" spans="1:3" x14ac:dyDescent="0.2">
      <c r="A101" s="60">
        <v>44017</v>
      </c>
      <c r="B101" s="61">
        <v>798104893.94000006</v>
      </c>
      <c r="C101" s="61">
        <v>655817706.57000005</v>
      </c>
    </row>
    <row r="102" spans="1:3" x14ac:dyDescent="0.2">
      <c r="A102" s="60">
        <v>44018</v>
      </c>
      <c r="B102" s="61">
        <v>1545857961.53</v>
      </c>
      <c r="C102" s="61">
        <v>1514206344.76</v>
      </c>
    </row>
    <row r="103" spans="1:3" x14ac:dyDescent="0.2">
      <c r="A103" s="60">
        <v>44019</v>
      </c>
      <c r="B103" s="61">
        <v>1408966904.74</v>
      </c>
      <c r="C103" s="61">
        <v>1471060707.01</v>
      </c>
    </row>
    <row r="104" spans="1:3" x14ac:dyDescent="0.2">
      <c r="A104" s="60">
        <v>44020</v>
      </c>
      <c r="B104" s="61">
        <v>1489657499.95</v>
      </c>
      <c r="C104" s="61">
        <v>1543726634.79</v>
      </c>
    </row>
    <row r="105" spans="1:3" x14ac:dyDescent="0.2">
      <c r="A105" s="60">
        <v>44021</v>
      </c>
      <c r="B105" s="61">
        <v>1474754410.0699999</v>
      </c>
      <c r="C105" s="61">
        <v>1521006363.55</v>
      </c>
    </row>
    <row r="106" spans="1:3" x14ac:dyDescent="0.2">
      <c r="A106" s="60">
        <v>44022</v>
      </c>
      <c r="B106" s="61">
        <v>1611765405.1700001</v>
      </c>
      <c r="C106" s="61">
        <v>1660093362.4300001</v>
      </c>
    </row>
    <row r="107" spans="1:3" x14ac:dyDescent="0.2">
      <c r="A107" s="60">
        <v>44023</v>
      </c>
      <c r="B107" s="61">
        <v>1665830454</v>
      </c>
      <c r="C107" s="61">
        <v>1564040038.74</v>
      </c>
    </row>
    <row r="108" spans="1:3" x14ac:dyDescent="0.2">
      <c r="A108" s="60">
        <v>44024</v>
      </c>
      <c r="B108" s="61">
        <v>757694787.67999995</v>
      </c>
      <c r="C108" s="61">
        <v>621689442.46000004</v>
      </c>
    </row>
    <row r="109" spans="1:3" x14ac:dyDescent="0.2">
      <c r="A109" s="60">
        <v>44025</v>
      </c>
      <c r="B109" s="61">
        <v>1483950127.98</v>
      </c>
      <c r="C109" s="61">
        <v>1384499380.9000001</v>
      </c>
    </row>
    <row r="110" spans="1:3" x14ac:dyDescent="0.2">
      <c r="A110" s="60">
        <v>44026</v>
      </c>
      <c r="B110" s="61">
        <v>1479839962.05</v>
      </c>
      <c r="C110" s="61">
        <v>1357783698.1400001</v>
      </c>
    </row>
    <row r="111" spans="1:3" x14ac:dyDescent="0.2">
      <c r="A111" s="60">
        <v>44027</v>
      </c>
      <c r="B111" s="61">
        <v>1678339995.47</v>
      </c>
      <c r="C111" s="61">
        <v>1424967191.4100001</v>
      </c>
    </row>
    <row r="112" spans="1:3" x14ac:dyDescent="0.2">
      <c r="A112" s="60">
        <v>44028</v>
      </c>
      <c r="B112" s="61">
        <v>1430371261.48</v>
      </c>
      <c r="C112" s="61">
        <v>1401381231.1300001</v>
      </c>
    </row>
    <row r="113" spans="1:3" x14ac:dyDescent="0.2">
      <c r="A113" s="60">
        <v>44029</v>
      </c>
      <c r="B113" s="61">
        <v>1557903092.29</v>
      </c>
      <c r="C113" s="61">
        <v>1192176792.47</v>
      </c>
    </row>
    <row r="114" spans="1:3" x14ac:dyDescent="0.2">
      <c r="A114" s="60">
        <v>44030</v>
      </c>
      <c r="B114" s="61">
        <v>1180239107.4300001</v>
      </c>
      <c r="C114" s="61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dimension ref="A1:M30"/>
  <sheetViews>
    <sheetView workbookViewId="0">
      <selection activeCell="M27" sqref="M27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7" t="s">
        <v>9</v>
      </c>
      <c r="B2" s="56">
        <v>5935593.9400000004</v>
      </c>
      <c r="C2" s="57">
        <v>6837575.0599999996</v>
      </c>
      <c r="D2" s="57">
        <v>7566378.5999999996</v>
      </c>
      <c r="E2" s="57">
        <v>7923227.9100000001</v>
      </c>
      <c r="F2" s="57">
        <v>7619939.8499999996</v>
      </c>
      <c r="G2" s="57">
        <v>5756360.9699999997</v>
      </c>
      <c r="H2" s="56">
        <v>6415567.5</v>
      </c>
      <c r="I2" s="57">
        <v>7572640.0599999996</v>
      </c>
      <c r="J2" s="57">
        <v>7991526.4800000004</v>
      </c>
      <c r="K2" s="57">
        <v>5123125.08</v>
      </c>
      <c r="L2" s="57">
        <v>6235155.7199999997</v>
      </c>
      <c r="M2" s="4"/>
    </row>
    <row r="3" spans="1:13" x14ac:dyDescent="0.2">
      <c r="A3" s="7" t="s">
        <v>10</v>
      </c>
      <c r="B3" s="58">
        <v>20915937</v>
      </c>
      <c r="C3" s="59">
        <v>59709782</v>
      </c>
      <c r="D3" s="59">
        <v>28197693</v>
      </c>
      <c r="E3" s="59">
        <v>35317006</v>
      </c>
      <c r="F3" s="59">
        <v>40001481</v>
      </c>
      <c r="G3" s="59">
        <v>37455574.280000001</v>
      </c>
      <c r="H3" s="58">
        <v>56347951.899999999</v>
      </c>
      <c r="I3" s="59">
        <v>28941586.890000001</v>
      </c>
      <c r="J3" s="59">
        <v>25507336.149999999</v>
      </c>
      <c r="K3" s="59">
        <v>23668107.870000001</v>
      </c>
      <c r="L3" s="59">
        <v>33731418.829999998</v>
      </c>
      <c r="M3" s="4">
        <v>43148483.119999997</v>
      </c>
    </row>
    <row r="4" spans="1:13" x14ac:dyDescent="0.2">
      <c r="A4" s="7" t="s">
        <v>11</v>
      </c>
      <c r="B4" s="58">
        <v>35719292.469999999</v>
      </c>
      <c r="C4" s="59">
        <v>27601202.280000001</v>
      </c>
      <c r="D4" s="59">
        <v>30462472.129999999</v>
      </c>
      <c r="E4" s="59">
        <v>30911620.649999999</v>
      </c>
      <c r="F4" s="59">
        <v>30685241.32</v>
      </c>
      <c r="G4" s="59">
        <v>26703564.66</v>
      </c>
      <c r="H4" s="58">
        <v>35017709.469999999</v>
      </c>
      <c r="I4" s="59">
        <v>26319270.280000001</v>
      </c>
      <c r="J4" s="59">
        <v>28721205.48</v>
      </c>
      <c r="K4" s="59">
        <v>19835062.539999999</v>
      </c>
      <c r="L4" s="59">
        <v>27299946.34</v>
      </c>
      <c r="M4" s="4">
        <v>41295867.509999998</v>
      </c>
    </row>
    <row r="5" spans="1:13" x14ac:dyDescent="0.2">
      <c r="A5" s="7" t="s">
        <v>12</v>
      </c>
      <c r="B5" s="58">
        <v>5230725</v>
      </c>
      <c r="C5" s="59">
        <v>5565687</v>
      </c>
      <c r="D5" s="59">
        <v>20299366</v>
      </c>
      <c r="E5" s="59">
        <v>5269375</v>
      </c>
      <c r="F5" s="59">
        <v>5048550.13</v>
      </c>
      <c r="G5" s="59">
        <v>5001963.3600000003</v>
      </c>
      <c r="H5" s="58">
        <v>5176200.24</v>
      </c>
      <c r="I5" s="59">
        <v>5716640.9100000001</v>
      </c>
      <c r="J5" s="59">
        <v>19666793.920000002</v>
      </c>
      <c r="K5" s="59">
        <v>2878451.25</v>
      </c>
      <c r="L5" s="59">
        <v>2233089.11</v>
      </c>
      <c r="M5" s="4"/>
    </row>
    <row r="6" spans="1:13" x14ac:dyDescent="0.2">
      <c r="A6" s="7" t="s">
        <v>13</v>
      </c>
      <c r="B6" s="58">
        <v>98215916.530000001</v>
      </c>
      <c r="C6" s="59">
        <v>107973171.43000001</v>
      </c>
      <c r="D6" s="59">
        <v>77609676.170000002</v>
      </c>
      <c r="E6" s="59">
        <v>96160580.939999998</v>
      </c>
      <c r="F6" s="59">
        <v>137723024.22999999</v>
      </c>
      <c r="G6" s="59">
        <v>139375116.18000001</v>
      </c>
      <c r="H6" s="58">
        <v>107598709.28</v>
      </c>
      <c r="I6" s="59">
        <v>115203248.40000001</v>
      </c>
      <c r="J6" s="59">
        <v>73350445.760000005</v>
      </c>
      <c r="K6" s="59">
        <v>61735049.509999998</v>
      </c>
      <c r="L6" s="59">
        <v>99140936.670000002</v>
      </c>
      <c r="M6" s="4">
        <v>203141324.80000001</v>
      </c>
    </row>
    <row r="7" spans="1:13" x14ac:dyDescent="0.2">
      <c r="A7" s="7" t="s">
        <v>7</v>
      </c>
      <c r="B7" s="58">
        <v>275847900.93000001</v>
      </c>
      <c r="C7" s="59">
        <v>126489725.72</v>
      </c>
      <c r="D7" s="59">
        <v>119151054.53</v>
      </c>
      <c r="E7" s="59">
        <v>122338691.65000001</v>
      </c>
      <c r="F7" s="59">
        <v>114775588.06999999</v>
      </c>
      <c r="G7" s="59">
        <v>97311995.890000001</v>
      </c>
      <c r="H7" s="58">
        <v>288374463.20999998</v>
      </c>
      <c r="I7" s="59">
        <v>139713967.13</v>
      </c>
      <c r="J7" s="59">
        <v>122742468.06</v>
      </c>
      <c r="K7" s="59">
        <v>88731822.219999999</v>
      </c>
      <c r="L7" s="59">
        <v>96266864</v>
      </c>
      <c r="M7" s="4">
        <v>111340349.73999999</v>
      </c>
    </row>
    <row r="8" spans="1:13" x14ac:dyDescent="0.2">
      <c r="A8" s="7" t="s">
        <v>14</v>
      </c>
      <c r="B8" s="58">
        <v>110187710.89</v>
      </c>
      <c r="C8" s="59">
        <v>400359844.42000002</v>
      </c>
      <c r="D8" s="59">
        <v>153246477.28999999</v>
      </c>
      <c r="E8" s="59">
        <v>161878690.81999999</v>
      </c>
      <c r="F8" s="59">
        <v>143190980.81999999</v>
      </c>
      <c r="G8" s="59">
        <v>58380017.130000003</v>
      </c>
      <c r="H8" s="58">
        <v>104591963.41</v>
      </c>
      <c r="I8" s="59">
        <v>427551211.24000001</v>
      </c>
      <c r="J8" s="59">
        <v>171947426.90000001</v>
      </c>
      <c r="K8" s="59">
        <v>168435891.84999999</v>
      </c>
      <c r="L8" s="59">
        <v>47256659.579999998</v>
      </c>
      <c r="M8" s="4">
        <v>53751520.990000002</v>
      </c>
    </row>
    <row r="9" spans="1:13" x14ac:dyDescent="0.2">
      <c r="A9" s="7" t="s">
        <v>15</v>
      </c>
      <c r="B9" s="58">
        <v>29865365</v>
      </c>
      <c r="C9" s="59">
        <v>29368828</v>
      </c>
      <c r="D9" s="59">
        <v>42883202.630000003</v>
      </c>
      <c r="E9" s="59">
        <v>183510373.81</v>
      </c>
      <c r="F9" s="59">
        <v>80348508.989999995</v>
      </c>
      <c r="G9" s="59">
        <v>68712905</v>
      </c>
      <c r="H9" s="58">
        <v>29309834.109999999</v>
      </c>
      <c r="I9" s="59">
        <v>26333550</v>
      </c>
      <c r="J9" s="59">
        <v>39892505.25</v>
      </c>
      <c r="K9" s="59">
        <v>153798371.69</v>
      </c>
      <c r="L9" s="59">
        <v>87228570.790000007</v>
      </c>
      <c r="M9" s="4">
        <v>89265316.370000005</v>
      </c>
    </row>
    <row r="10" spans="1:13" x14ac:dyDescent="0.2">
      <c r="A10" s="7" t="s">
        <v>16</v>
      </c>
      <c r="B10" s="58">
        <v>74938053</v>
      </c>
      <c r="C10" s="59">
        <v>86392843</v>
      </c>
      <c r="D10" s="59">
        <v>120500886</v>
      </c>
      <c r="E10" s="59">
        <v>135650903</v>
      </c>
      <c r="F10" s="59">
        <v>135056242</v>
      </c>
      <c r="G10" s="59">
        <v>123493120.19</v>
      </c>
      <c r="H10" s="58">
        <v>80394971.099999994</v>
      </c>
      <c r="I10" s="59">
        <v>91775112.409999996</v>
      </c>
      <c r="J10" s="59">
        <v>108627323.79000001</v>
      </c>
      <c r="K10" s="59">
        <v>48415551.350000001</v>
      </c>
      <c r="L10" s="59">
        <v>56059408.740000002</v>
      </c>
      <c r="M10" s="4">
        <v>84039620.390000001</v>
      </c>
    </row>
    <row r="11" spans="1:13" x14ac:dyDescent="0.2">
      <c r="A11" s="7" t="s">
        <v>17</v>
      </c>
      <c r="B11" s="58">
        <v>41313455</v>
      </c>
      <c r="C11" s="59">
        <v>114017557</v>
      </c>
      <c r="D11" s="59">
        <v>61173676</v>
      </c>
      <c r="E11" s="59">
        <v>58401298</v>
      </c>
      <c r="F11" s="59">
        <v>44608589.560000002</v>
      </c>
      <c r="G11" s="59">
        <v>29087657.010000002</v>
      </c>
      <c r="H11" s="58">
        <v>43041077.240000002</v>
      </c>
      <c r="I11" s="59">
        <v>103038416.59</v>
      </c>
      <c r="J11" s="59">
        <v>52078165.030000001</v>
      </c>
      <c r="K11" s="59">
        <v>13132740.060000001</v>
      </c>
      <c r="L11" s="59">
        <v>21758602.050000001</v>
      </c>
      <c r="M11" s="4">
        <v>47881607.880000003</v>
      </c>
    </row>
    <row r="12" spans="1:13" x14ac:dyDescent="0.2">
      <c r="A12" s="7" t="s">
        <v>18</v>
      </c>
      <c r="B12" s="58">
        <v>2523102502</v>
      </c>
      <c r="C12" s="59">
        <v>810700545</v>
      </c>
      <c r="D12" s="59">
        <v>786999073</v>
      </c>
      <c r="E12" s="59">
        <v>433358136</v>
      </c>
      <c r="F12" s="59">
        <v>276030620</v>
      </c>
      <c r="G12" s="59">
        <v>200389572</v>
      </c>
      <c r="H12" s="58">
        <v>2712178571</v>
      </c>
      <c r="I12" s="59">
        <v>885284325</v>
      </c>
      <c r="J12" s="59">
        <v>844740026</v>
      </c>
      <c r="K12" s="59">
        <v>218904671</v>
      </c>
      <c r="L12" s="59">
        <v>229016921</v>
      </c>
      <c r="M12" s="4">
        <v>253429704</v>
      </c>
    </row>
    <row r="13" spans="1:13" x14ac:dyDescent="0.2">
      <c r="A13" s="7" t="s">
        <v>19</v>
      </c>
      <c r="B13" s="58">
        <v>332595854</v>
      </c>
      <c r="C13" s="59">
        <v>57210389</v>
      </c>
      <c r="D13" s="59">
        <v>49735365</v>
      </c>
      <c r="E13" s="59">
        <v>56921423</v>
      </c>
      <c r="F13" s="59">
        <v>51734616.670000002</v>
      </c>
      <c r="G13" s="59">
        <v>25507359.68</v>
      </c>
      <c r="H13" s="58">
        <v>356732129.58999997</v>
      </c>
      <c r="I13" s="59">
        <v>59583252.57</v>
      </c>
      <c r="J13" s="59">
        <v>53055123.719999999</v>
      </c>
      <c r="K13" s="59">
        <v>45291617.490000002</v>
      </c>
      <c r="L13" s="59">
        <v>51669055.689999998</v>
      </c>
      <c r="M13" s="4">
        <v>36849115.780000001</v>
      </c>
    </row>
    <row r="14" spans="1:13" x14ac:dyDescent="0.2">
      <c r="A14" s="7" t="s">
        <v>20</v>
      </c>
      <c r="B14" s="58">
        <v>62824643</v>
      </c>
      <c r="C14" s="59">
        <v>83128235</v>
      </c>
      <c r="D14" s="59">
        <v>96562297</v>
      </c>
      <c r="E14" s="59">
        <v>105147173</v>
      </c>
      <c r="F14" s="59">
        <v>102781250</v>
      </c>
      <c r="G14" s="59">
        <v>76825488.560000002</v>
      </c>
      <c r="H14" s="58">
        <v>68393015.75</v>
      </c>
      <c r="I14" s="59">
        <v>86167727.700000003</v>
      </c>
      <c r="J14" s="59">
        <v>85730350.760000005</v>
      </c>
      <c r="K14" s="59">
        <v>43749722</v>
      </c>
      <c r="L14" s="59">
        <v>63705505.090000004</v>
      </c>
      <c r="M14" s="4">
        <v>66618198.450000003</v>
      </c>
    </row>
    <row r="15" spans="1:13" x14ac:dyDescent="0.2">
      <c r="A15" s="7" t="s">
        <v>21</v>
      </c>
      <c r="B15" s="58">
        <v>43295918</v>
      </c>
      <c r="C15" s="59">
        <v>43939052</v>
      </c>
      <c r="D15" s="59">
        <v>63990832</v>
      </c>
      <c r="E15" s="59">
        <v>60128130</v>
      </c>
      <c r="F15" s="59">
        <v>62334429</v>
      </c>
      <c r="G15" s="59">
        <v>55766728</v>
      </c>
      <c r="H15" s="58">
        <v>43012246</v>
      </c>
      <c r="I15" s="59">
        <v>38480552</v>
      </c>
      <c r="J15" s="59">
        <v>56647016</v>
      </c>
      <c r="K15" s="59">
        <v>39362425</v>
      </c>
      <c r="L15" s="59">
        <v>50933288</v>
      </c>
      <c r="M15" s="4">
        <v>82378994</v>
      </c>
    </row>
    <row r="16" spans="1:13" x14ac:dyDescent="0.2">
      <c r="A16" s="7" t="s">
        <v>22</v>
      </c>
      <c r="B16" s="58">
        <v>34758601</v>
      </c>
      <c r="C16" s="59">
        <v>29658187</v>
      </c>
      <c r="D16" s="59">
        <v>36213141</v>
      </c>
      <c r="E16" s="59">
        <v>38345726.090000004</v>
      </c>
      <c r="F16" s="59">
        <v>39290668.450000003</v>
      </c>
      <c r="G16" s="59">
        <v>32937142.25</v>
      </c>
      <c r="H16" s="58">
        <v>40717820.670000002</v>
      </c>
      <c r="I16" s="59">
        <v>30038271.780000001</v>
      </c>
      <c r="J16" s="59">
        <v>29006030.59</v>
      </c>
      <c r="K16" s="59">
        <v>18959432.960000001</v>
      </c>
      <c r="L16" s="59">
        <v>28061622.84</v>
      </c>
      <c r="M16" s="4">
        <v>47325350.740000002</v>
      </c>
    </row>
    <row r="17" spans="1:13" x14ac:dyDescent="0.2">
      <c r="A17" s="7" t="s">
        <v>23</v>
      </c>
      <c r="B17" s="58">
        <v>172382957</v>
      </c>
      <c r="C17" s="59">
        <v>448581645</v>
      </c>
      <c r="D17" s="59">
        <v>173594813.38</v>
      </c>
      <c r="E17" s="59">
        <v>152235952</v>
      </c>
      <c r="F17" s="59">
        <v>57596806.630000003</v>
      </c>
      <c r="G17" s="59">
        <v>44793375.520000003</v>
      </c>
      <c r="H17" s="58">
        <v>174467155.11000001</v>
      </c>
      <c r="I17" s="59">
        <v>481682689.26999998</v>
      </c>
      <c r="J17" s="59">
        <v>186850366</v>
      </c>
      <c r="K17" s="59">
        <v>109921321</v>
      </c>
      <c r="L17" s="59">
        <v>46109616.049999997</v>
      </c>
      <c r="M17" s="4">
        <v>48812713.450000003</v>
      </c>
    </row>
    <row r="18" spans="1:13" x14ac:dyDescent="0.2">
      <c r="A18" s="7" t="s">
        <v>24</v>
      </c>
      <c r="B18" s="58">
        <v>41170519.659999996</v>
      </c>
      <c r="C18" s="59">
        <v>31163363.52</v>
      </c>
      <c r="D18" s="59">
        <v>25491949.550000001</v>
      </c>
      <c r="E18" s="59">
        <v>27279591.43</v>
      </c>
      <c r="F18" s="59">
        <v>28480155.579999998</v>
      </c>
      <c r="G18" s="59">
        <v>25913101.98</v>
      </c>
      <c r="H18" s="58">
        <v>130110474.09999999</v>
      </c>
      <c r="I18" s="59">
        <v>38851847.619999997</v>
      </c>
      <c r="J18" s="59">
        <v>26122675.66</v>
      </c>
      <c r="K18" s="59">
        <v>10931791.99</v>
      </c>
      <c r="L18" s="59">
        <v>13301891.039999999</v>
      </c>
      <c r="M18" s="4">
        <v>25879790.699999999</v>
      </c>
    </row>
    <row r="19" spans="1:13" x14ac:dyDescent="0.2">
      <c r="A19" s="7" t="s">
        <v>25</v>
      </c>
      <c r="B19" s="58">
        <v>1608603828.5</v>
      </c>
      <c r="C19" s="59">
        <v>542684679.94000006</v>
      </c>
      <c r="D19" s="59">
        <v>517082656.35000002</v>
      </c>
      <c r="E19" s="59">
        <v>197673532.88</v>
      </c>
      <c r="F19" s="59">
        <v>124784931.75</v>
      </c>
      <c r="G19" s="59">
        <v>90105349.579999998</v>
      </c>
      <c r="H19" s="58">
        <v>1588669247.0999999</v>
      </c>
      <c r="I19" s="59">
        <v>641896377.50999999</v>
      </c>
      <c r="J19" s="59">
        <v>518961925.37</v>
      </c>
      <c r="K19" s="59">
        <v>144604908.59</v>
      </c>
      <c r="L19" s="59">
        <v>134021130.84999999</v>
      </c>
      <c r="M19" s="4">
        <v>127193686.23999999</v>
      </c>
    </row>
    <row r="20" spans="1:13" x14ac:dyDescent="0.2">
      <c r="A20" s="7" t="s">
        <v>26</v>
      </c>
      <c r="B20" s="58">
        <v>1323249007</v>
      </c>
      <c r="C20" s="59">
        <v>448575749</v>
      </c>
      <c r="D20" s="59">
        <v>353311089</v>
      </c>
      <c r="E20" s="59">
        <v>226289519</v>
      </c>
      <c r="F20" s="59">
        <v>104712049</v>
      </c>
      <c r="G20" s="59">
        <v>72422803.670000002</v>
      </c>
      <c r="H20" s="58">
        <v>1225519339.8199999</v>
      </c>
      <c r="I20" s="59">
        <v>393216717.75999999</v>
      </c>
      <c r="J20" s="59">
        <v>341847224.11000001</v>
      </c>
      <c r="K20" s="59">
        <v>150392378.96000001</v>
      </c>
      <c r="L20" s="59">
        <v>62223218.789999999</v>
      </c>
      <c r="M20" s="4">
        <v>82709592.489999995</v>
      </c>
    </row>
    <row r="21" spans="1:13" x14ac:dyDescent="0.2">
      <c r="A21" s="7" t="s">
        <v>27</v>
      </c>
      <c r="B21" s="58">
        <v>20853643</v>
      </c>
      <c r="C21" s="59">
        <v>20876527</v>
      </c>
      <c r="D21" s="59">
        <v>33076834</v>
      </c>
      <c r="E21" s="59">
        <v>47053988</v>
      </c>
      <c r="F21" s="59">
        <v>53455463</v>
      </c>
      <c r="G21" s="59">
        <v>54719916</v>
      </c>
      <c r="H21" s="58">
        <v>20845315.829999998</v>
      </c>
      <c r="I21" s="59">
        <v>19651160</v>
      </c>
      <c r="J21" s="59">
        <v>31830001</v>
      </c>
      <c r="K21" s="59">
        <v>33433408.629999999</v>
      </c>
      <c r="L21" s="59">
        <v>46082447.020000003</v>
      </c>
      <c r="M21" s="4">
        <v>59713612.009999998</v>
      </c>
    </row>
    <row r="22" spans="1:13" x14ac:dyDescent="0.2">
      <c r="A22" s="7" t="s">
        <v>28</v>
      </c>
      <c r="B22" s="58">
        <v>36868732</v>
      </c>
      <c r="C22" s="59">
        <v>23442768</v>
      </c>
      <c r="D22" s="59">
        <v>34092702</v>
      </c>
      <c r="E22" s="59">
        <v>33428539</v>
      </c>
      <c r="F22" s="59">
        <v>33653675</v>
      </c>
      <c r="G22" s="59">
        <v>28599059.100000001</v>
      </c>
      <c r="H22" s="58">
        <v>45148154.539999999</v>
      </c>
      <c r="I22" s="59">
        <v>25428470.760000002</v>
      </c>
      <c r="J22" s="59">
        <v>30206762.030000001</v>
      </c>
      <c r="K22" s="59">
        <v>24983788.890000001</v>
      </c>
      <c r="L22" s="59">
        <v>30874402.32</v>
      </c>
      <c r="M22" s="4">
        <v>33170893.129999999</v>
      </c>
    </row>
    <row r="23" spans="1:13" x14ac:dyDescent="0.2">
      <c r="A23" s="7" t="s">
        <v>29</v>
      </c>
      <c r="B23" s="58">
        <v>3881458</v>
      </c>
      <c r="C23" s="59">
        <v>3721673</v>
      </c>
      <c r="D23" s="59">
        <v>4729866</v>
      </c>
      <c r="E23" s="59">
        <v>5458421</v>
      </c>
      <c r="F23" s="59">
        <v>5426883</v>
      </c>
      <c r="G23" s="59">
        <v>5439158</v>
      </c>
      <c r="H23" s="58">
        <v>4613170.7699999996</v>
      </c>
      <c r="I23" s="59">
        <v>4167823.3599999999</v>
      </c>
      <c r="J23" s="59">
        <v>4599321.8</v>
      </c>
      <c r="K23" s="59">
        <v>3174764.81</v>
      </c>
      <c r="L23" s="59">
        <v>4386102.8499999996</v>
      </c>
      <c r="M23" s="4">
        <v>6867775.5599999996</v>
      </c>
    </row>
    <row r="24" spans="1:13" x14ac:dyDescent="0.2">
      <c r="A24" s="7" t="s">
        <v>30</v>
      </c>
      <c r="B24" s="58">
        <v>285722273</v>
      </c>
      <c r="C24" s="59">
        <v>198866403</v>
      </c>
      <c r="D24" s="59">
        <v>321617729</v>
      </c>
      <c r="E24" s="59">
        <v>720747286</v>
      </c>
      <c r="F24" s="59">
        <v>248306747.38999999</v>
      </c>
      <c r="G24" s="59">
        <v>120199038.76000001</v>
      </c>
      <c r="H24" s="58">
        <v>367294773.16000003</v>
      </c>
      <c r="I24" s="59">
        <v>239526912.68000001</v>
      </c>
      <c r="J24" s="59">
        <v>301271122.31999999</v>
      </c>
      <c r="K24" s="59">
        <v>673611936.39999998</v>
      </c>
      <c r="L24" s="59">
        <v>249846084.69999999</v>
      </c>
      <c r="M24" s="4">
        <v>149140380.09999999</v>
      </c>
    </row>
    <row r="25" spans="1:13" x14ac:dyDescent="0.2">
      <c r="A25" s="7" t="s">
        <v>31</v>
      </c>
      <c r="B25" s="58">
        <v>153994143</v>
      </c>
      <c r="C25" s="59">
        <v>159367721</v>
      </c>
      <c r="D25" s="59">
        <v>170254516</v>
      </c>
      <c r="E25" s="59">
        <v>198787759</v>
      </c>
      <c r="F25" s="59">
        <v>190144641</v>
      </c>
      <c r="G25" s="59">
        <v>161668505.59</v>
      </c>
      <c r="H25" s="58">
        <v>166762930.87</v>
      </c>
      <c r="I25" s="59">
        <v>157298944.24000001</v>
      </c>
      <c r="J25" s="59">
        <v>182105704.22999999</v>
      </c>
      <c r="K25" s="59">
        <v>183927928.05000001</v>
      </c>
      <c r="L25" s="59">
        <v>196044811.41</v>
      </c>
      <c r="M25" s="4">
        <v>214664888.19</v>
      </c>
    </row>
    <row r="26" spans="1:13" x14ac:dyDescent="0.2">
      <c r="A26" s="7" t="s">
        <v>32</v>
      </c>
      <c r="B26" s="58">
        <v>16691461</v>
      </c>
      <c r="C26" s="59">
        <v>54236024</v>
      </c>
      <c r="D26" s="59">
        <v>18932002</v>
      </c>
      <c r="E26" s="59">
        <v>14843896</v>
      </c>
      <c r="F26" s="59">
        <v>16375059</v>
      </c>
      <c r="G26" s="59">
        <v>14503416</v>
      </c>
      <c r="H26" s="58">
        <v>18050295</v>
      </c>
      <c r="I26" s="59">
        <v>23783939</v>
      </c>
      <c r="J26" s="59">
        <v>56773560</v>
      </c>
      <c r="K26" s="59">
        <v>8027182</v>
      </c>
      <c r="L26" s="59">
        <v>11577851</v>
      </c>
      <c r="M26" s="4">
        <v>14419163</v>
      </c>
    </row>
    <row r="27" spans="1:13" x14ac:dyDescent="0.2">
      <c r="A27" s="7" t="s">
        <v>2</v>
      </c>
      <c r="B27" s="58">
        <v>6527218557</v>
      </c>
      <c r="C27" s="59">
        <v>2989648355</v>
      </c>
      <c r="D27" s="59">
        <v>2090065994</v>
      </c>
      <c r="E27" s="59">
        <v>709822450</v>
      </c>
      <c r="F27" s="59">
        <v>631482764</v>
      </c>
      <c r="G27" s="59">
        <v>555769058.96000004</v>
      </c>
      <c r="H27" s="58">
        <v>6969135727.96</v>
      </c>
      <c r="I27" s="59">
        <v>3020479172.46</v>
      </c>
      <c r="J27" s="59">
        <v>2114040793.3499999</v>
      </c>
      <c r="K27" s="59">
        <v>334192739.31999999</v>
      </c>
      <c r="L27" s="59">
        <v>371737315.63</v>
      </c>
      <c r="M27" s="4">
        <v>658766280.76999998</v>
      </c>
    </row>
    <row r="28" spans="1:13" x14ac:dyDescent="0.2">
      <c r="A28" s="7" t="s">
        <v>33</v>
      </c>
      <c r="B28" s="58">
        <v>34463761</v>
      </c>
      <c r="C28" s="59">
        <v>11086693</v>
      </c>
      <c r="D28" s="59">
        <v>10286510</v>
      </c>
      <c r="E28" s="59">
        <v>11217996</v>
      </c>
      <c r="F28" s="59">
        <v>11872198</v>
      </c>
      <c r="G28" s="59">
        <v>10999173.060000001</v>
      </c>
      <c r="H28" s="58">
        <v>37786248.25</v>
      </c>
      <c r="I28" s="59">
        <v>11264150.039999999</v>
      </c>
      <c r="J28" s="59">
        <v>9846065.4700000007</v>
      </c>
      <c r="K28" s="59">
        <v>7106010.3499999996</v>
      </c>
      <c r="L28" s="59">
        <v>9129094.8800000008</v>
      </c>
      <c r="M28" s="4">
        <v>13061176.16</v>
      </c>
    </row>
    <row r="29" spans="1:13" x14ac:dyDescent="0.2">
      <c r="A29" s="8" t="s">
        <v>59</v>
      </c>
      <c r="B29" s="4">
        <f>SUM(B2:B28)</f>
        <v>13919847807.92</v>
      </c>
      <c r="C29" s="4">
        <f t="shared" ref="C29:M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14725705062.98</v>
      </c>
      <c r="I29" s="4">
        <f t="shared" si="0"/>
        <v>7128967977.6599998</v>
      </c>
      <c r="J29" s="4">
        <f t="shared" si="0"/>
        <v>5524159265.2300005</v>
      </c>
      <c r="K29" s="4">
        <f t="shared" si="0"/>
        <v>2636330200.8600006</v>
      </c>
      <c r="L29" s="4">
        <f t="shared" si="0"/>
        <v>2075931010.9899998</v>
      </c>
      <c r="M29" s="4">
        <f t="shared" si="0"/>
        <v>2594865405.5699997</v>
      </c>
    </row>
    <row r="30" spans="1:13" x14ac:dyDescent="0.2">
      <c r="F30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H43"/>
  <sheetViews>
    <sheetView topLeftCell="B12" workbookViewId="0">
      <selection activeCell="C12" sqref="C12:F12"/>
    </sheetView>
  </sheetViews>
  <sheetFormatPr baseColWidth="10" defaultColWidth="9.1640625" defaultRowHeight="15" x14ac:dyDescent="0.2"/>
  <cols>
    <col min="1" max="1" width="25.1640625" style="11" customWidth="1"/>
    <col min="2" max="2" width="9.1640625" style="11"/>
    <col min="3" max="6" width="30.6640625" style="11" customWidth="1"/>
    <col min="7" max="7" width="15.33203125" style="11" customWidth="1"/>
    <col min="8" max="8" width="13.6640625" style="11" bestFit="1" customWidth="1"/>
    <col min="9" max="16384" width="9.1640625" style="11"/>
  </cols>
  <sheetData>
    <row r="4" spans="1:8" x14ac:dyDescent="0.2">
      <c r="A4" s="11" t="s">
        <v>71</v>
      </c>
    </row>
    <row r="5" spans="1:8" x14ac:dyDescent="0.2">
      <c r="A5" s="11" t="s">
        <v>70</v>
      </c>
    </row>
    <row r="6" spans="1:8" x14ac:dyDescent="0.2">
      <c r="A6" s="11" t="s">
        <v>69</v>
      </c>
    </row>
    <row r="9" spans="1:8" ht="15" customHeight="1" x14ac:dyDescent="0.2">
      <c r="A9" s="93" t="s">
        <v>68</v>
      </c>
      <c r="B9" s="93"/>
      <c r="C9" s="93"/>
      <c r="D9" s="93"/>
      <c r="E9" s="93"/>
    </row>
    <row r="10" spans="1:8" x14ac:dyDescent="0.2">
      <c r="A10" s="93"/>
      <c r="B10" s="93"/>
      <c r="C10" s="93"/>
      <c r="D10" s="93"/>
      <c r="E10" s="93"/>
    </row>
    <row r="11" spans="1:8" ht="16" thickBot="1" x14ac:dyDescent="0.25"/>
    <row r="12" spans="1:8" ht="49" thickBot="1" x14ac:dyDescent="0.25">
      <c r="A12" s="28" t="s">
        <v>67</v>
      </c>
      <c r="B12" s="27" t="s">
        <v>66</v>
      </c>
      <c r="C12" s="26" t="s">
        <v>65</v>
      </c>
      <c r="D12" s="26" t="s">
        <v>64</v>
      </c>
      <c r="E12" s="26" t="s">
        <v>63</v>
      </c>
      <c r="F12" s="26" t="s">
        <v>62</v>
      </c>
    </row>
    <row r="13" spans="1:8" ht="16" x14ac:dyDescent="0.2">
      <c r="A13" s="25" t="s">
        <v>34</v>
      </c>
      <c r="B13" s="24" t="s">
        <v>9</v>
      </c>
      <c r="C13" s="23">
        <v>23092375.27</v>
      </c>
      <c r="D13" s="23">
        <v>16669528.640000001</v>
      </c>
      <c r="E13" s="23">
        <v>80850995.25</v>
      </c>
      <c r="F13" s="23">
        <v>55676524.729999997</v>
      </c>
      <c r="G13" s="13" t="str">
        <f>B13</f>
        <v>AC</v>
      </c>
      <c r="H13" s="12">
        <f>SUM(C13:F13)</f>
        <v>176289423.88999999</v>
      </c>
    </row>
    <row r="14" spans="1:8" ht="16" x14ac:dyDescent="0.2">
      <c r="A14" s="22" t="s">
        <v>35</v>
      </c>
      <c r="B14" s="21" t="s">
        <v>10</v>
      </c>
      <c r="C14" s="20">
        <v>27760400.920000002</v>
      </c>
      <c r="D14" s="20">
        <v>19886395.920000002</v>
      </c>
      <c r="E14" s="20">
        <v>97605762.760000005</v>
      </c>
      <c r="F14" s="20">
        <v>67669659.790000007</v>
      </c>
      <c r="G14" s="13" t="str">
        <f t="shared" ref="G14:G39" si="0">B14</f>
        <v>AL</v>
      </c>
      <c r="H14" s="12">
        <f t="shared" ref="H14:H39" si="1">SUM(C14:F14)</f>
        <v>212922219.39000005</v>
      </c>
    </row>
    <row r="15" spans="1:8" ht="16" x14ac:dyDescent="0.2">
      <c r="A15" s="22" t="s">
        <v>36</v>
      </c>
      <c r="B15" s="21" t="s">
        <v>11</v>
      </c>
      <c r="C15" s="20">
        <v>27765701.329999998</v>
      </c>
      <c r="D15" s="20">
        <v>14028843.869999999</v>
      </c>
      <c r="E15" s="20">
        <v>68709612.840000004</v>
      </c>
      <c r="F15" s="20">
        <v>47381644.640000001</v>
      </c>
      <c r="G15" s="13" t="str">
        <f t="shared" si="0"/>
        <v>AM</v>
      </c>
      <c r="H15" s="12">
        <f t="shared" si="1"/>
        <v>157885802.68000001</v>
      </c>
    </row>
    <row r="16" spans="1:8" ht="16" x14ac:dyDescent="0.2">
      <c r="A16" s="22" t="s">
        <v>37</v>
      </c>
      <c r="B16" s="21" t="s">
        <v>12</v>
      </c>
      <c r="C16" s="20">
        <v>16908032.859999999</v>
      </c>
      <c r="D16" s="20">
        <v>14806857.710000001</v>
      </c>
      <c r="E16" s="20">
        <v>76212467.480000004</v>
      </c>
      <c r="F16" s="20">
        <v>54325245.109999999</v>
      </c>
      <c r="G16" s="13" t="str">
        <f t="shared" si="0"/>
        <v>AP</v>
      </c>
      <c r="H16" s="12">
        <f t="shared" si="1"/>
        <v>162252603.16000003</v>
      </c>
    </row>
    <row r="17" spans="1:8" ht="16" x14ac:dyDescent="0.2">
      <c r="A17" s="22" t="s">
        <v>38</v>
      </c>
      <c r="B17" s="21" t="s">
        <v>13</v>
      </c>
      <c r="C17" s="20">
        <v>36709622.340000004</v>
      </c>
      <c r="D17" s="20">
        <v>40806634.210000001</v>
      </c>
      <c r="E17" s="20">
        <v>207675013.56</v>
      </c>
      <c r="F17" s="20">
        <v>147384878.87</v>
      </c>
      <c r="G17" s="13" t="str">
        <f t="shared" si="0"/>
        <v>BA</v>
      </c>
      <c r="H17" s="12">
        <f t="shared" si="1"/>
        <v>432576148.98000002</v>
      </c>
    </row>
    <row r="18" spans="1:8" ht="16" x14ac:dyDescent="0.2">
      <c r="A18" s="22" t="s">
        <v>8</v>
      </c>
      <c r="B18" s="21" t="s">
        <v>7</v>
      </c>
      <c r="C18" s="20">
        <v>27547661.48</v>
      </c>
      <c r="D18" s="20">
        <v>31846086.59</v>
      </c>
      <c r="E18" s="20">
        <v>161876126.99000001</v>
      </c>
      <c r="F18" s="20">
        <v>114833978.23999999</v>
      </c>
      <c r="G18" s="13" t="str">
        <f t="shared" si="0"/>
        <v>CE</v>
      </c>
      <c r="H18" s="12">
        <f t="shared" si="1"/>
        <v>336103853.30000001</v>
      </c>
    </row>
    <row r="19" spans="1:8" ht="16" x14ac:dyDescent="0.2">
      <c r="A19" s="22" t="s">
        <v>39</v>
      </c>
      <c r="B19" s="21" t="s">
        <v>14</v>
      </c>
      <c r="C19" s="20">
        <v>3146371.07</v>
      </c>
      <c r="D19" s="20">
        <v>3082097.04</v>
      </c>
      <c r="E19" s="20">
        <v>15498503.560000001</v>
      </c>
      <c r="F19" s="20">
        <v>10919355.67</v>
      </c>
      <c r="G19" s="13" t="str">
        <f t="shared" si="0"/>
        <v>DF</v>
      </c>
      <c r="H19" s="12">
        <f t="shared" si="1"/>
        <v>32646327.340000004</v>
      </c>
    </row>
    <row r="20" spans="1:8" ht="16" x14ac:dyDescent="0.2">
      <c r="A20" s="22" t="s">
        <v>40</v>
      </c>
      <c r="B20" s="21" t="s">
        <v>15</v>
      </c>
      <c r="C20" s="20">
        <v>15408854.09</v>
      </c>
      <c r="D20" s="20">
        <v>7863867.6900000004</v>
      </c>
      <c r="E20" s="20">
        <v>37582309.390000001</v>
      </c>
      <c r="F20" s="20">
        <v>25548394.149999999</v>
      </c>
      <c r="G20" s="13" t="str">
        <f t="shared" si="0"/>
        <v>ES</v>
      </c>
      <c r="H20" s="12">
        <f t="shared" si="1"/>
        <v>86403425.319999993</v>
      </c>
    </row>
    <row r="21" spans="1:8" ht="16" x14ac:dyDescent="0.2">
      <c r="A21" s="22" t="s">
        <v>41</v>
      </c>
      <c r="B21" s="21" t="s">
        <v>16</v>
      </c>
      <c r="C21" s="20">
        <v>12468534.34</v>
      </c>
      <c r="D21" s="20">
        <v>12230245.57</v>
      </c>
      <c r="E21" s="20">
        <v>62955125.369999997</v>
      </c>
      <c r="F21" s="20">
        <v>44913010.280000001</v>
      </c>
      <c r="G21" s="13" t="str">
        <f t="shared" si="0"/>
        <v>GO</v>
      </c>
      <c r="H21" s="12">
        <f t="shared" si="1"/>
        <v>132566915.56</v>
      </c>
    </row>
    <row r="22" spans="1:8" ht="16" x14ac:dyDescent="0.2">
      <c r="A22" s="22" t="s">
        <v>42</v>
      </c>
      <c r="B22" s="21" t="s">
        <v>17</v>
      </c>
      <c r="C22" s="20">
        <v>31108307.829999998</v>
      </c>
      <c r="D22" s="20">
        <v>31727544.66</v>
      </c>
      <c r="E22" s="20">
        <v>160833683.09</v>
      </c>
      <c r="F22" s="20">
        <v>113839806.3</v>
      </c>
      <c r="G22" s="13" t="str">
        <f t="shared" si="0"/>
        <v>MA</v>
      </c>
      <c r="H22" s="12">
        <f t="shared" si="1"/>
        <v>337509341.88</v>
      </c>
    </row>
    <row r="23" spans="1:8" ht="16" x14ac:dyDescent="0.2">
      <c r="A23" s="22" t="s">
        <v>43</v>
      </c>
      <c r="B23" s="21" t="s">
        <v>18</v>
      </c>
      <c r="C23" s="20">
        <v>26231093.32</v>
      </c>
      <c r="D23" s="20">
        <v>20695224.079999998</v>
      </c>
      <c r="E23" s="20">
        <v>102718322.95999999</v>
      </c>
      <c r="F23" s="20">
        <v>71729299.150000006</v>
      </c>
      <c r="G23" s="13" t="str">
        <f t="shared" si="0"/>
        <v>MG</v>
      </c>
      <c r="H23" s="12">
        <f t="shared" si="1"/>
        <v>221373939.50999999</v>
      </c>
    </row>
    <row r="24" spans="1:8" ht="16" x14ac:dyDescent="0.2">
      <c r="A24" s="22" t="s">
        <v>44</v>
      </c>
      <c r="B24" s="21" t="s">
        <v>19</v>
      </c>
      <c r="C24" s="20">
        <v>9956749.0199999996</v>
      </c>
      <c r="D24" s="20">
        <v>6670587.8600000003</v>
      </c>
      <c r="E24" s="20">
        <v>32000638.379999999</v>
      </c>
      <c r="F24" s="20">
        <v>21878303.870000001</v>
      </c>
      <c r="G24" s="13" t="str">
        <f t="shared" si="0"/>
        <v>MS</v>
      </c>
      <c r="H24" s="12">
        <f t="shared" si="1"/>
        <v>70506279.129999995</v>
      </c>
    </row>
    <row r="25" spans="1:8" ht="16" x14ac:dyDescent="0.2">
      <c r="A25" s="22" t="s">
        <v>45</v>
      </c>
      <c r="B25" s="21" t="s">
        <v>20</v>
      </c>
      <c r="C25" s="20">
        <v>9085211.5399999991</v>
      </c>
      <c r="D25" s="20">
        <v>10279164.43</v>
      </c>
      <c r="E25" s="20">
        <v>51451000.390000001</v>
      </c>
      <c r="F25" s="20">
        <v>36191822.939999998</v>
      </c>
      <c r="G25" s="13" t="str">
        <f t="shared" si="0"/>
        <v>MT</v>
      </c>
      <c r="H25" s="12">
        <f t="shared" si="1"/>
        <v>107007199.3</v>
      </c>
    </row>
    <row r="26" spans="1:8" ht="16" x14ac:dyDescent="0.2">
      <c r="A26" s="22" t="s">
        <v>46</v>
      </c>
      <c r="B26" s="21" t="s">
        <v>21</v>
      </c>
      <c r="C26" s="20">
        <v>34363580.460000001</v>
      </c>
      <c r="D26" s="20">
        <v>28602682.34</v>
      </c>
      <c r="E26" s="20">
        <v>140910772.68000001</v>
      </c>
      <c r="F26" s="20">
        <v>98033505.019999996</v>
      </c>
      <c r="G26" s="13" t="str">
        <f t="shared" si="0"/>
        <v>PA</v>
      </c>
      <c r="H26" s="12">
        <f t="shared" si="1"/>
        <v>301910540.5</v>
      </c>
    </row>
    <row r="27" spans="1:8" ht="16" x14ac:dyDescent="0.2">
      <c r="A27" s="22" t="s">
        <v>47</v>
      </c>
      <c r="B27" s="21" t="s">
        <v>22</v>
      </c>
      <c r="C27" s="20">
        <v>17146194.789999999</v>
      </c>
      <c r="D27" s="20">
        <v>20361979.210000001</v>
      </c>
      <c r="E27" s="20">
        <v>104762133.36</v>
      </c>
      <c r="F27" s="20">
        <v>74806375.780000001</v>
      </c>
      <c r="G27" s="13" t="str">
        <f t="shared" si="0"/>
        <v>PB</v>
      </c>
      <c r="H27" s="12">
        <f t="shared" si="1"/>
        <v>217076683.14000002</v>
      </c>
    </row>
    <row r="28" spans="1:8" ht="16" x14ac:dyDescent="0.2">
      <c r="A28" s="22" t="s">
        <v>48</v>
      </c>
      <c r="B28" s="21" t="s">
        <v>23</v>
      </c>
      <c r="C28" s="20">
        <v>29897578</v>
      </c>
      <c r="D28" s="20">
        <v>30458451.73</v>
      </c>
      <c r="E28" s="20">
        <v>153998633.31</v>
      </c>
      <c r="F28" s="20">
        <v>108848267.2</v>
      </c>
      <c r="G28" s="13" t="str">
        <f t="shared" si="0"/>
        <v>PE</v>
      </c>
      <c r="H28" s="12">
        <f t="shared" si="1"/>
        <v>323202930.24000001</v>
      </c>
    </row>
    <row r="29" spans="1:8" ht="16" x14ac:dyDescent="0.2">
      <c r="A29" s="22" t="s">
        <v>49</v>
      </c>
      <c r="B29" s="21" t="s">
        <v>24</v>
      </c>
      <c r="C29" s="20">
        <v>22579172.109999999</v>
      </c>
      <c r="D29" s="20">
        <v>19756062.670000002</v>
      </c>
      <c r="E29" s="20">
        <v>98459308.879999995</v>
      </c>
      <c r="F29" s="20">
        <v>68971232.200000003</v>
      </c>
      <c r="G29" s="13" t="str">
        <f t="shared" si="0"/>
        <v>PI</v>
      </c>
      <c r="H29" s="12">
        <f t="shared" si="1"/>
        <v>209765775.86000001</v>
      </c>
    </row>
    <row r="30" spans="1:8" ht="16" x14ac:dyDescent="0.2">
      <c r="A30" s="22" t="s">
        <v>50</v>
      </c>
      <c r="B30" s="21" t="s">
        <v>25</v>
      </c>
      <c r="C30" s="20">
        <v>9126008.4100000001</v>
      </c>
      <c r="D30" s="20">
        <v>12436563.18</v>
      </c>
      <c r="E30" s="20">
        <v>63094121.689999998</v>
      </c>
      <c r="F30" s="20">
        <v>44751655.329999998</v>
      </c>
      <c r="G30" s="13" t="str">
        <f t="shared" si="0"/>
        <v>PR</v>
      </c>
      <c r="H30" s="12">
        <f t="shared" si="1"/>
        <v>129408348.61</v>
      </c>
    </row>
    <row r="31" spans="1:8" ht="16" x14ac:dyDescent="0.2">
      <c r="A31" s="22" t="s">
        <v>51</v>
      </c>
      <c r="B31" s="21" t="s">
        <v>26</v>
      </c>
      <c r="C31" s="20">
        <v>21033851.690000001</v>
      </c>
      <c r="D31" s="20">
        <v>9874736.0500000007</v>
      </c>
      <c r="E31" s="20">
        <v>42600808.18</v>
      </c>
      <c r="F31" s="20">
        <v>27044339.289999999</v>
      </c>
      <c r="G31" s="13" t="str">
        <f t="shared" si="0"/>
        <v>RJ</v>
      </c>
      <c r="H31" s="12">
        <f t="shared" si="1"/>
        <v>100553735.21000001</v>
      </c>
    </row>
    <row r="32" spans="1:8" ht="16" x14ac:dyDescent="0.2">
      <c r="A32" s="22" t="s">
        <v>52</v>
      </c>
      <c r="B32" s="21" t="s">
        <v>27</v>
      </c>
      <c r="C32" s="20">
        <v>20945829.120000001</v>
      </c>
      <c r="D32" s="20">
        <v>19129410.27</v>
      </c>
      <c r="E32" s="20">
        <v>95036446.980000004</v>
      </c>
      <c r="F32" s="20">
        <v>66479328.549999997</v>
      </c>
      <c r="G32" s="13" t="str">
        <f t="shared" si="0"/>
        <v>RN</v>
      </c>
      <c r="H32" s="12">
        <f t="shared" si="1"/>
        <v>201591014.92000002</v>
      </c>
    </row>
    <row r="33" spans="1:8" ht="16" x14ac:dyDescent="0.2">
      <c r="A33" s="22" t="s">
        <v>53</v>
      </c>
      <c r="B33" s="21" t="s">
        <v>28</v>
      </c>
      <c r="C33" s="20">
        <v>18556836.52</v>
      </c>
      <c r="D33" s="20">
        <v>13895536.41</v>
      </c>
      <c r="E33" s="20">
        <v>66732957.810000002</v>
      </c>
      <c r="F33" s="20">
        <v>45705937.390000001</v>
      </c>
      <c r="G33" s="13" t="str">
        <f t="shared" si="0"/>
        <v>RO</v>
      </c>
      <c r="H33" s="12">
        <f t="shared" si="1"/>
        <v>144891268.13</v>
      </c>
    </row>
    <row r="34" spans="1:8" ht="16" x14ac:dyDescent="0.2">
      <c r="A34" s="22" t="s">
        <v>54</v>
      </c>
      <c r="B34" s="21" t="s">
        <v>29</v>
      </c>
      <c r="C34" s="20">
        <v>17304545.370000001</v>
      </c>
      <c r="D34" s="20">
        <v>12604834.449999999</v>
      </c>
      <c r="E34" s="20">
        <v>59616095.369999997</v>
      </c>
      <c r="F34" s="20">
        <v>40449891.939999998</v>
      </c>
      <c r="G34" s="13" t="str">
        <f t="shared" si="0"/>
        <v>RR</v>
      </c>
      <c r="H34" s="12">
        <f t="shared" si="1"/>
        <v>129975367.13</v>
      </c>
    </row>
    <row r="35" spans="1:8" ht="16" x14ac:dyDescent="0.2">
      <c r="A35" s="22" t="s">
        <v>55</v>
      </c>
      <c r="B35" s="21" t="s">
        <v>30</v>
      </c>
      <c r="C35" s="20">
        <v>1260699.71</v>
      </c>
      <c r="D35" s="20">
        <v>8756496.5700000003</v>
      </c>
      <c r="E35" s="20">
        <v>47784335.619999997</v>
      </c>
      <c r="F35" s="20">
        <v>35289960.630000003</v>
      </c>
      <c r="G35" s="13" t="str">
        <f t="shared" si="0"/>
        <v>RS</v>
      </c>
      <c r="H35" s="12">
        <f t="shared" si="1"/>
        <v>93091492.530000001</v>
      </c>
    </row>
    <row r="36" spans="1:8" ht="16" x14ac:dyDescent="0.2">
      <c r="A36" s="22" t="s">
        <v>56</v>
      </c>
      <c r="B36" s="21" t="s">
        <v>31</v>
      </c>
      <c r="C36" s="20">
        <v>4081718.53</v>
      </c>
      <c r="D36" s="20">
        <v>5106663.7300000004</v>
      </c>
      <c r="E36" s="20">
        <v>27325464</v>
      </c>
      <c r="F36" s="20">
        <v>19910724.620000001</v>
      </c>
      <c r="G36" s="13" t="str">
        <f t="shared" si="0"/>
        <v>SC</v>
      </c>
      <c r="H36" s="12">
        <f t="shared" si="1"/>
        <v>56424570.879999995</v>
      </c>
    </row>
    <row r="37" spans="1:8" ht="16" x14ac:dyDescent="0.2">
      <c r="A37" s="22" t="s">
        <v>57</v>
      </c>
      <c r="B37" s="21" t="s">
        <v>32</v>
      </c>
      <c r="C37" s="20">
        <v>17905388.91</v>
      </c>
      <c r="D37" s="20">
        <v>18473713.239999998</v>
      </c>
      <c r="E37" s="20">
        <v>92934219.219999999</v>
      </c>
      <c r="F37" s="20">
        <v>65513643.880000003</v>
      </c>
      <c r="G37" s="13" t="str">
        <f t="shared" si="0"/>
        <v>SE</v>
      </c>
      <c r="H37" s="12">
        <f t="shared" si="1"/>
        <v>194826965.25</v>
      </c>
    </row>
    <row r="38" spans="1:8" ht="16" x14ac:dyDescent="0.2">
      <c r="A38" s="22" t="s">
        <v>3</v>
      </c>
      <c r="B38" s="21" t="s">
        <v>2</v>
      </c>
      <c r="C38" s="20">
        <v>3834341.1</v>
      </c>
      <c r="D38" s="20">
        <v>4605920.72</v>
      </c>
      <c r="E38" s="20">
        <v>22522815.850000001</v>
      </c>
      <c r="F38" s="20">
        <v>15644255.92</v>
      </c>
      <c r="G38" s="13" t="str">
        <f t="shared" si="0"/>
        <v>SP</v>
      </c>
      <c r="H38" s="12">
        <f t="shared" si="1"/>
        <v>46607333.590000004</v>
      </c>
    </row>
    <row r="39" spans="1:8" ht="17" thickBot="1" x14ac:dyDescent="0.25">
      <c r="A39" s="19" t="s">
        <v>58</v>
      </c>
      <c r="B39" s="18" t="s">
        <v>33</v>
      </c>
      <c r="C39" s="17">
        <v>13611033.91</v>
      </c>
      <c r="D39" s="17">
        <v>18786255.579999998</v>
      </c>
      <c r="E39" s="17">
        <v>95054447.530000001</v>
      </c>
      <c r="F39" s="17">
        <v>67328779.659999996</v>
      </c>
      <c r="G39" s="13" t="str">
        <f t="shared" si="0"/>
        <v>TO</v>
      </c>
      <c r="H39" s="12">
        <f t="shared" si="1"/>
        <v>194780516.68000001</v>
      </c>
    </row>
    <row r="40" spans="1:8" ht="16" x14ac:dyDescent="0.2">
      <c r="B40" s="16"/>
      <c r="C40" s="15" t="s">
        <v>61</v>
      </c>
      <c r="D40" s="15" t="s">
        <v>61</v>
      </c>
      <c r="E40" s="15" t="s">
        <v>61</v>
      </c>
      <c r="F40" s="15" t="s">
        <v>61</v>
      </c>
      <c r="G40" s="13"/>
      <c r="H40" s="12" t="b">
        <f>SUM(H13:H39)=SUM(C41:F41)</f>
        <v>1</v>
      </c>
    </row>
    <row r="41" spans="1:8" ht="17" thickBot="1" x14ac:dyDescent="0.25">
      <c r="C41" s="14">
        <v>498835694.04000002</v>
      </c>
      <c r="D41" s="14">
        <v>453442384.42000008</v>
      </c>
      <c r="E41" s="14">
        <v>2266802122.5</v>
      </c>
      <c r="F41" s="14">
        <v>1591069821.1500003</v>
      </c>
      <c r="G41" s="13"/>
      <c r="H41" s="12" t="b">
        <f>SUM(C41:F41)=Compilado!C29</f>
        <v>1</v>
      </c>
    </row>
    <row r="43" spans="1:8" ht="16" x14ac:dyDescent="0.2">
      <c r="C43" s="29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workbookViewId="0">
      <selection activeCell="G7" sqref="G7:G27"/>
    </sheetView>
  </sheetViews>
  <sheetFormatPr baseColWidth="10" defaultColWidth="7.5" defaultRowHeight="14" x14ac:dyDescent="0.15"/>
  <cols>
    <col min="1" max="1" width="5.83203125" style="62" customWidth="1"/>
    <col min="2" max="2" width="21.33203125" style="78" customWidth="1"/>
    <col min="3" max="3" width="14" style="62" customWidth="1"/>
    <col min="4" max="4" width="14" style="86" customWidth="1"/>
    <col min="5" max="6" width="7.5" style="66"/>
    <col min="7" max="7" width="10.6640625" style="66" bestFit="1" customWidth="1"/>
    <col min="8" max="16384" width="7.5" style="66"/>
  </cols>
  <sheetData>
    <row r="1" spans="1:7" x14ac:dyDescent="0.15">
      <c r="B1" s="63"/>
      <c r="C1" s="64"/>
      <c r="D1" s="65"/>
    </row>
    <row r="2" spans="1:7" ht="18" x14ac:dyDescent="0.15">
      <c r="A2" s="107" t="s">
        <v>82</v>
      </c>
      <c r="B2" s="107"/>
      <c r="C2" s="107"/>
      <c r="D2" s="107"/>
    </row>
    <row r="3" spans="1:7" x14ac:dyDescent="0.15">
      <c r="B3" s="108"/>
      <c r="C3" s="108"/>
      <c r="D3" s="65"/>
    </row>
    <row r="4" spans="1:7" x14ac:dyDescent="0.15">
      <c r="B4" s="67"/>
      <c r="C4" s="68"/>
      <c r="D4" s="69" t="s">
        <v>83</v>
      </c>
    </row>
    <row r="5" spans="1:7" x14ac:dyDescent="0.15">
      <c r="A5" s="109"/>
      <c r="B5" s="100" t="s">
        <v>84</v>
      </c>
      <c r="C5" s="101" t="s">
        <v>85</v>
      </c>
      <c r="D5" s="101" t="s">
        <v>86</v>
      </c>
    </row>
    <row r="6" spans="1:7" x14ac:dyDescent="0.15">
      <c r="A6" s="109"/>
      <c r="B6" s="100"/>
      <c r="C6" s="101"/>
      <c r="D6" s="101"/>
    </row>
    <row r="7" spans="1:7" x14ac:dyDescent="0.15">
      <c r="A7" s="102" t="s">
        <v>87</v>
      </c>
      <c r="B7" s="70" t="s">
        <v>88</v>
      </c>
      <c r="C7" s="71">
        <v>1764.8457800000001</v>
      </c>
      <c r="D7" s="71">
        <v>17648.4578</v>
      </c>
      <c r="F7" s="66" t="s">
        <v>9</v>
      </c>
      <c r="G7" s="72">
        <f>C7</f>
        <v>1764.8457800000001</v>
      </c>
    </row>
    <row r="8" spans="1:7" x14ac:dyDescent="0.15">
      <c r="A8" s="102"/>
      <c r="B8" s="70" t="s">
        <v>89</v>
      </c>
      <c r="C8" s="71">
        <v>30296.946899999999</v>
      </c>
      <c r="D8" s="71">
        <v>302969.46899999998</v>
      </c>
      <c r="F8" s="66" t="s">
        <v>10</v>
      </c>
      <c r="G8" s="72">
        <f t="shared" ref="G8:G27" si="0">C8</f>
        <v>30296.946899999999</v>
      </c>
    </row>
    <row r="9" spans="1:7" x14ac:dyDescent="0.15">
      <c r="A9" s="102"/>
      <c r="B9" s="70" t="s">
        <v>90</v>
      </c>
      <c r="C9" s="71">
        <v>657.65824999999995</v>
      </c>
      <c r="D9" s="71">
        <v>6576.5824999999995</v>
      </c>
      <c r="F9" s="66" t="s">
        <v>12</v>
      </c>
      <c r="G9" s="72">
        <f t="shared" si="0"/>
        <v>657.65824999999995</v>
      </c>
    </row>
    <row r="10" spans="1:7" x14ac:dyDescent="0.15">
      <c r="A10" s="102"/>
      <c r="B10" s="70" t="s">
        <v>91</v>
      </c>
      <c r="C10" s="71">
        <v>5329.3749000000007</v>
      </c>
      <c r="D10" s="71">
        <v>53293.749000000011</v>
      </c>
      <c r="F10" s="66" t="s">
        <v>11</v>
      </c>
      <c r="G10" s="72">
        <f t="shared" si="0"/>
        <v>5329.3749000000007</v>
      </c>
    </row>
    <row r="11" spans="1:7" x14ac:dyDescent="0.15">
      <c r="A11" s="102"/>
      <c r="B11" s="70" t="s">
        <v>92</v>
      </c>
      <c r="C11" s="71">
        <v>46956.61159</v>
      </c>
      <c r="D11" s="71">
        <v>469566.11589999998</v>
      </c>
      <c r="F11" s="66" t="s">
        <v>13</v>
      </c>
      <c r="G11" s="72">
        <f t="shared" si="0"/>
        <v>46956.61159</v>
      </c>
    </row>
    <row r="12" spans="1:7" x14ac:dyDescent="0.15">
      <c r="A12" s="102"/>
      <c r="B12" s="70" t="s">
        <v>93</v>
      </c>
      <c r="C12" s="71">
        <v>4355.4494100000002</v>
      </c>
      <c r="D12" s="71">
        <v>43554.494100000004</v>
      </c>
      <c r="F12" s="66" t="s">
        <v>7</v>
      </c>
      <c r="G12" s="72">
        <f t="shared" si="0"/>
        <v>4355.4494100000002</v>
      </c>
    </row>
    <row r="13" spans="1:7" x14ac:dyDescent="0.15">
      <c r="A13" s="102"/>
      <c r="B13" s="70" t="s">
        <v>94</v>
      </c>
      <c r="C13" s="71">
        <v>10115.97385</v>
      </c>
      <c r="D13" s="71">
        <v>101159.73850000001</v>
      </c>
      <c r="F13" s="66" t="s">
        <v>14</v>
      </c>
      <c r="G13" s="72">
        <f t="shared" si="0"/>
        <v>10115.97385</v>
      </c>
    </row>
    <row r="14" spans="1:7" x14ac:dyDescent="0.15">
      <c r="A14" s="102"/>
      <c r="B14" s="70" t="s">
        <v>95</v>
      </c>
      <c r="C14" s="71">
        <v>7051.0432499999997</v>
      </c>
      <c r="D14" s="71">
        <v>70510.432499999995</v>
      </c>
      <c r="F14" s="66" t="s">
        <v>15</v>
      </c>
      <c r="G14" s="72">
        <f t="shared" si="0"/>
        <v>7051.0432499999997</v>
      </c>
    </row>
    <row r="15" spans="1:7" x14ac:dyDescent="0.15">
      <c r="A15" s="102"/>
      <c r="B15" s="70" t="s">
        <v>96</v>
      </c>
      <c r="C15" s="71">
        <v>11665.705840000001</v>
      </c>
      <c r="D15" s="71">
        <v>116657.05840000001</v>
      </c>
      <c r="F15" s="66" t="s">
        <v>17</v>
      </c>
      <c r="G15" s="72">
        <f t="shared" si="0"/>
        <v>11665.705840000001</v>
      </c>
    </row>
    <row r="16" spans="1:7" x14ac:dyDescent="0.15">
      <c r="A16" s="102"/>
      <c r="B16" s="70" t="s">
        <v>97</v>
      </c>
      <c r="C16" s="71">
        <v>10644.146980000001</v>
      </c>
      <c r="D16" s="71">
        <v>106441.46980000002</v>
      </c>
      <c r="F16" s="66" t="s">
        <v>20</v>
      </c>
      <c r="G16" s="72">
        <f t="shared" si="0"/>
        <v>10644.146980000001</v>
      </c>
    </row>
    <row r="17" spans="1:7" x14ac:dyDescent="0.15">
      <c r="A17" s="102"/>
      <c r="B17" s="70" t="s">
        <v>98</v>
      </c>
      <c r="C17" s="71">
        <v>31177.270789999999</v>
      </c>
      <c r="D17" s="71">
        <v>311772.70789999998</v>
      </c>
      <c r="F17" s="66" t="s">
        <v>19</v>
      </c>
      <c r="G17" s="72">
        <f t="shared" si="0"/>
        <v>31177.270789999999</v>
      </c>
    </row>
    <row r="18" spans="1:7" x14ac:dyDescent="0.15">
      <c r="A18" s="102"/>
      <c r="B18" s="70" t="s">
        <v>99</v>
      </c>
      <c r="C18" s="71">
        <v>4874.0712899999999</v>
      </c>
      <c r="D18" s="71">
        <v>48740.712899999999</v>
      </c>
      <c r="F18" s="66" t="s">
        <v>21</v>
      </c>
      <c r="G18" s="72">
        <f t="shared" si="0"/>
        <v>4874.0712899999999</v>
      </c>
    </row>
    <row r="19" spans="1:7" x14ac:dyDescent="0.15">
      <c r="A19" s="102"/>
      <c r="B19" s="70" t="s">
        <v>100</v>
      </c>
      <c r="C19" s="71">
        <v>3907.19346</v>
      </c>
      <c r="D19" s="71">
        <v>39071.934600000001</v>
      </c>
      <c r="F19" s="66" t="s">
        <v>22</v>
      </c>
      <c r="G19" s="72">
        <f t="shared" si="0"/>
        <v>3907.19346</v>
      </c>
    </row>
    <row r="20" spans="1:7" x14ac:dyDescent="0.15">
      <c r="A20" s="102"/>
      <c r="B20" s="70" t="s">
        <v>101</v>
      </c>
      <c r="C20" s="71">
        <v>53038.855889999999</v>
      </c>
      <c r="D20" s="71">
        <v>530388.55889999995</v>
      </c>
      <c r="F20" s="66" t="s">
        <v>25</v>
      </c>
      <c r="G20" s="72">
        <f t="shared" si="0"/>
        <v>53038.855889999999</v>
      </c>
    </row>
    <row r="21" spans="1:7" x14ac:dyDescent="0.15">
      <c r="A21" s="102"/>
      <c r="B21" s="70" t="s">
        <v>102</v>
      </c>
      <c r="C21" s="71">
        <v>16284.20161</v>
      </c>
      <c r="D21" s="71">
        <v>162842.01610000001</v>
      </c>
      <c r="F21" s="66" t="s">
        <v>23</v>
      </c>
      <c r="G21" s="72">
        <f t="shared" si="0"/>
        <v>16284.20161</v>
      </c>
    </row>
    <row r="22" spans="1:7" x14ac:dyDescent="0.15">
      <c r="A22" s="102"/>
      <c r="B22" s="70" t="s">
        <v>103</v>
      </c>
      <c r="C22" s="71">
        <v>2218.6473300000002</v>
      </c>
      <c r="D22" s="71">
        <v>22186.473300000001</v>
      </c>
      <c r="F22" s="66" t="s">
        <v>27</v>
      </c>
      <c r="G22" s="72">
        <f t="shared" si="0"/>
        <v>2218.6473300000002</v>
      </c>
    </row>
    <row r="23" spans="1:7" x14ac:dyDescent="0.15">
      <c r="A23" s="102"/>
      <c r="B23" s="70" t="s">
        <v>104</v>
      </c>
      <c r="C23" s="71">
        <v>12230.928529999999</v>
      </c>
      <c r="D23" s="71">
        <v>122309.28529999999</v>
      </c>
      <c r="F23" s="66" t="s">
        <v>28</v>
      </c>
      <c r="G23" s="72">
        <f t="shared" si="0"/>
        <v>12230.928529999999</v>
      </c>
    </row>
    <row r="24" spans="1:7" x14ac:dyDescent="0.15">
      <c r="A24" s="102"/>
      <c r="B24" s="70" t="s">
        <v>105</v>
      </c>
      <c r="C24" s="71">
        <v>1247.6254799999999</v>
      </c>
      <c r="D24" s="71">
        <v>12476.254799999999</v>
      </c>
      <c r="F24" s="66" t="s">
        <v>29</v>
      </c>
      <c r="G24" s="72">
        <f t="shared" si="0"/>
        <v>1247.6254799999999</v>
      </c>
    </row>
    <row r="25" spans="1:7" x14ac:dyDescent="0.15">
      <c r="A25" s="102"/>
      <c r="B25" s="70" t="s">
        <v>106</v>
      </c>
      <c r="C25" s="71">
        <v>48441.731780000002</v>
      </c>
      <c r="D25" s="71">
        <v>484417.31780000002</v>
      </c>
      <c r="F25" s="66" t="s">
        <v>31</v>
      </c>
      <c r="G25" s="72">
        <f t="shared" si="0"/>
        <v>48441.731780000002</v>
      </c>
    </row>
    <row r="26" spans="1:7" x14ac:dyDescent="0.15">
      <c r="A26" s="102"/>
      <c r="B26" s="70" t="s">
        <v>107</v>
      </c>
      <c r="C26" s="71">
        <v>1236946.79431</v>
      </c>
      <c r="D26" s="71">
        <v>12369467.9431</v>
      </c>
      <c r="F26" s="66" t="s">
        <v>2</v>
      </c>
      <c r="G26" s="72">
        <f t="shared" si="0"/>
        <v>1236946.79431</v>
      </c>
    </row>
    <row r="27" spans="1:7" x14ac:dyDescent="0.15">
      <c r="A27" s="102"/>
      <c r="B27" s="70" t="s">
        <v>108</v>
      </c>
      <c r="C27" s="71">
        <v>4755.3240400000004</v>
      </c>
      <c r="D27" s="71">
        <v>47553.240400000002</v>
      </c>
      <c r="F27" s="66" t="s">
        <v>32</v>
      </c>
      <c r="G27" s="72">
        <f t="shared" si="0"/>
        <v>4755.3240400000004</v>
      </c>
    </row>
    <row r="28" spans="1:7" x14ac:dyDescent="0.15">
      <c r="A28" s="102"/>
      <c r="B28" s="73" t="s">
        <v>109</v>
      </c>
      <c r="C28" s="74">
        <v>1543960.4012600002</v>
      </c>
      <c r="D28" s="74">
        <v>15439604.012600001</v>
      </c>
    </row>
    <row r="29" spans="1:7" x14ac:dyDescent="0.15">
      <c r="A29" s="103" t="s">
        <v>110</v>
      </c>
      <c r="B29" s="70" t="s">
        <v>111</v>
      </c>
      <c r="C29" s="71">
        <v>18657.340600000003</v>
      </c>
      <c r="D29" s="71">
        <v>186573.40600000002</v>
      </c>
    </row>
    <row r="30" spans="1:7" x14ac:dyDescent="0.15">
      <c r="A30" s="103"/>
      <c r="B30" s="70" t="s">
        <v>112</v>
      </c>
      <c r="C30" s="71">
        <v>420438.09557999996</v>
      </c>
      <c r="D30" s="71">
        <v>4204380.9557999996</v>
      </c>
    </row>
    <row r="31" spans="1:7" x14ac:dyDescent="0.15">
      <c r="A31" s="103"/>
      <c r="B31" s="70" t="s">
        <v>113</v>
      </c>
      <c r="C31" s="71">
        <v>290295.77786999999</v>
      </c>
      <c r="D31" s="71">
        <v>2902957.7786999997</v>
      </c>
    </row>
    <row r="32" spans="1:7" x14ac:dyDescent="0.15">
      <c r="A32" s="103"/>
      <c r="B32" s="75" t="s">
        <v>114</v>
      </c>
      <c r="C32" s="76">
        <v>729391.21404999995</v>
      </c>
      <c r="D32" s="76">
        <v>7293912.1404999997</v>
      </c>
    </row>
    <row r="33" spans="1:4" x14ac:dyDescent="0.15">
      <c r="A33" s="77" t="s">
        <v>115</v>
      </c>
      <c r="B33" s="75" t="s">
        <v>116</v>
      </c>
      <c r="C33" s="76">
        <v>627974.62069000001</v>
      </c>
      <c r="D33" s="76">
        <v>0</v>
      </c>
    </row>
    <row r="34" spans="1:4" x14ac:dyDescent="0.15">
      <c r="A34" s="104" t="s">
        <v>117</v>
      </c>
      <c r="B34" s="104"/>
      <c r="C34" s="76">
        <v>2901326.2360000005</v>
      </c>
      <c r="D34" s="76">
        <v>29013262.360000007</v>
      </c>
    </row>
    <row r="35" spans="1:4" x14ac:dyDescent="0.15">
      <c r="B35" s="105" t="s">
        <v>118</v>
      </c>
      <c r="C35" s="105"/>
      <c r="D35" s="105"/>
    </row>
    <row r="36" spans="1:4" x14ac:dyDescent="0.15">
      <c r="B36" s="106"/>
      <c r="C36" s="106"/>
      <c r="D36" s="106"/>
    </row>
    <row r="37" spans="1:4" x14ac:dyDescent="0.15">
      <c r="B37" s="106"/>
      <c r="C37" s="106"/>
      <c r="D37" s="106"/>
    </row>
    <row r="38" spans="1:4" x14ac:dyDescent="0.15">
      <c r="D38" s="69" t="s">
        <v>83</v>
      </c>
    </row>
    <row r="39" spans="1:4" x14ac:dyDescent="0.15">
      <c r="B39" s="100" t="s">
        <v>119</v>
      </c>
      <c r="C39" s="101" t="s">
        <v>85</v>
      </c>
      <c r="D39" s="101" t="s">
        <v>86</v>
      </c>
    </row>
    <row r="40" spans="1:4" x14ac:dyDescent="0.15">
      <c r="B40" s="100"/>
      <c r="C40" s="101"/>
      <c r="D40" s="101"/>
    </row>
    <row r="41" spans="1:4" x14ac:dyDescent="0.15">
      <c r="A41" s="95" t="s">
        <v>87</v>
      </c>
      <c r="B41" s="70" t="s">
        <v>120</v>
      </c>
      <c r="C41" s="71">
        <v>255113.75225999998</v>
      </c>
      <c r="D41" s="71">
        <v>2551137.5225999998</v>
      </c>
    </row>
    <row r="42" spans="1:4" x14ac:dyDescent="0.15">
      <c r="A42" s="96"/>
      <c r="B42" s="70" t="s">
        <v>121</v>
      </c>
      <c r="C42" s="71">
        <v>7102.9809000000005</v>
      </c>
      <c r="D42" s="71">
        <v>71029.809000000008</v>
      </c>
    </row>
    <row r="43" spans="1:4" x14ac:dyDescent="0.15">
      <c r="A43" s="97"/>
      <c r="B43" s="70" t="s">
        <v>122</v>
      </c>
      <c r="C43" s="71">
        <v>8413.6697999999869</v>
      </c>
      <c r="D43" s="71">
        <v>84136.697999999873</v>
      </c>
    </row>
    <row r="44" spans="1:4" x14ac:dyDescent="0.15">
      <c r="A44" s="98" t="s">
        <v>117</v>
      </c>
      <c r="B44" s="99"/>
      <c r="C44" s="79">
        <v>270630.40295999998</v>
      </c>
      <c r="D44" s="79">
        <v>2706304.0295999995</v>
      </c>
    </row>
    <row r="45" spans="1:4" x14ac:dyDescent="0.15">
      <c r="A45" s="80"/>
      <c r="B45" s="80"/>
      <c r="C45" s="81"/>
      <c r="D45" s="81"/>
    </row>
    <row r="46" spans="1:4" x14ac:dyDescent="0.15">
      <c r="B46" s="82"/>
      <c r="C46" s="82"/>
      <c r="D46" s="69" t="s">
        <v>83</v>
      </c>
    </row>
    <row r="47" spans="1:4" x14ac:dyDescent="0.15">
      <c r="B47" s="100" t="s">
        <v>123</v>
      </c>
      <c r="C47" s="101" t="s">
        <v>85</v>
      </c>
      <c r="D47" s="101" t="s">
        <v>86</v>
      </c>
    </row>
    <row r="48" spans="1:4" x14ac:dyDescent="0.15">
      <c r="A48" s="82"/>
      <c r="B48" s="100"/>
      <c r="C48" s="101"/>
      <c r="D48" s="101"/>
    </row>
    <row r="49" spans="1:4" x14ac:dyDescent="0.15">
      <c r="B49" s="83" t="s">
        <v>87</v>
      </c>
      <c r="C49" s="83">
        <v>1814590.8042200003</v>
      </c>
      <c r="D49" s="83">
        <v>18145908.042199999</v>
      </c>
    </row>
    <row r="50" spans="1:4" x14ac:dyDescent="0.15">
      <c r="A50" s="84"/>
      <c r="B50" s="71" t="s">
        <v>124</v>
      </c>
      <c r="C50" s="71">
        <v>729391.21404999995</v>
      </c>
      <c r="D50" s="71">
        <v>7293912.1404999997</v>
      </c>
    </row>
    <row r="51" spans="1:4" x14ac:dyDescent="0.15">
      <c r="A51" s="85"/>
      <c r="B51" s="71" t="s">
        <v>115</v>
      </c>
      <c r="C51" s="71">
        <v>627974.62069000001</v>
      </c>
      <c r="D51" s="71">
        <v>0</v>
      </c>
    </row>
    <row r="52" spans="1:4" x14ac:dyDescent="0.15">
      <c r="A52" s="84"/>
      <c r="B52" s="77" t="s">
        <v>125</v>
      </c>
      <c r="C52" s="76">
        <v>3171956.6389600001</v>
      </c>
      <c r="D52" s="76">
        <v>25439820.182700001</v>
      </c>
    </row>
    <row r="53" spans="1:4" x14ac:dyDescent="0.15">
      <c r="A53" s="85"/>
      <c r="B53" s="62"/>
    </row>
    <row r="54" spans="1:4" x14ac:dyDescent="0.15">
      <c r="A54" s="87" t="s">
        <v>126</v>
      </c>
      <c r="B54" s="88"/>
      <c r="C54" s="88"/>
      <c r="D54" s="89"/>
    </row>
    <row r="55" spans="1:4" x14ac:dyDescent="0.15">
      <c r="A55" s="94" t="s">
        <v>127</v>
      </c>
      <c r="B55" s="94"/>
      <c r="C55" s="94"/>
      <c r="D55" s="94"/>
    </row>
    <row r="56" spans="1:4" x14ac:dyDescent="0.15">
      <c r="A56" s="94"/>
      <c r="B56" s="94"/>
      <c r="C56" s="94"/>
      <c r="D56" s="94"/>
    </row>
    <row r="57" spans="1:4" x14ac:dyDescent="0.15">
      <c r="A57" s="94"/>
      <c r="B57" s="94"/>
      <c r="C57" s="94"/>
      <c r="D57" s="94"/>
    </row>
    <row r="58" spans="1:4" x14ac:dyDescent="0.15">
      <c r="A58" s="94" t="s">
        <v>128</v>
      </c>
      <c r="B58" s="94"/>
      <c r="C58" s="94"/>
      <c r="D58" s="94"/>
    </row>
    <row r="59" spans="1:4" x14ac:dyDescent="0.15">
      <c r="A59" s="94"/>
      <c r="B59" s="94"/>
      <c r="C59" s="94"/>
      <c r="D59" s="94"/>
    </row>
    <row r="60" spans="1:4" x14ac:dyDescent="0.15">
      <c r="A60" s="82"/>
      <c r="B60" s="62"/>
    </row>
    <row r="61" spans="1:4" x14ac:dyDescent="0.15">
      <c r="B61" s="62"/>
      <c r="C61" s="90"/>
    </row>
    <row r="62" spans="1:4" x14ac:dyDescent="0.15">
      <c r="B62" s="85"/>
      <c r="C62" s="85"/>
      <c r="D62" s="85"/>
    </row>
    <row r="63" spans="1:4" x14ac:dyDescent="0.15">
      <c r="A63" s="82"/>
      <c r="B63" s="84"/>
      <c r="C63" s="84"/>
      <c r="D63" s="84"/>
    </row>
    <row r="64" spans="1:4" x14ac:dyDescent="0.15">
      <c r="B64" s="85"/>
      <c r="C64" s="85"/>
      <c r="D64" s="85"/>
    </row>
    <row r="65" spans="1:4" x14ac:dyDescent="0.15">
      <c r="A65" s="82"/>
      <c r="B65" s="84"/>
      <c r="C65" s="84"/>
      <c r="D65" s="84"/>
    </row>
    <row r="66" spans="1:4" x14ac:dyDescent="0.15">
      <c r="B66" s="85"/>
      <c r="C66" s="85"/>
      <c r="D66" s="85"/>
    </row>
    <row r="67" spans="1:4" x14ac:dyDescent="0.15">
      <c r="A67" s="82"/>
      <c r="B67" s="84"/>
      <c r="C67" s="84"/>
      <c r="D67" s="84"/>
    </row>
    <row r="68" spans="1:4" x14ac:dyDescent="0.15">
      <c r="B68" s="85"/>
      <c r="C68" s="85"/>
      <c r="D68" s="85"/>
    </row>
    <row r="69" spans="1:4" x14ac:dyDescent="0.15">
      <c r="B69" s="85"/>
      <c r="C69" s="85"/>
      <c r="D69" s="85"/>
    </row>
    <row r="70" spans="1:4" x14ac:dyDescent="0.15">
      <c r="B70" s="91"/>
      <c r="C70" s="85"/>
      <c r="D70" s="85"/>
    </row>
    <row r="71" spans="1:4" x14ac:dyDescent="0.15">
      <c r="B71" s="91"/>
      <c r="C71" s="85"/>
      <c r="D71" s="85"/>
    </row>
    <row r="72" spans="1:4" x14ac:dyDescent="0.15">
      <c r="B72" s="91"/>
      <c r="C72" s="85"/>
      <c r="D72" s="85"/>
    </row>
    <row r="73" spans="1:4" x14ac:dyDescent="0.15">
      <c r="B73" s="91"/>
      <c r="C73" s="85"/>
      <c r="D73" s="85"/>
    </row>
    <row r="74" spans="1:4" x14ac:dyDescent="0.15">
      <c r="B74" s="91"/>
      <c r="C74" s="85"/>
      <c r="D74" s="85"/>
    </row>
    <row r="75" spans="1:4" x14ac:dyDescent="0.15">
      <c r="B75" s="91"/>
      <c r="C75" s="85"/>
      <c r="D75" s="85"/>
    </row>
    <row r="76" spans="1:4" x14ac:dyDescent="0.15">
      <c r="B76" s="91"/>
      <c r="C76" s="85"/>
      <c r="D76" s="85"/>
    </row>
    <row r="77" spans="1:4" x14ac:dyDescent="0.15">
      <c r="B77" s="91"/>
      <c r="C77" s="85"/>
      <c r="D77" s="85"/>
    </row>
    <row r="78" spans="1:4" x14ac:dyDescent="0.15">
      <c r="B78" s="91"/>
      <c r="C78" s="85"/>
      <c r="D78" s="85"/>
    </row>
    <row r="79" spans="1:4" x14ac:dyDescent="0.15">
      <c r="B79" s="91"/>
      <c r="C79" s="85"/>
      <c r="D79" s="85"/>
    </row>
    <row r="80" spans="1:4" x14ac:dyDescent="0.15">
      <c r="B80" s="91"/>
      <c r="C80" s="85"/>
      <c r="D80" s="85"/>
    </row>
    <row r="81" spans="2:4" x14ac:dyDescent="0.15">
      <c r="B81" s="91"/>
      <c r="C81" s="85"/>
      <c r="D81" s="85"/>
    </row>
    <row r="82" spans="2:4" x14ac:dyDescent="0.15">
      <c r="B82" s="91"/>
      <c r="C82" s="85"/>
      <c r="D82" s="85"/>
    </row>
    <row r="83" spans="2:4" x14ac:dyDescent="0.15">
      <c r="B83" s="91"/>
      <c r="C83" s="85"/>
      <c r="D83" s="85"/>
    </row>
    <row r="84" spans="2:4" x14ac:dyDescent="0.15">
      <c r="B84" s="62"/>
      <c r="C84" s="92"/>
      <c r="D84" s="91"/>
    </row>
    <row r="85" spans="2:4" x14ac:dyDescent="0.15">
      <c r="B85" s="62"/>
      <c r="C85" s="92"/>
      <c r="D85" s="91"/>
    </row>
    <row r="86" spans="2:4" x14ac:dyDescent="0.15">
      <c r="B86" s="62"/>
      <c r="C86" s="92"/>
      <c r="D86" s="91"/>
    </row>
    <row r="87" spans="2:4" x14ac:dyDescent="0.15">
      <c r="B87" s="62"/>
      <c r="C87" s="92"/>
      <c r="D87" s="91"/>
    </row>
    <row r="88" spans="2:4" x14ac:dyDescent="0.15">
      <c r="B88" s="62"/>
      <c r="C88" s="92"/>
      <c r="D88" s="91"/>
    </row>
    <row r="89" spans="2:4" x14ac:dyDescent="0.15">
      <c r="B89" s="62"/>
      <c r="C89" s="92"/>
      <c r="D89" s="91"/>
    </row>
    <row r="90" spans="2:4" x14ac:dyDescent="0.15">
      <c r="B90" s="62"/>
      <c r="C90" s="92"/>
      <c r="D90" s="91"/>
    </row>
    <row r="91" spans="2:4" x14ac:dyDescent="0.15">
      <c r="B91" s="62"/>
      <c r="C91" s="92"/>
      <c r="D91" s="91"/>
    </row>
    <row r="92" spans="2:4" x14ac:dyDescent="0.15">
      <c r="B92" s="62"/>
      <c r="C92" s="92"/>
      <c r="D92" s="91"/>
    </row>
    <row r="93" spans="2:4" x14ac:dyDescent="0.15">
      <c r="B93" s="62"/>
      <c r="C93" s="92"/>
      <c r="D93" s="91"/>
    </row>
    <row r="94" spans="2:4" x14ac:dyDescent="0.15">
      <c r="B94" s="62"/>
      <c r="C94" s="92"/>
      <c r="D94" s="91"/>
    </row>
    <row r="95" spans="2:4" x14ac:dyDescent="0.15">
      <c r="B95" s="62"/>
      <c r="C95" s="92"/>
      <c r="D95" s="91"/>
    </row>
    <row r="96" spans="2:4" x14ac:dyDescent="0.15">
      <c r="B96" s="62"/>
      <c r="C96" s="92"/>
      <c r="D96" s="91"/>
    </row>
    <row r="97" spans="2:4" x14ac:dyDescent="0.15">
      <c r="B97" s="62"/>
      <c r="C97" s="92"/>
      <c r="D97" s="91"/>
    </row>
    <row r="98" spans="2:4" x14ac:dyDescent="0.15">
      <c r="B98" s="62"/>
      <c r="C98" s="92"/>
      <c r="D98" s="91"/>
    </row>
    <row r="99" spans="2:4" x14ac:dyDescent="0.15">
      <c r="B99" s="62"/>
      <c r="C99" s="92"/>
      <c r="D99" s="91"/>
    </row>
    <row r="100" spans="2:4" x14ac:dyDescent="0.15">
      <c r="B100" s="62"/>
      <c r="C100" s="92"/>
      <c r="D100" s="91"/>
    </row>
    <row r="101" spans="2:4" x14ac:dyDescent="0.15">
      <c r="B101" s="62"/>
      <c r="C101" s="92"/>
      <c r="D101" s="91"/>
    </row>
    <row r="102" spans="2:4" x14ac:dyDescent="0.15">
      <c r="B102" s="62"/>
      <c r="C102" s="92"/>
      <c r="D102" s="91"/>
    </row>
    <row r="103" spans="2:4" x14ac:dyDescent="0.15">
      <c r="B103" s="62"/>
      <c r="C103" s="92"/>
      <c r="D103" s="91"/>
    </row>
    <row r="104" spans="2:4" x14ac:dyDescent="0.15">
      <c r="B104" s="62"/>
      <c r="C104" s="92"/>
      <c r="D104" s="91"/>
    </row>
    <row r="105" spans="2:4" x14ac:dyDescent="0.15">
      <c r="B105" s="62"/>
      <c r="C105" s="92"/>
      <c r="D105" s="91"/>
    </row>
    <row r="106" spans="2:4" x14ac:dyDescent="0.15">
      <c r="B106" s="62"/>
      <c r="C106" s="92"/>
      <c r="D106" s="91"/>
    </row>
    <row r="107" spans="2:4" x14ac:dyDescent="0.15">
      <c r="B107" s="62"/>
      <c r="C107" s="92"/>
      <c r="D107" s="91"/>
    </row>
    <row r="108" spans="2:4" x14ac:dyDescent="0.15">
      <c r="B108" s="62"/>
      <c r="C108" s="92"/>
      <c r="D108" s="91"/>
    </row>
    <row r="109" spans="2:4" x14ac:dyDescent="0.15">
      <c r="B109" s="62"/>
      <c r="C109" s="92"/>
      <c r="D109" s="91"/>
    </row>
    <row r="110" spans="2:4" x14ac:dyDescent="0.15">
      <c r="B110" s="62"/>
      <c r="C110" s="92"/>
      <c r="D110" s="91"/>
    </row>
    <row r="111" spans="2:4" x14ac:dyDescent="0.15">
      <c r="B111" s="62"/>
      <c r="C111" s="92"/>
      <c r="D111" s="91"/>
    </row>
    <row r="112" spans="2:4" x14ac:dyDescent="0.15">
      <c r="B112" s="62"/>
      <c r="C112" s="92"/>
      <c r="D112" s="91"/>
    </row>
    <row r="113" spans="2:4" x14ac:dyDescent="0.15">
      <c r="B113" s="62"/>
      <c r="C113" s="92"/>
      <c r="D113" s="91"/>
    </row>
    <row r="114" spans="2:4" x14ac:dyDescent="0.15">
      <c r="B114" s="62"/>
      <c r="C114" s="92"/>
      <c r="D114" s="91"/>
    </row>
    <row r="115" spans="2:4" x14ac:dyDescent="0.15">
      <c r="B115" s="62"/>
      <c r="C115" s="92"/>
      <c r="D115" s="91"/>
    </row>
    <row r="116" spans="2:4" x14ac:dyDescent="0.15">
      <c r="B116" s="62"/>
      <c r="C116" s="92"/>
      <c r="D116" s="91"/>
    </row>
    <row r="117" spans="2:4" x14ac:dyDescent="0.15">
      <c r="B117" s="62"/>
      <c r="C117" s="92"/>
      <c r="D117" s="91"/>
    </row>
    <row r="118" spans="2:4" x14ac:dyDescent="0.15">
      <c r="B118" s="62"/>
      <c r="C118" s="92"/>
      <c r="D118" s="91"/>
    </row>
    <row r="119" spans="2:4" x14ac:dyDescent="0.15">
      <c r="B119" s="62"/>
      <c r="C119" s="92"/>
      <c r="D119" s="91"/>
    </row>
    <row r="120" spans="2:4" x14ac:dyDescent="0.15">
      <c r="B120" s="62"/>
      <c r="C120" s="92"/>
      <c r="D120" s="91"/>
    </row>
    <row r="121" spans="2:4" x14ac:dyDescent="0.15">
      <c r="B121" s="62"/>
      <c r="C121" s="92"/>
      <c r="D121" s="91"/>
    </row>
    <row r="122" spans="2:4" x14ac:dyDescent="0.15">
      <c r="B122" s="62"/>
      <c r="C122" s="92"/>
      <c r="D122" s="91"/>
    </row>
    <row r="123" spans="2:4" x14ac:dyDescent="0.15">
      <c r="B123" s="62"/>
      <c r="C123" s="92"/>
      <c r="D123" s="91"/>
    </row>
    <row r="124" spans="2:4" x14ac:dyDescent="0.15">
      <c r="B124" s="62"/>
      <c r="C124" s="92"/>
      <c r="D124" s="91"/>
    </row>
    <row r="125" spans="2:4" x14ac:dyDescent="0.15">
      <c r="B125" s="62"/>
      <c r="C125" s="92"/>
      <c r="D125" s="91"/>
    </row>
    <row r="126" spans="2:4" x14ac:dyDescent="0.15">
      <c r="B126" s="62"/>
      <c r="C126" s="92"/>
      <c r="D126" s="91"/>
    </row>
    <row r="127" spans="2:4" x14ac:dyDescent="0.15">
      <c r="B127" s="62"/>
      <c r="C127" s="92"/>
      <c r="D127" s="91"/>
    </row>
    <row r="128" spans="2:4" x14ac:dyDescent="0.15">
      <c r="B128" s="62"/>
      <c r="C128" s="92"/>
      <c r="D128" s="91"/>
    </row>
    <row r="129" spans="2:4" x14ac:dyDescent="0.15">
      <c r="B129" s="62"/>
      <c r="C129" s="92"/>
      <c r="D129" s="91"/>
    </row>
    <row r="130" spans="2:4" x14ac:dyDescent="0.15">
      <c r="B130" s="62"/>
      <c r="C130" s="92"/>
      <c r="D130" s="91"/>
    </row>
    <row r="131" spans="2:4" x14ac:dyDescent="0.15">
      <c r="B131" s="62"/>
      <c r="C131" s="92"/>
      <c r="D131" s="91"/>
    </row>
    <row r="132" spans="2:4" x14ac:dyDescent="0.15">
      <c r="B132" s="62"/>
      <c r="C132" s="92"/>
      <c r="D132" s="91"/>
    </row>
    <row r="133" spans="2:4" x14ac:dyDescent="0.15">
      <c r="B133" s="62"/>
      <c r="C133" s="92"/>
      <c r="D133" s="91"/>
    </row>
    <row r="134" spans="2:4" x14ac:dyDescent="0.15">
      <c r="B134" s="62"/>
      <c r="C134" s="92"/>
      <c r="D134" s="91"/>
    </row>
    <row r="135" spans="2:4" x14ac:dyDescent="0.15">
      <c r="B135" s="62"/>
      <c r="C135" s="92"/>
      <c r="D135" s="91"/>
    </row>
    <row r="136" spans="2:4" x14ac:dyDescent="0.15">
      <c r="B136" s="62"/>
      <c r="C136" s="92"/>
      <c r="D136" s="91"/>
    </row>
    <row r="137" spans="2:4" x14ac:dyDescent="0.15">
      <c r="B137" s="62"/>
      <c r="C137" s="92"/>
      <c r="D137" s="91"/>
    </row>
    <row r="138" spans="2:4" x14ac:dyDescent="0.15">
      <c r="B138" s="62"/>
      <c r="C138" s="92"/>
      <c r="D138" s="91"/>
    </row>
    <row r="139" spans="2:4" x14ac:dyDescent="0.15">
      <c r="B139" s="62"/>
      <c r="C139" s="92"/>
      <c r="D139" s="91"/>
    </row>
    <row r="140" spans="2:4" x14ac:dyDescent="0.15">
      <c r="B140" s="62"/>
      <c r="C140" s="92"/>
      <c r="D140" s="91"/>
    </row>
    <row r="141" spans="2:4" x14ac:dyDescent="0.15">
      <c r="B141" s="62"/>
      <c r="C141" s="92"/>
      <c r="D141" s="91"/>
    </row>
    <row r="142" spans="2:4" x14ac:dyDescent="0.15">
      <c r="B142" s="62"/>
      <c r="C142" s="92"/>
      <c r="D142" s="91"/>
    </row>
    <row r="143" spans="2:4" x14ac:dyDescent="0.15">
      <c r="B143" s="62"/>
      <c r="C143" s="92"/>
      <c r="D143" s="91"/>
    </row>
    <row r="144" spans="2:4" x14ac:dyDescent="0.15">
      <c r="B144" s="62"/>
      <c r="C144" s="92"/>
      <c r="D144" s="91"/>
    </row>
    <row r="145" spans="2:4" x14ac:dyDescent="0.15">
      <c r="B145" s="62"/>
      <c r="C145" s="92"/>
      <c r="D145" s="91"/>
    </row>
    <row r="146" spans="2:4" x14ac:dyDescent="0.15">
      <c r="B146" s="62"/>
      <c r="C146" s="92"/>
      <c r="D146" s="91"/>
    </row>
    <row r="147" spans="2:4" x14ac:dyDescent="0.15">
      <c r="B147" s="62"/>
      <c r="C147" s="92"/>
      <c r="D147" s="91"/>
    </row>
    <row r="148" spans="2:4" x14ac:dyDescent="0.15">
      <c r="B148" s="62"/>
      <c r="C148" s="92"/>
      <c r="D148" s="91"/>
    </row>
    <row r="149" spans="2:4" x14ac:dyDescent="0.15">
      <c r="B149" s="62"/>
      <c r="C149" s="92"/>
      <c r="D149" s="91"/>
    </row>
    <row r="150" spans="2:4" x14ac:dyDescent="0.15">
      <c r="B150" s="62"/>
      <c r="C150" s="92"/>
      <c r="D150" s="91"/>
    </row>
    <row r="151" spans="2:4" x14ac:dyDescent="0.15">
      <c r="B151" s="62"/>
      <c r="C151" s="92"/>
      <c r="D151" s="91"/>
    </row>
    <row r="152" spans="2:4" x14ac:dyDescent="0.15">
      <c r="B152" s="62"/>
      <c r="C152" s="92"/>
      <c r="D152" s="91"/>
    </row>
    <row r="153" spans="2:4" x14ac:dyDescent="0.15">
      <c r="B153" s="62"/>
      <c r="C153" s="92"/>
      <c r="D153" s="91"/>
    </row>
    <row r="154" spans="2:4" x14ac:dyDescent="0.15">
      <c r="B154" s="62"/>
      <c r="C154" s="92"/>
      <c r="D154" s="91"/>
    </row>
    <row r="155" spans="2:4" x14ac:dyDescent="0.15">
      <c r="B155" s="62"/>
      <c r="C155" s="92"/>
      <c r="D155" s="91"/>
    </row>
    <row r="156" spans="2:4" x14ac:dyDescent="0.15">
      <c r="B156" s="62"/>
      <c r="C156" s="92"/>
      <c r="D156" s="91"/>
    </row>
    <row r="157" spans="2:4" x14ac:dyDescent="0.15">
      <c r="B157" s="62"/>
      <c r="C157" s="92"/>
      <c r="D157" s="91"/>
    </row>
    <row r="158" spans="2:4" x14ac:dyDescent="0.15">
      <c r="B158" s="62"/>
      <c r="C158" s="92"/>
      <c r="D158" s="91"/>
    </row>
    <row r="159" spans="2:4" x14ac:dyDescent="0.15">
      <c r="B159" s="62"/>
      <c r="C159" s="92"/>
      <c r="D159" s="91"/>
    </row>
    <row r="160" spans="2:4" x14ac:dyDescent="0.15">
      <c r="B160" s="62"/>
      <c r="C160" s="92"/>
      <c r="D160" s="91"/>
    </row>
    <row r="161" spans="2:4" x14ac:dyDescent="0.15">
      <c r="B161" s="62"/>
      <c r="C161" s="92"/>
      <c r="D161" s="91"/>
    </row>
    <row r="162" spans="2:4" x14ac:dyDescent="0.15">
      <c r="B162" s="62"/>
      <c r="C162" s="92"/>
      <c r="D162" s="91"/>
    </row>
    <row r="163" spans="2:4" x14ac:dyDescent="0.15">
      <c r="B163" s="62"/>
      <c r="C163" s="92"/>
      <c r="D163" s="91"/>
    </row>
    <row r="164" spans="2:4" x14ac:dyDescent="0.15">
      <c r="B164" s="62"/>
      <c r="C164" s="92"/>
      <c r="D164" s="91"/>
    </row>
    <row r="165" spans="2:4" x14ac:dyDescent="0.15">
      <c r="B165" s="62"/>
      <c r="C165" s="92"/>
      <c r="D165" s="91"/>
    </row>
    <row r="166" spans="2:4" x14ac:dyDescent="0.15">
      <c r="B166" s="62"/>
      <c r="C166" s="92"/>
      <c r="D166" s="91"/>
    </row>
    <row r="167" spans="2:4" x14ac:dyDescent="0.15">
      <c r="B167" s="62"/>
      <c r="C167" s="92"/>
      <c r="D167" s="91"/>
    </row>
    <row r="168" spans="2:4" x14ac:dyDescent="0.15">
      <c r="B168" s="62"/>
      <c r="C168" s="92"/>
      <c r="D168" s="91"/>
    </row>
    <row r="169" spans="2:4" x14ac:dyDescent="0.15">
      <c r="B169" s="62"/>
      <c r="C169" s="92"/>
      <c r="D169" s="91"/>
    </row>
    <row r="170" spans="2:4" x14ac:dyDescent="0.15">
      <c r="B170" s="62"/>
      <c r="C170" s="92"/>
      <c r="D170" s="91"/>
    </row>
    <row r="171" spans="2:4" x14ac:dyDescent="0.15">
      <c r="B171" s="62"/>
      <c r="C171" s="92"/>
      <c r="D171" s="91"/>
    </row>
    <row r="172" spans="2:4" x14ac:dyDescent="0.15">
      <c r="B172" s="62"/>
      <c r="C172" s="92"/>
      <c r="D172" s="91"/>
    </row>
    <row r="173" spans="2:4" x14ac:dyDescent="0.15">
      <c r="B173" s="62"/>
      <c r="C173" s="92"/>
      <c r="D173" s="91"/>
    </row>
    <row r="174" spans="2:4" x14ac:dyDescent="0.15">
      <c r="B174" s="62"/>
      <c r="C174" s="92"/>
      <c r="D174" s="91"/>
    </row>
    <row r="175" spans="2:4" x14ac:dyDescent="0.15">
      <c r="B175" s="62"/>
      <c r="C175" s="92"/>
      <c r="D175" s="91"/>
    </row>
    <row r="176" spans="2:4" x14ac:dyDescent="0.15">
      <c r="B176" s="62"/>
      <c r="C176" s="92"/>
      <c r="D176" s="91"/>
    </row>
    <row r="177" spans="2:4" x14ac:dyDescent="0.15">
      <c r="B177" s="62"/>
      <c r="C177" s="92"/>
      <c r="D177" s="91"/>
    </row>
    <row r="178" spans="2:4" x14ac:dyDescent="0.15">
      <c r="B178" s="62"/>
      <c r="C178" s="92"/>
      <c r="D178" s="91"/>
    </row>
    <row r="179" spans="2:4" x14ac:dyDescent="0.15">
      <c r="B179" s="62"/>
      <c r="C179" s="92"/>
      <c r="D179" s="91"/>
    </row>
    <row r="180" spans="2:4" x14ac:dyDescent="0.15">
      <c r="B180" s="62"/>
      <c r="C180" s="92"/>
      <c r="D180" s="91"/>
    </row>
    <row r="181" spans="2:4" x14ac:dyDescent="0.15">
      <c r="B181" s="62"/>
      <c r="C181" s="92"/>
      <c r="D181" s="91"/>
    </row>
    <row r="182" spans="2:4" x14ac:dyDescent="0.15">
      <c r="B182" s="62"/>
      <c r="C182" s="92"/>
      <c r="D182" s="91"/>
    </row>
    <row r="183" spans="2:4" x14ac:dyDescent="0.15">
      <c r="B183" s="62"/>
      <c r="C183" s="92"/>
      <c r="D183" s="91"/>
    </row>
    <row r="184" spans="2:4" x14ac:dyDescent="0.15">
      <c r="B184" s="62"/>
      <c r="C184" s="92"/>
      <c r="D184" s="91"/>
    </row>
    <row r="185" spans="2:4" x14ac:dyDescent="0.15">
      <c r="B185" s="62"/>
      <c r="C185" s="92"/>
      <c r="D185" s="91"/>
    </row>
    <row r="186" spans="2:4" x14ac:dyDescent="0.15">
      <c r="B186" s="62"/>
      <c r="C186" s="92"/>
      <c r="D186" s="91"/>
    </row>
    <row r="187" spans="2:4" x14ac:dyDescent="0.15">
      <c r="B187" s="62"/>
      <c r="C187" s="92"/>
      <c r="D187" s="91"/>
    </row>
    <row r="188" spans="2:4" x14ac:dyDescent="0.15">
      <c r="B188" s="62"/>
      <c r="C188" s="92"/>
      <c r="D188" s="91"/>
    </row>
    <row r="189" spans="2:4" x14ac:dyDescent="0.15">
      <c r="B189" s="62"/>
      <c r="C189" s="92"/>
      <c r="D189" s="91"/>
    </row>
    <row r="190" spans="2:4" x14ac:dyDescent="0.15">
      <c r="B190" s="62"/>
      <c r="C190" s="92"/>
      <c r="D190" s="91"/>
    </row>
    <row r="191" spans="2:4" x14ac:dyDescent="0.15">
      <c r="B191" s="62"/>
      <c r="C191" s="92"/>
      <c r="D191" s="91"/>
    </row>
    <row r="192" spans="2:4" x14ac:dyDescent="0.15">
      <c r="B192" s="62"/>
      <c r="C192" s="92"/>
      <c r="D192" s="91"/>
    </row>
    <row r="193" spans="2:4" x14ac:dyDescent="0.15">
      <c r="B193" s="62"/>
      <c r="C193" s="92"/>
      <c r="D193" s="91"/>
    </row>
    <row r="194" spans="2:4" x14ac:dyDescent="0.15">
      <c r="B194" s="62"/>
      <c r="C194" s="92"/>
      <c r="D194" s="91"/>
    </row>
    <row r="195" spans="2:4" x14ac:dyDescent="0.15">
      <c r="B195" s="62"/>
      <c r="C195" s="92"/>
      <c r="D195" s="91"/>
    </row>
    <row r="196" spans="2:4" x14ac:dyDescent="0.15">
      <c r="B196" s="62"/>
      <c r="C196" s="92"/>
      <c r="D196" s="91"/>
    </row>
    <row r="197" spans="2:4" x14ac:dyDescent="0.15">
      <c r="B197" s="62"/>
      <c r="C197" s="92"/>
      <c r="D197" s="91"/>
    </row>
    <row r="198" spans="2:4" x14ac:dyDescent="0.15">
      <c r="B198" s="62"/>
      <c r="C198" s="92"/>
      <c r="D198" s="91"/>
    </row>
    <row r="199" spans="2:4" x14ac:dyDescent="0.15">
      <c r="B199" s="62"/>
      <c r="C199" s="92"/>
      <c r="D199" s="91"/>
    </row>
    <row r="200" spans="2:4" x14ac:dyDescent="0.15">
      <c r="B200" s="62"/>
      <c r="C200" s="92"/>
      <c r="D200" s="91"/>
    </row>
    <row r="201" spans="2:4" x14ac:dyDescent="0.15">
      <c r="B201" s="62"/>
      <c r="C201" s="92"/>
      <c r="D201" s="91"/>
    </row>
    <row r="202" spans="2:4" x14ac:dyDescent="0.15">
      <c r="B202" s="62"/>
      <c r="C202" s="92"/>
      <c r="D202" s="91"/>
    </row>
    <row r="203" spans="2:4" x14ac:dyDescent="0.15">
      <c r="B203" s="62"/>
      <c r="C203" s="92"/>
      <c r="D203" s="91"/>
    </row>
    <row r="204" spans="2:4" x14ac:dyDescent="0.15">
      <c r="B204" s="62"/>
      <c r="C204" s="92"/>
      <c r="D204" s="91"/>
    </row>
    <row r="205" spans="2:4" x14ac:dyDescent="0.15">
      <c r="B205" s="62"/>
      <c r="C205" s="92"/>
      <c r="D205" s="91"/>
    </row>
    <row r="206" spans="2:4" x14ac:dyDescent="0.15">
      <c r="B206" s="62"/>
      <c r="C206" s="92"/>
      <c r="D206" s="91"/>
    </row>
    <row r="207" spans="2:4" x14ac:dyDescent="0.15">
      <c r="B207" s="62"/>
      <c r="C207" s="92"/>
      <c r="D207" s="91"/>
    </row>
    <row r="208" spans="2:4" x14ac:dyDescent="0.15">
      <c r="B208" s="62"/>
      <c r="C208" s="92"/>
      <c r="D208" s="91"/>
    </row>
    <row r="209" spans="2:4" x14ac:dyDescent="0.15">
      <c r="B209" s="62"/>
      <c r="C209" s="92"/>
      <c r="D209" s="91"/>
    </row>
    <row r="210" spans="2:4" x14ac:dyDescent="0.15">
      <c r="B210" s="62"/>
      <c r="C210" s="92"/>
      <c r="D210" s="91"/>
    </row>
    <row r="211" spans="2:4" x14ac:dyDescent="0.15">
      <c r="B211" s="62"/>
      <c r="C211" s="92"/>
      <c r="D211" s="91"/>
    </row>
    <row r="212" spans="2:4" x14ac:dyDescent="0.15">
      <c r="B212" s="62"/>
      <c r="C212" s="92"/>
      <c r="D212" s="91"/>
    </row>
    <row r="213" spans="2:4" x14ac:dyDescent="0.15">
      <c r="B213" s="62"/>
      <c r="C213" s="92"/>
      <c r="D213" s="91"/>
    </row>
    <row r="214" spans="2:4" x14ac:dyDescent="0.15">
      <c r="B214" s="62"/>
      <c r="C214" s="92"/>
      <c r="D214" s="91"/>
    </row>
    <row r="215" spans="2:4" x14ac:dyDescent="0.15">
      <c r="B215" s="62"/>
      <c r="C215" s="92"/>
      <c r="D215" s="91"/>
    </row>
    <row r="216" spans="2:4" x14ac:dyDescent="0.15">
      <c r="B216" s="62"/>
      <c r="C216" s="92"/>
      <c r="D216" s="91"/>
    </row>
    <row r="217" spans="2:4" x14ac:dyDescent="0.15">
      <c r="B217" s="62"/>
      <c r="C217" s="92"/>
      <c r="D217" s="91"/>
    </row>
    <row r="218" spans="2:4" x14ac:dyDescent="0.15">
      <c r="B218" s="62"/>
      <c r="C218" s="92"/>
      <c r="D218" s="91"/>
    </row>
    <row r="219" spans="2:4" x14ac:dyDescent="0.15">
      <c r="B219" s="62"/>
      <c r="C219" s="92"/>
      <c r="D219" s="91"/>
    </row>
    <row r="220" spans="2:4" x14ac:dyDescent="0.15">
      <c r="B220" s="62"/>
      <c r="C220" s="92"/>
      <c r="D220" s="91"/>
    </row>
    <row r="221" spans="2:4" x14ac:dyDescent="0.15">
      <c r="B221" s="62"/>
      <c r="C221" s="92"/>
      <c r="D221" s="91"/>
    </row>
    <row r="222" spans="2:4" x14ac:dyDescent="0.15">
      <c r="B222" s="62"/>
      <c r="C222" s="92"/>
      <c r="D222" s="91"/>
    </row>
    <row r="223" spans="2:4" x14ac:dyDescent="0.15">
      <c r="B223" s="62"/>
      <c r="C223" s="92"/>
      <c r="D223" s="91"/>
    </row>
    <row r="224" spans="2:4" x14ac:dyDescent="0.15">
      <c r="B224" s="62"/>
      <c r="C224" s="92"/>
      <c r="D224" s="91"/>
    </row>
    <row r="225" spans="2:4" x14ac:dyDescent="0.15">
      <c r="B225" s="62"/>
      <c r="C225" s="92"/>
      <c r="D225" s="91"/>
    </row>
    <row r="226" spans="2:4" x14ac:dyDescent="0.15">
      <c r="B226" s="62"/>
      <c r="C226" s="92"/>
      <c r="D226" s="91"/>
    </row>
    <row r="227" spans="2:4" x14ac:dyDescent="0.15">
      <c r="B227" s="62"/>
      <c r="C227" s="92"/>
      <c r="D227" s="91"/>
    </row>
    <row r="228" spans="2:4" x14ac:dyDescent="0.15">
      <c r="B228" s="62"/>
      <c r="C228" s="92"/>
      <c r="D228" s="91"/>
    </row>
    <row r="229" spans="2:4" x14ac:dyDescent="0.15">
      <c r="B229" s="62"/>
      <c r="C229" s="92"/>
      <c r="D229" s="91"/>
    </row>
    <row r="230" spans="2:4" x14ac:dyDescent="0.15">
      <c r="B230" s="62"/>
      <c r="C230" s="92"/>
      <c r="D230" s="91"/>
    </row>
    <row r="231" spans="2:4" x14ac:dyDescent="0.15">
      <c r="B231" s="62"/>
      <c r="C231" s="92"/>
      <c r="D231" s="91"/>
    </row>
    <row r="232" spans="2:4" x14ac:dyDescent="0.15">
      <c r="B232" s="62"/>
      <c r="C232" s="92"/>
      <c r="D232" s="91"/>
    </row>
    <row r="233" spans="2:4" x14ac:dyDescent="0.15">
      <c r="B233" s="62"/>
      <c r="C233" s="92"/>
      <c r="D233" s="91"/>
    </row>
    <row r="234" spans="2:4" x14ac:dyDescent="0.15">
      <c r="B234" s="62"/>
      <c r="C234" s="92"/>
      <c r="D234" s="91"/>
    </row>
    <row r="235" spans="2:4" x14ac:dyDescent="0.15">
      <c r="B235" s="62"/>
      <c r="C235" s="92"/>
      <c r="D235" s="91"/>
    </row>
    <row r="236" spans="2:4" x14ac:dyDescent="0.15">
      <c r="B236" s="62"/>
      <c r="C236" s="92"/>
      <c r="D236" s="91"/>
    </row>
    <row r="237" spans="2:4" x14ac:dyDescent="0.15">
      <c r="B237" s="62"/>
      <c r="C237" s="92"/>
      <c r="D237" s="91"/>
    </row>
    <row r="238" spans="2:4" x14ac:dyDescent="0.15">
      <c r="B238" s="62"/>
      <c r="C238" s="92"/>
      <c r="D238" s="91"/>
    </row>
    <row r="239" spans="2:4" x14ac:dyDescent="0.15">
      <c r="B239" s="62"/>
      <c r="C239" s="92"/>
      <c r="D239" s="91"/>
    </row>
    <row r="240" spans="2:4" x14ac:dyDescent="0.15">
      <c r="B240" s="62"/>
      <c r="C240" s="92"/>
      <c r="D240" s="91"/>
    </row>
    <row r="241" spans="2:4" x14ac:dyDescent="0.15">
      <c r="B241" s="62"/>
      <c r="C241" s="92"/>
      <c r="D241" s="91"/>
    </row>
    <row r="242" spans="2:4" x14ac:dyDescent="0.15">
      <c r="B242" s="62"/>
      <c r="C242" s="92"/>
      <c r="D242" s="91"/>
    </row>
    <row r="243" spans="2:4" x14ac:dyDescent="0.15">
      <c r="B243" s="62"/>
      <c r="C243" s="92"/>
      <c r="D243" s="91"/>
    </row>
    <row r="244" spans="2:4" x14ac:dyDescent="0.15">
      <c r="B244" s="62"/>
      <c r="C244" s="92"/>
      <c r="D244" s="91"/>
    </row>
    <row r="245" spans="2:4" x14ac:dyDescent="0.15">
      <c r="B245" s="62"/>
      <c r="C245" s="92"/>
      <c r="D245" s="91"/>
    </row>
    <row r="246" spans="2:4" x14ac:dyDescent="0.15">
      <c r="B246" s="62"/>
      <c r="C246" s="92"/>
      <c r="D246" s="91"/>
    </row>
    <row r="247" spans="2:4" x14ac:dyDescent="0.15">
      <c r="B247" s="62"/>
      <c r="C247" s="92"/>
      <c r="D247" s="91"/>
    </row>
    <row r="248" spans="2:4" x14ac:dyDescent="0.15">
      <c r="B248" s="62"/>
      <c r="C248" s="92"/>
      <c r="D248" s="91"/>
    </row>
    <row r="249" spans="2:4" x14ac:dyDescent="0.15">
      <c r="B249" s="62"/>
      <c r="C249" s="92"/>
      <c r="D249" s="91"/>
    </row>
    <row r="250" spans="2:4" x14ac:dyDescent="0.15">
      <c r="B250" s="62"/>
      <c r="C250" s="92"/>
      <c r="D250" s="91"/>
    </row>
    <row r="251" spans="2:4" x14ac:dyDescent="0.15">
      <c r="B251" s="62"/>
      <c r="C251" s="92"/>
      <c r="D251" s="91"/>
    </row>
    <row r="252" spans="2:4" x14ac:dyDescent="0.15">
      <c r="B252" s="62"/>
      <c r="C252" s="92"/>
      <c r="D252" s="91"/>
    </row>
    <row r="253" spans="2:4" x14ac:dyDescent="0.15">
      <c r="B253" s="62"/>
      <c r="C253" s="92"/>
      <c r="D253" s="91"/>
    </row>
    <row r="254" spans="2:4" x14ac:dyDescent="0.15">
      <c r="B254" s="62"/>
      <c r="C254" s="92"/>
      <c r="D254" s="91"/>
    </row>
    <row r="255" spans="2:4" x14ac:dyDescent="0.15">
      <c r="B255" s="62"/>
      <c r="C255" s="92"/>
      <c r="D255" s="91"/>
    </row>
    <row r="256" spans="2:4" x14ac:dyDescent="0.15">
      <c r="B256" s="62"/>
      <c r="C256" s="92"/>
      <c r="D256" s="91"/>
    </row>
    <row r="257" spans="2:4" x14ac:dyDescent="0.15">
      <c r="B257" s="62"/>
      <c r="C257" s="92"/>
      <c r="D257" s="91"/>
    </row>
    <row r="258" spans="2:4" x14ac:dyDescent="0.15">
      <c r="B258" s="62"/>
      <c r="C258" s="92"/>
      <c r="D258" s="91"/>
    </row>
    <row r="259" spans="2:4" x14ac:dyDescent="0.15">
      <c r="B259" s="62"/>
      <c r="C259" s="92"/>
      <c r="D259" s="91"/>
    </row>
    <row r="260" spans="2:4" x14ac:dyDescent="0.15">
      <c r="B260" s="62"/>
      <c r="C260" s="92"/>
      <c r="D260" s="91"/>
    </row>
    <row r="261" spans="2:4" x14ac:dyDescent="0.15">
      <c r="B261" s="62"/>
      <c r="C261" s="92"/>
      <c r="D261" s="91"/>
    </row>
    <row r="262" spans="2:4" x14ac:dyDescent="0.15">
      <c r="B262" s="62"/>
      <c r="C262" s="92"/>
      <c r="D262" s="91"/>
    </row>
    <row r="263" spans="2:4" x14ac:dyDescent="0.15">
      <c r="B263" s="62"/>
      <c r="C263" s="92"/>
      <c r="D263" s="91"/>
    </row>
    <row r="264" spans="2:4" x14ac:dyDescent="0.15">
      <c r="B264" s="62"/>
      <c r="C264" s="92"/>
      <c r="D264" s="91"/>
    </row>
    <row r="265" spans="2:4" x14ac:dyDescent="0.15">
      <c r="B265" s="62"/>
      <c r="C265" s="92"/>
      <c r="D265" s="91"/>
    </row>
    <row r="266" spans="2:4" x14ac:dyDescent="0.15">
      <c r="B266" s="62"/>
      <c r="C266" s="92"/>
      <c r="D266" s="91"/>
    </row>
    <row r="267" spans="2:4" x14ac:dyDescent="0.15">
      <c r="B267" s="62"/>
      <c r="C267" s="92"/>
      <c r="D267" s="91"/>
    </row>
    <row r="268" spans="2:4" x14ac:dyDescent="0.15">
      <c r="B268" s="62"/>
      <c r="C268" s="92"/>
      <c r="D268" s="91"/>
    </row>
    <row r="269" spans="2:4" x14ac:dyDescent="0.15">
      <c r="B269" s="62"/>
      <c r="C269" s="92"/>
      <c r="D269" s="91"/>
    </row>
    <row r="270" spans="2:4" x14ac:dyDescent="0.15">
      <c r="B270" s="62"/>
      <c r="C270" s="92"/>
      <c r="D270" s="91"/>
    </row>
    <row r="271" spans="2:4" x14ac:dyDescent="0.15">
      <c r="B271" s="62"/>
      <c r="C271" s="92"/>
      <c r="D271" s="91"/>
    </row>
    <row r="272" spans="2:4" x14ac:dyDescent="0.15">
      <c r="B272" s="62"/>
      <c r="C272" s="92"/>
      <c r="D272" s="91"/>
    </row>
    <row r="273" spans="2:4" x14ac:dyDescent="0.15">
      <c r="B273" s="62"/>
      <c r="C273" s="92"/>
      <c r="D273" s="91"/>
    </row>
    <row r="274" spans="2:4" x14ac:dyDescent="0.15">
      <c r="B274" s="62"/>
      <c r="C274" s="92"/>
      <c r="D274" s="91"/>
    </row>
    <row r="275" spans="2:4" x14ac:dyDescent="0.15">
      <c r="B275" s="62"/>
      <c r="C275" s="92"/>
      <c r="D275" s="91"/>
    </row>
    <row r="276" spans="2:4" x14ac:dyDescent="0.15">
      <c r="B276" s="62"/>
      <c r="C276" s="92"/>
      <c r="D276" s="91"/>
    </row>
    <row r="277" spans="2:4" x14ac:dyDescent="0.15">
      <c r="B277" s="62"/>
      <c r="C277" s="92"/>
      <c r="D277" s="91"/>
    </row>
    <row r="278" spans="2:4" x14ac:dyDescent="0.15">
      <c r="B278" s="62"/>
      <c r="C278" s="92"/>
      <c r="D278" s="91"/>
    </row>
    <row r="279" spans="2:4" x14ac:dyDescent="0.15">
      <c r="B279" s="62"/>
      <c r="C279" s="92"/>
      <c r="D279" s="91"/>
    </row>
    <row r="280" spans="2:4" x14ac:dyDescent="0.15">
      <c r="B280" s="62"/>
      <c r="C280" s="92"/>
      <c r="D280" s="91"/>
    </row>
    <row r="281" spans="2:4" x14ac:dyDescent="0.15">
      <c r="B281" s="62"/>
      <c r="C281" s="92"/>
      <c r="D281" s="91"/>
    </row>
    <row r="282" spans="2:4" x14ac:dyDescent="0.15">
      <c r="B282" s="62"/>
      <c r="C282" s="92"/>
      <c r="D282" s="91"/>
    </row>
    <row r="283" spans="2:4" x14ac:dyDescent="0.15">
      <c r="B283" s="62"/>
      <c r="C283" s="92"/>
      <c r="D283" s="91"/>
    </row>
    <row r="284" spans="2:4" x14ac:dyDescent="0.15">
      <c r="B284" s="62"/>
      <c r="C284" s="92"/>
      <c r="D284" s="91"/>
    </row>
    <row r="285" spans="2:4" x14ac:dyDescent="0.15">
      <c r="B285" s="62"/>
      <c r="C285" s="92"/>
      <c r="D285" s="91"/>
    </row>
    <row r="286" spans="2:4" x14ac:dyDescent="0.15">
      <c r="B286" s="62"/>
      <c r="C286" s="92"/>
      <c r="D286" s="91"/>
    </row>
    <row r="287" spans="2:4" x14ac:dyDescent="0.15">
      <c r="B287" s="62"/>
      <c r="C287" s="92"/>
      <c r="D287" s="91"/>
    </row>
    <row r="288" spans="2:4" x14ac:dyDescent="0.15">
      <c r="B288" s="62"/>
      <c r="C288" s="92"/>
      <c r="D288" s="91"/>
    </row>
    <row r="289" spans="2:4" x14ac:dyDescent="0.15">
      <c r="B289" s="62"/>
      <c r="C289" s="92"/>
      <c r="D289" s="91"/>
    </row>
    <row r="290" spans="2:4" x14ac:dyDescent="0.15">
      <c r="B290" s="62"/>
      <c r="C290" s="92"/>
      <c r="D290" s="91"/>
    </row>
    <row r="291" spans="2:4" x14ac:dyDescent="0.15">
      <c r="B291" s="62"/>
      <c r="C291" s="92"/>
      <c r="D291" s="91"/>
    </row>
    <row r="292" spans="2:4" x14ac:dyDescent="0.15">
      <c r="B292" s="62"/>
      <c r="C292" s="92"/>
      <c r="D292" s="91"/>
    </row>
    <row r="293" spans="2:4" x14ac:dyDescent="0.15">
      <c r="B293" s="62"/>
      <c r="C293" s="92"/>
      <c r="D293" s="91"/>
    </row>
    <row r="294" spans="2:4" x14ac:dyDescent="0.15">
      <c r="B294" s="62"/>
      <c r="C294" s="92"/>
      <c r="D294" s="91"/>
    </row>
    <row r="295" spans="2:4" x14ac:dyDescent="0.15">
      <c r="B295" s="62"/>
      <c r="C295" s="92"/>
      <c r="D295" s="91"/>
    </row>
    <row r="296" spans="2:4" x14ac:dyDescent="0.15">
      <c r="B296" s="62"/>
      <c r="C296" s="92"/>
      <c r="D296" s="91"/>
    </row>
    <row r="297" spans="2:4" x14ac:dyDescent="0.15">
      <c r="B297" s="62"/>
      <c r="C297" s="92"/>
      <c r="D297" s="91"/>
    </row>
    <row r="298" spans="2:4" x14ac:dyDescent="0.15">
      <c r="B298" s="62"/>
      <c r="C298" s="92"/>
      <c r="D298" s="91"/>
    </row>
    <row r="299" spans="2:4" x14ac:dyDescent="0.15">
      <c r="B299" s="62"/>
      <c r="C299" s="92"/>
      <c r="D299" s="91"/>
    </row>
    <row r="300" spans="2:4" x14ac:dyDescent="0.15">
      <c r="B300" s="62"/>
      <c r="C300" s="92"/>
      <c r="D300" s="91"/>
    </row>
    <row r="301" spans="2:4" x14ac:dyDescent="0.15">
      <c r="B301" s="62"/>
      <c r="C301" s="92"/>
      <c r="D301" s="91"/>
    </row>
    <row r="302" spans="2:4" x14ac:dyDescent="0.15">
      <c r="B302" s="62"/>
      <c r="C302" s="92"/>
      <c r="D302" s="91"/>
    </row>
    <row r="303" spans="2:4" x14ac:dyDescent="0.15">
      <c r="B303" s="62"/>
      <c r="C303" s="92"/>
      <c r="D303" s="91"/>
    </row>
    <row r="304" spans="2:4" x14ac:dyDescent="0.15">
      <c r="B304" s="62"/>
      <c r="C304" s="92"/>
      <c r="D304" s="91"/>
    </row>
    <row r="305" spans="2:4" x14ac:dyDescent="0.15">
      <c r="B305" s="62"/>
      <c r="C305" s="92"/>
      <c r="D305" s="91"/>
    </row>
    <row r="306" spans="2:4" x14ac:dyDescent="0.15">
      <c r="B306" s="62"/>
      <c r="C306" s="92"/>
      <c r="D306" s="91"/>
    </row>
    <row r="307" spans="2:4" x14ac:dyDescent="0.15">
      <c r="B307" s="62"/>
      <c r="C307" s="92"/>
      <c r="D307" s="91"/>
    </row>
    <row r="308" spans="2:4" x14ac:dyDescent="0.15">
      <c r="B308" s="62"/>
      <c r="C308" s="92"/>
      <c r="D308" s="91"/>
    </row>
    <row r="309" spans="2:4" x14ac:dyDescent="0.15">
      <c r="B309" s="62"/>
      <c r="C309" s="92"/>
      <c r="D309" s="91"/>
    </row>
    <row r="310" spans="2:4" x14ac:dyDescent="0.15">
      <c r="B310" s="62"/>
      <c r="C310" s="92"/>
      <c r="D310" s="91"/>
    </row>
    <row r="311" spans="2:4" x14ac:dyDescent="0.15">
      <c r="B311" s="62"/>
      <c r="C311" s="92"/>
      <c r="D311" s="91"/>
    </row>
    <row r="312" spans="2:4" x14ac:dyDescent="0.15">
      <c r="B312" s="62"/>
      <c r="C312" s="92"/>
      <c r="D312" s="91"/>
    </row>
    <row r="313" spans="2:4" x14ac:dyDescent="0.15">
      <c r="B313" s="62"/>
      <c r="C313" s="92"/>
      <c r="D313" s="91"/>
    </row>
    <row r="314" spans="2:4" x14ac:dyDescent="0.15">
      <c r="B314" s="62"/>
      <c r="C314" s="92"/>
      <c r="D314" s="91"/>
    </row>
    <row r="315" spans="2:4" x14ac:dyDescent="0.15">
      <c r="B315" s="62"/>
      <c r="C315" s="92"/>
      <c r="D315" s="91"/>
    </row>
    <row r="316" spans="2:4" x14ac:dyDescent="0.15">
      <c r="B316" s="62"/>
      <c r="C316" s="92"/>
      <c r="D316" s="91"/>
    </row>
    <row r="317" spans="2:4" x14ac:dyDescent="0.15">
      <c r="B317" s="62"/>
      <c r="C317" s="92"/>
      <c r="D317" s="91"/>
    </row>
    <row r="318" spans="2:4" x14ac:dyDescent="0.15">
      <c r="B318" s="62"/>
      <c r="C318" s="92"/>
      <c r="D318" s="91"/>
    </row>
    <row r="319" spans="2:4" x14ac:dyDescent="0.15">
      <c r="B319" s="62"/>
      <c r="C319" s="92"/>
      <c r="D319" s="91"/>
    </row>
    <row r="320" spans="2:4" x14ac:dyDescent="0.15">
      <c r="B320" s="62"/>
      <c r="C320" s="92"/>
      <c r="D320" s="91"/>
    </row>
    <row r="321" spans="2:4" x14ac:dyDescent="0.15">
      <c r="B321" s="62"/>
      <c r="C321" s="92"/>
      <c r="D321" s="91"/>
    </row>
    <row r="322" spans="2:4" x14ac:dyDescent="0.15">
      <c r="B322" s="62"/>
      <c r="C322" s="92"/>
      <c r="D322" s="91"/>
    </row>
    <row r="323" spans="2:4" x14ac:dyDescent="0.15">
      <c r="B323" s="62"/>
      <c r="C323" s="92"/>
      <c r="D323" s="91"/>
    </row>
    <row r="324" spans="2:4" x14ac:dyDescent="0.15">
      <c r="B324" s="62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Compilado</vt:lpstr>
      <vt:lpstr>Recursos173</vt:lpstr>
      <vt:lpstr>Suspensao173</vt:lpstr>
      <vt:lpstr>FPEestado</vt:lpstr>
      <vt:lpstr>ICMS</vt:lpstr>
      <vt:lpstr>NFCe</vt:lpstr>
      <vt:lpstr>IPVA</vt:lpstr>
      <vt:lpstr>MP938 Estados</vt:lpstr>
      <vt:lpstr>dadosCOREMsuspensao</vt:lpstr>
      <vt:lpstr>LC173 Estados</vt:lpstr>
      <vt:lpstr>dadosCOREMsuspensao!Area_de_impressao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Onivaldo de Oliveira Segundo</cp:lastModifiedBy>
  <dcterms:created xsi:type="dcterms:W3CDTF">2020-06-23T01:46:06Z</dcterms:created>
  <dcterms:modified xsi:type="dcterms:W3CDTF">2020-07-21T00:19:04Z</dcterms:modified>
</cp:coreProperties>
</file>