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showObjects="none" defaultThemeVersion="166925"/>
  <mc:AlternateContent xmlns:mc="http://schemas.openxmlformats.org/markup-compatibility/2006">
    <mc:Choice Requires="x15">
      <x15ac:absPath xmlns:x15ac="http://schemas.microsoft.com/office/spreadsheetml/2010/11/ac" url="/Users/tk4o2ka/github/tinderboxwithquarto/resources/"/>
    </mc:Choice>
  </mc:AlternateContent>
  <xr:revisionPtr revIDLastSave="0" documentId="13_ncr:1_{25F66A2E-83CB-4449-A4D2-502AD9B40BA7}" xr6:coauthVersionLast="47" xr6:coauthVersionMax="47" xr10:uidLastSave="{00000000-0000-0000-0000-000000000000}"/>
  <bookViews>
    <workbookView xWindow="25660" yWindow="-28180" windowWidth="25420" windowHeight="28060" activeTab="1" xr2:uid="{244A5700-70DF-C04C-A8FD-6CE8EF30E8D5}"/>
  </bookViews>
  <sheets>
    <sheet name="Sheet1" sheetId="11" r:id="rId1"/>
    <sheet name="Graph" sheetId="2" r:id="rId2"/>
    <sheet name="Sheet2" sheetId="12" r:id="rId3"/>
    <sheet name="Node" sheetId="3" r:id="rId4"/>
    <sheet name="Cluster" sheetId="4" r:id="rId5"/>
    <sheet name="Edge" sheetId="5" r:id="rId6"/>
  </sheets>
  <definedNames>
    <definedName name="_xlnm._FilterDatabase" localSheetId="4" hidden="1">Cluster!$A$1:$P$104</definedName>
    <definedName name="_xlnm._FilterDatabase" localSheetId="5" hidden="1">Edge!$B$1:$L$67</definedName>
    <definedName name="_xlnm._FilterDatabase" localSheetId="1" hidden="1">Graph!$A$1:$Y$186</definedName>
    <definedName name="_xlnm._FilterDatabase" localSheetId="3" hidden="1">Node!$B$1:$L$50</definedName>
    <definedName name="_xlnm._FilterDatabase" localSheetId="2" hidden="1">Sheet2!$A$1:$C$186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S186" i="2" l="1"/>
  <c r="S185" i="2"/>
  <c r="S184" i="2"/>
  <c r="S183" i="2"/>
  <c r="R183" i="2" s="1"/>
  <c r="S182" i="2"/>
  <c r="R182" i="2" s="1"/>
  <c r="S181" i="2"/>
  <c r="S180" i="2"/>
  <c r="R180" i="2" s="1"/>
  <c r="S179" i="2"/>
  <c r="R179" i="2" s="1"/>
  <c r="S178" i="2"/>
  <c r="S177" i="2"/>
  <c r="S176" i="2"/>
  <c r="S175" i="2"/>
  <c r="S174" i="2"/>
  <c r="S173" i="2"/>
  <c r="R173" i="2" s="1"/>
  <c r="S172" i="2"/>
  <c r="R172" i="2" s="1"/>
  <c r="S171" i="2"/>
  <c r="S170" i="2"/>
  <c r="R170" i="2" s="1"/>
  <c r="S169" i="2"/>
  <c r="R169" i="2" s="1"/>
  <c r="S168" i="2"/>
  <c r="S167" i="2"/>
  <c r="S166" i="2"/>
  <c r="S165" i="2"/>
  <c r="S164" i="2"/>
  <c r="S163" i="2"/>
  <c r="S162" i="2"/>
  <c r="R162" i="2" s="1"/>
  <c r="S161" i="2"/>
  <c r="S160" i="2"/>
  <c r="R160" i="2" s="1"/>
  <c r="S159" i="2"/>
  <c r="R159" i="2" s="1"/>
  <c r="S158" i="2"/>
  <c r="S157" i="2"/>
  <c r="S156" i="2"/>
  <c r="S155" i="2"/>
  <c r="S154" i="2"/>
  <c r="S153" i="2"/>
  <c r="S152" i="2"/>
  <c r="R152" i="2" s="1"/>
  <c r="S151" i="2"/>
  <c r="S150" i="2"/>
  <c r="R150" i="2" s="1"/>
  <c r="S149" i="2"/>
  <c r="R149" i="2" s="1"/>
  <c r="S148" i="2"/>
  <c r="S147" i="2"/>
  <c r="S146" i="2"/>
  <c r="S145" i="2"/>
  <c r="S144" i="2"/>
  <c r="S143" i="2"/>
  <c r="S142" i="2"/>
  <c r="R142" i="2" s="1"/>
  <c r="S141" i="2"/>
  <c r="S140" i="2"/>
  <c r="R140" i="2" s="1"/>
  <c r="S139" i="2"/>
  <c r="R139" i="2" s="1"/>
  <c r="S138" i="2"/>
  <c r="S137" i="2"/>
  <c r="S136" i="2"/>
  <c r="S135" i="2"/>
  <c r="S134" i="2"/>
  <c r="S133" i="2"/>
  <c r="S132" i="2"/>
  <c r="R132" i="2" s="1"/>
  <c r="S131" i="2"/>
  <c r="S130" i="2"/>
  <c r="R130" i="2" s="1"/>
  <c r="S129" i="2"/>
  <c r="R129" i="2" s="1"/>
  <c r="S128" i="2"/>
  <c r="S127" i="2"/>
  <c r="S126" i="2"/>
  <c r="S125" i="2"/>
  <c r="S124" i="2"/>
  <c r="S123" i="2"/>
  <c r="S122" i="2"/>
  <c r="R122" i="2" s="1"/>
  <c r="S121" i="2"/>
  <c r="S120" i="2"/>
  <c r="R120" i="2" s="1"/>
  <c r="S119" i="2"/>
  <c r="R119" i="2" s="1"/>
  <c r="S118" i="2"/>
  <c r="S117" i="2"/>
  <c r="S116" i="2"/>
  <c r="S115" i="2"/>
  <c r="S114" i="2"/>
  <c r="S113" i="2"/>
  <c r="S112" i="2"/>
  <c r="R112" i="2" s="1"/>
  <c r="S111" i="2"/>
  <c r="S110" i="2"/>
  <c r="R110" i="2" s="1"/>
  <c r="S109" i="2"/>
  <c r="R109" i="2" s="1"/>
  <c r="S108" i="2"/>
  <c r="S107" i="2"/>
  <c r="S106" i="2"/>
  <c r="S105" i="2"/>
  <c r="S104" i="2"/>
  <c r="S103" i="2"/>
  <c r="S102" i="2"/>
  <c r="R102" i="2" s="1"/>
  <c r="S101" i="2"/>
  <c r="S100" i="2"/>
  <c r="R100" i="2" s="1"/>
  <c r="S99" i="2"/>
  <c r="R99" i="2" s="1"/>
  <c r="S98" i="2"/>
  <c r="S97" i="2"/>
  <c r="S96" i="2"/>
  <c r="S95" i="2"/>
  <c r="S94" i="2"/>
  <c r="S93" i="2"/>
  <c r="S92" i="2"/>
  <c r="R92" i="2" s="1"/>
  <c r="S91" i="2"/>
  <c r="S90" i="2"/>
  <c r="R90" i="2" s="1"/>
  <c r="S89" i="2"/>
  <c r="R89" i="2" s="1"/>
  <c r="S88" i="2"/>
  <c r="S87" i="2"/>
  <c r="S86" i="2"/>
  <c r="S85" i="2"/>
  <c r="S84" i="2"/>
  <c r="S83" i="2"/>
  <c r="S82" i="2"/>
  <c r="R82" i="2" s="1"/>
  <c r="S81" i="2"/>
  <c r="S80" i="2"/>
  <c r="R80" i="2" s="1"/>
  <c r="S79" i="2"/>
  <c r="R79" i="2" s="1"/>
  <c r="S78" i="2"/>
  <c r="S77" i="2"/>
  <c r="S76" i="2"/>
  <c r="S75" i="2"/>
  <c r="S74" i="2"/>
  <c r="S73" i="2"/>
  <c r="S72" i="2"/>
  <c r="R72" i="2" s="1"/>
  <c r="S71" i="2"/>
  <c r="S70" i="2"/>
  <c r="R70" i="2" s="1"/>
  <c r="S69" i="2"/>
  <c r="R69" i="2" s="1"/>
  <c r="S68" i="2"/>
  <c r="S67" i="2"/>
  <c r="S66" i="2"/>
  <c r="S65" i="2"/>
  <c r="S64" i="2"/>
  <c r="S63" i="2"/>
  <c r="S62" i="2"/>
  <c r="R62" i="2" s="1"/>
  <c r="S61" i="2"/>
  <c r="S60" i="2"/>
  <c r="R60" i="2" s="1"/>
  <c r="S59" i="2"/>
  <c r="R59" i="2" s="1"/>
  <c r="S58" i="2"/>
  <c r="S57" i="2"/>
  <c r="S56" i="2"/>
  <c r="S55" i="2"/>
  <c r="S54" i="2"/>
  <c r="S53" i="2"/>
  <c r="S52" i="2"/>
  <c r="R52" i="2" s="1"/>
  <c r="S51" i="2"/>
  <c r="S50" i="2"/>
  <c r="S49" i="2"/>
  <c r="R49" i="2" s="1"/>
  <c r="S48" i="2"/>
  <c r="S47" i="2"/>
  <c r="S46" i="2"/>
  <c r="S45" i="2"/>
  <c r="S44" i="2"/>
  <c r="S43" i="2"/>
  <c r="S42" i="2"/>
  <c r="R42" i="2" s="1"/>
  <c r="S41" i="2"/>
  <c r="S40" i="2"/>
  <c r="S39" i="2"/>
  <c r="R39" i="2" s="1"/>
  <c r="S38" i="2"/>
  <c r="S37" i="2"/>
  <c r="S36" i="2"/>
  <c r="S35" i="2"/>
  <c r="S34" i="2"/>
  <c r="S33" i="2"/>
  <c r="S32" i="2"/>
  <c r="R32" i="2" s="1"/>
  <c r="S31" i="2"/>
  <c r="S30" i="2"/>
  <c r="S29" i="2"/>
  <c r="R29" i="2" s="1"/>
  <c r="S28" i="2"/>
  <c r="S27" i="2"/>
  <c r="S26" i="2"/>
  <c r="S25" i="2"/>
  <c r="S24" i="2"/>
  <c r="S23" i="2"/>
  <c r="S22" i="2"/>
  <c r="R22" i="2" s="1"/>
  <c r="S21" i="2"/>
  <c r="S20" i="2"/>
  <c r="S19" i="2"/>
  <c r="R19" i="2" s="1"/>
  <c r="S18" i="2"/>
  <c r="S17" i="2"/>
  <c r="S16" i="2"/>
  <c r="S15" i="2"/>
  <c r="S14" i="2"/>
  <c r="S13" i="2"/>
  <c r="S12" i="2"/>
  <c r="R12" i="2" s="1"/>
  <c r="S11" i="2"/>
  <c r="S10" i="2"/>
  <c r="S9" i="2"/>
  <c r="R9" i="2" s="1"/>
  <c r="S8" i="2"/>
  <c r="S7" i="2"/>
  <c r="S6" i="2"/>
  <c r="S5" i="2"/>
  <c r="S4" i="2"/>
  <c r="S3" i="2"/>
  <c r="S2" i="2"/>
  <c r="R186" i="2"/>
  <c r="R185" i="2"/>
  <c r="R184" i="2"/>
  <c r="R181" i="2"/>
  <c r="R178" i="2"/>
  <c r="R177" i="2"/>
  <c r="R176" i="2"/>
  <c r="R175" i="2"/>
  <c r="R174" i="2"/>
  <c r="R171" i="2"/>
  <c r="R168" i="2"/>
  <c r="R167" i="2"/>
  <c r="R166" i="2"/>
  <c r="R165" i="2"/>
  <c r="R164" i="2"/>
  <c r="R163" i="2"/>
  <c r="R161" i="2"/>
  <c r="R158" i="2"/>
  <c r="R157" i="2"/>
  <c r="R156" i="2"/>
  <c r="R155" i="2"/>
  <c r="R154" i="2"/>
  <c r="R153" i="2"/>
  <c r="R151" i="2"/>
  <c r="R148" i="2"/>
  <c r="R147" i="2"/>
  <c r="R146" i="2"/>
  <c r="R145" i="2"/>
  <c r="R144" i="2"/>
  <c r="R143" i="2"/>
  <c r="R141" i="2"/>
  <c r="R138" i="2"/>
  <c r="R137" i="2"/>
  <c r="R136" i="2"/>
  <c r="R135" i="2"/>
  <c r="R134" i="2"/>
  <c r="R133" i="2"/>
  <c r="R131" i="2"/>
  <c r="R128" i="2"/>
  <c r="R127" i="2"/>
  <c r="R126" i="2"/>
  <c r="R125" i="2"/>
  <c r="R124" i="2"/>
  <c r="R123" i="2"/>
  <c r="R121" i="2"/>
  <c r="R118" i="2"/>
  <c r="R117" i="2"/>
  <c r="R116" i="2"/>
  <c r="R115" i="2"/>
  <c r="R114" i="2"/>
  <c r="R113" i="2"/>
  <c r="R111" i="2"/>
  <c r="R108" i="2"/>
  <c r="R107" i="2"/>
  <c r="R106" i="2"/>
  <c r="R105" i="2"/>
  <c r="R104" i="2"/>
  <c r="R103" i="2"/>
  <c r="R101" i="2"/>
  <c r="R98" i="2"/>
  <c r="R97" i="2"/>
  <c r="R96" i="2"/>
  <c r="R95" i="2"/>
  <c r="R94" i="2"/>
  <c r="R93" i="2"/>
  <c r="R91" i="2"/>
  <c r="R88" i="2"/>
  <c r="R87" i="2"/>
  <c r="R86" i="2"/>
  <c r="R85" i="2"/>
  <c r="R84" i="2"/>
  <c r="R83" i="2"/>
  <c r="R81" i="2"/>
  <c r="R78" i="2"/>
  <c r="R77" i="2"/>
  <c r="R76" i="2"/>
  <c r="R75" i="2"/>
  <c r="R74" i="2"/>
  <c r="R73" i="2"/>
  <c r="R71" i="2"/>
  <c r="R68" i="2"/>
  <c r="R67" i="2"/>
  <c r="R66" i="2"/>
  <c r="R65" i="2"/>
  <c r="R64" i="2"/>
  <c r="R63" i="2"/>
  <c r="R61" i="2"/>
  <c r="R58" i="2"/>
  <c r="R57" i="2"/>
  <c r="R56" i="2"/>
  <c r="R55" i="2"/>
  <c r="R54" i="2"/>
  <c r="R53" i="2"/>
  <c r="R51" i="2"/>
  <c r="R50" i="2"/>
  <c r="R48" i="2"/>
  <c r="R47" i="2"/>
  <c r="R46" i="2"/>
  <c r="R45" i="2"/>
  <c r="R44" i="2"/>
  <c r="R43" i="2"/>
  <c r="R41" i="2"/>
  <c r="R40" i="2"/>
  <c r="R38" i="2"/>
  <c r="R37" i="2"/>
  <c r="R36" i="2"/>
  <c r="R35" i="2"/>
  <c r="R34" i="2"/>
  <c r="R33" i="2"/>
  <c r="R31" i="2"/>
  <c r="R30" i="2"/>
  <c r="R28" i="2"/>
  <c r="R27" i="2"/>
  <c r="R26" i="2"/>
  <c r="R25" i="2"/>
  <c r="R24" i="2"/>
  <c r="R23" i="2"/>
  <c r="R21" i="2"/>
  <c r="R20" i="2"/>
  <c r="R18" i="2"/>
  <c r="R17" i="2"/>
  <c r="R16" i="2"/>
  <c r="R15" i="2"/>
  <c r="R14" i="2"/>
  <c r="R13" i="2"/>
  <c r="R11" i="2"/>
  <c r="R10" i="2"/>
  <c r="R8" i="2"/>
  <c r="R7" i="2"/>
  <c r="R6" i="2"/>
  <c r="R5" i="2"/>
  <c r="R4" i="2"/>
  <c r="R3" i="2"/>
  <c r="R2" i="2"/>
  <c r="K186" i="2" a="1"/>
  <c r="K186" i="2" s="1"/>
  <c r="K185" i="2" a="1"/>
  <c r="K185" i="2" s="1"/>
  <c r="K184" i="2" a="1"/>
  <c r="K184" i="2" s="1"/>
  <c r="K183" i="2" a="1"/>
  <c r="K183" i="2" s="1"/>
  <c r="K182" i="2" a="1"/>
  <c r="K182" i="2" s="1"/>
  <c r="K181" i="2" a="1"/>
  <c r="K181" i="2" s="1"/>
  <c r="K179" i="2" a="1"/>
  <c r="K179" i="2" s="1"/>
  <c r="K178" i="2" a="1"/>
  <c r="K178" i="2" s="1"/>
  <c r="K177" i="2" a="1"/>
  <c r="K177" i="2" s="1"/>
  <c r="K176" i="2" a="1"/>
  <c r="K176" i="2" s="1"/>
  <c r="K175" i="2" a="1"/>
  <c r="K175" i="2" s="1"/>
  <c r="K174" i="2" a="1"/>
  <c r="K174" i="2" s="1"/>
  <c r="K173" i="2" a="1"/>
  <c r="K173" i="2" s="1"/>
  <c r="K172" i="2" a="1"/>
  <c r="K172" i="2" s="1"/>
  <c r="K171" i="2" a="1"/>
  <c r="K171" i="2" s="1"/>
  <c r="K170" i="2" a="1"/>
  <c r="K170" i="2" s="1"/>
  <c r="K169" i="2" a="1"/>
  <c r="K169" i="2" s="1"/>
  <c r="K168" i="2" a="1"/>
  <c r="K168" i="2" s="1"/>
  <c r="K167" i="2" a="1"/>
  <c r="K167" i="2" s="1"/>
  <c r="K166" i="2" a="1"/>
  <c r="K166" i="2" s="1"/>
  <c r="K165" i="2" a="1"/>
  <c r="K165" i="2" s="1"/>
  <c r="K164" i="2" a="1"/>
  <c r="K164" i="2" s="1"/>
  <c r="K163" i="2" a="1"/>
  <c r="K163" i="2" s="1"/>
  <c r="K162" i="2" a="1"/>
  <c r="K162" i="2" s="1"/>
  <c r="K161" i="2" a="1"/>
  <c r="K161" i="2" s="1"/>
  <c r="K160" i="2" a="1"/>
  <c r="K160" i="2" s="1"/>
  <c r="K159" i="2" a="1"/>
  <c r="K159" i="2" s="1"/>
  <c r="K158" i="2" a="1"/>
  <c r="K158" i="2" s="1"/>
  <c r="K157" i="2" a="1"/>
  <c r="K157" i="2" s="1"/>
  <c r="K156" i="2" a="1"/>
  <c r="K156" i="2" s="1"/>
  <c r="K155" i="2" a="1"/>
  <c r="K155" i="2" s="1"/>
  <c r="K154" i="2" a="1"/>
  <c r="K154" i="2" s="1"/>
  <c r="K153" i="2" a="1"/>
  <c r="K153" i="2" s="1"/>
  <c r="K152" i="2" a="1"/>
  <c r="K152" i="2" s="1"/>
  <c r="K151" i="2" a="1"/>
  <c r="K151" i="2" s="1"/>
  <c r="K150" i="2" a="1"/>
  <c r="K150" i="2" s="1"/>
  <c r="K149" i="2" a="1"/>
  <c r="K149" i="2" s="1"/>
  <c r="K148" i="2" a="1"/>
  <c r="K148" i="2" s="1"/>
  <c r="K147" i="2" a="1"/>
  <c r="K147" i="2" s="1"/>
  <c r="K146" i="2" a="1"/>
  <c r="K146" i="2" s="1"/>
  <c r="K145" i="2" a="1"/>
  <c r="K145" i="2" s="1"/>
  <c r="K144" i="2" a="1"/>
  <c r="K144" i="2" s="1"/>
  <c r="K143" i="2" a="1"/>
  <c r="K143" i="2" s="1"/>
  <c r="K142" i="2" a="1"/>
  <c r="K142" i="2" s="1"/>
  <c r="K141" i="2" a="1"/>
  <c r="K141" i="2" s="1"/>
  <c r="K140" i="2" a="1"/>
  <c r="K140" i="2" s="1"/>
  <c r="K139" i="2" a="1"/>
  <c r="K139" i="2" s="1"/>
  <c r="K138" i="2" a="1"/>
  <c r="K138" i="2" s="1"/>
  <c r="K137" i="2" a="1"/>
  <c r="K137" i="2" s="1"/>
  <c r="K136" i="2" a="1"/>
  <c r="K136" i="2" s="1"/>
  <c r="K135" i="2" a="1"/>
  <c r="K135" i="2" s="1"/>
  <c r="K134" i="2" a="1"/>
  <c r="K134" i="2" s="1"/>
  <c r="K133" i="2" a="1"/>
  <c r="K133" i="2" s="1"/>
  <c r="K132" i="2" a="1"/>
  <c r="K132" i="2" s="1"/>
  <c r="K131" i="2" a="1"/>
  <c r="K131" i="2" s="1"/>
  <c r="K130" i="2" a="1"/>
  <c r="K130" i="2" s="1"/>
  <c r="K129" i="2" a="1"/>
  <c r="K129" i="2" s="1"/>
  <c r="K128" i="2" a="1"/>
  <c r="K128" i="2" s="1"/>
  <c r="K127" i="2" a="1"/>
  <c r="K127" i="2" s="1"/>
  <c r="K126" i="2" a="1"/>
  <c r="K126" i="2" s="1"/>
  <c r="K125" i="2" a="1"/>
  <c r="K125" i="2" s="1"/>
  <c r="K124" i="2" a="1"/>
  <c r="K124" i="2" s="1"/>
  <c r="K123" i="2" a="1"/>
  <c r="K123" i="2" s="1"/>
  <c r="K122" i="2" a="1"/>
  <c r="K122" i="2" s="1"/>
  <c r="K121" i="2" a="1"/>
  <c r="K121" i="2" s="1"/>
  <c r="K120" i="2" a="1"/>
  <c r="K120" i="2" s="1"/>
  <c r="K119" i="2" a="1"/>
  <c r="K119" i="2" s="1"/>
  <c r="K118" i="2" a="1"/>
  <c r="K118" i="2" s="1"/>
  <c r="K117" i="2" a="1"/>
  <c r="K117" i="2" s="1"/>
  <c r="K116" i="2" a="1"/>
  <c r="K116" i="2" s="1"/>
  <c r="K115" i="2" a="1"/>
  <c r="K115" i="2" s="1"/>
  <c r="K114" i="2" a="1"/>
  <c r="K114" i="2" s="1"/>
  <c r="K113" i="2" a="1"/>
  <c r="K113" i="2" s="1"/>
  <c r="K112" i="2" a="1"/>
  <c r="K112" i="2" s="1"/>
  <c r="K111" i="2" a="1"/>
  <c r="K111" i="2" s="1"/>
  <c r="K110" i="2" a="1"/>
  <c r="K110" i="2" s="1"/>
  <c r="K109" i="2" a="1"/>
  <c r="K109" i="2" s="1"/>
  <c r="K108" i="2" a="1"/>
  <c r="K108" i="2" s="1"/>
  <c r="K107" i="2" a="1"/>
  <c r="K107" i="2" s="1"/>
  <c r="K106" i="2" a="1"/>
  <c r="K106" i="2" s="1"/>
  <c r="K105" i="2" a="1"/>
  <c r="K105" i="2" s="1"/>
  <c r="K104" i="2" a="1"/>
  <c r="K104" i="2" s="1"/>
  <c r="K103" i="2" a="1"/>
  <c r="K103" i="2" s="1"/>
  <c r="K102" i="2" a="1"/>
  <c r="K102" i="2" s="1"/>
  <c r="K101" i="2" a="1"/>
  <c r="K101" i="2" s="1"/>
  <c r="K100" i="2" a="1"/>
  <c r="K100" i="2" s="1"/>
  <c r="K99" i="2" a="1"/>
  <c r="K99" i="2" s="1"/>
  <c r="K98" i="2" a="1"/>
  <c r="K98" i="2" s="1"/>
  <c r="K97" i="2" a="1"/>
  <c r="K97" i="2" s="1"/>
  <c r="K96" i="2" a="1"/>
  <c r="K96" i="2" s="1"/>
  <c r="K95" i="2" a="1"/>
  <c r="K95" i="2" s="1"/>
  <c r="K94" i="2" a="1"/>
  <c r="K94" i="2" s="1"/>
  <c r="K93" i="2" a="1"/>
  <c r="K93" i="2" s="1"/>
  <c r="K92" i="2" a="1"/>
  <c r="K92" i="2" s="1"/>
  <c r="K91" i="2" a="1"/>
  <c r="K91" i="2" s="1"/>
  <c r="K90" i="2" a="1"/>
  <c r="K90" i="2" s="1"/>
  <c r="K89" i="2" a="1"/>
  <c r="K89" i="2" s="1"/>
  <c r="K88" i="2" a="1"/>
  <c r="K88" i="2" s="1"/>
  <c r="K87" i="2" a="1"/>
  <c r="K87" i="2" s="1"/>
  <c r="K86" i="2" a="1"/>
  <c r="K86" i="2" s="1"/>
  <c r="K85" i="2" a="1"/>
  <c r="K85" i="2" s="1"/>
  <c r="K84" i="2" a="1"/>
  <c r="K84" i="2" s="1"/>
  <c r="K83" i="2" a="1"/>
  <c r="K83" i="2" s="1"/>
  <c r="K82" i="2" a="1"/>
  <c r="K82" i="2" s="1"/>
  <c r="K81" i="2" a="1"/>
  <c r="K81" i="2" s="1"/>
  <c r="K80" i="2" a="1"/>
  <c r="K80" i="2" s="1"/>
  <c r="K79" i="2" a="1"/>
  <c r="K79" i="2" s="1"/>
  <c r="K78" i="2" a="1"/>
  <c r="K78" i="2" s="1"/>
  <c r="K77" i="2" a="1"/>
  <c r="K77" i="2" s="1"/>
  <c r="K76" i="2" a="1"/>
  <c r="K76" i="2" s="1"/>
  <c r="K75" i="2" a="1"/>
  <c r="K75" i="2" s="1"/>
  <c r="K74" i="2" a="1"/>
  <c r="K74" i="2" s="1"/>
  <c r="K73" i="2" a="1"/>
  <c r="K73" i="2" s="1"/>
  <c r="K72" i="2" a="1"/>
  <c r="K72" i="2" s="1"/>
  <c r="K71" i="2" a="1"/>
  <c r="K71" i="2" s="1"/>
  <c r="K70" i="2" a="1"/>
  <c r="K70" i="2" s="1"/>
  <c r="K69" i="2" a="1"/>
  <c r="K69" i="2" s="1"/>
  <c r="K68" i="2" a="1"/>
  <c r="K68" i="2" s="1"/>
  <c r="K67" i="2" a="1"/>
  <c r="K67" i="2" s="1"/>
  <c r="K66" i="2" a="1"/>
  <c r="K66" i="2" s="1"/>
  <c r="K65" i="2" a="1"/>
  <c r="K65" i="2" s="1"/>
  <c r="K64" i="2" a="1"/>
  <c r="K64" i="2" s="1"/>
  <c r="K63" i="2" a="1"/>
  <c r="K63" i="2" s="1"/>
  <c r="K62" i="2" a="1"/>
  <c r="K62" i="2" s="1"/>
  <c r="K61" i="2" a="1"/>
  <c r="K61" i="2" s="1"/>
  <c r="K60" i="2" a="1"/>
  <c r="K60" i="2" s="1"/>
  <c r="K59" i="2" a="1"/>
  <c r="K59" i="2" s="1"/>
  <c r="K58" i="2" a="1"/>
  <c r="K58" i="2" s="1"/>
  <c r="K57" i="2" a="1"/>
  <c r="K57" i="2" s="1"/>
  <c r="K56" i="2" a="1"/>
  <c r="K56" i="2" s="1"/>
  <c r="K55" i="2" a="1"/>
  <c r="K55" i="2" s="1"/>
  <c r="K54" i="2" a="1"/>
  <c r="K54" i="2" s="1"/>
  <c r="K53" i="2" a="1"/>
  <c r="K53" i="2" s="1"/>
  <c r="K52" i="2" a="1"/>
  <c r="K52" i="2" s="1"/>
  <c r="K51" i="2" a="1"/>
  <c r="K51" i="2" s="1"/>
  <c r="K50" i="2" a="1"/>
  <c r="K50" i="2" s="1"/>
  <c r="K49" i="2" a="1"/>
  <c r="K49" i="2" s="1"/>
  <c r="K48" i="2" a="1"/>
  <c r="K48" i="2" s="1"/>
  <c r="K47" i="2" a="1"/>
  <c r="K47" i="2" s="1"/>
  <c r="K46" i="2" a="1"/>
  <c r="K46" i="2" s="1"/>
  <c r="K45" i="2" a="1"/>
  <c r="K45" i="2" s="1"/>
  <c r="K44" i="2" a="1"/>
  <c r="K44" i="2" s="1"/>
  <c r="K43" i="2" a="1"/>
  <c r="K43" i="2" s="1"/>
  <c r="K42" i="2" a="1"/>
  <c r="K42" i="2" s="1"/>
  <c r="K41" i="2" a="1"/>
  <c r="K41" i="2" s="1"/>
  <c r="K40" i="2" a="1"/>
  <c r="K40" i="2" s="1"/>
  <c r="K39" i="2" a="1"/>
  <c r="K39" i="2" s="1"/>
  <c r="K38" i="2" a="1"/>
  <c r="K38" i="2" s="1"/>
  <c r="K37" i="2" a="1"/>
  <c r="K37" i="2" s="1"/>
  <c r="K36" i="2" a="1"/>
  <c r="K36" i="2" s="1"/>
  <c r="K35" i="2" a="1"/>
  <c r="K35" i="2" s="1"/>
  <c r="K34" i="2" a="1"/>
  <c r="K34" i="2" s="1"/>
  <c r="K33" i="2" a="1"/>
  <c r="K33" i="2" s="1"/>
  <c r="K32" i="2" a="1"/>
  <c r="K32" i="2" s="1"/>
  <c r="K31" i="2" a="1"/>
  <c r="K31" i="2" s="1"/>
  <c r="K30" i="2" a="1"/>
  <c r="K30" i="2" s="1"/>
  <c r="K29" i="2" a="1"/>
  <c r="K29" i="2" s="1"/>
  <c r="K28" i="2" a="1"/>
  <c r="K28" i="2" s="1"/>
  <c r="K27" i="2" a="1"/>
  <c r="K27" i="2" s="1"/>
  <c r="K26" i="2" a="1"/>
  <c r="K26" i="2" s="1"/>
  <c r="K25" i="2" a="1"/>
  <c r="K25" i="2" s="1"/>
  <c r="K24" i="2" a="1"/>
  <c r="K24" i="2" s="1"/>
  <c r="K23" i="2" a="1"/>
  <c r="K23" i="2" s="1"/>
  <c r="K22" i="2" a="1"/>
  <c r="K22" i="2" s="1"/>
  <c r="K21" i="2" a="1"/>
  <c r="K21" i="2" s="1"/>
  <c r="K20" i="2" a="1"/>
  <c r="K20" i="2" s="1"/>
  <c r="K19" i="2" a="1"/>
  <c r="K19" i="2" s="1"/>
  <c r="K18" i="2" a="1"/>
  <c r="K18" i="2" s="1"/>
  <c r="K17" i="2" a="1"/>
  <c r="K17" i="2" s="1"/>
  <c r="K16" i="2" a="1"/>
  <c r="K16" i="2" s="1"/>
  <c r="K15" i="2" a="1"/>
  <c r="K15" i="2" s="1"/>
  <c r="K14" i="2" a="1"/>
  <c r="K14" i="2" s="1"/>
  <c r="K13" i="2" a="1"/>
  <c r="K13" i="2" s="1"/>
  <c r="K12" i="2" a="1"/>
  <c r="K12" i="2" s="1"/>
  <c r="K11" i="2" a="1"/>
  <c r="K11" i="2" s="1"/>
  <c r="K10" i="2" a="1"/>
  <c r="K10" i="2" s="1"/>
  <c r="K9" i="2" a="1"/>
  <c r="K9" i="2" s="1"/>
  <c r="K8" i="2" a="1"/>
  <c r="K8" i="2" s="1"/>
  <c r="K7" i="2" a="1"/>
  <c r="K7" i="2" s="1"/>
  <c r="K6" i="2" a="1"/>
  <c r="K6" i="2" s="1"/>
  <c r="K5" i="2" a="1"/>
  <c r="K5" i="2" s="1"/>
  <c r="K4" i="2" a="1"/>
  <c r="K4" i="2" s="1"/>
  <c r="K3" i="2" a="1"/>
  <c r="K3" i="2" s="1"/>
  <c r="K2" i="2" a="1"/>
  <c r="K2" i="2" s="1"/>
  <c r="K180" i="2" a="1"/>
  <c r="K180" i="2" s="1"/>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86" i="2"/>
  <c r="J185" i="2"/>
  <c r="J184" i="2"/>
  <c r="J183" i="2"/>
  <c r="J182" i="2"/>
  <c r="J181" i="2"/>
  <c r="J180" i="2"/>
  <c r="J179"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D1" i="12"/>
  <c r="D24" i="12"/>
  <c r="D26" i="12"/>
  <c r="D35" i="12"/>
  <c r="D52" i="12"/>
  <c r="D60" i="12"/>
  <c r="D80" i="12"/>
  <c r="D82" i="12"/>
  <c r="D92" i="12"/>
  <c r="D101" i="12"/>
  <c r="D104" i="12"/>
  <c r="D105" i="12"/>
  <c r="D106" i="12"/>
  <c r="D107" i="12"/>
  <c r="D108" i="12"/>
  <c r="D110" i="12"/>
  <c r="D111" i="12"/>
  <c r="D112" i="12"/>
  <c r="D113" i="12"/>
  <c r="D115" i="12"/>
  <c r="D118" i="12"/>
  <c r="D119" i="12"/>
  <c r="D120" i="12"/>
  <c r="D124" i="12"/>
  <c r="D125" i="12"/>
  <c r="D128" i="12"/>
  <c r="D129" i="12"/>
  <c r="D131" i="12"/>
  <c r="D132" i="12"/>
  <c r="D134" i="12"/>
  <c r="D136" i="12"/>
  <c r="D139" i="12"/>
  <c r="D144" i="12"/>
  <c r="D146" i="12"/>
  <c r="D149" i="12"/>
  <c r="D150" i="12"/>
  <c r="D152" i="12"/>
  <c r="D153" i="12"/>
  <c r="D154" i="12"/>
  <c r="D155" i="12"/>
  <c r="W105" i="5"/>
  <c r="W106" i="5" s="1"/>
  <c r="V105" i="5"/>
  <c r="V106" i="5" s="1"/>
  <c r="U105" i="5"/>
  <c r="U106" i="5" s="1"/>
  <c r="T105" i="5"/>
  <c r="T106" i="5" s="1"/>
  <c r="S105" i="5"/>
  <c r="S106" i="5" s="1"/>
  <c r="R105" i="5"/>
  <c r="R106" i="5" s="1"/>
  <c r="Q105" i="5"/>
  <c r="Q106" i="5" s="1"/>
  <c r="P105" i="5"/>
  <c r="P106" i="5" s="1"/>
  <c r="P105" i="4"/>
  <c r="P106" i="4" s="1"/>
  <c r="W105" i="3"/>
  <c r="W106" i="3" s="1"/>
  <c r="V105" i="3"/>
  <c r="V106" i="3" s="1"/>
  <c r="U105" i="3"/>
  <c r="U106" i="3" s="1"/>
  <c r="T105" i="3"/>
  <c r="T106" i="3" s="1"/>
  <c r="S105" i="3"/>
  <c r="S106" i="3" s="1"/>
  <c r="R105" i="3"/>
  <c r="R106" i="3" s="1"/>
  <c r="Q105" i="3"/>
  <c r="Q106" i="3" s="1"/>
  <c r="P105" i="3"/>
  <c r="P106" i="3" s="1"/>
  <c r="W2" i="3"/>
  <c r="V2" i="3"/>
  <c r="U2" i="3"/>
  <c r="T2" i="3"/>
  <c r="S2" i="3"/>
  <c r="R2" i="3"/>
  <c r="Q2" i="3"/>
  <c r="P2" i="3"/>
  <c r="W33" i="4"/>
  <c r="V33" i="4"/>
  <c r="U33" i="4"/>
  <c r="T33" i="4"/>
  <c r="S33" i="4"/>
  <c r="R33" i="4"/>
  <c r="Q33" i="4"/>
  <c r="P33" i="4"/>
  <c r="W32" i="4"/>
  <c r="V32" i="4"/>
  <c r="U32" i="4"/>
  <c r="T32" i="4"/>
  <c r="S32" i="4"/>
  <c r="R32" i="4"/>
  <c r="Q32" i="4"/>
  <c r="P32" i="4"/>
  <c r="W31" i="4"/>
  <c r="V31" i="4"/>
  <c r="U31" i="4"/>
  <c r="T31" i="4"/>
  <c r="S31" i="4"/>
  <c r="R31" i="4"/>
  <c r="Q31" i="4"/>
  <c r="P31" i="4"/>
  <c r="W30" i="4"/>
  <c r="V30" i="4"/>
  <c r="U30" i="4"/>
  <c r="T30" i="4"/>
  <c r="S30" i="4"/>
  <c r="R30" i="4"/>
  <c r="Q30" i="4"/>
  <c r="P30" i="4"/>
  <c r="W29" i="4"/>
  <c r="V29" i="4"/>
  <c r="U29" i="4"/>
  <c r="T29" i="4"/>
  <c r="S29" i="4"/>
  <c r="R29" i="4"/>
  <c r="Q29" i="4"/>
  <c r="P29" i="4"/>
  <c r="W28" i="4"/>
  <c r="V28" i="4"/>
  <c r="U28" i="4"/>
  <c r="T28" i="4"/>
  <c r="S28" i="4"/>
  <c r="R28" i="4"/>
  <c r="Q28" i="4"/>
  <c r="P28" i="4"/>
  <c r="W27" i="4"/>
  <c r="V27" i="4"/>
  <c r="U27" i="4"/>
  <c r="T27" i="4"/>
  <c r="S27" i="4"/>
  <c r="R27" i="4"/>
  <c r="Q27" i="4"/>
  <c r="P27" i="4"/>
  <c r="W26" i="4"/>
  <c r="V26" i="4"/>
  <c r="U26" i="4"/>
  <c r="T26" i="4"/>
  <c r="S26" i="4"/>
  <c r="R26" i="4"/>
  <c r="Q26" i="4"/>
  <c r="P26" i="4"/>
  <c r="W25" i="4"/>
  <c r="V25" i="4"/>
  <c r="U25" i="4"/>
  <c r="T25" i="4"/>
  <c r="S25" i="4"/>
  <c r="R25" i="4"/>
  <c r="Q25" i="4"/>
  <c r="P25" i="4"/>
  <c r="W24" i="4"/>
  <c r="V24" i="4"/>
  <c r="U24" i="4"/>
  <c r="T24" i="4"/>
  <c r="S24" i="4"/>
  <c r="R24" i="4"/>
  <c r="Q24" i="4"/>
  <c r="P24" i="4"/>
  <c r="W23" i="4"/>
  <c r="V23" i="4"/>
  <c r="U23" i="4"/>
  <c r="T23" i="4"/>
  <c r="S23" i="4"/>
  <c r="R23" i="4"/>
  <c r="Q23" i="4"/>
  <c r="P23" i="4"/>
  <c r="W22" i="4"/>
  <c r="V22" i="4"/>
  <c r="U22" i="4"/>
  <c r="T22" i="4"/>
  <c r="S22" i="4"/>
  <c r="R22" i="4"/>
  <c r="Q22" i="4"/>
  <c r="P22" i="4"/>
  <c r="W21" i="4"/>
  <c r="V21" i="4"/>
  <c r="U21" i="4"/>
  <c r="T21" i="4"/>
  <c r="S21" i="4"/>
  <c r="R21" i="4"/>
  <c r="Q21" i="4"/>
  <c r="P21" i="4"/>
  <c r="W20" i="4"/>
  <c r="V20" i="4"/>
  <c r="U20" i="4"/>
  <c r="T20" i="4"/>
  <c r="S20" i="4"/>
  <c r="R20" i="4"/>
  <c r="Q20" i="4"/>
  <c r="P20" i="4"/>
  <c r="W19" i="4"/>
  <c r="V19" i="4"/>
  <c r="U19" i="4"/>
  <c r="T19" i="4"/>
  <c r="S19" i="4"/>
  <c r="R19" i="4"/>
  <c r="Q19" i="4"/>
  <c r="P19" i="4"/>
  <c r="W18" i="4"/>
  <c r="V18" i="4"/>
  <c r="U18" i="4"/>
  <c r="T18" i="4"/>
  <c r="S18" i="4"/>
  <c r="R18" i="4"/>
  <c r="Q18" i="4"/>
  <c r="P18" i="4"/>
  <c r="W17" i="4"/>
  <c r="V17" i="4"/>
  <c r="U17" i="4"/>
  <c r="T17" i="4"/>
  <c r="S17" i="4"/>
  <c r="R17" i="4"/>
  <c r="Q17" i="4"/>
  <c r="P17" i="4"/>
  <c r="W16" i="4"/>
  <c r="V16" i="4"/>
  <c r="U16" i="4"/>
  <c r="T16" i="4"/>
  <c r="S16" i="4"/>
  <c r="R16" i="4"/>
  <c r="Q16" i="4"/>
  <c r="P16" i="4"/>
  <c r="W15" i="4"/>
  <c r="V15" i="4"/>
  <c r="U15" i="4"/>
  <c r="T15" i="4"/>
  <c r="S15" i="4"/>
  <c r="R15" i="4"/>
  <c r="Q15" i="4"/>
  <c r="P15" i="4"/>
  <c r="W14" i="4"/>
  <c r="V14" i="4"/>
  <c r="U14" i="4"/>
  <c r="T14" i="4"/>
  <c r="S14" i="4"/>
  <c r="R14" i="4"/>
  <c r="Q14" i="4"/>
  <c r="P14" i="4"/>
  <c r="W13" i="4"/>
  <c r="V13" i="4"/>
  <c r="U13" i="4"/>
  <c r="T13" i="4"/>
  <c r="S13" i="4"/>
  <c r="R13" i="4"/>
  <c r="Q13" i="4"/>
  <c r="P13" i="4"/>
  <c r="W12" i="4"/>
  <c r="V12" i="4"/>
  <c r="U12" i="4"/>
  <c r="T12" i="4"/>
  <c r="S12" i="4"/>
  <c r="R12" i="4"/>
  <c r="Q12" i="4"/>
  <c r="P12" i="4"/>
  <c r="W11" i="4"/>
  <c r="V11" i="4"/>
  <c r="U11" i="4"/>
  <c r="T11" i="4"/>
  <c r="S11" i="4"/>
  <c r="R11" i="4"/>
  <c r="Q11" i="4"/>
  <c r="P11" i="4"/>
  <c r="W10" i="4"/>
  <c r="V10" i="4"/>
  <c r="U10" i="4"/>
  <c r="T10" i="4"/>
  <c r="S10" i="4"/>
  <c r="R10" i="4"/>
  <c r="Q10" i="4"/>
  <c r="P10" i="4"/>
  <c r="W9" i="4"/>
  <c r="V9" i="4"/>
  <c r="U9" i="4"/>
  <c r="T9" i="4"/>
  <c r="S9" i="4"/>
  <c r="R9" i="4"/>
  <c r="Q9" i="4"/>
  <c r="P9" i="4"/>
  <c r="W8" i="4"/>
  <c r="V8" i="4"/>
  <c r="U8" i="4"/>
  <c r="T8" i="4"/>
  <c r="S8" i="4"/>
  <c r="R8" i="4"/>
  <c r="Q8" i="4"/>
  <c r="P8" i="4"/>
  <c r="W7" i="4"/>
  <c r="V7" i="4"/>
  <c r="U7" i="4"/>
  <c r="T7" i="4"/>
  <c r="S7" i="4"/>
  <c r="R7" i="4"/>
  <c r="Q7" i="4"/>
  <c r="P7" i="4"/>
  <c r="W6" i="4"/>
  <c r="V6" i="4"/>
  <c r="U6" i="4"/>
  <c r="T6" i="4"/>
  <c r="S6" i="4"/>
  <c r="R6" i="4"/>
  <c r="Q6" i="4"/>
  <c r="P6" i="4"/>
  <c r="W5" i="4"/>
  <c r="V5" i="4"/>
  <c r="U5" i="4"/>
  <c r="T5" i="4"/>
  <c r="S5" i="4"/>
  <c r="R5" i="4"/>
  <c r="Q5" i="4"/>
  <c r="P5" i="4"/>
  <c r="W4" i="4"/>
  <c r="V4" i="4"/>
  <c r="U4" i="4"/>
  <c r="T4" i="4"/>
  <c r="S4" i="4"/>
  <c r="R4" i="4"/>
  <c r="Q4" i="4"/>
  <c r="P4" i="4"/>
  <c r="W3" i="4"/>
  <c r="V3" i="4"/>
  <c r="U3" i="4"/>
  <c r="T3" i="4"/>
  <c r="S3" i="4"/>
  <c r="R3" i="4"/>
  <c r="Q3" i="4"/>
  <c r="P3" i="4"/>
  <c r="W2" i="4"/>
  <c r="V2" i="4"/>
  <c r="U2" i="4"/>
  <c r="T2" i="4"/>
  <c r="S2" i="4"/>
  <c r="R2" i="4"/>
  <c r="Q2" i="4"/>
  <c r="P2" i="4"/>
  <c r="W67" i="5"/>
  <c r="V67" i="5"/>
  <c r="U67" i="5"/>
  <c r="T67" i="5"/>
  <c r="S67" i="5"/>
  <c r="R67" i="5"/>
  <c r="Q67" i="5"/>
  <c r="P67" i="5"/>
  <c r="W66" i="5"/>
  <c r="V66" i="5"/>
  <c r="U66" i="5"/>
  <c r="T66" i="5"/>
  <c r="S66" i="5"/>
  <c r="R66" i="5"/>
  <c r="Q66" i="5"/>
  <c r="P66" i="5"/>
  <c r="W65" i="5"/>
  <c r="V65" i="5"/>
  <c r="U65" i="5"/>
  <c r="T65" i="5"/>
  <c r="S65" i="5"/>
  <c r="R65" i="5"/>
  <c r="Q65" i="5"/>
  <c r="P65" i="5"/>
  <c r="W64" i="5"/>
  <c r="V64" i="5"/>
  <c r="U64" i="5"/>
  <c r="T64" i="5"/>
  <c r="S64" i="5"/>
  <c r="R64" i="5"/>
  <c r="Q64" i="5"/>
  <c r="P64" i="5"/>
  <c r="W63" i="5"/>
  <c r="V63" i="5"/>
  <c r="U63" i="5"/>
  <c r="T63" i="5"/>
  <c r="S63" i="5"/>
  <c r="R63" i="5"/>
  <c r="Q63" i="5"/>
  <c r="P63" i="5"/>
  <c r="W62" i="5"/>
  <c r="V62" i="5"/>
  <c r="U62" i="5"/>
  <c r="T62" i="5"/>
  <c r="S62" i="5"/>
  <c r="R62" i="5"/>
  <c r="Q62" i="5"/>
  <c r="P62" i="5"/>
  <c r="W61" i="5"/>
  <c r="V61" i="5"/>
  <c r="U61" i="5"/>
  <c r="T61" i="5"/>
  <c r="S61" i="5"/>
  <c r="R61" i="5"/>
  <c r="Q61" i="5"/>
  <c r="P61" i="5"/>
  <c r="W60" i="5"/>
  <c r="V60" i="5"/>
  <c r="U60" i="5"/>
  <c r="T60" i="5"/>
  <c r="S60" i="5"/>
  <c r="R60" i="5"/>
  <c r="Q60" i="5"/>
  <c r="P60" i="5"/>
  <c r="W59" i="5"/>
  <c r="V59" i="5"/>
  <c r="U59" i="5"/>
  <c r="T59" i="5"/>
  <c r="S59" i="5"/>
  <c r="R59" i="5"/>
  <c r="Q59" i="5"/>
  <c r="P59" i="5"/>
  <c r="W58" i="5"/>
  <c r="V58" i="5"/>
  <c r="U58" i="5"/>
  <c r="T58" i="5"/>
  <c r="S58" i="5"/>
  <c r="R58" i="5"/>
  <c r="Q58" i="5"/>
  <c r="P58" i="5"/>
  <c r="W57" i="5"/>
  <c r="V57" i="5"/>
  <c r="U57" i="5"/>
  <c r="T57" i="5"/>
  <c r="S57" i="5"/>
  <c r="R57" i="5"/>
  <c r="Q57" i="5"/>
  <c r="P57" i="5"/>
  <c r="W56" i="5"/>
  <c r="V56" i="5"/>
  <c r="U56" i="5"/>
  <c r="T56" i="5"/>
  <c r="S56" i="5"/>
  <c r="R56" i="5"/>
  <c r="Q56" i="5"/>
  <c r="P56" i="5"/>
  <c r="W55" i="5"/>
  <c r="V55" i="5"/>
  <c r="U55" i="5"/>
  <c r="T55" i="5"/>
  <c r="S55" i="5"/>
  <c r="R55" i="5"/>
  <c r="Q55" i="5"/>
  <c r="P55" i="5"/>
  <c r="W54" i="5"/>
  <c r="V54" i="5"/>
  <c r="U54" i="5"/>
  <c r="T54" i="5"/>
  <c r="S54" i="5"/>
  <c r="R54" i="5"/>
  <c r="Q54" i="5"/>
  <c r="P54" i="5"/>
  <c r="W53" i="5"/>
  <c r="V53" i="5"/>
  <c r="U53" i="5"/>
  <c r="T53" i="5"/>
  <c r="S53" i="5"/>
  <c r="R53" i="5"/>
  <c r="Q53" i="5"/>
  <c r="P53" i="5"/>
  <c r="W52" i="5"/>
  <c r="V52" i="5"/>
  <c r="U52" i="5"/>
  <c r="T52" i="5"/>
  <c r="S52" i="5"/>
  <c r="R52" i="5"/>
  <c r="Q52" i="5"/>
  <c r="P52" i="5"/>
  <c r="W51" i="5"/>
  <c r="V51" i="5"/>
  <c r="U51" i="5"/>
  <c r="T51" i="5"/>
  <c r="S51" i="5"/>
  <c r="R51" i="5"/>
  <c r="Q51" i="5"/>
  <c r="P51" i="5"/>
  <c r="W50" i="5"/>
  <c r="V50" i="5"/>
  <c r="U50" i="5"/>
  <c r="T50" i="5"/>
  <c r="S50" i="5"/>
  <c r="R50" i="5"/>
  <c r="Q50" i="5"/>
  <c r="P50" i="5"/>
  <c r="W49" i="5"/>
  <c r="V49" i="5"/>
  <c r="U49" i="5"/>
  <c r="T49" i="5"/>
  <c r="S49" i="5"/>
  <c r="R49" i="5"/>
  <c r="Q49" i="5"/>
  <c r="P49" i="5"/>
  <c r="W48" i="5"/>
  <c r="V48" i="5"/>
  <c r="U48" i="5"/>
  <c r="T48" i="5"/>
  <c r="S48" i="5"/>
  <c r="R48" i="5"/>
  <c r="Q48" i="5"/>
  <c r="P48" i="5"/>
  <c r="W47" i="5"/>
  <c r="V47" i="5"/>
  <c r="U47" i="5"/>
  <c r="T47" i="5"/>
  <c r="S47" i="5"/>
  <c r="R47" i="5"/>
  <c r="Q47" i="5"/>
  <c r="P47" i="5"/>
  <c r="W46" i="5"/>
  <c r="V46" i="5"/>
  <c r="U46" i="5"/>
  <c r="T46" i="5"/>
  <c r="S46" i="5"/>
  <c r="R46" i="5"/>
  <c r="Q46" i="5"/>
  <c r="P46" i="5"/>
  <c r="W45" i="5"/>
  <c r="V45" i="5"/>
  <c r="U45" i="5"/>
  <c r="T45" i="5"/>
  <c r="S45" i="5"/>
  <c r="R45" i="5"/>
  <c r="Q45" i="5"/>
  <c r="P45" i="5"/>
  <c r="W44" i="5"/>
  <c r="V44" i="5"/>
  <c r="U44" i="5"/>
  <c r="T44" i="5"/>
  <c r="S44" i="5"/>
  <c r="R44" i="5"/>
  <c r="Q44" i="5"/>
  <c r="P44" i="5"/>
  <c r="W43" i="5"/>
  <c r="V43" i="5"/>
  <c r="U43" i="5"/>
  <c r="T43" i="5"/>
  <c r="S43" i="5"/>
  <c r="R43" i="5"/>
  <c r="Q43" i="5"/>
  <c r="P43" i="5"/>
  <c r="W42" i="5"/>
  <c r="V42" i="5"/>
  <c r="U42" i="5"/>
  <c r="T42" i="5"/>
  <c r="S42" i="5"/>
  <c r="R42" i="5"/>
  <c r="Q42" i="5"/>
  <c r="P42" i="5"/>
  <c r="W41" i="5"/>
  <c r="V41" i="5"/>
  <c r="U41" i="5"/>
  <c r="T41" i="5"/>
  <c r="S41" i="5"/>
  <c r="R41" i="5"/>
  <c r="Q41" i="5"/>
  <c r="P41" i="5"/>
  <c r="W40" i="5"/>
  <c r="V40" i="5"/>
  <c r="U40" i="5"/>
  <c r="T40" i="5"/>
  <c r="S40" i="5"/>
  <c r="R40" i="5"/>
  <c r="Q40" i="5"/>
  <c r="P40" i="5"/>
  <c r="W39" i="5"/>
  <c r="V39" i="5"/>
  <c r="U39" i="5"/>
  <c r="T39" i="5"/>
  <c r="S39" i="5"/>
  <c r="R39" i="5"/>
  <c r="Q39" i="5"/>
  <c r="P39" i="5"/>
  <c r="W38" i="5"/>
  <c r="V38" i="5"/>
  <c r="U38" i="5"/>
  <c r="T38" i="5"/>
  <c r="S38" i="5"/>
  <c r="R38" i="5"/>
  <c r="Q38" i="5"/>
  <c r="P38" i="5"/>
  <c r="W37" i="5"/>
  <c r="V37" i="5"/>
  <c r="U37" i="5"/>
  <c r="T37" i="5"/>
  <c r="S37" i="5"/>
  <c r="R37" i="5"/>
  <c r="Q37" i="5"/>
  <c r="P37" i="5"/>
  <c r="W36" i="5"/>
  <c r="V36" i="5"/>
  <c r="U36" i="5"/>
  <c r="T36" i="5"/>
  <c r="S36" i="5"/>
  <c r="R36" i="5"/>
  <c r="Q36" i="5"/>
  <c r="P36" i="5"/>
  <c r="W35" i="5"/>
  <c r="V35" i="5"/>
  <c r="U35" i="5"/>
  <c r="T35" i="5"/>
  <c r="S35" i="5"/>
  <c r="R35" i="5"/>
  <c r="Q35" i="5"/>
  <c r="P35" i="5"/>
  <c r="W34" i="5"/>
  <c r="V34" i="5"/>
  <c r="U34" i="5"/>
  <c r="T34" i="5"/>
  <c r="S34" i="5"/>
  <c r="R34" i="5"/>
  <c r="Q34" i="5"/>
  <c r="P34" i="5"/>
  <c r="W33" i="5"/>
  <c r="V33" i="5"/>
  <c r="U33" i="5"/>
  <c r="T33" i="5"/>
  <c r="S33" i="5"/>
  <c r="R33" i="5"/>
  <c r="Q33" i="5"/>
  <c r="P33" i="5"/>
  <c r="W32" i="5"/>
  <c r="V32" i="5"/>
  <c r="U32" i="5"/>
  <c r="T32" i="5"/>
  <c r="S32" i="5"/>
  <c r="R32" i="5"/>
  <c r="Q32" i="5"/>
  <c r="P32" i="5"/>
  <c r="W31" i="5"/>
  <c r="V31" i="5"/>
  <c r="U31" i="5"/>
  <c r="T31" i="5"/>
  <c r="S31" i="5"/>
  <c r="R31" i="5"/>
  <c r="Q31" i="5"/>
  <c r="P31" i="5"/>
  <c r="W30" i="5"/>
  <c r="V30" i="5"/>
  <c r="U30" i="5"/>
  <c r="T30" i="5"/>
  <c r="S30" i="5"/>
  <c r="R30" i="5"/>
  <c r="Q30" i="5"/>
  <c r="P30" i="5"/>
  <c r="W29" i="5"/>
  <c r="V29" i="5"/>
  <c r="U29" i="5"/>
  <c r="T29" i="5"/>
  <c r="S29" i="5"/>
  <c r="R29" i="5"/>
  <c r="Q29" i="5"/>
  <c r="P29" i="5"/>
  <c r="W28" i="5"/>
  <c r="V28" i="5"/>
  <c r="U28" i="5"/>
  <c r="T28" i="5"/>
  <c r="S28" i="5"/>
  <c r="R28" i="5"/>
  <c r="Q28" i="5"/>
  <c r="P28" i="5"/>
  <c r="W27" i="5"/>
  <c r="V27" i="5"/>
  <c r="U27" i="5"/>
  <c r="T27" i="5"/>
  <c r="S27" i="5"/>
  <c r="R27" i="5"/>
  <c r="Q27" i="5"/>
  <c r="P27" i="5"/>
  <c r="W26" i="5"/>
  <c r="V26" i="5"/>
  <c r="U26" i="5"/>
  <c r="T26" i="5"/>
  <c r="S26" i="5"/>
  <c r="R26" i="5"/>
  <c r="Q26" i="5"/>
  <c r="P26" i="5"/>
  <c r="W25" i="5"/>
  <c r="V25" i="5"/>
  <c r="U25" i="5"/>
  <c r="T25" i="5"/>
  <c r="S25" i="5"/>
  <c r="R25" i="5"/>
  <c r="Q25" i="5"/>
  <c r="P25" i="5"/>
  <c r="W24" i="5"/>
  <c r="V24" i="5"/>
  <c r="U24" i="5"/>
  <c r="T24" i="5"/>
  <c r="S24" i="5"/>
  <c r="R24" i="5"/>
  <c r="Q24" i="5"/>
  <c r="P24" i="5"/>
  <c r="W23" i="5"/>
  <c r="V23" i="5"/>
  <c r="U23" i="5"/>
  <c r="T23" i="5"/>
  <c r="S23" i="5"/>
  <c r="R23" i="5"/>
  <c r="Q23" i="5"/>
  <c r="P23" i="5"/>
  <c r="W22" i="5"/>
  <c r="V22" i="5"/>
  <c r="U22" i="5"/>
  <c r="T22" i="5"/>
  <c r="S22" i="5"/>
  <c r="R22" i="5"/>
  <c r="Q22" i="5"/>
  <c r="P22" i="5"/>
  <c r="W21" i="5"/>
  <c r="V21" i="5"/>
  <c r="U21" i="5"/>
  <c r="T21" i="5"/>
  <c r="S21" i="5"/>
  <c r="R21" i="5"/>
  <c r="Q21" i="5"/>
  <c r="P21" i="5"/>
  <c r="W20" i="5"/>
  <c r="V20" i="5"/>
  <c r="U20" i="5"/>
  <c r="T20" i="5"/>
  <c r="S20" i="5"/>
  <c r="R20" i="5"/>
  <c r="Q20" i="5"/>
  <c r="P20" i="5"/>
  <c r="W19" i="5"/>
  <c r="V19" i="5"/>
  <c r="U19" i="5"/>
  <c r="T19" i="5"/>
  <c r="S19" i="5"/>
  <c r="R19" i="5"/>
  <c r="Q19" i="5"/>
  <c r="P19" i="5"/>
  <c r="W18" i="5"/>
  <c r="V18" i="5"/>
  <c r="U18" i="5"/>
  <c r="T18" i="5"/>
  <c r="S18" i="5"/>
  <c r="R18" i="5"/>
  <c r="Q18" i="5"/>
  <c r="P18" i="5"/>
  <c r="W17" i="5"/>
  <c r="V17" i="5"/>
  <c r="U17" i="5"/>
  <c r="T17" i="5"/>
  <c r="S17" i="5"/>
  <c r="R17" i="5"/>
  <c r="Q17" i="5"/>
  <c r="P17" i="5"/>
  <c r="W16" i="5"/>
  <c r="V16" i="5"/>
  <c r="U16" i="5"/>
  <c r="T16" i="5"/>
  <c r="S16" i="5"/>
  <c r="R16" i="5"/>
  <c r="Q16" i="5"/>
  <c r="P16" i="5"/>
  <c r="W15" i="5"/>
  <c r="V15" i="5"/>
  <c r="U15" i="5"/>
  <c r="T15" i="5"/>
  <c r="S15" i="5"/>
  <c r="R15" i="5"/>
  <c r="Q15" i="5"/>
  <c r="P15" i="5"/>
  <c r="W14" i="5"/>
  <c r="V14" i="5"/>
  <c r="U14" i="5"/>
  <c r="T14" i="5"/>
  <c r="S14" i="5"/>
  <c r="R14" i="5"/>
  <c r="Q14" i="5"/>
  <c r="P14" i="5"/>
  <c r="W13" i="5"/>
  <c r="V13" i="5"/>
  <c r="U13" i="5"/>
  <c r="T13" i="5"/>
  <c r="S13" i="5"/>
  <c r="R13" i="5"/>
  <c r="Q13" i="5"/>
  <c r="P13" i="5"/>
  <c r="W12" i="5"/>
  <c r="V12" i="5"/>
  <c r="U12" i="5"/>
  <c r="T12" i="5"/>
  <c r="S12" i="5"/>
  <c r="R12" i="5"/>
  <c r="Q12" i="5"/>
  <c r="P12" i="5"/>
  <c r="W11" i="5"/>
  <c r="V11" i="5"/>
  <c r="U11" i="5"/>
  <c r="T11" i="5"/>
  <c r="S11" i="5"/>
  <c r="R11" i="5"/>
  <c r="Q11" i="5"/>
  <c r="P11" i="5"/>
  <c r="W10" i="5"/>
  <c r="V10" i="5"/>
  <c r="U10" i="5"/>
  <c r="T10" i="5"/>
  <c r="S10" i="5"/>
  <c r="R10" i="5"/>
  <c r="Q10" i="5"/>
  <c r="P10" i="5"/>
  <c r="W9" i="5"/>
  <c r="V9" i="5"/>
  <c r="U9" i="5"/>
  <c r="T9" i="5"/>
  <c r="S9" i="5"/>
  <c r="R9" i="5"/>
  <c r="Q9" i="5"/>
  <c r="P9" i="5"/>
  <c r="W8" i="5"/>
  <c r="V8" i="5"/>
  <c r="U8" i="5"/>
  <c r="T8" i="5"/>
  <c r="S8" i="5"/>
  <c r="R8" i="5"/>
  <c r="Q8" i="5"/>
  <c r="P8" i="5"/>
  <c r="W7" i="5"/>
  <c r="V7" i="5"/>
  <c r="U7" i="5"/>
  <c r="T7" i="5"/>
  <c r="S7" i="5"/>
  <c r="R7" i="5"/>
  <c r="Q7" i="5"/>
  <c r="P7" i="5"/>
  <c r="W6" i="5"/>
  <c r="V6" i="5"/>
  <c r="U6" i="5"/>
  <c r="T6" i="5"/>
  <c r="S6" i="5"/>
  <c r="R6" i="5"/>
  <c r="Q6" i="5"/>
  <c r="P6" i="5"/>
  <c r="W5" i="5"/>
  <c r="V5" i="5"/>
  <c r="U5" i="5"/>
  <c r="T5" i="5"/>
  <c r="S5" i="5"/>
  <c r="R5" i="5"/>
  <c r="Q5" i="5"/>
  <c r="P5" i="5"/>
  <c r="W4" i="5"/>
  <c r="V4" i="5"/>
  <c r="U4" i="5"/>
  <c r="T4" i="5"/>
  <c r="S4" i="5"/>
  <c r="R4" i="5"/>
  <c r="Q4" i="5"/>
  <c r="P4" i="5"/>
  <c r="W3" i="5"/>
  <c r="V3" i="5"/>
  <c r="U3" i="5"/>
  <c r="T3" i="5"/>
  <c r="S3" i="5"/>
  <c r="R3" i="5"/>
  <c r="Q3" i="5"/>
  <c r="P3" i="5"/>
  <c r="W2" i="5"/>
  <c r="V2" i="5"/>
  <c r="U2" i="5"/>
  <c r="T2" i="5"/>
  <c r="S2" i="5"/>
  <c r="R2" i="5"/>
  <c r="Q2" i="5"/>
  <c r="P2" i="5"/>
  <c r="W64" i="3"/>
  <c r="V64" i="3"/>
  <c r="U64" i="3"/>
  <c r="T64" i="3"/>
  <c r="S64" i="3"/>
  <c r="R64" i="3"/>
  <c r="Q64" i="3"/>
  <c r="P64" i="3"/>
  <c r="W63" i="3"/>
  <c r="V63" i="3"/>
  <c r="U63" i="3"/>
  <c r="T63" i="3"/>
  <c r="S63" i="3"/>
  <c r="R63" i="3"/>
  <c r="Q63" i="3"/>
  <c r="P63" i="3"/>
  <c r="W62" i="3"/>
  <c r="V62" i="3"/>
  <c r="U62" i="3"/>
  <c r="T62" i="3"/>
  <c r="S62" i="3"/>
  <c r="R62" i="3"/>
  <c r="Q62" i="3"/>
  <c r="P62" i="3"/>
  <c r="W61" i="3"/>
  <c r="V61" i="3"/>
  <c r="U61" i="3"/>
  <c r="T61" i="3"/>
  <c r="S61" i="3"/>
  <c r="R61" i="3"/>
  <c r="Q61" i="3"/>
  <c r="P61" i="3"/>
  <c r="W60" i="3"/>
  <c r="V60" i="3"/>
  <c r="U60" i="3"/>
  <c r="T60" i="3"/>
  <c r="S60" i="3"/>
  <c r="R60" i="3"/>
  <c r="Q60" i="3"/>
  <c r="P60" i="3"/>
  <c r="W59" i="3"/>
  <c r="V59" i="3"/>
  <c r="U59" i="3"/>
  <c r="T59" i="3"/>
  <c r="S59" i="3"/>
  <c r="R59" i="3"/>
  <c r="Q59" i="3"/>
  <c r="P59" i="3"/>
  <c r="W58" i="3"/>
  <c r="V58" i="3"/>
  <c r="U58" i="3"/>
  <c r="T58" i="3"/>
  <c r="S58" i="3"/>
  <c r="R58" i="3"/>
  <c r="Q58" i="3"/>
  <c r="P58" i="3"/>
  <c r="W57" i="3"/>
  <c r="V57" i="3"/>
  <c r="U57" i="3"/>
  <c r="T57" i="3"/>
  <c r="S57" i="3"/>
  <c r="R57" i="3"/>
  <c r="Q57" i="3"/>
  <c r="P57" i="3"/>
  <c r="W56" i="3"/>
  <c r="V56" i="3"/>
  <c r="U56" i="3"/>
  <c r="T56" i="3"/>
  <c r="S56" i="3"/>
  <c r="R56" i="3"/>
  <c r="Q56" i="3"/>
  <c r="P56" i="3"/>
  <c r="W55" i="3"/>
  <c r="V55" i="3"/>
  <c r="U55" i="3"/>
  <c r="T55" i="3"/>
  <c r="S55" i="3"/>
  <c r="R55" i="3"/>
  <c r="Q55" i="3"/>
  <c r="P55" i="3"/>
  <c r="W54" i="3"/>
  <c r="V54" i="3"/>
  <c r="U54" i="3"/>
  <c r="T54" i="3"/>
  <c r="S54" i="3"/>
  <c r="R54" i="3"/>
  <c r="Q54" i="3"/>
  <c r="P54" i="3"/>
  <c r="W53" i="3"/>
  <c r="V53" i="3"/>
  <c r="U53" i="3"/>
  <c r="T53" i="3"/>
  <c r="S53" i="3"/>
  <c r="R53" i="3"/>
  <c r="Q53" i="3"/>
  <c r="P53" i="3"/>
  <c r="W52" i="3"/>
  <c r="V52" i="3"/>
  <c r="U52" i="3"/>
  <c r="T52" i="3"/>
  <c r="S52" i="3"/>
  <c r="R52" i="3"/>
  <c r="Q52" i="3"/>
  <c r="P52" i="3"/>
  <c r="W51" i="3"/>
  <c r="V51" i="3"/>
  <c r="U51" i="3"/>
  <c r="T51" i="3"/>
  <c r="S51" i="3"/>
  <c r="R51" i="3"/>
  <c r="Q51" i="3"/>
  <c r="P51" i="3"/>
  <c r="W50" i="3"/>
  <c r="V50" i="3"/>
  <c r="U50" i="3"/>
  <c r="T50" i="3"/>
  <c r="S50" i="3"/>
  <c r="R50" i="3"/>
  <c r="Q50" i="3"/>
  <c r="P50" i="3"/>
  <c r="W49" i="3"/>
  <c r="V49" i="3"/>
  <c r="U49" i="3"/>
  <c r="T49" i="3"/>
  <c r="S49" i="3"/>
  <c r="R49" i="3"/>
  <c r="Q49" i="3"/>
  <c r="P49" i="3"/>
  <c r="W48" i="3"/>
  <c r="V48" i="3"/>
  <c r="U48" i="3"/>
  <c r="T48" i="3"/>
  <c r="S48" i="3"/>
  <c r="R48" i="3"/>
  <c r="Q48" i="3"/>
  <c r="P48" i="3"/>
  <c r="W47" i="3"/>
  <c r="V47" i="3"/>
  <c r="U47" i="3"/>
  <c r="T47" i="3"/>
  <c r="S47" i="3"/>
  <c r="R47" i="3"/>
  <c r="Q47" i="3"/>
  <c r="P47" i="3"/>
  <c r="W46" i="3"/>
  <c r="V46" i="3"/>
  <c r="U46" i="3"/>
  <c r="T46" i="3"/>
  <c r="S46" i="3"/>
  <c r="R46" i="3"/>
  <c r="Q46" i="3"/>
  <c r="P46" i="3"/>
  <c r="W45" i="3"/>
  <c r="V45" i="3"/>
  <c r="U45" i="3"/>
  <c r="T45" i="3"/>
  <c r="S45" i="3"/>
  <c r="R45" i="3"/>
  <c r="Q45" i="3"/>
  <c r="P45" i="3"/>
  <c r="W44" i="3"/>
  <c r="V44" i="3"/>
  <c r="U44" i="3"/>
  <c r="T44" i="3"/>
  <c r="S44" i="3"/>
  <c r="R44" i="3"/>
  <c r="Q44" i="3"/>
  <c r="P44" i="3"/>
  <c r="W43" i="3"/>
  <c r="V43" i="3"/>
  <c r="U43" i="3"/>
  <c r="T43" i="3"/>
  <c r="S43" i="3"/>
  <c r="R43" i="3"/>
  <c r="Q43" i="3"/>
  <c r="P43" i="3"/>
  <c r="W42" i="3"/>
  <c r="V42" i="3"/>
  <c r="U42" i="3"/>
  <c r="T42" i="3"/>
  <c r="S42" i="3"/>
  <c r="R42" i="3"/>
  <c r="Q42" i="3"/>
  <c r="P42" i="3"/>
  <c r="W41" i="3"/>
  <c r="V41" i="3"/>
  <c r="U41" i="3"/>
  <c r="T41" i="3"/>
  <c r="S41" i="3"/>
  <c r="R41" i="3"/>
  <c r="Q41" i="3"/>
  <c r="P41" i="3"/>
  <c r="W40" i="3"/>
  <c r="V40" i="3"/>
  <c r="U40" i="3"/>
  <c r="T40" i="3"/>
  <c r="S40" i="3"/>
  <c r="R40" i="3"/>
  <c r="Q40" i="3"/>
  <c r="P40" i="3"/>
  <c r="W39" i="3"/>
  <c r="V39" i="3"/>
  <c r="U39" i="3"/>
  <c r="T39" i="3"/>
  <c r="S39" i="3"/>
  <c r="R39" i="3"/>
  <c r="Q39" i="3"/>
  <c r="P39" i="3"/>
  <c r="W38" i="3"/>
  <c r="V38" i="3"/>
  <c r="U38" i="3"/>
  <c r="T38" i="3"/>
  <c r="S38" i="3"/>
  <c r="R38" i="3"/>
  <c r="Q38" i="3"/>
  <c r="P38" i="3"/>
  <c r="W37" i="3"/>
  <c r="V37" i="3"/>
  <c r="U37" i="3"/>
  <c r="T37" i="3"/>
  <c r="S37" i="3"/>
  <c r="R37" i="3"/>
  <c r="Q37" i="3"/>
  <c r="P37" i="3"/>
  <c r="W36" i="3"/>
  <c r="V36" i="3"/>
  <c r="U36" i="3"/>
  <c r="T36" i="3"/>
  <c r="S36" i="3"/>
  <c r="R36" i="3"/>
  <c r="Q36" i="3"/>
  <c r="P36" i="3"/>
  <c r="W35" i="3"/>
  <c r="V35" i="3"/>
  <c r="U35" i="3"/>
  <c r="T35" i="3"/>
  <c r="S35" i="3"/>
  <c r="R35" i="3"/>
  <c r="Q35" i="3"/>
  <c r="P35" i="3"/>
  <c r="W34" i="3"/>
  <c r="V34" i="3"/>
  <c r="U34" i="3"/>
  <c r="T34" i="3"/>
  <c r="S34" i="3"/>
  <c r="R34" i="3"/>
  <c r="Q34" i="3"/>
  <c r="P34" i="3"/>
  <c r="W33" i="3"/>
  <c r="V33" i="3"/>
  <c r="U33" i="3"/>
  <c r="T33" i="3"/>
  <c r="S33" i="3"/>
  <c r="R33" i="3"/>
  <c r="Q33" i="3"/>
  <c r="P33" i="3"/>
  <c r="W32" i="3"/>
  <c r="V32" i="3"/>
  <c r="U32" i="3"/>
  <c r="T32" i="3"/>
  <c r="S32" i="3"/>
  <c r="R32" i="3"/>
  <c r="Q32" i="3"/>
  <c r="P32" i="3"/>
  <c r="W31" i="3"/>
  <c r="V31" i="3"/>
  <c r="U31" i="3"/>
  <c r="T31" i="3"/>
  <c r="S31" i="3"/>
  <c r="R31" i="3"/>
  <c r="Q31" i="3"/>
  <c r="P31" i="3"/>
  <c r="W30" i="3"/>
  <c r="V30" i="3"/>
  <c r="U30" i="3"/>
  <c r="T30" i="3"/>
  <c r="S30" i="3"/>
  <c r="R30" i="3"/>
  <c r="Q30" i="3"/>
  <c r="P30" i="3"/>
  <c r="W29" i="3"/>
  <c r="V29" i="3"/>
  <c r="U29" i="3"/>
  <c r="T29" i="3"/>
  <c r="S29" i="3"/>
  <c r="R29" i="3"/>
  <c r="Q29" i="3"/>
  <c r="P29" i="3"/>
  <c r="W28" i="3"/>
  <c r="V28" i="3"/>
  <c r="U28" i="3"/>
  <c r="T28" i="3"/>
  <c r="S28" i="3"/>
  <c r="R28" i="3"/>
  <c r="Q28" i="3"/>
  <c r="P28" i="3"/>
  <c r="W27" i="3"/>
  <c r="V27" i="3"/>
  <c r="U27" i="3"/>
  <c r="T27" i="3"/>
  <c r="S27" i="3"/>
  <c r="R27" i="3"/>
  <c r="Q27" i="3"/>
  <c r="P27" i="3"/>
  <c r="W26" i="3"/>
  <c r="V26" i="3"/>
  <c r="U26" i="3"/>
  <c r="T26" i="3"/>
  <c r="S26" i="3"/>
  <c r="R26" i="3"/>
  <c r="Q26" i="3"/>
  <c r="P26" i="3"/>
  <c r="W25" i="3"/>
  <c r="V25" i="3"/>
  <c r="U25" i="3"/>
  <c r="T25" i="3"/>
  <c r="S25" i="3"/>
  <c r="R25" i="3"/>
  <c r="Q25" i="3"/>
  <c r="P25" i="3"/>
  <c r="W24" i="3"/>
  <c r="V24" i="3"/>
  <c r="U24" i="3"/>
  <c r="T24" i="3"/>
  <c r="S24" i="3"/>
  <c r="R24" i="3"/>
  <c r="Q24" i="3"/>
  <c r="P24" i="3"/>
  <c r="W23" i="3"/>
  <c r="V23" i="3"/>
  <c r="U23" i="3"/>
  <c r="T23" i="3"/>
  <c r="S23" i="3"/>
  <c r="R23" i="3"/>
  <c r="Q23" i="3"/>
  <c r="P23" i="3"/>
  <c r="W22" i="3"/>
  <c r="V22" i="3"/>
  <c r="U22" i="3"/>
  <c r="T22" i="3"/>
  <c r="S22" i="3"/>
  <c r="R22" i="3"/>
  <c r="Q22" i="3"/>
  <c r="P22" i="3"/>
  <c r="W21" i="3"/>
  <c r="V21" i="3"/>
  <c r="U21" i="3"/>
  <c r="T21" i="3"/>
  <c r="S21" i="3"/>
  <c r="R21" i="3"/>
  <c r="Q21" i="3"/>
  <c r="P21" i="3"/>
  <c r="W20" i="3"/>
  <c r="V20" i="3"/>
  <c r="U20" i="3"/>
  <c r="T20" i="3"/>
  <c r="S20" i="3"/>
  <c r="R20" i="3"/>
  <c r="Q20" i="3"/>
  <c r="P20" i="3"/>
  <c r="W19" i="3"/>
  <c r="V19" i="3"/>
  <c r="U19" i="3"/>
  <c r="T19" i="3"/>
  <c r="S19" i="3"/>
  <c r="R19" i="3"/>
  <c r="Q19" i="3"/>
  <c r="P19" i="3"/>
  <c r="W18" i="3"/>
  <c r="V18" i="3"/>
  <c r="U18" i="3"/>
  <c r="T18" i="3"/>
  <c r="S18" i="3"/>
  <c r="R18" i="3"/>
  <c r="Q18" i="3"/>
  <c r="P18" i="3"/>
  <c r="W17" i="3"/>
  <c r="V17" i="3"/>
  <c r="U17" i="3"/>
  <c r="T17" i="3"/>
  <c r="S17" i="3"/>
  <c r="R17" i="3"/>
  <c r="Q17" i="3"/>
  <c r="P17" i="3"/>
  <c r="W16" i="3"/>
  <c r="V16" i="3"/>
  <c r="U16" i="3"/>
  <c r="T16" i="3"/>
  <c r="S16" i="3"/>
  <c r="R16" i="3"/>
  <c r="Q16" i="3"/>
  <c r="P16" i="3"/>
  <c r="W15" i="3"/>
  <c r="V15" i="3"/>
  <c r="U15" i="3"/>
  <c r="T15" i="3"/>
  <c r="S15" i="3"/>
  <c r="R15" i="3"/>
  <c r="Q15" i="3"/>
  <c r="P15" i="3"/>
  <c r="W14" i="3"/>
  <c r="V14" i="3"/>
  <c r="U14" i="3"/>
  <c r="T14" i="3"/>
  <c r="S14" i="3"/>
  <c r="R14" i="3"/>
  <c r="Q14" i="3"/>
  <c r="P14" i="3"/>
  <c r="W13" i="3"/>
  <c r="V13" i="3"/>
  <c r="U13" i="3"/>
  <c r="T13" i="3"/>
  <c r="S13" i="3"/>
  <c r="R13" i="3"/>
  <c r="Q13" i="3"/>
  <c r="P13" i="3"/>
  <c r="W12" i="3"/>
  <c r="V12" i="3"/>
  <c r="U12" i="3"/>
  <c r="T12" i="3"/>
  <c r="S12" i="3"/>
  <c r="R12" i="3"/>
  <c r="Q12" i="3"/>
  <c r="P12" i="3"/>
  <c r="W11" i="3"/>
  <c r="V11" i="3"/>
  <c r="U11" i="3"/>
  <c r="T11" i="3"/>
  <c r="S11" i="3"/>
  <c r="R11" i="3"/>
  <c r="Q11" i="3"/>
  <c r="P11" i="3"/>
  <c r="W10" i="3"/>
  <c r="V10" i="3"/>
  <c r="U10" i="3"/>
  <c r="T10" i="3"/>
  <c r="S10" i="3"/>
  <c r="R10" i="3"/>
  <c r="Q10" i="3"/>
  <c r="P10" i="3"/>
  <c r="W9" i="3"/>
  <c r="V9" i="3"/>
  <c r="U9" i="3"/>
  <c r="T9" i="3"/>
  <c r="S9" i="3"/>
  <c r="R9" i="3"/>
  <c r="Q9" i="3"/>
  <c r="P9" i="3"/>
  <c r="W8" i="3"/>
  <c r="V8" i="3"/>
  <c r="U8" i="3"/>
  <c r="T8" i="3"/>
  <c r="S8" i="3"/>
  <c r="R8" i="3"/>
  <c r="Q8" i="3"/>
  <c r="P8" i="3"/>
  <c r="W7" i="3"/>
  <c r="V7" i="3"/>
  <c r="U7" i="3"/>
  <c r="T7" i="3"/>
  <c r="S7" i="3"/>
  <c r="R7" i="3"/>
  <c r="Q7" i="3"/>
  <c r="P7" i="3"/>
  <c r="W6" i="3"/>
  <c r="V6" i="3"/>
  <c r="U6" i="3"/>
  <c r="T6" i="3"/>
  <c r="S6" i="3"/>
  <c r="R6" i="3"/>
  <c r="Q6" i="3"/>
  <c r="P6" i="3"/>
  <c r="W5" i="3"/>
  <c r="V5" i="3"/>
  <c r="U5" i="3"/>
  <c r="T5" i="3"/>
  <c r="S5" i="3"/>
  <c r="R5" i="3"/>
  <c r="Q5" i="3"/>
  <c r="P5" i="3"/>
  <c r="W4" i="3"/>
  <c r="V4" i="3"/>
  <c r="U4" i="3"/>
  <c r="T4" i="3"/>
  <c r="S4" i="3"/>
  <c r="R4" i="3"/>
  <c r="Q4" i="3"/>
  <c r="P4" i="3"/>
  <c r="W3" i="3"/>
  <c r="V3" i="3"/>
  <c r="U3" i="3"/>
  <c r="T3" i="3"/>
  <c r="S3" i="3"/>
  <c r="R3" i="3"/>
  <c r="Q3" i="3"/>
  <c r="P3" i="3"/>
  <c r="W65" i="4"/>
  <c r="V65" i="4"/>
  <c r="U65" i="4"/>
  <c r="T65" i="4"/>
  <c r="S65" i="4"/>
  <c r="R65" i="4"/>
  <c r="Q65" i="4"/>
  <c r="P65" i="4"/>
  <c r="W64" i="4"/>
  <c r="V64" i="4"/>
  <c r="U64" i="4"/>
  <c r="T64" i="4"/>
  <c r="S64" i="4"/>
  <c r="R64" i="4"/>
  <c r="Q64" i="4"/>
  <c r="P64" i="4"/>
  <c r="W63" i="4"/>
  <c r="V63" i="4"/>
  <c r="U63" i="4"/>
  <c r="T63" i="4"/>
  <c r="S63" i="4"/>
  <c r="R63" i="4"/>
  <c r="Q63" i="4"/>
  <c r="P63" i="4"/>
  <c r="W62" i="4"/>
  <c r="V62" i="4"/>
  <c r="U62" i="4"/>
  <c r="T62" i="4"/>
  <c r="S62" i="4"/>
  <c r="R62" i="4"/>
  <c r="Q62" i="4"/>
  <c r="P62" i="4"/>
  <c r="W61" i="4"/>
  <c r="V61" i="4"/>
  <c r="U61" i="4"/>
  <c r="T61" i="4"/>
  <c r="S61" i="4"/>
  <c r="R61" i="4"/>
  <c r="Q61" i="4"/>
  <c r="P61" i="4"/>
  <c r="W60" i="4"/>
  <c r="V60" i="4"/>
  <c r="U60" i="4"/>
  <c r="T60" i="4"/>
  <c r="S60" i="4"/>
  <c r="R60" i="4"/>
  <c r="Q60" i="4"/>
  <c r="P60" i="4"/>
  <c r="W59" i="4"/>
  <c r="V59" i="4"/>
  <c r="U59" i="4"/>
  <c r="T59" i="4"/>
  <c r="S59" i="4"/>
  <c r="R59" i="4"/>
  <c r="Q59" i="4"/>
  <c r="P59" i="4"/>
  <c r="W58" i="4"/>
  <c r="V58" i="4"/>
  <c r="U58" i="4"/>
  <c r="T58" i="4"/>
  <c r="S58" i="4"/>
  <c r="R58" i="4"/>
  <c r="Q58" i="4"/>
  <c r="P58" i="4"/>
  <c r="W57" i="4"/>
  <c r="V57" i="4"/>
  <c r="U57" i="4"/>
  <c r="T57" i="4"/>
  <c r="S57" i="4"/>
  <c r="R57" i="4"/>
  <c r="Q57" i="4"/>
  <c r="P57" i="4"/>
  <c r="W56" i="4"/>
  <c r="V56" i="4"/>
  <c r="U56" i="4"/>
  <c r="T56" i="4"/>
  <c r="S56" i="4"/>
  <c r="R56" i="4"/>
  <c r="Q56" i="4"/>
  <c r="P56" i="4"/>
  <c r="W55" i="4"/>
  <c r="V55" i="4"/>
  <c r="U55" i="4"/>
  <c r="T55" i="4"/>
  <c r="S55" i="4"/>
  <c r="R55" i="4"/>
  <c r="Q55" i="4"/>
  <c r="P55" i="4"/>
  <c r="W54" i="4"/>
  <c r="V54" i="4"/>
  <c r="U54" i="4"/>
  <c r="T54" i="4"/>
  <c r="S54" i="4"/>
  <c r="R54" i="4"/>
  <c r="Q54" i="4"/>
  <c r="P54" i="4"/>
  <c r="W53" i="4"/>
  <c r="V53" i="4"/>
  <c r="U53" i="4"/>
  <c r="T53" i="4"/>
  <c r="S53" i="4"/>
  <c r="R53" i="4"/>
  <c r="Q53" i="4"/>
  <c r="P53" i="4"/>
  <c r="W52" i="4"/>
  <c r="V52" i="4"/>
  <c r="U52" i="4"/>
  <c r="T52" i="4"/>
  <c r="S52" i="4"/>
  <c r="R52" i="4"/>
  <c r="Q52" i="4"/>
  <c r="P52" i="4"/>
  <c r="W51" i="4"/>
  <c r="V51" i="4"/>
  <c r="U51" i="4"/>
  <c r="T51" i="4"/>
  <c r="S51" i="4"/>
  <c r="R51" i="4"/>
  <c r="Q51" i="4"/>
  <c r="P51" i="4"/>
  <c r="W50" i="4"/>
  <c r="V50" i="4"/>
  <c r="U50" i="4"/>
  <c r="T50" i="4"/>
  <c r="S50" i="4"/>
  <c r="R50" i="4"/>
  <c r="Q50" i="4"/>
  <c r="P50" i="4"/>
  <c r="W49" i="4"/>
  <c r="V49" i="4"/>
  <c r="U49" i="4"/>
  <c r="T49" i="4"/>
  <c r="S49" i="4"/>
  <c r="R49" i="4"/>
  <c r="Q49" i="4"/>
  <c r="P49" i="4"/>
  <c r="W48" i="4"/>
  <c r="V48" i="4"/>
  <c r="U48" i="4"/>
  <c r="T48" i="4"/>
  <c r="S48" i="4"/>
  <c r="R48" i="4"/>
  <c r="Q48" i="4"/>
  <c r="P48" i="4"/>
  <c r="W47" i="4"/>
  <c r="V47" i="4"/>
  <c r="U47" i="4"/>
  <c r="T47" i="4"/>
  <c r="S47" i="4"/>
  <c r="R47" i="4"/>
  <c r="Q47" i="4"/>
  <c r="P47" i="4"/>
  <c r="W46" i="4"/>
  <c r="V46" i="4"/>
  <c r="U46" i="4"/>
  <c r="T46" i="4"/>
  <c r="S46" i="4"/>
  <c r="R46" i="4"/>
  <c r="Q46" i="4"/>
  <c r="P46" i="4"/>
  <c r="W45" i="4"/>
  <c r="V45" i="4"/>
  <c r="U45" i="4"/>
  <c r="T45" i="4"/>
  <c r="S45" i="4"/>
  <c r="R45" i="4"/>
  <c r="Q45" i="4"/>
  <c r="P45" i="4"/>
  <c r="W44" i="4"/>
  <c r="V44" i="4"/>
  <c r="U44" i="4"/>
  <c r="T44" i="4"/>
  <c r="S44" i="4"/>
  <c r="R44" i="4"/>
  <c r="Q44" i="4"/>
  <c r="P44" i="4"/>
  <c r="W43" i="4"/>
  <c r="V43" i="4"/>
  <c r="U43" i="4"/>
  <c r="T43" i="4"/>
  <c r="S43" i="4"/>
  <c r="R43" i="4"/>
  <c r="Q43" i="4"/>
  <c r="P43" i="4"/>
  <c r="W42" i="4"/>
  <c r="V42" i="4"/>
  <c r="U42" i="4"/>
  <c r="T42" i="4"/>
  <c r="S42" i="4"/>
  <c r="R42" i="4"/>
  <c r="Q42" i="4"/>
  <c r="P42" i="4"/>
  <c r="W41" i="4"/>
  <c r="V41" i="4"/>
  <c r="U41" i="4"/>
  <c r="T41" i="4"/>
  <c r="S41" i="4"/>
  <c r="R41" i="4"/>
  <c r="Q41" i="4"/>
  <c r="P41" i="4"/>
  <c r="W40" i="4"/>
  <c r="V40" i="4"/>
  <c r="U40" i="4"/>
  <c r="T40" i="4"/>
  <c r="S40" i="4"/>
  <c r="R40" i="4"/>
  <c r="Q40" i="4"/>
  <c r="P40" i="4"/>
  <c r="W39" i="4"/>
  <c r="V39" i="4"/>
  <c r="U39" i="4"/>
  <c r="T39" i="4"/>
  <c r="S39" i="4"/>
  <c r="R39" i="4"/>
  <c r="Q39" i="4"/>
  <c r="P39" i="4"/>
  <c r="W38" i="4"/>
  <c r="V38" i="4"/>
  <c r="U38" i="4"/>
  <c r="T38" i="4"/>
  <c r="S38" i="4"/>
  <c r="R38" i="4"/>
  <c r="Q38" i="4"/>
  <c r="P38" i="4"/>
  <c r="W37" i="4"/>
  <c r="V37" i="4"/>
  <c r="U37" i="4"/>
  <c r="T37" i="4"/>
  <c r="S37" i="4"/>
  <c r="R37" i="4"/>
  <c r="Q37" i="4"/>
  <c r="P37" i="4"/>
  <c r="W36" i="4"/>
  <c r="V36" i="4"/>
  <c r="U36" i="4"/>
  <c r="T36" i="4"/>
  <c r="S36" i="4"/>
  <c r="R36" i="4"/>
  <c r="Q36" i="4"/>
  <c r="P36" i="4"/>
  <c r="W35" i="4"/>
  <c r="V35" i="4"/>
  <c r="U35" i="4"/>
  <c r="T35" i="4"/>
  <c r="S35" i="4"/>
  <c r="R35" i="4"/>
  <c r="Q35" i="4"/>
  <c r="P35" i="4"/>
  <c r="W34" i="4"/>
  <c r="W105" i="4" s="1"/>
  <c r="W106" i="4" s="1"/>
  <c r="V34" i="4"/>
  <c r="V105" i="4" s="1"/>
  <c r="V106" i="4" s="1"/>
  <c r="U34" i="4"/>
  <c r="U105" i="4" s="1"/>
  <c r="U106" i="4" s="1"/>
  <c r="T34" i="4"/>
  <c r="T105" i="4" s="1"/>
  <c r="T106" i="4" s="1"/>
  <c r="S34" i="4"/>
  <c r="S105" i="4" s="1"/>
  <c r="S106" i="4" s="1"/>
  <c r="R34" i="4"/>
  <c r="R105" i="4" s="1"/>
  <c r="R106" i="4" s="1"/>
  <c r="Q34" i="4"/>
  <c r="Q105" i="4" s="1"/>
  <c r="Q106" i="4" s="1"/>
  <c r="P34" i="4"/>
  <c r="M104" i="5"/>
  <c r="M103" i="5"/>
  <c r="O103" i="5" s="1"/>
  <c r="M102" i="5"/>
  <c r="O102" i="5" s="1"/>
  <c r="M101" i="5"/>
  <c r="O101" i="5" s="1"/>
  <c r="M100" i="5"/>
  <c r="O100" i="5" s="1"/>
  <c r="M99" i="5"/>
  <c r="O99" i="5" s="1"/>
  <c r="M98" i="5"/>
  <c r="O98" i="5" s="1"/>
  <c r="M97" i="5"/>
  <c r="O97" i="5" s="1"/>
  <c r="M96" i="5"/>
  <c r="M95" i="5"/>
  <c r="O95" i="5" s="1"/>
  <c r="M94" i="5"/>
  <c r="O94" i="5" s="1"/>
  <c r="M93" i="5"/>
  <c r="O93" i="5" s="1"/>
  <c r="M92" i="5"/>
  <c r="O92" i="5" s="1"/>
  <c r="M91" i="5"/>
  <c r="O91" i="5" s="1"/>
  <c r="M90" i="5"/>
  <c r="O90" i="5" s="1"/>
  <c r="M89" i="5"/>
  <c r="O89" i="5" s="1"/>
  <c r="M88" i="5"/>
  <c r="O88" i="5" s="1"/>
  <c r="M87" i="5"/>
  <c r="O87" i="5" s="1"/>
  <c r="M86" i="5"/>
  <c r="M85" i="5"/>
  <c r="M84" i="5"/>
  <c r="O84" i="5" s="1"/>
  <c r="M83" i="5"/>
  <c r="O83" i="5" s="1"/>
  <c r="M82" i="5"/>
  <c r="O82" i="5" s="1"/>
  <c r="M81" i="5"/>
  <c r="O81" i="5" s="1"/>
  <c r="M80" i="5"/>
  <c r="O80" i="5" s="1"/>
  <c r="M79" i="5"/>
  <c r="O79" i="5" s="1"/>
  <c r="M78" i="5"/>
  <c r="O78" i="5" s="1"/>
  <c r="M77" i="5"/>
  <c r="O77" i="5" s="1"/>
  <c r="M76" i="5"/>
  <c r="M75" i="5"/>
  <c r="O75" i="5" s="1"/>
  <c r="M74" i="5"/>
  <c r="O74" i="5" s="1"/>
  <c r="M73" i="5"/>
  <c r="O73" i="5" s="1"/>
  <c r="M72" i="5"/>
  <c r="O72" i="5" s="1"/>
  <c r="M71" i="5"/>
  <c r="O71" i="5" s="1"/>
  <c r="M70" i="5"/>
  <c r="O70" i="5" s="1"/>
  <c r="M69" i="5"/>
  <c r="O69" i="5" s="1"/>
  <c r="M68" i="5"/>
  <c r="O68" i="5" s="1"/>
  <c r="M67" i="5"/>
  <c r="O67" i="5" s="1"/>
  <c r="M66" i="5"/>
  <c r="M65" i="5"/>
  <c r="M64" i="5"/>
  <c r="M63" i="5"/>
  <c r="M62" i="5"/>
  <c r="M61" i="5"/>
  <c r="O61" i="5" s="1"/>
  <c r="M60" i="5"/>
  <c r="O60" i="5" s="1"/>
  <c r="M59" i="5"/>
  <c r="M57" i="5"/>
  <c r="O57" i="5" s="1"/>
  <c r="M56" i="5"/>
  <c r="O56" i="5" s="1"/>
  <c r="M55" i="5"/>
  <c r="M54" i="5"/>
  <c r="O54" i="5" s="1"/>
  <c r="M53" i="5"/>
  <c r="M52" i="5"/>
  <c r="M51" i="5"/>
  <c r="M50" i="5"/>
  <c r="M49" i="5"/>
  <c r="O49" i="5" s="1"/>
  <c r="M48" i="5"/>
  <c r="O48" i="5" s="1"/>
  <c r="M47" i="5"/>
  <c r="O47" i="5" s="1"/>
  <c r="M46" i="5"/>
  <c r="O46" i="5" s="1"/>
  <c r="M45" i="5"/>
  <c r="M44" i="5"/>
  <c r="M43" i="5"/>
  <c r="M42" i="5"/>
  <c r="M41" i="5"/>
  <c r="M40" i="5"/>
  <c r="M39" i="5"/>
  <c r="M38" i="5"/>
  <c r="O38" i="5" s="1"/>
  <c r="M37" i="5"/>
  <c r="O37" i="5" s="1"/>
  <c r="M36" i="5"/>
  <c r="O36" i="5" s="1"/>
  <c r="M35" i="5"/>
  <c r="M34" i="5"/>
  <c r="M33" i="5"/>
  <c r="M32" i="5"/>
  <c r="M31" i="5"/>
  <c r="M30" i="5"/>
  <c r="M29" i="5"/>
  <c r="M28" i="5"/>
  <c r="O28" i="5" s="1"/>
  <c r="M27" i="5"/>
  <c r="O27" i="5" s="1"/>
  <c r="M26" i="5"/>
  <c r="O26" i="5" s="1"/>
  <c r="M25" i="5"/>
  <c r="O25" i="5" s="1"/>
  <c r="M24" i="5"/>
  <c r="M23" i="5"/>
  <c r="M22" i="5"/>
  <c r="M21" i="5"/>
  <c r="M20" i="5"/>
  <c r="M19" i="5"/>
  <c r="M18" i="5"/>
  <c r="M17" i="5"/>
  <c r="O17" i="5" s="1"/>
  <c r="M16" i="5"/>
  <c r="O16" i="5" s="1"/>
  <c r="M15" i="5"/>
  <c r="O15" i="5" s="1"/>
  <c r="M14" i="5"/>
  <c r="M13" i="5"/>
  <c r="M12" i="5"/>
  <c r="M11" i="5"/>
  <c r="O11" i="5" s="1"/>
  <c r="M10" i="5"/>
  <c r="O10" i="5" s="1"/>
  <c r="M9" i="5"/>
  <c r="M8" i="5"/>
  <c r="M7" i="5"/>
  <c r="M6" i="5"/>
  <c r="O6" i="5" s="1"/>
  <c r="M5" i="5"/>
  <c r="O5" i="5" s="1"/>
  <c r="M4" i="5"/>
  <c r="M3" i="5"/>
  <c r="M2" i="5"/>
  <c r="O65" i="5"/>
  <c r="O64" i="5"/>
  <c r="O59" i="5"/>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4" i="11"/>
  <c r="C5" i="11"/>
  <c r="C6" i="11"/>
  <c r="C7" i="11"/>
  <c r="C8" i="11"/>
  <c r="C9" i="11"/>
  <c r="C10" i="11"/>
  <c r="C11" i="11"/>
  <c r="C12" i="11"/>
  <c r="C13" i="11"/>
  <c r="C14" i="11"/>
  <c r="C15" i="11"/>
  <c r="C16" i="11"/>
  <c r="C17" i="11"/>
  <c r="C18" i="11"/>
  <c r="C19" i="11"/>
  <c r="C20" i="11"/>
  <c r="C21" i="11"/>
  <c r="C22" i="11"/>
  <c r="C23" i="11"/>
  <c r="C3" i="11"/>
  <c r="N58" i="5"/>
  <c r="M58" i="5"/>
  <c r="O58" i="5" s="1"/>
  <c r="N57" i="5"/>
  <c r="N56" i="5"/>
  <c r="O55" i="5"/>
  <c r="N55" i="5"/>
  <c r="N54" i="5"/>
  <c r="O53" i="5"/>
  <c r="N53" i="5"/>
  <c r="N52" i="5"/>
  <c r="O52" i="5" s="1"/>
  <c r="N51" i="5"/>
  <c r="O51" i="5"/>
  <c r="N50" i="5"/>
  <c r="O50" i="5"/>
  <c r="N49" i="5"/>
  <c r="N48" i="5"/>
  <c r="N47" i="5"/>
  <c r="N46" i="5"/>
  <c r="O45" i="5"/>
  <c r="N45" i="5"/>
  <c r="N44" i="5"/>
  <c r="O44" i="5"/>
  <c r="O43" i="5"/>
  <c r="N43" i="5"/>
  <c r="N42" i="5"/>
  <c r="O42" i="5" s="1"/>
  <c r="N41" i="5"/>
  <c r="O41" i="5"/>
  <c r="N40" i="5"/>
  <c r="O40" i="5"/>
  <c r="N39" i="5"/>
  <c r="O39" i="5"/>
  <c r="N38" i="5"/>
  <c r="N37" i="5"/>
  <c r="N36" i="5"/>
  <c r="O35" i="5"/>
  <c r="N35" i="5"/>
  <c r="N34" i="5"/>
  <c r="O34" i="5"/>
  <c r="O33" i="5"/>
  <c r="N33" i="5"/>
  <c r="N32" i="5"/>
  <c r="O32" i="5" s="1"/>
  <c r="N31" i="5"/>
  <c r="O31" i="5"/>
  <c r="N30" i="5"/>
  <c r="O30" i="5"/>
  <c r="N29" i="5"/>
  <c r="O29" i="5"/>
  <c r="N28" i="5"/>
  <c r="N27" i="5"/>
  <c r="N26" i="5"/>
  <c r="N25" i="5"/>
  <c r="N24" i="5"/>
  <c r="O24" i="5"/>
  <c r="O23" i="5"/>
  <c r="N23" i="5"/>
  <c r="N22" i="5"/>
  <c r="O22" i="5" s="1"/>
  <c r="N21" i="5"/>
  <c r="O21" i="5"/>
  <c r="N20" i="5"/>
  <c r="O20" i="5"/>
  <c r="N19" i="5"/>
  <c r="O19" i="5"/>
  <c r="N18" i="5"/>
  <c r="O18" i="5"/>
  <c r="N17" i="5"/>
  <c r="N16" i="5"/>
  <c r="N15" i="5"/>
  <c r="N14" i="5"/>
  <c r="O14" i="5"/>
  <c r="N13" i="5"/>
  <c r="O13" i="5" s="1"/>
  <c r="N12" i="5"/>
  <c r="O12" i="5" s="1"/>
  <c r="N11" i="5"/>
  <c r="N10" i="5"/>
  <c r="N9" i="5"/>
  <c r="O9" i="5"/>
  <c r="N8" i="5"/>
  <c r="O8" i="5"/>
  <c r="N7" i="5"/>
  <c r="O7" i="5"/>
  <c r="N6" i="5"/>
  <c r="N5" i="5"/>
  <c r="N4" i="5"/>
  <c r="O4" i="5"/>
  <c r="N3" i="5"/>
  <c r="O3" i="5" s="1"/>
  <c r="N2" i="5"/>
  <c r="O2" i="5" s="1"/>
  <c r="O58" i="4"/>
  <c r="N58" i="4"/>
  <c r="O57" i="4"/>
  <c r="N57" i="4"/>
  <c r="O56" i="4"/>
  <c r="N56" i="4"/>
  <c r="O55" i="4"/>
  <c r="N55" i="4"/>
  <c r="O54" i="4"/>
  <c r="N54" i="4"/>
  <c r="O53" i="4"/>
  <c r="N53" i="4"/>
  <c r="O52" i="4"/>
  <c r="N52" i="4"/>
  <c r="O51" i="4"/>
  <c r="N51" i="4"/>
  <c r="O50" i="4"/>
  <c r="N50" i="4"/>
  <c r="O49" i="4"/>
  <c r="N49" i="4"/>
  <c r="O48" i="4"/>
  <c r="N48" i="4"/>
  <c r="O47" i="4"/>
  <c r="N47" i="4"/>
  <c r="O46" i="4"/>
  <c r="N46" i="4"/>
  <c r="O45" i="4"/>
  <c r="N45" i="4"/>
  <c r="O44" i="4"/>
  <c r="N44" i="4"/>
  <c r="O43" i="4"/>
  <c r="N43" i="4"/>
  <c r="O42" i="4"/>
  <c r="N42" i="4"/>
  <c r="O41" i="4"/>
  <c r="N41" i="4"/>
  <c r="O40" i="4"/>
  <c r="N40" i="4"/>
  <c r="O39" i="4"/>
  <c r="N39" i="4"/>
  <c r="O38" i="4"/>
  <c r="N38" i="4"/>
  <c r="O37" i="4"/>
  <c r="N37" i="4"/>
  <c r="O36" i="4"/>
  <c r="N36" i="4"/>
  <c r="O35" i="4"/>
  <c r="N35" i="4"/>
  <c r="O34" i="4"/>
  <c r="N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O58" i="3"/>
  <c r="N58" i="3"/>
  <c r="O57" i="3"/>
  <c r="N57" i="3"/>
  <c r="O56" i="3"/>
  <c r="N56" i="3"/>
  <c r="O55" i="3"/>
  <c r="N55" i="3"/>
  <c r="O54" i="3"/>
  <c r="N54" i="3"/>
  <c r="O53" i="3"/>
  <c r="N53" i="3"/>
  <c r="O52" i="3"/>
  <c r="N52" i="3"/>
  <c r="O51" i="3"/>
  <c r="N51" i="3"/>
  <c r="O50" i="3"/>
  <c r="O49" i="3"/>
  <c r="O48" i="3"/>
  <c r="N48" i="3"/>
  <c r="O47" i="3"/>
  <c r="N47" i="3"/>
  <c r="O46" i="3"/>
  <c r="O45" i="3"/>
  <c r="O44" i="3"/>
  <c r="O43" i="3"/>
  <c r="O42" i="3"/>
  <c r="O41" i="3"/>
  <c r="N41" i="3"/>
  <c r="O40" i="3"/>
  <c r="O39" i="3"/>
  <c r="N39" i="3"/>
  <c r="O38" i="3"/>
  <c r="O37" i="3"/>
  <c r="O36" i="3"/>
  <c r="O35" i="3"/>
  <c r="O34" i="3"/>
  <c r="O33" i="3"/>
  <c r="O32" i="3"/>
  <c r="N32" i="3"/>
  <c r="O31" i="3"/>
  <c r="N31" i="3"/>
  <c r="O30" i="3"/>
  <c r="N30" i="3"/>
  <c r="O29" i="3"/>
  <c r="O28" i="3"/>
  <c r="N28" i="3"/>
  <c r="O27" i="3"/>
  <c r="O26" i="3"/>
  <c r="O25" i="3"/>
  <c r="N25" i="3"/>
  <c r="O24" i="3"/>
  <c r="O23" i="3"/>
  <c r="O22" i="3"/>
  <c r="N22" i="3"/>
  <c r="O21" i="3"/>
  <c r="N21" i="3"/>
  <c r="O20" i="3"/>
  <c r="O19" i="3"/>
  <c r="O18" i="3"/>
  <c r="O17" i="3"/>
  <c r="O16" i="3"/>
  <c r="N16" i="3"/>
  <c r="O15" i="3"/>
  <c r="O14" i="3"/>
  <c r="O13" i="3"/>
  <c r="O12" i="3"/>
  <c r="N12" i="3"/>
  <c r="O11" i="3"/>
  <c r="N11" i="3"/>
  <c r="O10" i="3"/>
  <c r="O9" i="3"/>
  <c r="O8" i="3"/>
  <c r="N8" i="3"/>
  <c r="O7" i="3"/>
  <c r="N7" i="3"/>
  <c r="O6" i="3"/>
  <c r="O5" i="3"/>
  <c r="O4" i="3"/>
  <c r="O3" i="3"/>
  <c r="O2" i="3"/>
  <c r="N2" i="3"/>
  <c r="D3" i="4"/>
  <c r="E3" i="4"/>
  <c r="D4" i="4"/>
  <c r="E4" i="4"/>
  <c r="D5" i="4"/>
  <c r="E5" i="4"/>
  <c r="D6" i="4"/>
  <c r="E6" i="4"/>
  <c r="D7" i="4"/>
  <c r="E7" i="4"/>
  <c r="D8" i="4"/>
  <c r="E8" i="4"/>
  <c r="D9" i="4"/>
  <c r="E9" i="4"/>
  <c r="D10" i="4"/>
  <c r="E10" i="4"/>
  <c r="D11" i="4"/>
  <c r="E11" i="4"/>
  <c r="D12" i="4"/>
  <c r="E12" i="4"/>
  <c r="D13" i="4"/>
  <c r="E13" i="4"/>
  <c r="D14" i="4"/>
  <c r="E14" i="4"/>
  <c r="D15" i="4"/>
  <c r="E15" i="4"/>
  <c r="D17" i="4"/>
  <c r="E17" i="4"/>
  <c r="D18" i="4"/>
  <c r="E18" i="4"/>
  <c r="D19" i="4"/>
  <c r="E19" i="4"/>
  <c r="D20" i="4"/>
  <c r="E20" i="4"/>
  <c r="D21" i="4"/>
  <c r="E21" i="4"/>
  <c r="D22" i="4"/>
  <c r="E22" i="4"/>
  <c r="D23" i="4"/>
  <c r="E23" i="4"/>
  <c r="D24" i="4"/>
  <c r="E24" i="4"/>
  <c r="D25" i="4"/>
  <c r="E25" i="4"/>
  <c r="D26" i="4"/>
  <c r="E26" i="4"/>
  <c r="D27" i="4"/>
  <c r="E27" i="4"/>
  <c r="D28" i="4"/>
  <c r="E28" i="4"/>
  <c r="D29" i="4"/>
  <c r="E29" i="4"/>
  <c r="D30" i="4"/>
  <c r="E30" i="4"/>
  <c r="D31" i="4"/>
  <c r="E31" i="4"/>
  <c r="D32" i="4"/>
  <c r="E32" i="4"/>
  <c r="D33" i="4"/>
  <c r="E33" i="4"/>
  <c r="P100" i="3"/>
  <c r="P94" i="3"/>
  <c r="P85" i="3"/>
  <c r="P84" i="3"/>
  <c r="P76" i="3"/>
  <c r="P69" i="3"/>
  <c r="P66" i="3"/>
  <c r="O104" i="5"/>
  <c r="O96" i="5"/>
  <c r="O86" i="5"/>
  <c r="O85" i="5"/>
  <c r="O76" i="5"/>
  <c r="O66" i="5"/>
  <c r="O63" i="5"/>
  <c r="O62"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N104" i="4"/>
  <c r="N103" i="4"/>
  <c r="N102" i="4"/>
  <c r="N101" i="4"/>
  <c r="N100" i="4"/>
  <c r="N99" i="4"/>
  <c r="N98" i="4"/>
  <c r="N97" i="4"/>
  <c r="N96" i="4"/>
  <c r="N95" i="4"/>
  <c r="N94" i="4"/>
  <c r="N93" i="4"/>
  <c r="N92" i="4"/>
  <c r="N91" i="4"/>
  <c r="N90" i="4"/>
  <c r="N89" i="4"/>
  <c r="N88" i="4"/>
  <c r="N87" i="4"/>
  <c r="N86" i="4"/>
  <c r="N85" i="4"/>
  <c r="N84" i="4"/>
  <c r="N83" i="4"/>
  <c r="N82" i="4"/>
  <c r="N81" i="4"/>
  <c r="N80" i="4"/>
  <c r="N79" i="4"/>
  <c r="N78" i="4"/>
  <c r="N77" i="4"/>
  <c r="N76" i="4"/>
  <c r="N75" i="4"/>
  <c r="N74" i="4"/>
  <c r="N73" i="4"/>
  <c r="N72" i="4"/>
  <c r="N71" i="4"/>
  <c r="N70" i="4"/>
  <c r="N69" i="4"/>
  <c r="N68" i="4"/>
  <c r="N67" i="4"/>
  <c r="N66" i="4"/>
  <c r="N65" i="4"/>
  <c r="N64" i="4"/>
  <c r="N63" i="4"/>
  <c r="N62" i="4"/>
  <c r="N61" i="4"/>
  <c r="N60" i="4"/>
  <c r="N59" i="4"/>
  <c r="N104" i="3"/>
  <c r="N103" i="3"/>
  <c r="P103" i="3" s="1"/>
  <c r="N102" i="3"/>
  <c r="P102" i="3" s="1"/>
  <c r="N101" i="3"/>
  <c r="P101" i="3" s="1"/>
  <c r="N100" i="3"/>
  <c r="N99" i="3"/>
  <c r="P99" i="3" s="1"/>
  <c r="N98" i="3"/>
  <c r="P98" i="3" s="1"/>
  <c r="N97" i="3"/>
  <c r="P97" i="3" s="1"/>
  <c r="N96" i="3"/>
  <c r="P96" i="3" s="1"/>
  <c r="N95" i="3"/>
  <c r="P95" i="3" s="1"/>
  <c r="N94" i="3"/>
  <c r="N93" i="3"/>
  <c r="P93" i="3" s="1"/>
  <c r="N92" i="3"/>
  <c r="P92" i="3" s="1"/>
  <c r="N91" i="3"/>
  <c r="P91" i="3" s="1"/>
  <c r="N90" i="3"/>
  <c r="P90" i="3" s="1"/>
  <c r="N89" i="3"/>
  <c r="P89" i="3" s="1"/>
  <c r="N88" i="3"/>
  <c r="P88" i="3" s="1"/>
  <c r="N87" i="3"/>
  <c r="P87" i="3" s="1"/>
  <c r="N86" i="3"/>
  <c r="P86" i="3" s="1"/>
  <c r="N85" i="3"/>
  <c r="N84" i="3"/>
  <c r="N83" i="3"/>
  <c r="P83" i="3" s="1"/>
  <c r="N82" i="3"/>
  <c r="P82" i="3" s="1"/>
  <c r="N81" i="3"/>
  <c r="P81" i="3" s="1"/>
  <c r="N80" i="3"/>
  <c r="P80" i="3" s="1"/>
  <c r="N79" i="3"/>
  <c r="P79" i="3" s="1"/>
  <c r="N78" i="3"/>
  <c r="P78" i="3" s="1"/>
  <c r="N77" i="3"/>
  <c r="P77" i="3" s="1"/>
  <c r="N76" i="3"/>
  <c r="N75" i="3"/>
  <c r="P75" i="3" s="1"/>
  <c r="N74" i="3"/>
  <c r="P74" i="3" s="1"/>
  <c r="N73" i="3"/>
  <c r="P73" i="3" s="1"/>
  <c r="N72" i="3"/>
  <c r="P72" i="3" s="1"/>
  <c r="N71" i="3"/>
  <c r="P71" i="3" s="1"/>
  <c r="N70" i="3"/>
  <c r="P70" i="3" s="1"/>
  <c r="N69" i="3"/>
  <c r="N68" i="3"/>
  <c r="P68" i="3" s="1"/>
  <c r="N67" i="3"/>
  <c r="P67" i="3" s="1"/>
  <c r="N66" i="3"/>
  <c r="N65" i="3"/>
  <c r="P65" i="3" s="1"/>
  <c r="N64" i="3"/>
  <c r="N63" i="3"/>
  <c r="N62" i="3"/>
  <c r="N61" i="3"/>
  <c r="N60" i="3"/>
  <c r="N59" i="3"/>
  <c r="A2" i="3"/>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3" i="4"/>
  <c r="N33" i="4" s="1"/>
  <c r="A32" i="4"/>
  <c r="N32" i="4" s="1"/>
  <c r="A31" i="4"/>
  <c r="N31" i="4" s="1"/>
  <c r="A30" i="4"/>
  <c r="N30" i="4" s="1"/>
  <c r="A29" i="4"/>
  <c r="N29" i="4" s="1"/>
  <c r="A28" i="4"/>
  <c r="N28" i="4" s="1"/>
  <c r="A27" i="4"/>
  <c r="N27" i="4" s="1"/>
  <c r="A26" i="4"/>
  <c r="N26" i="4" s="1"/>
  <c r="A25" i="4"/>
  <c r="N25" i="4" s="1"/>
  <c r="A24" i="4"/>
  <c r="N24" i="4" s="1"/>
  <c r="A23" i="4"/>
  <c r="N23" i="4" s="1"/>
  <c r="A22" i="4"/>
  <c r="N22" i="4" s="1"/>
  <c r="A21" i="4"/>
  <c r="N21" i="4" s="1"/>
  <c r="A20" i="4"/>
  <c r="N20" i="4" s="1"/>
  <c r="A19" i="4"/>
  <c r="N19" i="4" s="1"/>
  <c r="A18" i="4"/>
  <c r="N18" i="4" s="1"/>
  <c r="A17" i="4"/>
  <c r="N17" i="4" s="1"/>
  <c r="A16" i="4"/>
  <c r="N16" i="4" s="1"/>
  <c r="A15" i="4"/>
  <c r="N15" i="4" s="1"/>
  <c r="A14" i="4"/>
  <c r="N14" i="4" s="1"/>
  <c r="A13" i="4"/>
  <c r="N13" i="4" s="1"/>
  <c r="A12" i="4"/>
  <c r="N12" i="4" s="1"/>
  <c r="A11" i="4"/>
  <c r="N11" i="4" s="1"/>
  <c r="A10" i="4"/>
  <c r="N10" i="4" s="1"/>
  <c r="A9" i="4"/>
  <c r="N9" i="4" s="1"/>
  <c r="A8" i="4"/>
  <c r="N8" i="4" s="1"/>
  <c r="A7" i="4"/>
  <c r="N7" i="4" s="1"/>
  <c r="A6" i="4"/>
  <c r="N6" i="4" s="1"/>
  <c r="A5" i="4"/>
  <c r="N5" i="4" s="1"/>
  <c r="A4" i="4"/>
  <c r="N4" i="4" s="1"/>
  <c r="A3" i="4"/>
  <c r="N3" i="4" s="1"/>
  <c r="A2" i="4"/>
  <c r="N2" i="4" s="1"/>
  <c r="A50" i="3"/>
  <c r="N50" i="3" s="1"/>
  <c r="A49" i="3"/>
  <c r="N49" i="3" s="1"/>
  <c r="A48" i="3"/>
  <c r="A47" i="3"/>
  <c r="A46" i="3"/>
  <c r="N46" i="3" s="1"/>
  <c r="A45" i="3"/>
  <c r="N45" i="3" s="1"/>
  <c r="A44" i="3"/>
  <c r="N44" i="3" s="1"/>
  <c r="A43" i="3"/>
  <c r="N43" i="3" s="1"/>
  <c r="A42" i="3"/>
  <c r="N42" i="3" s="1"/>
  <c r="A41" i="3"/>
  <c r="A40" i="3"/>
  <c r="N40" i="3" s="1"/>
  <c r="A39" i="3"/>
  <c r="A38" i="3"/>
  <c r="N38" i="3" s="1"/>
  <c r="A37" i="3"/>
  <c r="N37" i="3" s="1"/>
  <c r="A36" i="3"/>
  <c r="N36" i="3" s="1"/>
  <c r="A35" i="3"/>
  <c r="N35" i="3" s="1"/>
  <c r="A34" i="3"/>
  <c r="N34" i="3" s="1"/>
  <c r="A33" i="3"/>
  <c r="N33" i="3" s="1"/>
  <c r="A32" i="3"/>
  <c r="A31" i="3"/>
  <c r="A30" i="3"/>
  <c r="A29" i="3"/>
  <c r="N29" i="3" s="1"/>
  <c r="A28" i="3"/>
  <c r="A27" i="3"/>
  <c r="N27" i="3" s="1"/>
  <c r="A26" i="3"/>
  <c r="N26" i="3" s="1"/>
  <c r="A25" i="3"/>
  <c r="A24" i="3"/>
  <c r="N24" i="3" s="1"/>
  <c r="A23" i="3"/>
  <c r="N23" i="3" s="1"/>
  <c r="A22" i="3"/>
  <c r="A21" i="3"/>
  <c r="A20" i="3"/>
  <c r="N20" i="3" s="1"/>
  <c r="A19" i="3"/>
  <c r="N19" i="3" s="1"/>
  <c r="A18" i="3"/>
  <c r="N18" i="3" s="1"/>
  <c r="A17" i="3"/>
  <c r="N17" i="3" s="1"/>
  <c r="A16" i="3"/>
  <c r="A15" i="3"/>
  <c r="N15" i="3" s="1"/>
  <c r="A14" i="3"/>
  <c r="N14" i="3" s="1"/>
  <c r="A13" i="3"/>
  <c r="N13" i="3" s="1"/>
  <c r="A12" i="3"/>
  <c r="A11" i="3"/>
  <c r="A10" i="3"/>
  <c r="N10" i="3" s="1"/>
  <c r="A9" i="3"/>
  <c r="N9" i="3" s="1"/>
  <c r="A8" i="3"/>
  <c r="A7" i="3"/>
  <c r="A6" i="3"/>
  <c r="N6" i="3" s="1"/>
  <c r="A5" i="3"/>
  <c r="N5" i="3" s="1"/>
  <c r="A4" i="3"/>
  <c r="N4" i="3" s="1"/>
  <c r="A3" i="3"/>
  <c r="N3" i="3" s="1"/>
  <c r="K67" i="5"/>
  <c r="J67" i="5"/>
  <c r="I67" i="5"/>
  <c r="H67" i="5"/>
  <c r="G67" i="5"/>
  <c r="F67" i="5"/>
  <c r="E67" i="5"/>
  <c r="D67" i="5"/>
  <c r="K66" i="5"/>
  <c r="J66" i="5"/>
  <c r="I66" i="5"/>
  <c r="H66" i="5"/>
  <c r="G66" i="5"/>
  <c r="F66" i="5"/>
  <c r="E66" i="5"/>
  <c r="D66" i="5"/>
  <c r="K65" i="5"/>
  <c r="J65" i="5"/>
  <c r="I65" i="5"/>
  <c r="H65" i="5"/>
  <c r="G65" i="5"/>
  <c r="F65" i="5"/>
  <c r="E65" i="5"/>
  <c r="D65" i="5"/>
  <c r="K64" i="5"/>
  <c r="J64" i="5"/>
  <c r="I64" i="5"/>
  <c r="H64" i="5"/>
  <c r="G64" i="5"/>
  <c r="F64" i="5"/>
  <c r="E64" i="5"/>
  <c r="D64" i="5"/>
  <c r="K63" i="5"/>
  <c r="J63" i="5"/>
  <c r="I63" i="5"/>
  <c r="H63" i="5"/>
  <c r="G63" i="5"/>
  <c r="F63" i="5"/>
  <c r="E63" i="5"/>
  <c r="D63" i="5"/>
  <c r="K62" i="5"/>
  <c r="J62" i="5"/>
  <c r="I62" i="5"/>
  <c r="H62" i="5"/>
  <c r="G62" i="5"/>
  <c r="F62" i="5"/>
  <c r="E62" i="5"/>
  <c r="D62" i="5"/>
  <c r="K61" i="5"/>
  <c r="J61" i="5"/>
  <c r="I61" i="5"/>
  <c r="H61" i="5"/>
  <c r="G61" i="5"/>
  <c r="F61" i="5"/>
  <c r="E61" i="5"/>
  <c r="D61" i="5"/>
  <c r="K60" i="5"/>
  <c r="J60" i="5"/>
  <c r="I60" i="5"/>
  <c r="H60" i="5"/>
  <c r="G60" i="5"/>
  <c r="F60" i="5"/>
  <c r="E60" i="5"/>
  <c r="D60" i="5"/>
  <c r="K59" i="5"/>
  <c r="J59" i="5"/>
  <c r="I59" i="5"/>
  <c r="H59" i="5"/>
  <c r="G59" i="5"/>
  <c r="F59" i="5"/>
  <c r="E59" i="5"/>
  <c r="D59" i="5"/>
  <c r="K58" i="5"/>
  <c r="J58" i="5"/>
  <c r="I58" i="5"/>
  <c r="H58" i="5"/>
  <c r="G58" i="5"/>
  <c r="F58" i="5"/>
  <c r="E58" i="5"/>
  <c r="D58" i="5"/>
  <c r="K57" i="5"/>
  <c r="J57" i="5"/>
  <c r="I57" i="5"/>
  <c r="H57" i="5"/>
  <c r="G57" i="5"/>
  <c r="F57" i="5"/>
  <c r="E57" i="5"/>
  <c r="D57" i="5"/>
  <c r="K56" i="5"/>
  <c r="J56" i="5"/>
  <c r="I56" i="5"/>
  <c r="H56" i="5"/>
  <c r="G56" i="5"/>
  <c r="F56" i="5"/>
  <c r="E56" i="5"/>
  <c r="D56" i="5"/>
  <c r="K55" i="5"/>
  <c r="J55" i="5"/>
  <c r="I55" i="5"/>
  <c r="H55" i="5"/>
  <c r="G55" i="5"/>
  <c r="F55" i="5"/>
  <c r="E55" i="5"/>
  <c r="D55" i="5"/>
  <c r="K54" i="5"/>
  <c r="J54" i="5"/>
  <c r="I54" i="5"/>
  <c r="H54" i="5"/>
  <c r="G54" i="5"/>
  <c r="F54" i="5"/>
  <c r="E54" i="5"/>
  <c r="D54" i="5"/>
  <c r="K53" i="5"/>
  <c r="J53" i="5"/>
  <c r="I53" i="5"/>
  <c r="H53" i="5"/>
  <c r="G53" i="5"/>
  <c r="F53" i="5"/>
  <c r="E53" i="5"/>
  <c r="D53" i="5"/>
  <c r="K48" i="5"/>
  <c r="J48" i="5"/>
  <c r="I48" i="5"/>
  <c r="H48" i="5"/>
  <c r="G48" i="5"/>
  <c r="F48" i="5"/>
  <c r="E48" i="5"/>
  <c r="D48" i="5"/>
  <c r="K47" i="5"/>
  <c r="J47" i="5"/>
  <c r="I47" i="5"/>
  <c r="H47" i="5"/>
  <c r="G47" i="5"/>
  <c r="F47" i="5"/>
  <c r="E47" i="5"/>
  <c r="D47" i="5"/>
  <c r="K44" i="5"/>
  <c r="J44" i="5"/>
  <c r="I44" i="5"/>
  <c r="H44" i="5"/>
  <c r="G44" i="5"/>
  <c r="F44" i="5"/>
  <c r="E44" i="5"/>
  <c r="D44" i="5"/>
  <c r="K41" i="5"/>
  <c r="J41" i="5"/>
  <c r="I41" i="5"/>
  <c r="H41" i="5"/>
  <c r="G41" i="5"/>
  <c r="F41" i="5"/>
  <c r="E41" i="5"/>
  <c r="D41" i="5"/>
  <c r="K40" i="5"/>
  <c r="J40" i="5"/>
  <c r="I40" i="5"/>
  <c r="H40" i="5"/>
  <c r="G40" i="5"/>
  <c r="F40" i="5"/>
  <c r="E40" i="5"/>
  <c r="D40" i="5"/>
  <c r="K39" i="5"/>
  <c r="J39" i="5"/>
  <c r="I39" i="5"/>
  <c r="H39" i="5"/>
  <c r="G39" i="5"/>
  <c r="F39" i="5"/>
  <c r="E39" i="5"/>
  <c r="D39" i="5"/>
  <c r="K38" i="5"/>
  <c r="J38" i="5"/>
  <c r="I38" i="5"/>
  <c r="H38" i="5"/>
  <c r="G38" i="5"/>
  <c r="F38" i="5"/>
  <c r="E38" i="5"/>
  <c r="D38" i="5"/>
  <c r="K37" i="5"/>
  <c r="J37" i="5"/>
  <c r="I37" i="5"/>
  <c r="H37" i="5"/>
  <c r="G37" i="5"/>
  <c r="F37" i="5"/>
  <c r="E37" i="5"/>
  <c r="D37" i="5"/>
  <c r="K36" i="5"/>
  <c r="J36" i="5"/>
  <c r="I36" i="5"/>
  <c r="H36" i="5"/>
  <c r="G36" i="5"/>
  <c r="F36" i="5"/>
  <c r="E36" i="5"/>
  <c r="D36" i="5"/>
  <c r="K35" i="5"/>
  <c r="J35" i="5"/>
  <c r="I35" i="5"/>
  <c r="H35" i="5"/>
  <c r="G35" i="5"/>
  <c r="F35" i="5"/>
  <c r="E35" i="5"/>
  <c r="D35" i="5"/>
  <c r="K34" i="5"/>
  <c r="J34" i="5"/>
  <c r="I34" i="5"/>
  <c r="H34" i="5"/>
  <c r="G34" i="5"/>
  <c r="F34" i="5"/>
  <c r="E34" i="5"/>
  <c r="D34" i="5"/>
  <c r="K33" i="5"/>
  <c r="J33" i="5"/>
  <c r="I33" i="5"/>
  <c r="H33" i="5"/>
  <c r="G33" i="5"/>
  <c r="F33" i="5"/>
  <c r="E33" i="5"/>
  <c r="D33" i="5"/>
  <c r="K32" i="5"/>
  <c r="J32" i="5"/>
  <c r="I32" i="5"/>
  <c r="H32" i="5"/>
  <c r="G32" i="5"/>
  <c r="F32" i="5"/>
  <c r="E32" i="5"/>
  <c r="D32" i="5"/>
  <c r="K31" i="5"/>
  <c r="J31" i="5"/>
  <c r="I31" i="5"/>
  <c r="H31" i="5"/>
  <c r="G31" i="5"/>
  <c r="F31" i="5"/>
  <c r="E31" i="5"/>
  <c r="D31" i="5"/>
  <c r="K30" i="5"/>
  <c r="J30" i="5"/>
  <c r="I30" i="5"/>
  <c r="H30" i="5"/>
  <c r="G30" i="5"/>
  <c r="F30" i="5"/>
  <c r="E30" i="5"/>
  <c r="D30" i="5"/>
  <c r="K29" i="5"/>
  <c r="J29" i="5"/>
  <c r="I29" i="5"/>
  <c r="H29" i="5"/>
  <c r="G29" i="5"/>
  <c r="F29" i="5"/>
  <c r="E29" i="5"/>
  <c r="D29" i="5"/>
  <c r="K28" i="5"/>
  <c r="J28" i="5"/>
  <c r="I28" i="5"/>
  <c r="H28" i="5"/>
  <c r="G28" i="5"/>
  <c r="F28" i="5"/>
  <c r="E28" i="5"/>
  <c r="D28" i="5"/>
  <c r="K27" i="5"/>
  <c r="J27" i="5"/>
  <c r="I27" i="5"/>
  <c r="H27" i="5"/>
  <c r="G27" i="5"/>
  <c r="F27" i="5"/>
  <c r="E27" i="5"/>
  <c r="D27" i="5"/>
  <c r="K26" i="5"/>
  <c r="J26" i="5"/>
  <c r="I26" i="5"/>
  <c r="H26" i="5"/>
  <c r="G26" i="5"/>
  <c r="F26" i="5"/>
  <c r="E26" i="5"/>
  <c r="D26" i="5"/>
  <c r="K25" i="5"/>
  <c r="J25" i="5"/>
  <c r="I25" i="5"/>
  <c r="H25" i="5"/>
  <c r="G25" i="5"/>
  <c r="F25" i="5"/>
  <c r="E25" i="5"/>
  <c r="D25" i="5"/>
  <c r="K24" i="5"/>
  <c r="J24" i="5"/>
  <c r="I24" i="5"/>
  <c r="H24" i="5"/>
  <c r="G24" i="5"/>
  <c r="F24" i="5"/>
  <c r="E24" i="5"/>
  <c r="D24" i="5"/>
  <c r="K23" i="5"/>
  <c r="J23" i="5"/>
  <c r="I23" i="5"/>
  <c r="H23" i="5"/>
  <c r="G23" i="5"/>
  <c r="F23" i="5"/>
  <c r="E23" i="5"/>
  <c r="D23" i="5"/>
  <c r="K22" i="5"/>
  <c r="J22" i="5"/>
  <c r="I22" i="5"/>
  <c r="H22" i="5"/>
  <c r="G22" i="5"/>
  <c r="F22" i="5"/>
  <c r="E22" i="5"/>
  <c r="D22" i="5"/>
  <c r="K21" i="5"/>
  <c r="J21" i="5"/>
  <c r="I21" i="5"/>
  <c r="H21" i="5"/>
  <c r="G21" i="5"/>
  <c r="F21" i="5"/>
  <c r="E21" i="5"/>
  <c r="D21" i="5"/>
  <c r="K20" i="5"/>
  <c r="J20" i="5"/>
  <c r="I20" i="5"/>
  <c r="H20" i="5"/>
  <c r="G20" i="5"/>
  <c r="F20" i="5"/>
  <c r="E20" i="5"/>
  <c r="D20" i="5"/>
  <c r="K19" i="5"/>
  <c r="J19" i="5"/>
  <c r="I19" i="5"/>
  <c r="H19" i="5"/>
  <c r="G19" i="5"/>
  <c r="F19" i="5"/>
  <c r="E19" i="5"/>
  <c r="D19" i="5"/>
  <c r="K18" i="5"/>
  <c r="J18" i="5"/>
  <c r="I18" i="5"/>
  <c r="H18" i="5"/>
  <c r="G18" i="5"/>
  <c r="F18" i="5"/>
  <c r="E18" i="5"/>
  <c r="D18" i="5"/>
  <c r="K17" i="5"/>
  <c r="J17" i="5"/>
  <c r="I17" i="5"/>
  <c r="H17" i="5"/>
  <c r="G17" i="5"/>
  <c r="F17" i="5"/>
  <c r="E17" i="5"/>
  <c r="D17" i="5"/>
  <c r="K16" i="5"/>
  <c r="J16" i="5"/>
  <c r="I16" i="5"/>
  <c r="H16" i="5"/>
  <c r="G16" i="5"/>
  <c r="F16" i="5"/>
  <c r="E16" i="5"/>
  <c r="D16" i="5"/>
  <c r="K15" i="5"/>
  <c r="J15" i="5"/>
  <c r="I15" i="5"/>
  <c r="H15" i="5"/>
  <c r="G15" i="5"/>
  <c r="F15" i="5"/>
  <c r="E15" i="5"/>
  <c r="D15" i="5"/>
  <c r="K14" i="5"/>
  <c r="J14" i="5"/>
  <c r="I14" i="5"/>
  <c r="H14" i="5"/>
  <c r="G14" i="5"/>
  <c r="F14" i="5"/>
  <c r="E14" i="5"/>
  <c r="D14" i="5"/>
  <c r="K13" i="5"/>
  <c r="J13" i="5"/>
  <c r="I13" i="5"/>
  <c r="H13" i="5"/>
  <c r="G13" i="5"/>
  <c r="F13" i="5"/>
  <c r="E13" i="5"/>
  <c r="D13" i="5"/>
  <c r="K12" i="5"/>
  <c r="J12" i="5"/>
  <c r="I12" i="5"/>
  <c r="H12" i="5"/>
  <c r="G12" i="5"/>
  <c r="F12" i="5"/>
  <c r="E12" i="5"/>
  <c r="D12" i="5"/>
  <c r="K11" i="5"/>
  <c r="J11" i="5"/>
  <c r="I11" i="5"/>
  <c r="H11" i="5"/>
  <c r="G11" i="5"/>
  <c r="F11" i="5"/>
  <c r="E11" i="5"/>
  <c r="D11" i="5"/>
  <c r="K10" i="5"/>
  <c r="J10" i="5"/>
  <c r="I10" i="5"/>
  <c r="H10" i="5"/>
  <c r="G10" i="5"/>
  <c r="F10" i="5"/>
  <c r="E10" i="5"/>
  <c r="D10" i="5"/>
  <c r="K8" i="5"/>
  <c r="J8" i="5"/>
  <c r="I8" i="5"/>
  <c r="H8" i="5"/>
  <c r="G8" i="5"/>
  <c r="F8" i="5"/>
  <c r="E8" i="5"/>
  <c r="D8" i="5"/>
  <c r="K7" i="5"/>
  <c r="J7" i="5"/>
  <c r="I7" i="5"/>
  <c r="H7" i="5"/>
  <c r="G7" i="5"/>
  <c r="F7" i="5"/>
  <c r="E7" i="5"/>
  <c r="D7" i="5"/>
  <c r="K6" i="5"/>
  <c r="J6" i="5"/>
  <c r="I6" i="5"/>
  <c r="H6" i="5"/>
  <c r="G6" i="5"/>
  <c r="F6" i="5"/>
  <c r="E6" i="5"/>
  <c r="D6" i="5"/>
  <c r="K5" i="5"/>
  <c r="J5" i="5"/>
  <c r="I5" i="5"/>
  <c r="H5" i="5"/>
  <c r="G5" i="5"/>
  <c r="F5" i="5"/>
  <c r="E5" i="5"/>
  <c r="D5" i="5"/>
  <c r="K4" i="5"/>
  <c r="J4" i="5"/>
  <c r="I4" i="5"/>
  <c r="H4" i="5"/>
  <c r="G4" i="5"/>
  <c r="F4" i="5"/>
  <c r="E4" i="5"/>
  <c r="D4" i="5"/>
  <c r="K3" i="5"/>
  <c r="J3" i="5"/>
  <c r="I3" i="5"/>
  <c r="H3" i="5"/>
  <c r="G3" i="5"/>
  <c r="F3" i="5"/>
  <c r="E3" i="5"/>
  <c r="D3" i="5"/>
  <c r="K2" i="5"/>
  <c r="J2" i="5"/>
  <c r="I2" i="5"/>
  <c r="H2" i="5"/>
  <c r="G2" i="5"/>
  <c r="F2" i="5"/>
  <c r="E2" i="5"/>
  <c r="D2" i="5"/>
  <c r="K33" i="4"/>
  <c r="J33" i="4"/>
  <c r="I33" i="4"/>
  <c r="H33" i="4"/>
  <c r="G33" i="4"/>
  <c r="F33" i="4"/>
  <c r="K32" i="4"/>
  <c r="J32" i="4"/>
  <c r="I32" i="4"/>
  <c r="H32" i="4"/>
  <c r="G32" i="4"/>
  <c r="F32" i="4"/>
  <c r="K31" i="4"/>
  <c r="J31" i="4"/>
  <c r="I31" i="4"/>
  <c r="H31" i="4"/>
  <c r="G31" i="4"/>
  <c r="F31" i="4"/>
  <c r="K30" i="4"/>
  <c r="J30" i="4"/>
  <c r="I30" i="4"/>
  <c r="H30" i="4"/>
  <c r="G30" i="4"/>
  <c r="F30" i="4"/>
  <c r="K29" i="4"/>
  <c r="J29" i="4"/>
  <c r="I29" i="4"/>
  <c r="H29" i="4"/>
  <c r="G29" i="4"/>
  <c r="F29" i="4"/>
  <c r="K28" i="4"/>
  <c r="J28" i="4"/>
  <c r="I28" i="4"/>
  <c r="H28" i="4"/>
  <c r="G28" i="4"/>
  <c r="F28" i="4"/>
  <c r="K27" i="4"/>
  <c r="J27" i="4"/>
  <c r="I27" i="4"/>
  <c r="H27" i="4"/>
  <c r="G27" i="4"/>
  <c r="F27" i="4"/>
  <c r="K26" i="4"/>
  <c r="J26" i="4"/>
  <c r="I26" i="4"/>
  <c r="H26" i="4"/>
  <c r="G26" i="4"/>
  <c r="F26" i="4"/>
  <c r="K25" i="4"/>
  <c r="J25" i="4"/>
  <c r="I25" i="4"/>
  <c r="H25" i="4"/>
  <c r="G25" i="4"/>
  <c r="F25" i="4"/>
  <c r="K24" i="4"/>
  <c r="J24" i="4"/>
  <c r="I24" i="4"/>
  <c r="H24" i="4"/>
  <c r="G24" i="4"/>
  <c r="F24" i="4"/>
  <c r="K23" i="4"/>
  <c r="J23" i="4"/>
  <c r="I23" i="4"/>
  <c r="H23" i="4"/>
  <c r="G23" i="4"/>
  <c r="F23" i="4"/>
  <c r="K22" i="4"/>
  <c r="J22" i="4"/>
  <c r="I22" i="4"/>
  <c r="H22" i="4"/>
  <c r="G22" i="4"/>
  <c r="F22" i="4"/>
  <c r="K21" i="4"/>
  <c r="J21" i="4"/>
  <c r="I21" i="4"/>
  <c r="H21" i="4"/>
  <c r="G21" i="4"/>
  <c r="F21" i="4"/>
  <c r="K20" i="4"/>
  <c r="J20" i="4"/>
  <c r="I20" i="4"/>
  <c r="H20" i="4"/>
  <c r="G20" i="4"/>
  <c r="F20" i="4"/>
  <c r="K19" i="4"/>
  <c r="J19" i="4"/>
  <c r="I19" i="4"/>
  <c r="H19" i="4"/>
  <c r="G19" i="4"/>
  <c r="F19" i="4"/>
  <c r="K18" i="4"/>
  <c r="J18" i="4"/>
  <c r="I18" i="4"/>
  <c r="H18" i="4"/>
  <c r="G18" i="4"/>
  <c r="F18" i="4"/>
  <c r="K17" i="4"/>
  <c r="J17" i="4"/>
  <c r="I17" i="4"/>
  <c r="H17" i="4"/>
  <c r="G17" i="4"/>
  <c r="F17" i="4"/>
  <c r="K15" i="4"/>
  <c r="J15" i="4"/>
  <c r="I15" i="4"/>
  <c r="H15" i="4"/>
  <c r="G15" i="4"/>
  <c r="F15" i="4"/>
  <c r="K14" i="4"/>
  <c r="J14" i="4"/>
  <c r="I14" i="4"/>
  <c r="H14" i="4"/>
  <c r="G14" i="4"/>
  <c r="F14" i="4"/>
  <c r="K13" i="4"/>
  <c r="J13" i="4"/>
  <c r="I13" i="4"/>
  <c r="H13" i="4"/>
  <c r="G13" i="4"/>
  <c r="F13" i="4"/>
  <c r="K12" i="4"/>
  <c r="J12" i="4"/>
  <c r="I12" i="4"/>
  <c r="H12" i="4"/>
  <c r="G12" i="4"/>
  <c r="F12" i="4"/>
  <c r="K11" i="4"/>
  <c r="J11" i="4"/>
  <c r="I11" i="4"/>
  <c r="H11" i="4"/>
  <c r="G11" i="4"/>
  <c r="F11" i="4"/>
  <c r="K10" i="4"/>
  <c r="J10" i="4"/>
  <c r="I10" i="4"/>
  <c r="H10" i="4"/>
  <c r="G10" i="4"/>
  <c r="F10" i="4"/>
  <c r="K9" i="4"/>
  <c r="J9" i="4"/>
  <c r="I9" i="4"/>
  <c r="H9" i="4"/>
  <c r="G9" i="4"/>
  <c r="F9" i="4"/>
  <c r="K8" i="4"/>
  <c r="J8" i="4"/>
  <c r="I8" i="4"/>
  <c r="H8" i="4"/>
  <c r="G8" i="4"/>
  <c r="F8" i="4"/>
  <c r="K7" i="4"/>
  <c r="J7" i="4"/>
  <c r="I7" i="4"/>
  <c r="H7" i="4"/>
  <c r="G7" i="4"/>
  <c r="F7" i="4"/>
  <c r="K6" i="4"/>
  <c r="J6" i="4"/>
  <c r="I6" i="4"/>
  <c r="H6" i="4"/>
  <c r="G6" i="4"/>
  <c r="F6" i="4"/>
  <c r="K5" i="4"/>
  <c r="J5" i="4"/>
  <c r="I5" i="4"/>
  <c r="H5" i="4"/>
  <c r="G5" i="4"/>
  <c r="F5" i="4"/>
  <c r="K4" i="4"/>
  <c r="J4" i="4"/>
  <c r="I4" i="4"/>
  <c r="H4" i="4"/>
  <c r="G4" i="4"/>
  <c r="F4" i="4"/>
  <c r="K3" i="4"/>
  <c r="J3" i="4"/>
  <c r="I3" i="4"/>
  <c r="H3" i="4"/>
  <c r="G3" i="4"/>
  <c r="F3" i="4"/>
  <c r="K50" i="3"/>
  <c r="J50" i="3"/>
  <c r="I50" i="3"/>
  <c r="H50" i="3"/>
  <c r="G50" i="3"/>
  <c r="F50" i="3"/>
  <c r="E50" i="3"/>
  <c r="D50" i="3"/>
  <c r="K49" i="3"/>
  <c r="J49" i="3"/>
  <c r="I49" i="3"/>
  <c r="H49" i="3"/>
  <c r="G49" i="3"/>
  <c r="F49" i="3"/>
  <c r="E49" i="3"/>
  <c r="D49" i="3"/>
  <c r="K48" i="3"/>
  <c r="J48" i="3"/>
  <c r="I48" i="3"/>
  <c r="H48" i="3"/>
  <c r="G48" i="3"/>
  <c r="F48" i="3"/>
  <c r="E48" i="3"/>
  <c r="D48" i="3"/>
  <c r="K47" i="3"/>
  <c r="J47" i="3"/>
  <c r="I47" i="3"/>
  <c r="H47" i="3"/>
  <c r="G47" i="3"/>
  <c r="F47" i="3"/>
  <c r="E47" i="3"/>
  <c r="D47" i="3"/>
  <c r="K46" i="3"/>
  <c r="J46" i="3"/>
  <c r="I46" i="3"/>
  <c r="H46" i="3"/>
  <c r="G46" i="3"/>
  <c r="F46" i="3"/>
  <c r="E46" i="3"/>
  <c r="D46" i="3"/>
  <c r="K45" i="3"/>
  <c r="J45" i="3"/>
  <c r="I45" i="3"/>
  <c r="H45" i="3"/>
  <c r="G45" i="3"/>
  <c r="F45" i="3"/>
  <c r="E45" i="3"/>
  <c r="D45" i="3"/>
  <c r="K44" i="3"/>
  <c r="J44" i="3"/>
  <c r="I44" i="3"/>
  <c r="H44" i="3"/>
  <c r="G44" i="3"/>
  <c r="F44" i="3"/>
  <c r="E44" i="3"/>
  <c r="D44" i="3"/>
  <c r="K43" i="3"/>
  <c r="J43" i="3"/>
  <c r="I43" i="3"/>
  <c r="H43" i="3"/>
  <c r="G43" i="3"/>
  <c r="F43" i="3"/>
  <c r="E43" i="3"/>
  <c r="D43" i="3"/>
  <c r="K42" i="3"/>
  <c r="J42" i="3"/>
  <c r="I42" i="3"/>
  <c r="H42" i="3"/>
  <c r="G42" i="3"/>
  <c r="F42" i="3"/>
  <c r="E42" i="3"/>
  <c r="D42" i="3"/>
  <c r="K41" i="3"/>
  <c r="J41" i="3"/>
  <c r="I41" i="3"/>
  <c r="H41" i="3"/>
  <c r="G41" i="3"/>
  <c r="F41" i="3"/>
  <c r="E41" i="3"/>
  <c r="D41" i="3"/>
  <c r="K40" i="3"/>
  <c r="J40" i="3"/>
  <c r="I40" i="3"/>
  <c r="H40" i="3"/>
  <c r="G40" i="3"/>
  <c r="F40" i="3"/>
  <c r="E40" i="3"/>
  <c r="D40" i="3"/>
  <c r="K39" i="3"/>
  <c r="J39" i="3"/>
  <c r="I39" i="3"/>
  <c r="H39" i="3"/>
  <c r="G39" i="3"/>
  <c r="F39" i="3"/>
  <c r="E39" i="3"/>
  <c r="D39" i="3"/>
  <c r="K37" i="3"/>
  <c r="J37" i="3"/>
  <c r="I37" i="3"/>
  <c r="H37" i="3"/>
  <c r="G37" i="3"/>
  <c r="F37" i="3"/>
  <c r="E37" i="3"/>
  <c r="D37" i="3"/>
  <c r="K36" i="3"/>
  <c r="J36" i="3"/>
  <c r="I36" i="3"/>
  <c r="H36" i="3"/>
  <c r="G36" i="3"/>
  <c r="F36" i="3"/>
  <c r="E36" i="3"/>
  <c r="D36" i="3"/>
  <c r="K35" i="3"/>
  <c r="J35" i="3"/>
  <c r="I35" i="3"/>
  <c r="H35" i="3"/>
  <c r="G35" i="3"/>
  <c r="F35" i="3"/>
  <c r="E35" i="3"/>
  <c r="D35" i="3"/>
  <c r="K33" i="3"/>
  <c r="J33" i="3"/>
  <c r="I33" i="3"/>
  <c r="H33" i="3"/>
  <c r="G33" i="3"/>
  <c r="F33" i="3"/>
  <c r="E33" i="3"/>
  <c r="D33" i="3"/>
  <c r="K32" i="3"/>
  <c r="J32" i="3"/>
  <c r="I32" i="3"/>
  <c r="H32" i="3"/>
  <c r="G32" i="3"/>
  <c r="F32" i="3"/>
  <c r="E32" i="3"/>
  <c r="D32" i="3"/>
  <c r="K29" i="3"/>
  <c r="J29" i="3"/>
  <c r="I29" i="3"/>
  <c r="H29" i="3"/>
  <c r="G29" i="3"/>
  <c r="F29" i="3"/>
  <c r="E29" i="3"/>
  <c r="D29" i="3"/>
  <c r="K28" i="3"/>
  <c r="J28" i="3"/>
  <c r="I28" i="3"/>
  <c r="H28" i="3"/>
  <c r="G28" i="3"/>
  <c r="F28" i="3"/>
  <c r="E28" i="3"/>
  <c r="D28" i="3"/>
  <c r="K27" i="3"/>
  <c r="J27" i="3"/>
  <c r="I27" i="3"/>
  <c r="H27" i="3"/>
  <c r="G27" i="3"/>
  <c r="F27" i="3"/>
  <c r="E27" i="3"/>
  <c r="D27" i="3"/>
  <c r="K25" i="3"/>
  <c r="J25" i="3"/>
  <c r="I25" i="3"/>
  <c r="H25" i="3"/>
  <c r="G25" i="3"/>
  <c r="F25" i="3"/>
  <c r="E25" i="3"/>
  <c r="D25" i="3"/>
  <c r="K24" i="3"/>
  <c r="J24" i="3"/>
  <c r="I24" i="3"/>
  <c r="H24" i="3"/>
  <c r="G24" i="3"/>
  <c r="F24" i="3"/>
  <c r="E24" i="3"/>
  <c r="D24" i="3"/>
  <c r="K23" i="3"/>
  <c r="J23" i="3"/>
  <c r="I23" i="3"/>
  <c r="H23" i="3"/>
  <c r="G23" i="3"/>
  <c r="F23" i="3"/>
  <c r="E23" i="3"/>
  <c r="D23" i="3"/>
  <c r="K22" i="3"/>
  <c r="J22" i="3"/>
  <c r="I22" i="3"/>
  <c r="H22" i="3"/>
  <c r="G22" i="3"/>
  <c r="F22" i="3"/>
  <c r="E22" i="3"/>
  <c r="D22" i="3"/>
  <c r="K21" i="3"/>
  <c r="J21" i="3"/>
  <c r="I21" i="3"/>
  <c r="H21" i="3"/>
  <c r="G21" i="3"/>
  <c r="F21" i="3"/>
  <c r="E21" i="3"/>
  <c r="D21" i="3"/>
  <c r="K20" i="3"/>
  <c r="J20" i="3"/>
  <c r="I20" i="3"/>
  <c r="H20" i="3"/>
  <c r="G20" i="3"/>
  <c r="F20" i="3"/>
  <c r="E20" i="3"/>
  <c r="D20" i="3"/>
  <c r="K19" i="3"/>
  <c r="J19" i="3"/>
  <c r="I19" i="3"/>
  <c r="H19" i="3"/>
  <c r="G19" i="3"/>
  <c r="F19" i="3"/>
  <c r="E19" i="3"/>
  <c r="D19" i="3"/>
  <c r="K18" i="3"/>
  <c r="J18" i="3"/>
  <c r="I18" i="3"/>
  <c r="H18" i="3"/>
  <c r="G18" i="3"/>
  <c r="F18" i="3"/>
  <c r="E18" i="3"/>
  <c r="D18" i="3"/>
  <c r="K17" i="3"/>
  <c r="J17" i="3"/>
  <c r="I17" i="3"/>
  <c r="H17" i="3"/>
  <c r="G17" i="3"/>
  <c r="F17" i="3"/>
  <c r="E17" i="3"/>
  <c r="D17" i="3"/>
  <c r="K16" i="3"/>
  <c r="J16" i="3"/>
  <c r="I16" i="3"/>
  <c r="H16" i="3"/>
  <c r="G16" i="3"/>
  <c r="F16" i="3"/>
  <c r="E16" i="3"/>
  <c r="D16" i="3"/>
  <c r="K15" i="3"/>
  <c r="J15" i="3"/>
  <c r="I15" i="3"/>
  <c r="H15" i="3"/>
  <c r="G15" i="3"/>
  <c r="F15" i="3"/>
  <c r="E15" i="3"/>
  <c r="D15" i="3"/>
  <c r="K13" i="3"/>
  <c r="J13" i="3"/>
  <c r="I13" i="3"/>
  <c r="H13" i="3"/>
  <c r="G13" i="3"/>
  <c r="F13" i="3"/>
  <c r="E13" i="3"/>
  <c r="D13" i="3"/>
  <c r="K12" i="3"/>
  <c r="J12" i="3"/>
  <c r="I12" i="3"/>
  <c r="H12" i="3"/>
  <c r="G12" i="3"/>
  <c r="F12" i="3"/>
  <c r="E12" i="3"/>
  <c r="D12" i="3"/>
  <c r="K11" i="3"/>
  <c r="J11" i="3"/>
  <c r="I11" i="3"/>
  <c r="H11" i="3"/>
  <c r="G11" i="3"/>
  <c r="F11" i="3"/>
  <c r="E11" i="3"/>
  <c r="D11" i="3"/>
  <c r="K10" i="3"/>
  <c r="J10" i="3"/>
  <c r="I10" i="3"/>
  <c r="H10" i="3"/>
  <c r="G10" i="3"/>
  <c r="F10" i="3"/>
  <c r="E10" i="3"/>
  <c r="D10" i="3"/>
  <c r="K9" i="3"/>
  <c r="J9" i="3"/>
  <c r="I9" i="3"/>
  <c r="H9" i="3"/>
  <c r="G9" i="3"/>
  <c r="F9" i="3"/>
  <c r="E9" i="3"/>
  <c r="D9" i="3"/>
  <c r="K8" i="3"/>
  <c r="J8" i="3"/>
  <c r="I8" i="3"/>
  <c r="H8" i="3"/>
  <c r="G8" i="3"/>
  <c r="F8" i="3"/>
  <c r="E8" i="3"/>
  <c r="D8" i="3"/>
  <c r="K7" i="3"/>
  <c r="J7" i="3"/>
  <c r="I7" i="3"/>
  <c r="H7" i="3"/>
  <c r="G7" i="3"/>
  <c r="F7" i="3"/>
  <c r="E7" i="3"/>
  <c r="D7" i="3"/>
  <c r="K6" i="3"/>
  <c r="J6" i="3"/>
  <c r="I6" i="3"/>
  <c r="H6" i="3"/>
  <c r="G6" i="3"/>
  <c r="F6" i="3"/>
  <c r="E6" i="3"/>
  <c r="D6" i="3"/>
  <c r="K5" i="3"/>
  <c r="J5" i="3"/>
  <c r="I5" i="3"/>
  <c r="H5" i="3"/>
  <c r="G5" i="3"/>
  <c r="F5" i="3"/>
  <c r="E5" i="3"/>
  <c r="D5" i="3"/>
  <c r="K4" i="3"/>
  <c r="J4" i="3"/>
  <c r="I4" i="3"/>
  <c r="H4" i="3"/>
  <c r="G4" i="3"/>
  <c r="F4" i="3"/>
  <c r="E4" i="3"/>
  <c r="D4" i="3"/>
  <c r="K3" i="3"/>
  <c r="J3" i="3"/>
  <c r="I3" i="3"/>
  <c r="H3" i="3"/>
  <c r="G3" i="3"/>
  <c r="F3" i="3"/>
  <c r="E3" i="3"/>
  <c r="D3" i="3"/>
  <c r="B109" i="2" l="1"/>
  <c r="P109" i="2" s="1"/>
  <c r="B180" i="2"/>
  <c r="P180" i="2" s="1"/>
  <c r="B121" i="2"/>
  <c r="P121" i="2" s="1"/>
  <c r="B131" i="2"/>
  <c r="P131" i="2" s="1"/>
  <c r="B141" i="2"/>
  <c r="P141" i="2" s="1"/>
  <c r="B151" i="2"/>
  <c r="P151" i="2" s="1"/>
  <c r="B161" i="2"/>
  <c r="P161" i="2" s="1"/>
  <c r="B171" i="2"/>
  <c r="P171" i="2" s="1"/>
  <c r="B179" i="2"/>
  <c r="P179" i="2" s="1"/>
  <c r="B130" i="2"/>
  <c r="P130" i="2" s="1"/>
  <c r="B140" i="2"/>
  <c r="P140" i="2" s="1"/>
  <c r="B150" i="2"/>
  <c r="P150" i="2" s="1"/>
  <c r="B170" i="2"/>
  <c r="P170" i="2" s="1"/>
  <c r="B110" i="2"/>
  <c r="P110" i="2" s="1"/>
  <c r="B181" i="2"/>
  <c r="P181" i="2" s="1"/>
  <c r="B122" i="2"/>
  <c r="P122" i="2" s="1"/>
  <c r="B132" i="2"/>
  <c r="P132" i="2" s="1"/>
  <c r="B142" i="2"/>
  <c r="P142" i="2" s="1"/>
  <c r="B152" i="2"/>
  <c r="P152" i="2" s="1"/>
  <c r="B162" i="2"/>
  <c r="P162" i="2" s="1"/>
  <c r="B172" i="2"/>
  <c r="P172" i="2" s="1"/>
  <c r="B111" i="2"/>
  <c r="P111" i="2" s="1"/>
  <c r="B182" i="2"/>
  <c r="P182" i="2" s="1"/>
  <c r="B123" i="2"/>
  <c r="P123" i="2" s="1"/>
  <c r="B133" i="2"/>
  <c r="P133" i="2" s="1"/>
  <c r="B143" i="2"/>
  <c r="P143" i="2" s="1"/>
  <c r="B153" i="2"/>
  <c r="P153" i="2" s="1"/>
  <c r="B163" i="2"/>
  <c r="P163" i="2" s="1"/>
  <c r="B173" i="2"/>
  <c r="P173" i="2" s="1"/>
  <c r="B108" i="2"/>
  <c r="P108" i="2" s="1"/>
  <c r="B120" i="2"/>
  <c r="P120" i="2" s="1"/>
  <c r="B160" i="2"/>
  <c r="P160" i="2" s="1"/>
  <c r="B112" i="2"/>
  <c r="P112" i="2" s="1"/>
  <c r="B183" i="2"/>
  <c r="P183" i="2" s="1"/>
  <c r="B124" i="2"/>
  <c r="P124" i="2" s="1"/>
  <c r="B134" i="2"/>
  <c r="P134" i="2" s="1"/>
  <c r="B144" i="2"/>
  <c r="P144" i="2" s="1"/>
  <c r="B154" i="2"/>
  <c r="P154" i="2" s="1"/>
  <c r="B164" i="2"/>
  <c r="P164" i="2" s="1"/>
  <c r="B174" i="2"/>
  <c r="P174" i="2" s="1"/>
  <c r="B113" i="2"/>
  <c r="P113" i="2" s="1"/>
  <c r="B184" i="2"/>
  <c r="P184" i="2" s="1"/>
  <c r="B125" i="2"/>
  <c r="P125" i="2" s="1"/>
  <c r="B135" i="2"/>
  <c r="P135" i="2" s="1"/>
  <c r="B145" i="2"/>
  <c r="P145" i="2" s="1"/>
  <c r="B155" i="2"/>
  <c r="P155" i="2" s="1"/>
  <c r="B165" i="2"/>
  <c r="P165" i="2" s="1"/>
  <c r="B175" i="2"/>
  <c r="P175" i="2" s="1"/>
  <c r="B114" i="2"/>
  <c r="P114" i="2" s="1"/>
  <c r="B185" i="2"/>
  <c r="P185" i="2" s="1"/>
  <c r="B126" i="2"/>
  <c r="P126" i="2" s="1"/>
  <c r="B136" i="2"/>
  <c r="P136" i="2" s="1"/>
  <c r="B146" i="2"/>
  <c r="P146" i="2" s="1"/>
  <c r="B156" i="2"/>
  <c r="P156" i="2" s="1"/>
  <c r="B166" i="2"/>
  <c r="P166" i="2" s="1"/>
  <c r="B176" i="2"/>
  <c r="P176" i="2" s="1"/>
  <c r="B105" i="2"/>
  <c r="P105" i="2" s="1"/>
  <c r="B127" i="2"/>
  <c r="P127" i="2" s="1"/>
  <c r="B107" i="2"/>
  <c r="P107" i="2" s="1"/>
  <c r="B117" i="2"/>
  <c r="P117" i="2" s="1"/>
  <c r="B119" i="2"/>
  <c r="P119" i="2" s="1"/>
  <c r="B129" i="2"/>
  <c r="P129" i="2" s="1"/>
  <c r="B139" i="2"/>
  <c r="P139" i="2" s="1"/>
  <c r="B149" i="2"/>
  <c r="P149" i="2" s="1"/>
  <c r="B159" i="2"/>
  <c r="P159" i="2" s="1"/>
  <c r="B169" i="2"/>
  <c r="P169" i="2" s="1"/>
  <c r="B115" i="2"/>
  <c r="P115" i="2" s="1"/>
  <c r="B186" i="2"/>
  <c r="P186" i="2" s="1"/>
  <c r="B137" i="2"/>
  <c r="P137" i="2" s="1"/>
  <c r="B147" i="2"/>
  <c r="P147" i="2" s="1"/>
  <c r="B157" i="2"/>
  <c r="P157" i="2" s="1"/>
  <c r="B167" i="2"/>
  <c r="P167" i="2" s="1"/>
  <c r="B177" i="2"/>
  <c r="P177" i="2" s="1"/>
  <c r="B106" i="2"/>
  <c r="P106" i="2" s="1"/>
  <c r="B116" i="2"/>
  <c r="P116" i="2" s="1"/>
  <c r="B118" i="2"/>
  <c r="P118" i="2" s="1"/>
  <c r="B128" i="2"/>
  <c r="P128" i="2" s="1"/>
  <c r="B138" i="2"/>
  <c r="P138" i="2" s="1"/>
  <c r="B148" i="2"/>
  <c r="P148" i="2" s="1"/>
  <c r="B158" i="2"/>
  <c r="P158" i="2" s="1"/>
  <c r="B168" i="2"/>
  <c r="P168" i="2" s="1"/>
  <c r="B178" i="2"/>
  <c r="P178" i="2" s="1"/>
  <c r="B35" i="2"/>
  <c r="P35" i="2" s="1"/>
  <c r="B65" i="2"/>
  <c r="P65" i="2" s="1"/>
  <c r="B8" i="2"/>
  <c r="P8" i="2" s="1"/>
  <c r="B28" i="2"/>
  <c r="P28" i="2" s="1"/>
  <c r="B38" i="2"/>
  <c r="P38" i="2" s="1"/>
  <c r="B48" i="2"/>
  <c r="P48" i="2" s="1"/>
  <c r="B68" i="2"/>
  <c r="P68" i="2" s="1"/>
  <c r="B78" i="2"/>
  <c r="P78" i="2" s="1"/>
  <c r="B88" i="2"/>
  <c r="P88" i="2" s="1"/>
  <c r="B98" i="2"/>
  <c r="P98" i="2" s="1"/>
  <c r="B75" i="2"/>
  <c r="P75" i="2" s="1"/>
  <c r="B9" i="2"/>
  <c r="P9" i="2" s="1"/>
  <c r="B19" i="2"/>
  <c r="P19" i="2" s="1"/>
  <c r="B29" i="2"/>
  <c r="P29" i="2" s="1"/>
  <c r="B39" i="2"/>
  <c r="P39" i="2" s="1"/>
  <c r="B49" i="2"/>
  <c r="P49" i="2" s="1"/>
  <c r="B59" i="2"/>
  <c r="P59" i="2" s="1"/>
  <c r="B69" i="2"/>
  <c r="P69" i="2" s="1"/>
  <c r="B79" i="2"/>
  <c r="P79" i="2" s="1"/>
  <c r="B89" i="2"/>
  <c r="P89" i="2" s="1"/>
  <c r="B99" i="2"/>
  <c r="P99" i="2" s="1"/>
  <c r="B45" i="2"/>
  <c r="P45" i="2" s="1"/>
  <c r="B20" i="2"/>
  <c r="P20" i="2" s="1"/>
  <c r="B30" i="2"/>
  <c r="P30" i="2" s="1"/>
  <c r="B40" i="2"/>
  <c r="P40" i="2" s="1"/>
  <c r="B50" i="2"/>
  <c r="P50" i="2" s="1"/>
  <c r="B60" i="2"/>
  <c r="P60" i="2" s="1"/>
  <c r="B70" i="2"/>
  <c r="P70" i="2" s="1"/>
  <c r="B80" i="2"/>
  <c r="P80" i="2" s="1"/>
  <c r="B90" i="2"/>
  <c r="P90" i="2" s="1"/>
  <c r="B5" i="2"/>
  <c r="P5" i="2" s="1"/>
  <c r="B85" i="2"/>
  <c r="P85" i="2" s="1"/>
  <c r="B11" i="2"/>
  <c r="P11" i="2" s="1"/>
  <c r="B41" i="2"/>
  <c r="P41" i="2" s="1"/>
  <c r="B71" i="2"/>
  <c r="P71" i="2" s="1"/>
  <c r="B91" i="2"/>
  <c r="P91" i="2" s="1"/>
  <c r="B101" i="2"/>
  <c r="P101" i="2" s="1"/>
  <c r="B21" i="2"/>
  <c r="P21" i="2" s="1"/>
  <c r="B61" i="2"/>
  <c r="P61" i="2" s="1"/>
  <c r="B10" i="2"/>
  <c r="P10" i="2" s="1"/>
  <c r="B31" i="2"/>
  <c r="P31" i="2" s="1"/>
  <c r="B51" i="2"/>
  <c r="P51" i="2" s="1"/>
  <c r="B81" i="2"/>
  <c r="P81" i="2" s="1"/>
  <c r="B2" i="2"/>
  <c r="P2" i="2" s="1"/>
  <c r="B22" i="2"/>
  <c r="P22" i="2" s="1"/>
  <c r="B62" i="2"/>
  <c r="P62" i="2" s="1"/>
  <c r="B72" i="2"/>
  <c r="P72" i="2" s="1"/>
  <c r="B82" i="2"/>
  <c r="P82" i="2" s="1"/>
  <c r="B92" i="2"/>
  <c r="P92" i="2" s="1"/>
  <c r="B3" i="2"/>
  <c r="P3" i="2" s="1"/>
  <c r="B13" i="2"/>
  <c r="P13" i="2" s="1"/>
  <c r="B23" i="2"/>
  <c r="P23" i="2" s="1"/>
  <c r="B33" i="2"/>
  <c r="P33" i="2" s="1"/>
  <c r="B43" i="2"/>
  <c r="P43" i="2" s="1"/>
  <c r="B53" i="2"/>
  <c r="P53" i="2" s="1"/>
  <c r="B63" i="2"/>
  <c r="P63" i="2" s="1"/>
  <c r="B73" i="2"/>
  <c r="P73" i="2" s="1"/>
  <c r="B83" i="2"/>
  <c r="P83" i="2" s="1"/>
  <c r="B93" i="2"/>
  <c r="P93" i="2" s="1"/>
  <c r="B103" i="2"/>
  <c r="P103" i="2" s="1"/>
  <c r="B6" i="2"/>
  <c r="P6" i="2" s="1"/>
  <c r="B16" i="2"/>
  <c r="P16" i="2" s="1"/>
  <c r="B26" i="2"/>
  <c r="P26" i="2" s="1"/>
  <c r="B36" i="2"/>
  <c r="P36" i="2" s="1"/>
  <c r="B46" i="2"/>
  <c r="P46" i="2" s="1"/>
  <c r="B56" i="2"/>
  <c r="P56" i="2" s="1"/>
  <c r="B66" i="2"/>
  <c r="P66" i="2" s="1"/>
  <c r="B76" i="2"/>
  <c r="P76" i="2" s="1"/>
  <c r="B86" i="2"/>
  <c r="P86" i="2" s="1"/>
  <c r="B42" i="2" l="1"/>
  <c r="P42" i="2" s="1"/>
  <c r="B12" i="2"/>
  <c r="P12" i="2" s="1"/>
  <c r="B52" i="2"/>
  <c r="P52" i="2" s="1"/>
  <c r="B102" i="2"/>
  <c r="P102" i="2" s="1"/>
  <c r="B32" i="2"/>
  <c r="P32" i="2" s="1"/>
  <c r="B96" i="2"/>
  <c r="P96" i="2" s="1"/>
  <c r="B77" i="2"/>
  <c r="P77" i="2" s="1"/>
  <c r="B54" i="2"/>
  <c r="P54" i="2" s="1"/>
  <c r="B97" i="2"/>
  <c r="P97" i="2" s="1"/>
  <c r="B67" i="2"/>
  <c r="P67" i="2" s="1"/>
  <c r="B95" i="2"/>
  <c r="P95" i="2" s="1"/>
  <c r="B44" i="2"/>
  <c r="P44" i="2" s="1"/>
  <c r="B7" i="2"/>
  <c r="P7" i="2" s="1"/>
  <c r="B58" i="2"/>
  <c r="P58" i="2" s="1"/>
  <c r="B57" i="2"/>
  <c r="P57" i="2" s="1"/>
  <c r="B55" i="2"/>
  <c r="P55" i="2" s="1"/>
  <c r="B34" i="2"/>
  <c r="P34" i="2" s="1"/>
  <c r="B84" i="2"/>
  <c r="P84" i="2" s="1"/>
  <c r="B47" i="2"/>
  <c r="P47" i="2" s="1"/>
  <c r="B25" i="2"/>
  <c r="P25" i="2" s="1"/>
  <c r="B24" i="2"/>
  <c r="P24" i="2" s="1"/>
  <c r="B74" i="2"/>
  <c r="P74" i="2" s="1"/>
  <c r="B87" i="2"/>
  <c r="P87" i="2" s="1"/>
  <c r="B37" i="2"/>
  <c r="P37" i="2" s="1"/>
  <c r="B15" i="2"/>
  <c r="P15" i="2" s="1"/>
  <c r="B14" i="2"/>
  <c r="P14" i="2" s="1"/>
  <c r="B100" i="2"/>
  <c r="P100" i="2" s="1"/>
  <c r="B18" i="2"/>
  <c r="P18" i="2" s="1"/>
  <c r="B27" i="2"/>
  <c r="P27" i="2" s="1"/>
  <c r="B104" i="2"/>
  <c r="P104" i="2" s="1"/>
  <c r="B4" i="2"/>
  <c r="P4" i="2" s="1"/>
  <c r="B64" i="2"/>
  <c r="P64" i="2" s="1"/>
  <c r="B17" i="2"/>
  <c r="P17" i="2" s="1"/>
  <c r="B94" i="2"/>
  <c r="P9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<sst xmlns="http://schemas.openxmlformats.org/spreadsheetml/2006/main" count="2288" uniqueCount="965">
  <si>
    <t xml:space="preserve">area </t>
  </si>
  <si>
    <t xml:space="preserve">class </t>
  </si>
  <si>
    <t xml:space="preserve">color </t>
  </si>
  <si>
    <t xml:space="preserve">colorscheme </t>
  </si>
  <si>
    <t xml:space="preserve">comment </t>
  </si>
  <si>
    <t xml:space="preserve">fillcolor </t>
  </si>
  <si>
    <t xml:space="preserve">fontcolor </t>
  </si>
  <si>
    <t xml:space="preserve">fontname </t>
  </si>
  <si>
    <t xml:space="preserve">fontsize </t>
  </si>
  <si>
    <t xml:space="preserve">gradientangle </t>
  </si>
  <si>
    <t xml:space="preserve">href </t>
  </si>
  <si>
    <t xml:space="preserve">id </t>
  </si>
  <si>
    <t xml:space="preserve">label </t>
  </si>
  <si>
    <t xml:space="preserve">labelloc </t>
  </si>
  <si>
    <t xml:space="preserve">layer </t>
  </si>
  <si>
    <t xml:space="preserve">margin </t>
  </si>
  <si>
    <t xml:space="preserve">nojustify </t>
  </si>
  <si>
    <t xml:space="preserve">penwidth </t>
  </si>
  <si>
    <t xml:space="preserve">peripheries </t>
  </si>
  <si>
    <t xml:space="preserve">pos </t>
  </si>
  <si>
    <t xml:space="preserve">showboxes </t>
  </si>
  <si>
    <t xml:space="preserve">sortv </t>
  </si>
  <si>
    <t xml:space="preserve">style </t>
  </si>
  <si>
    <t xml:space="preserve">target </t>
  </si>
  <si>
    <t xml:space="preserve">tooltip </t>
  </si>
  <si>
    <t xml:space="preserve">URL </t>
  </si>
  <si>
    <t xml:space="preserve">xlabel </t>
  </si>
  <si>
    <t xml:space="preserve">xlp </t>
  </si>
  <si>
    <t xml:space="preserve"> Indicates the preferred area for a node or empty cluster</t>
  </si>
  <si>
    <t xml:space="preserve"> Classnames to attach to the node, edge, graph, or cluster's SVG element</t>
  </si>
  <si>
    <t xml:space="preserve"> Basic drawing color for graphics, not text</t>
  </si>
  <si>
    <t xml:space="preserve"> A color scheme namespace: the context for interpreting color names</t>
  </si>
  <si>
    <t xml:space="preserve"> Comments are inserted into output</t>
  </si>
  <si>
    <t xml:space="preserve"> Distortion factor for shape=polygon</t>
  </si>
  <si>
    <t xml:space="preserve"> Color used to fill the background of a node or cluster</t>
  </si>
  <si>
    <t xml:space="preserve"> Whether to use the specified width and height attributes to choose node size (rather than sizing to fit the node contents)</t>
  </si>
  <si>
    <t xml:space="preserve"> Color used for text</t>
  </si>
  <si>
    <t xml:space="preserve"> Font used for text</t>
  </si>
  <si>
    <t xml:space="preserve"> Font size, in points, used for text</t>
  </si>
  <si>
    <t xml:space="preserve"> If a gradient fill is being used, this determines the angle of the fill</t>
  </si>
  <si>
    <t xml:space="preserve"> Name for a group of nodes, for bundling edges avoiding crossings</t>
  </si>
  <si>
    <t xml:space="preserve"> Height of node, in inches</t>
  </si>
  <si>
    <t xml:space="preserve"> Synonym for URL</t>
  </si>
  <si>
    <t xml:space="preserve"> Identifier for graph objects</t>
  </si>
  <si>
    <t xml:space="preserve"> Gives the name of a file containing an image to be displayed inside a node</t>
  </si>
  <si>
    <t xml:space="preserve"> Controls how an image is positioned within its containing node</t>
  </si>
  <si>
    <t xml:space="preserve"> Controls how an image fills its containing node</t>
  </si>
  <si>
    <t xml:space="preserve"> Text label attached to objects</t>
  </si>
  <si>
    <t xml:space="preserve"> Vertical placement of labels for nodes, root graphs and clusters</t>
  </si>
  <si>
    <t xml:space="preserve"> Specifies layers in which the node, edge or cluster is present</t>
  </si>
  <si>
    <t xml:space="preserve"> For graphs, this sets x and y margins of canvas, in inches</t>
  </si>
  <si>
    <t xml:space="preserve"> Whether to justify multiline text vs the previous text line (rather than the side of the container)</t>
  </si>
  <si>
    <t xml:space="preserve"> Constrains the left-to-right ordering of node edges</t>
  </si>
  <si>
    <t xml:space="preserve"> node shape rotation angle, or graph orientation</t>
  </si>
  <si>
    <t xml:space="preserve"> Specifies the width of the pen, in points, used to draw lines and curves</t>
  </si>
  <si>
    <t xml:space="preserve"> Set number of peripheries used in polygonal shapes and cluster boundaries</t>
  </si>
  <si>
    <t xml:space="preserve"> Keeps the node at the node's given input position</t>
  </si>
  <si>
    <t xml:space="preserve"> Position of node, or spline control points</t>
  </si>
  <si>
    <t xml:space="preserve"> Rectangles for fields of records, in points</t>
  </si>
  <si>
    <t xml:space="preserve"> If true, force polygon to be regular</t>
  </si>
  <si>
    <t xml:space="preserve"> Specifies nodes to be used as the center of the layout</t>
  </si>
  <si>
    <t xml:space="preserve"> Gives the number of points used for a circle/ellipse node</t>
  </si>
  <si>
    <t xml:space="preserve"> Sets the shape of a node</t>
  </si>
  <si>
    <t xml:space="preserve"> A file containing user-supplied node content</t>
  </si>
  <si>
    <t xml:space="preserve"> Print guide boxes for debugging</t>
  </si>
  <si>
    <t xml:space="preserve"> Number of sides when shape=polygon</t>
  </si>
  <si>
    <t xml:space="preserve"> Skew factor for shape=polygon</t>
  </si>
  <si>
    <t xml:space="preserve"> Sort order of graph components for ordering packmode packing</t>
  </si>
  <si>
    <t xml:space="preserve"> Set style information for components of the graph</t>
  </si>
  <si>
    <t xml:space="preserve"> If the object has a URL, this attribute determines which window of the browser is used for the URL</t>
  </si>
  <si>
    <t xml:space="preserve"> Tooltip (mouse hover text) attached to the node, edge, cluster, or graph</t>
  </si>
  <si>
    <t xml:space="preserve"> Hyperlinks incorporated into device-dependent output</t>
  </si>
  <si>
    <t xml:space="preserve"> Sets the coordinates of the vertices of the node's polygon, in inches</t>
  </si>
  <si>
    <t xml:space="preserve"> Width of node, in inches</t>
  </si>
  <si>
    <t xml:space="preserve"> External label for a node or edge</t>
  </si>
  <si>
    <t xml:space="preserve"> Position of an exterior label, in points</t>
  </si>
  <si>
    <t xml:space="preserve"> Z-coordinate value for 3D layouts and displays</t>
  </si>
  <si>
    <t>dot</t>
    <phoneticPr fontId="1"/>
  </si>
  <si>
    <t>patchwork</t>
    <phoneticPr fontId="1"/>
  </si>
  <si>
    <t>neato</t>
    <phoneticPr fontId="1"/>
  </si>
  <si>
    <t>fdp</t>
    <phoneticPr fontId="1"/>
  </si>
  <si>
    <t>twopi</t>
    <phoneticPr fontId="1"/>
  </si>
  <si>
    <t>circo</t>
    <phoneticPr fontId="1"/>
  </si>
  <si>
    <t>●</t>
  </si>
  <si>
    <t>●</t>
    <phoneticPr fontId="1"/>
  </si>
  <si>
    <t>description</t>
    <phoneticPr fontId="1"/>
  </si>
  <si>
    <t xml:space="preserve">bb </t>
  </si>
  <si>
    <t xml:space="preserve">bgcolor </t>
  </si>
  <si>
    <t xml:space="preserve">K </t>
  </si>
  <si>
    <t xml:space="preserve">labeljust </t>
  </si>
  <si>
    <t xml:space="preserve">lheight </t>
  </si>
  <si>
    <t xml:space="preserve">lp </t>
  </si>
  <si>
    <t xml:space="preserve">lwidth </t>
  </si>
  <si>
    <t xml:space="preserve"> Bounding box of drawing in points</t>
  </si>
  <si>
    <t xml:space="preserve"> Canvas background color</t>
  </si>
  <si>
    <t xml:space="preserve"> Spring constant used in virtual physical model</t>
  </si>
  <si>
    <t xml:space="preserve"> Justification for graph &amp; cluster labels</t>
  </si>
  <si>
    <t xml:space="preserve"> Height of graph or cluster label, in inches</t>
  </si>
  <si>
    <t xml:space="preserve"> Label center position</t>
  </si>
  <si>
    <t xml:space="preserve"> Width of graph or cluster label, in inches</t>
  </si>
  <si>
    <t>sfdp</t>
    <phoneticPr fontId="1"/>
  </si>
  <si>
    <t>osage</t>
    <phoneticPr fontId="1"/>
  </si>
  <si>
    <t>Node</t>
    <phoneticPr fontId="1"/>
  </si>
  <si>
    <t xml:space="preserve">cluster </t>
  </si>
  <si>
    <t xml:space="preserve">pencolor </t>
  </si>
  <si>
    <t xml:space="preserve">arrowhead </t>
  </si>
  <si>
    <t xml:space="preserve">arrowsize </t>
  </si>
  <si>
    <t xml:space="preserve">arrowtail </t>
  </si>
  <si>
    <t xml:space="preserve">constraint </t>
  </si>
  <si>
    <t xml:space="preserve">decorate </t>
  </si>
  <si>
    <t xml:space="preserve">dir </t>
  </si>
  <si>
    <t xml:space="preserve">edgehref </t>
  </si>
  <si>
    <t xml:space="preserve">edgetarget </t>
  </si>
  <si>
    <t xml:space="preserve">edgetooltip </t>
  </si>
  <si>
    <t xml:space="preserve">edgeURL </t>
  </si>
  <si>
    <t xml:space="preserve">head_lp </t>
  </si>
  <si>
    <t xml:space="preserve">headclip </t>
  </si>
  <si>
    <t xml:space="preserve">headhref </t>
  </si>
  <si>
    <t xml:space="preserve">headlabel </t>
  </si>
  <si>
    <t xml:space="preserve">headport </t>
  </si>
  <si>
    <t xml:space="preserve">headtarget </t>
  </si>
  <si>
    <t xml:space="preserve">headtooltip </t>
  </si>
  <si>
    <t xml:space="preserve">headURL </t>
  </si>
  <si>
    <t xml:space="preserve">labelangle </t>
  </si>
  <si>
    <t xml:space="preserve">labeldistance </t>
  </si>
  <si>
    <t xml:space="preserve">labelfloat </t>
  </si>
  <si>
    <t xml:space="preserve">labelfontcolor </t>
  </si>
  <si>
    <t xml:space="preserve">labelfontname </t>
  </si>
  <si>
    <t xml:space="preserve">labelfontsize </t>
  </si>
  <si>
    <t xml:space="preserve">labelhref </t>
  </si>
  <si>
    <t xml:space="preserve">labeltarget </t>
  </si>
  <si>
    <t xml:space="preserve">labeltooltip </t>
  </si>
  <si>
    <t xml:space="preserve">labelURL </t>
  </si>
  <si>
    <t xml:space="preserve">len </t>
  </si>
  <si>
    <t xml:space="preserve">lhead </t>
  </si>
  <si>
    <t xml:space="preserve">ltail </t>
  </si>
  <si>
    <t xml:space="preserve">minlen </t>
  </si>
  <si>
    <t xml:space="preserve">samehead </t>
  </si>
  <si>
    <t xml:space="preserve">sametail </t>
  </si>
  <si>
    <t xml:space="preserve">tail_lp </t>
  </si>
  <si>
    <t xml:space="preserve">tailclip </t>
  </si>
  <si>
    <t xml:space="preserve">tailhref </t>
  </si>
  <si>
    <t xml:space="preserve">taillabel </t>
  </si>
  <si>
    <t xml:space="preserve">tailport </t>
  </si>
  <si>
    <t xml:space="preserve">tailtarget </t>
  </si>
  <si>
    <t xml:space="preserve">tailtooltip </t>
  </si>
  <si>
    <t xml:space="preserve">tailURL </t>
  </si>
  <si>
    <t xml:space="preserve">weight </t>
  </si>
  <si>
    <t xml:space="preserve"> Style of arrowhead on the head node of an edge</t>
  </si>
  <si>
    <t xml:space="preserve"> Multiplicative scale factor for arrowheads</t>
  </si>
  <si>
    <t xml:space="preserve"> Style of arrowhead on the tail node of an edge</t>
  </si>
  <si>
    <t xml:space="preserve"> If false, the edge is not used in ranking the nodes</t>
  </si>
  <si>
    <t xml:space="preserve"> Whether to connect the edge label to the edge with a line</t>
  </si>
  <si>
    <t xml:space="preserve"> Edge type for drawing arrowheads</t>
  </si>
  <si>
    <t xml:space="preserve"> Synonym for edgeURL</t>
  </si>
  <si>
    <t xml:space="preserve"> Browser window to use for the edgeURL link</t>
  </si>
  <si>
    <t xml:space="preserve"> Tooltip annotation attached to the non-label part of an edge</t>
  </si>
  <si>
    <t xml:space="preserve"> The link for the non-label parts of an edge</t>
  </si>
  <si>
    <t xml:space="preserve"> Center position of an edge's head label</t>
  </si>
  <si>
    <t xml:space="preserve"> If true, the head of an edge is clipped to the boundary of the head node</t>
  </si>
  <si>
    <t xml:space="preserve"> Synonym for headURL</t>
  </si>
  <si>
    <t xml:space="preserve"> Text label to be placed near head of edge</t>
  </si>
  <si>
    <t xml:space="preserve"> Indicates where on the head node to attach the head of the edge</t>
  </si>
  <si>
    <t xml:space="preserve"> Browser window to use for the headURL link</t>
  </si>
  <si>
    <t xml:space="preserve"> Tooltip annotation attached to the head of an edge</t>
  </si>
  <si>
    <t xml:space="preserve"> If defined, headURL is output as part of the head label of the edge</t>
  </si>
  <si>
    <t xml:space="preserve"> The angle (in degrees) in polar coordinates of the head &amp; tail edge labels</t>
  </si>
  <si>
    <t xml:space="preserve"> Scaling factor for the distance of headlabel / taillabel from the head / tail nodes</t>
  </si>
  <si>
    <t xml:space="preserve"> If true, allows edge labels to be less constrained in position</t>
  </si>
  <si>
    <t xml:space="preserve"> Color used for headlabel and taillabel</t>
  </si>
  <si>
    <t xml:space="preserve"> Font for headlabel and taillabel</t>
  </si>
  <si>
    <t xml:space="preserve"> Font size of headlabel and taillabel</t>
  </si>
  <si>
    <t xml:space="preserve"> Synonym for labelURL</t>
  </si>
  <si>
    <t xml:space="preserve"> Browser window to open labelURL links in</t>
  </si>
  <si>
    <t xml:space="preserve"> Tooltip annotation attached to label of an edge</t>
  </si>
  <si>
    <t xml:space="preserve"> If defined, labelURL is the link used for the label of an edge</t>
  </si>
  <si>
    <t xml:space="preserve"> Preferred edge length, in inches</t>
  </si>
  <si>
    <t xml:space="preserve"> Logical head of an edge</t>
  </si>
  <si>
    <t xml:space="preserve"> Logical tail of an edge</t>
  </si>
  <si>
    <t xml:space="preserve"> Minimum edge length (rank difference between head and tail)</t>
  </si>
  <si>
    <t xml:space="preserve"> Edges with the same head and the same samehead value are aimed at the same point on the head</t>
  </si>
  <si>
    <t xml:space="preserve"> Edges with the same tail and the same sametail value are aimed at the same point on the tail</t>
  </si>
  <si>
    <t xml:space="preserve"> Position of an edge's tail label, in points</t>
  </si>
  <si>
    <t xml:space="preserve"> If true, the tail of an edge is clipped to the boundary of the tail node</t>
  </si>
  <si>
    <t xml:space="preserve"> Synonym for tailURL</t>
  </si>
  <si>
    <t xml:space="preserve"> Text label to be placed near tail of edge</t>
  </si>
  <si>
    <t xml:space="preserve"> Indicates where on the tail node to attach the tail of the edge</t>
  </si>
  <si>
    <t xml:space="preserve"> Browser window to use for the tailURL link</t>
  </si>
  <si>
    <t xml:space="preserve"> Tooltip annotation attached to the tail of an edge</t>
  </si>
  <si>
    <t xml:space="preserve"> If defined, tailURL is output as part of the tail label of the edge</t>
  </si>
  <si>
    <t xml:space="preserve"> Weight of edge</t>
  </si>
  <si>
    <t xml:space="preserve"> Whether the subgraph is a cluster</t>
  </si>
  <si>
    <t xml:space="preserve"> Color used to draw the bounding box around a cluster</t>
  </si>
  <si>
    <t>Edge</t>
    <phoneticPr fontId="1"/>
  </si>
  <si>
    <t>採用</t>
    <rPh sb="0" eb="2">
      <t xml:space="preserve">サイヨウ </t>
    </rPh>
    <phoneticPr fontId="1"/>
  </si>
  <si>
    <t>カウント</t>
    <phoneticPr fontId="1"/>
  </si>
  <si>
    <t>AttributeName</t>
    <phoneticPr fontId="1"/>
  </si>
  <si>
    <t xml:space="preserve"> Indicates the preferred area for a node or empty cluster</t>
    <phoneticPr fontId="1"/>
  </si>
  <si>
    <t>area</t>
  </si>
  <si>
    <t>center</t>
  </si>
  <si>
    <t>class</t>
  </si>
  <si>
    <t>colorscheme</t>
  </si>
  <si>
    <t>comment</t>
  </si>
  <si>
    <t>dpi</t>
  </si>
  <si>
    <t>fontcolor</t>
  </si>
  <si>
    <t>fontname</t>
  </si>
  <si>
    <t>fontsize</t>
  </si>
  <si>
    <t>gradientangle</t>
  </si>
  <si>
    <t>href</t>
  </si>
  <si>
    <t>id</t>
  </si>
  <si>
    <t>label</t>
  </si>
  <si>
    <t>labelloc</t>
  </si>
  <si>
    <t>layout</t>
  </si>
  <si>
    <t>margin</t>
  </si>
  <si>
    <t>mode</t>
  </si>
  <si>
    <t>nojustify</t>
  </si>
  <si>
    <t>ordering</t>
  </si>
  <si>
    <t>orientation</t>
  </si>
  <si>
    <t>page</t>
  </si>
  <si>
    <t>root</t>
  </si>
  <si>
    <t>scale</t>
  </si>
  <si>
    <t>showboxes</t>
  </si>
  <si>
    <t>size</t>
  </si>
  <si>
    <t>sortv</t>
  </si>
  <si>
    <t>style</t>
  </si>
  <si>
    <t>target</t>
  </si>
  <si>
    <t>tooltip</t>
  </si>
  <si>
    <t>URL</t>
  </si>
  <si>
    <t>color</t>
  </si>
  <si>
    <t>distortion</t>
  </si>
  <si>
    <t>fillcolor</t>
  </si>
  <si>
    <t>fixedsize</t>
  </si>
  <si>
    <t>group</t>
  </si>
  <si>
    <t>height</t>
  </si>
  <si>
    <t>image</t>
  </si>
  <si>
    <t>imagepos</t>
  </si>
  <si>
    <t>imagescale</t>
  </si>
  <si>
    <t>layer</t>
  </si>
  <si>
    <t>penwidth</t>
  </si>
  <si>
    <t>peripheries</t>
  </si>
  <si>
    <t>pin</t>
  </si>
  <si>
    <t>pos</t>
  </si>
  <si>
    <t>rects</t>
  </si>
  <si>
    <t>regular</t>
  </si>
  <si>
    <t>samplepoints</t>
  </si>
  <si>
    <t>shape</t>
  </si>
  <si>
    <t>shapefile</t>
  </si>
  <si>
    <t>sides</t>
  </si>
  <si>
    <t>skew</t>
  </si>
  <si>
    <t>vertices</t>
  </si>
  <si>
    <t>width</t>
  </si>
  <si>
    <t>xlabel</t>
  </si>
  <si>
    <t>xlp</t>
  </si>
  <si>
    <t>z</t>
  </si>
  <si>
    <t/>
  </si>
  <si>
    <t xml:space="preserve">Cluster </t>
    <phoneticPr fontId="1"/>
  </si>
  <si>
    <t>GG_Background</t>
  </si>
  <si>
    <t>GG_Bb</t>
  </si>
  <si>
    <t>GG_Beautify</t>
  </si>
  <si>
    <t>GG_Bgcolor</t>
  </si>
  <si>
    <t>GG_Center</t>
  </si>
  <si>
    <t>GG_Charset</t>
  </si>
  <si>
    <t>GG_Class</t>
  </si>
  <si>
    <t>GG_Clusterrank</t>
  </si>
  <si>
    <t>GG_Colorscheme</t>
  </si>
  <si>
    <t>GG_Comment</t>
  </si>
  <si>
    <t>GG_Compound</t>
  </si>
  <si>
    <t>GG_Concentrate</t>
  </si>
  <si>
    <t>GG_Damping</t>
  </si>
  <si>
    <t>GG_Defaultdist</t>
  </si>
  <si>
    <t>GG_Dim</t>
  </si>
  <si>
    <t>GG_Dimen</t>
  </si>
  <si>
    <t>GG_Diredgeconstraints</t>
  </si>
  <si>
    <t>GG_Dpi</t>
  </si>
  <si>
    <t>GG_Epsilon</t>
  </si>
  <si>
    <t>GG_Esep</t>
  </si>
  <si>
    <t>GG_Fontcolor</t>
  </si>
  <si>
    <t>GG_Fontname</t>
  </si>
  <si>
    <t>GG_Fontnames</t>
  </si>
  <si>
    <t>GG_Fontpath</t>
  </si>
  <si>
    <t>GG_Fontsize</t>
  </si>
  <si>
    <t>GG_Forcelabels</t>
  </si>
  <si>
    <t>GG_Gradientangle</t>
  </si>
  <si>
    <t>GG_Href</t>
  </si>
  <si>
    <t>GG_Id</t>
  </si>
  <si>
    <t>GG_Imagepath</t>
  </si>
  <si>
    <t>GG_Inputscale</t>
  </si>
  <si>
    <t>GG_K</t>
  </si>
  <si>
    <t>GG_Label</t>
  </si>
  <si>
    <t>GG_Label_Scheme</t>
  </si>
  <si>
    <t>GG_Labeljust</t>
  </si>
  <si>
    <t>GG_Labelloc</t>
  </si>
  <si>
    <t>GG_Landscape</t>
  </si>
  <si>
    <t>GG_Layerlistsep</t>
  </si>
  <si>
    <t>GG_Layers</t>
  </si>
  <si>
    <t>GG_Layerselect</t>
  </si>
  <si>
    <t>GG_Layersep</t>
  </si>
  <si>
    <t>GG_Layout</t>
  </si>
  <si>
    <t>GG_Levels</t>
  </si>
  <si>
    <t>GG_Levelsgap</t>
  </si>
  <si>
    <t>GG_Lheight</t>
  </si>
  <si>
    <t>GG_Linelength</t>
  </si>
  <si>
    <t>GG_Lp</t>
  </si>
  <si>
    <t>GG_Lwidth</t>
  </si>
  <si>
    <t>GG_Margin</t>
  </si>
  <si>
    <t>GG_Maxiter</t>
  </si>
  <si>
    <t>GG_Mclimit</t>
  </si>
  <si>
    <t>GG_Mindist</t>
  </si>
  <si>
    <t>GG_Mode</t>
  </si>
  <si>
    <t>GG_Model</t>
  </si>
  <si>
    <t>GG_Newrank</t>
  </si>
  <si>
    <t>GG_Nodesep</t>
  </si>
  <si>
    <t>GG_Nojustify</t>
  </si>
  <si>
    <t>GG_Normalize</t>
  </si>
  <si>
    <t>GG_Notranslate</t>
  </si>
  <si>
    <t>GG_Nslimit</t>
  </si>
  <si>
    <t>GG_Nslimit1</t>
  </si>
  <si>
    <t>GG_Oneblock</t>
  </si>
  <si>
    <t>GG_Ordering</t>
  </si>
  <si>
    <t>GG_Orientation</t>
  </si>
  <si>
    <t>GG_Outputorder</t>
  </si>
  <si>
    <t>GG_Overlap</t>
  </si>
  <si>
    <t>GG_Overlap_Scaling</t>
  </si>
  <si>
    <t>GG_Overlap_Shrink</t>
  </si>
  <si>
    <t>GG_Pack</t>
  </si>
  <si>
    <t>GG_Packmode</t>
  </si>
  <si>
    <t>GG_Pad</t>
  </si>
  <si>
    <t>GG_Page</t>
  </si>
  <si>
    <t>GG_Pagedir</t>
  </si>
  <si>
    <t>GG_Quadtree</t>
  </si>
  <si>
    <t>GG_Quantum</t>
  </si>
  <si>
    <t>GG_Rankdir</t>
  </si>
  <si>
    <t>GG_Ranksep</t>
  </si>
  <si>
    <t>GG_Ratio</t>
  </si>
  <si>
    <t>GG_Remincross</t>
  </si>
  <si>
    <t>GG_Repulsiveforce</t>
  </si>
  <si>
    <t>GG_Resolution</t>
  </si>
  <si>
    <t>GG_Root</t>
  </si>
  <si>
    <t>GG_Rotate</t>
  </si>
  <si>
    <t>GG_Rotation</t>
  </si>
  <si>
    <t>GG_Scale</t>
  </si>
  <si>
    <t>GG_Searchsize</t>
  </si>
  <si>
    <t>GG_Sep</t>
  </si>
  <si>
    <t>GG_Showboxes</t>
  </si>
  <si>
    <t>GG_Size</t>
  </si>
  <si>
    <t>GG_Smoothing</t>
  </si>
  <si>
    <t>GG_Sortv</t>
  </si>
  <si>
    <t>GG_Splines</t>
  </si>
  <si>
    <t>GG_Start</t>
  </si>
  <si>
    <t>GG_Style</t>
  </si>
  <si>
    <t>GG_Stylesheet</t>
  </si>
  <si>
    <t>GG_Target</t>
  </si>
  <si>
    <t>GG_Tbbalance</t>
  </si>
  <si>
    <t>GG_Tooltip</t>
  </si>
  <si>
    <t>GG_Truecolor</t>
  </si>
  <si>
    <t>GG_Url</t>
  </si>
  <si>
    <t>GG_Viewport</t>
  </si>
  <si>
    <t>GG_Voro_Margin</t>
  </si>
  <si>
    <t>GG_Xdotversion</t>
  </si>
  <si>
    <t>GG_Area</t>
  </si>
  <si>
    <t>GG_Cluster</t>
  </si>
  <si>
    <t>GG_Color</t>
  </si>
  <si>
    <t>GG_Fillcolor</t>
  </si>
  <si>
    <t>GG_Layer</t>
  </si>
  <si>
    <t>GG_Pencolor</t>
  </si>
  <si>
    <t>GG_Penwidth</t>
  </si>
  <si>
    <t>GG_Peripheries</t>
  </si>
  <si>
    <t>Description</t>
    <phoneticPr fontId="1"/>
  </si>
  <si>
    <t>Title &amp; Author</t>
  </si>
  <si>
    <t>title</t>
  </si>
  <si>
    <t>Document title</t>
  </si>
  <si>
    <t>subtitle</t>
  </si>
  <si>
    <t>Identifies the subtitle of the document.</t>
  </si>
  <si>
    <t>date</t>
  </si>
  <si>
    <t>Document date</t>
  </si>
  <si>
    <t>author</t>
  </si>
  <si>
    <t>Author or authors of the document</t>
  </si>
  <si>
    <t>institute</t>
  </si>
  <si>
    <t>Author affiliations for the presentation.</t>
  </si>
  <si>
    <t>order</t>
  </si>
  <si>
    <t>Order for document when included in a website automatic sidebar menu.</t>
  </si>
  <si>
    <t>Format Options</t>
  </si>
  <si>
    <t>brand</t>
  </si>
  <si>
    <t>Branding information to use for this document. If a string, the path to a brand file. If false, don’t use branding on this document. If an object, an inline brand definition.</t>
  </si>
  <si>
    <t>theme</t>
  </si>
  <si>
    <t>Theme name, theme scss file, or a mix of both.</t>
  </si>
  <si>
    <t>css</t>
  </si>
  <si>
    <t>One or more CSS style sheets.</t>
  </si>
  <si>
    <t>identifier-prefix</t>
  </si>
  <si>
    <t>Specify a prefix to be added to all identifiers and internal links in HTML and DocBook output, and to footnote numbers in Markdown and Haddock output. This is useful for preventing duplicate identifiers when generating fragments to be included in other pages.</t>
  </si>
  <si>
    <t>email-obfuscation</t>
  </si>
  <si>
    <t>html-q-tags</t>
  </si>
  <si>
    <r>
      <t>Use </t>
    </r>
    <r>
      <rPr>
        <sz val="10.5"/>
        <color theme="1"/>
        <rFont val="Menlo"/>
        <family val="2"/>
      </rPr>
      <t>&lt;q&gt;</t>
    </r>
    <r>
      <rPr>
        <sz val="12"/>
        <color theme="1"/>
        <rFont val="游ゴシック"/>
        <family val="2"/>
        <charset val="128"/>
        <scheme val="minor"/>
      </rPr>
      <t> tags for quotes in HTML.</t>
    </r>
  </si>
  <si>
    <t>quarto-required</t>
  </si>
  <si>
    <t>Table of Contents</t>
  </si>
  <si>
    <t>toc</t>
  </si>
  <si>
    <t>toc-depth</t>
  </si>
  <si>
    <t>Specify the number of section levels to include in the table of contents. The default is 3</t>
  </si>
  <si>
    <t>toc-title</t>
  </si>
  <si>
    <t>The title used for the table of contents.</t>
  </si>
  <si>
    <t>Numbering</t>
  </si>
  <si>
    <t>number-sections</t>
  </si>
  <si>
    <r>
      <t>Number section headings rendered output. By default, sections are not numbered. Sections with class </t>
    </r>
    <r>
      <rPr>
        <sz val="10.5"/>
        <color theme="1"/>
        <rFont val="Menlo"/>
        <family val="2"/>
      </rPr>
      <t>.unnumbered</t>
    </r>
    <r>
      <rPr>
        <sz val="12"/>
        <color theme="1"/>
        <rFont val="游ゴシック"/>
        <family val="2"/>
        <charset val="128"/>
        <scheme val="minor"/>
      </rPr>
      <t> will never be numbered, even if </t>
    </r>
    <r>
      <rPr>
        <sz val="10.5"/>
        <color theme="1"/>
        <rFont val="Menlo"/>
        <family val="2"/>
      </rPr>
      <t>number-sections</t>
    </r>
    <r>
      <rPr>
        <sz val="12"/>
        <color theme="1"/>
        <rFont val="游ゴシック"/>
        <family val="2"/>
        <charset val="128"/>
        <scheme val="minor"/>
      </rPr>
      <t> is specified.</t>
    </r>
  </si>
  <si>
    <t>number-depth</t>
  </si>
  <si>
    <t>number-offset</t>
  </si>
  <si>
    <r>
      <t>Offset for section headings in output (offsets are 0 by default) The first number is added to the section number for top-level headings, the second for second-level headings, and so on. So, for example, if you want the first top-level heading in your document to be numbered “6”, specify </t>
    </r>
    <r>
      <rPr>
        <sz val="10.5"/>
        <color theme="1"/>
        <rFont val="Menlo"/>
        <family val="2"/>
      </rPr>
      <t>number-offset: 5</t>
    </r>
    <r>
      <rPr>
        <sz val="12"/>
        <color theme="1"/>
        <rFont val="游ゴシック"/>
        <family val="2"/>
        <charset val="128"/>
        <scheme val="minor"/>
      </rPr>
      <t>. If your document starts with a level-2 heading which you want to be numbered “1.5”, specify </t>
    </r>
    <r>
      <rPr>
        <sz val="10.5"/>
        <color theme="1"/>
        <rFont val="Menlo"/>
        <family val="2"/>
      </rPr>
      <t>number-offset: [1,4]</t>
    </r>
    <r>
      <rPr>
        <sz val="12"/>
        <color theme="1"/>
        <rFont val="游ゴシック"/>
        <family val="2"/>
        <charset val="128"/>
        <scheme val="minor"/>
      </rPr>
      <t>. Implies </t>
    </r>
    <r>
      <rPr>
        <sz val="10.5"/>
        <color theme="1"/>
        <rFont val="Menlo"/>
        <family val="2"/>
      </rPr>
      <t>number-sections</t>
    </r>
  </si>
  <si>
    <t>shift-heading-level-by</t>
  </si>
  <si>
    <r>
      <t>Shift heading levels by a positive or negative integer. For example, with </t>
    </r>
    <r>
      <rPr>
        <sz val="10.5"/>
        <color theme="1"/>
        <rFont val="Menlo"/>
        <family val="2"/>
      </rPr>
      <t>shift-heading-level-by: -1</t>
    </r>
    <r>
      <rPr>
        <sz val="12"/>
        <color theme="1"/>
        <rFont val="游ゴシック"/>
        <family val="2"/>
        <charset val="128"/>
        <scheme val="minor"/>
      </rPr>
      <t>,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t>
    </r>
  </si>
  <si>
    <t>Slides</t>
  </si>
  <si>
    <t>incremental</t>
  </si>
  <si>
    <t>Make list items in slide shows display incrementally (one by one). The default is for lists to be displayed all at once.</t>
  </si>
  <si>
    <t>slide-level</t>
  </si>
  <si>
    <t>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t>
  </si>
  <si>
    <t>slide-number</t>
  </si>
  <si>
    <t>show-slide-number</t>
  </si>
  <si>
    <r>
      <t>Contexts in which the slide number appears (</t>
    </r>
    <r>
      <rPr>
        <sz val="10.5"/>
        <color theme="1"/>
        <rFont val="Menlo"/>
        <family val="2"/>
      </rPr>
      <t>all</t>
    </r>
    <r>
      <rPr>
        <sz val="12"/>
        <color theme="1"/>
        <rFont val="游ゴシック"/>
        <family val="2"/>
        <charset val="128"/>
        <scheme val="minor"/>
      </rPr>
      <t>, </t>
    </r>
    <r>
      <rPr>
        <sz val="10.5"/>
        <color theme="1"/>
        <rFont val="Menlo"/>
        <family val="2"/>
      </rPr>
      <t>print</t>
    </r>
    <r>
      <rPr>
        <sz val="12"/>
        <color theme="1"/>
        <rFont val="游ゴシック"/>
        <family val="2"/>
        <charset val="128"/>
        <scheme val="minor"/>
      </rPr>
      <t>, or </t>
    </r>
    <r>
      <rPr>
        <sz val="10.5"/>
        <color theme="1"/>
        <rFont val="Menlo"/>
        <family val="2"/>
      </rPr>
      <t>speaker</t>
    </r>
    <r>
      <rPr>
        <sz val="12"/>
        <color theme="1"/>
        <rFont val="游ゴシック"/>
        <family val="2"/>
        <charset val="128"/>
        <scheme val="minor"/>
      </rPr>
      <t>)</t>
    </r>
  </si>
  <si>
    <t>title-slide-attributes</t>
  </si>
  <si>
    <t>title-slide-style</t>
  </si>
  <si>
    <r>
      <t>The title slide style. Use </t>
    </r>
    <r>
      <rPr>
        <sz val="10.5"/>
        <color theme="1"/>
        <rFont val="Menlo"/>
        <family val="2"/>
      </rPr>
      <t>pandoc</t>
    </r>
    <r>
      <rPr>
        <sz val="12"/>
        <color theme="1"/>
        <rFont val="游ゴシック"/>
        <family val="2"/>
        <charset val="128"/>
        <scheme val="minor"/>
      </rPr>
      <t> to select the Pandoc default title slide style.</t>
    </r>
  </si>
  <si>
    <t>center-title-slide</t>
  </si>
  <si>
    <t>Vertical centering of title slide</t>
  </si>
  <si>
    <t>show-notes</t>
  </si>
  <si>
    <t>Make speaker notes visible to all viewers</t>
  </si>
  <si>
    <t>rtl</t>
  </si>
  <si>
    <t>Change the presentation direction to be RTL</t>
  </si>
  <si>
    <t>Slide Content</t>
  </si>
  <si>
    <t>logo</t>
  </si>
  <si>
    <t>Logo image (placed in bottom right corner of slides)</t>
  </si>
  <si>
    <t>footer</t>
  </si>
  <si>
    <r>
      <t>Footer to include on all slides. Can also be set per-slide by including a div with class </t>
    </r>
    <r>
      <rPr>
        <sz val="10.5"/>
        <color theme="1"/>
        <rFont val="Menlo"/>
        <family val="2"/>
      </rPr>
      <t>.footer</t>
    </r>
    <r>
      <rPr>
        <sz val="12"/>
        <color theme="1"/>
        <rFont val="游ゴシック"/>
        <family val="2"/>
        <charset val="128"/>
        <scheme val="minor"/>
      </rPr>
      <t> on the slide.</t>
    </r>
  </si>
  <si>
    <t>scrollable</t>
  </si>
  <si>
    <r>
      <t>true</t>
    </r>
    <r>
      <rPr>
        <sz val="12"/>
        <color theme="1"/>
        <rFont val="游ゴシック"/>
        <family val="2"/>
        <charset val="128"/>
        <scheme val="minor"/>
      </rPr>
      <t> to allow content that overflows slides vertically to scroll. This can also be set per-slide by including the </t>
    </r>
    <r>
      <rPr>
        <sz val="10.5"/>
        <color theme="1"/>
        <rFont val="Menlo"/>
        <family val="2"/>
      </rPr>
      <t>.scrollable</t>
    </r>
    <r>
      <rPr>
        <sz val="12"/>
        <color theme="1"/>
        <rFont val="游ゴシック"/>
        <family val="2"/>
        <charset val="128"/>
        <scheme val="minor"/>
      </rPr>
      <t> class on the slide title.</t>
    </r>
  </si>
  <si>
    <t>smaller</t>
  </si>
  <si>
    <r>
      <t>true</t>
    </r>
    <r>
      <rPr>
        <sz val="12"/>
        <color theme="1"/>
        <rFont val="游ゴシック"/>
        <family val="2"/>
        <charset val="128"/>
        <scheme val="minor"/>
      </rPr>
      <t> to use a smaller default font for slide content. This can also be set per-slide by including the </t>
    </r>
    <r>
      <rPr>
        <sz val="10.5"/>
        <color theme="1"/>
        <rFont val="Menlo"/>
        <family val="2"/>
      </rPr>
      <t>.smaller</t>
    </r>
    <r>
      <rPr>
        <sz val="12"/>
        <color theme="1"/>
        <rFont val="游ゴシック"/>
        <family val="2"/>
        <charset val="128"/>
        <scheme val="minor"/>
      </rPr>
      <t> class on the slide title.</t>
    </r>
  </si>
  <si>
    <t>output-location</t>
  </si>
  <si>
    <t>Slide Tools</t>
  </si>
  <si>
    <t>overview</t>
  </si>
  <si>
    <t>Enable the slide overview mode</t>
  </si>
  <si>
    <t>menu</t>
  </si>
  <si>
    <t>Configuration for revealjs menu.</t>
  </si>
  <si>
    <t>chalkboard</t>
  </si>
  <si>
    <t>Configuration for revealjs chalkboard.</t>
  </si>
  <si>
    <t>multiplex</t>
  </si>
  <si>
    <t>Configuration for reveal presentation multiplexing.</t>
  </si>
  <si>
    <t>scroll-view</t>
  </si>
  <si>
    <t>Control the scroll view feature of Revealjs</t>
  </si>
  <si>
    <t>Transitions</t>
  </si>
  <si>
    <t>transition</t>
  </si>
  <si>
    <r>
      <t>Transition style for slides backgrounds. (</t>
    </r>
    <r>
      <rPr>
        <sz val="10.5"/>
        <color theme="1"/>
        <rFont val="Menlo"/>
        <family val="2"/>
      </rPr>
      <t>none</t>
    </r>
    <r>
      <rPr>
        <sz val="12"/>
        <color theme="1"/>
        <rFont val="游ゴシック"/>
        <family val="2"/>
        <charset val="128"/>
        <scheme val="minor"/>
      </rPr>
      <t>, </t>
    </r>
    <r>
      <rPr>
        <sz val="10.5"/>
        <color theme="1"/>
        <rFont val="Menlo"/>
        <family val="2"/>
      </rPr>
      <t>fade</t>
    </r>
    <r>
      <rPr>
        <sz val="12"/>
        <color theme="1"/>
        <rFont val="游ゴシック"/>
        <family val="2"/>
        <charset val="128"/>
        <scheme val="minor"/>
      </rPr>
      <t>, </t>
    </r>
    <r>
      <rPr>
        <sz val="10.5"/>
        <color theme="1"/>
        <rFont val="Menlo"/>
        <family val="2"/>
      </rPr>
      <t>slide</t>
    </r>
    <r>
      <rPr>
        <sz val="12"/>
        <color theme="1"/>
        <rFont val="游ゴシック"/>
        <family val="2"/>
        <charset val="128"/>
        <scheme val="minor"/>
      </rPr>
      <t>, </t>
    </r>
    <r>
      <rPr>
        <sz val="10.5"/>
        <color theme="1"/>
        <rFont val="Menlo"/>
        <family val="2"/>
      </rPr>
      <t>convex</t>
    </r>
    <r>
      <rPr>
        <sz val="12"/>
        <color theme="1"/>
        <rFont val="游ゴシック"/>
        <family val="2"/>
        <charset val="128"/>
        <scheme val="minor"/>
      </rPr>
      <t>, </t>
    </r>
    <r>
      <rPr>
        <sz val="10.5"/>
        <color theme="1"/>
        <rFont val="Menlo"/>
        <family val="2"/>
      </rPr>
      <t>concave</t>
    </r>
    <r>
      <rPr>
        <sz val="12"/>
        <color theme="1"/>
        <rFont val="游ゴシック"/>
        <family val="2"/>
        <charset val="128"/>
        <scheme val="minor"/>
      </rPr>
      <t>, or </t>
    </r>
    <r>
      <rPr>
        <sz val="10.5"/>
        <color theme="1"/>
        <rFont val="Menlo"/>
        <family val="2"/>
      </rPr>
      <t>zoom</t>
    </r>
    <r>
      <rPr>
        <sz val="12"/>
        <color theme="1"/>
        <rFont val="游ゴシック"/>
        <family val="2"/>
        <charset val="128"/>
        <scheme val="minor"/>
      </rPr>
      <t>)</t>
    </r>
  </si>
  <si>
    <t>transition-speed</t>
  </si>
  <si>
    <r>
      <t>Slide transition speed (</t>
    </r>
    <r>
      <rPr>
        <sz val="10.5"/>
        <color theme="1"/>
        <rFont val="Menlo"/>
        <family val="2"/>
      </rPr>
      <t>default</t>
    </r>
    <r>
      <rPr>
        <sz val="12"/>
        <color theme="1"/>
        <rFont val="游ゴシック"/>
        <family val="2"/>
        <charset val="128"/>
        <scheme val="minor"/>
      </rPr>
      <t>, </t>
    </r>
    <r>
      <rPr>
        <sz val="10.5"/>
        <color theme="1"/>
        <rFont val="Menlo"/>
        <family val="2"/>
      </rPr>
      <t>fast</t>
    </r>
    <r>
      <rPr>
        <sz val="12"/>
        <color theme="1"/>
        <rFont val="游ゴシック"/>
        <family val="2"/>
        <charset val="128"/>
        <scheme val="minor"/>
      </rPr>
      <t>, or </t>
    </r>
    <r>
      <rPr>
        <sz val="10.5"/>
        <color theme="1"/>
        <rFont val="Menlo"/>
        <family val="2"/>
      </rPr>
      <t>slow</t>
    </r>
    <r>
      <rPr>
        <sz val="12"/>
        <color theme="1"/>
        <rFont val="游ゴシック"/>
        <family val="2"/>
        <charset val="128"/>
        <scheme val="minor"/>
      </rPr>
      <t>)</t>
    </r>
  </si>
  <si>
    <t>background-transition</t>
  </si>
  <si>
    <r>
      <t>Transition style for full page slide backgrounds. (</t>
    </r>
    <r>
      <rPr>
        <sz val="10.5"/>
        <color theme="1"/>
        <rFont val="Menlo"/>
        <family val="2"/>
      </rPr>
      <t>none</t>
    </r>
    <r>
      <rPr>
        <sz val="12"/>
        <color theme="1"/>
        <rFont val="游ゴシック"/>
        <family val="2"/>
        <charset val="128"/>
        <scheme val="minor"/>
      </rPr>
      <t>, </t>
    </r>
    <r>
      <rPr>
        <sz val="10.5"/>
        <color theme="1"/>
        <rFont val="Menlo"/>
        <family val="2"/>
      </rPr>
      <t>fade</t>
    </r>
    <r>
      <rPr>
        <sz val="12"/>
        <color theme="1"/>
        <rFont val="游ゴシック"/>
        <family val="2"/>
        <charset val="128"/>
        <scheme val="minor"/>
      </rPr>
      <t>, </t>
    </r>
    <r>
      <rPr>
        <sz val="10.5"/>
        <color theme="1"/>
        <rFont val="Menlo"/>
        <family val="2"/>
      </rPr>
      <t>slide</t>
    </r>
    <r>
      <rPr>
        <sz val="12"/>
        <color theme="1"/>
        <rFont val="游ゴシック"/>
        <family val="2"/>
        <charset val="128"/>
        <scheme val="minor"/>
      </rPr>
      <t>, </t>
    </r>
    <r>
      <rPr>
        <sz val="10.5"/>
        <color theme="1"/>
        <rFont val="Menlo"/>
        <family val="2"/>
      </rPr>
      <t>convex</t>
    </r>
    <r>
      <rPr>
        <sz val="12"/>
        <color theme="1"/>
        <rFont val="游ゴシック"/>
        <family val="2"/>
        <charset val="128"/>
        <scheme val="minor"/>
      </rPr>
      <t>, </t>
    </r>
    <r>
      <rPr>
        <sz val="10.5"/>
        <color theme="1"/>
        <rFont val="Menlo"/>
        <family val="2"/>
      </rPr>
      <t>concave</t>
    </r>
    <r>
      <rPr>
        <sz val="12"/>
        <color theme="1"/>
        <rFont val="游ゴシック"/>
        <family val="2"/>
        <charset val="128"/>
        <scheme val="minor"/>
      </rPr>
      <t>, or </t>
    </r>
    <r>
      <rPr>
        <sz val="10.5"/>
        <color theme="1"/>
        <rFont val="Menlo"/>
        <family val="2"/>
      </rPr>
      <t>zoom</t>
    </r>
    <r>
      <rPr>
        <sz val="12"/>
        <color theme="1"/>
        <rFont val="游ゴシック"/>
        <family val="2"/>
        <charset val="128"/>
        <scheme val="minor"/>
      </rPr>
      <t>)</t>
    </r>
  </si>
  <si>
    <t>fragments</t>
  </si>
  <si>
    <t>Turns fragments on and off globally</t>
  </si>
  <si>
    <t>auto-animate</t>
  </si>
  <si>
    <t>Globally enable/disable auto-animate (enabled by default)</t>
  </si>
  <si>
    <t>auto-animate-easing</t>
  </si>
  <si>
    <t>Default CSS easing function for auto-animation. Can be overridden per-slide or per-element via attributes.</t>
  </si>
  <si>
    <t>auto-animate-duration</t>
  </si>
  <si>
    <t>Duration (in seconds) of auto-animate transition. Can be overridden per-slide or per-element via attributes.</t>
  </si>
  <si>
    <t>auto-animate-unmatched</t>
  </si>
  <si>
    <t>Auto-animate unmatched elements. Can be overridden per-slide or per-element via attributes.</t>
  </si>
  <si>
    <t>auto-animate-styles</t>
  </si>
  <si>
    <t>CSS properties that can be auto-animated (positional styles like top, left, etc. are always animated).</t>
  </si>
  <si>
    <t>Navigation</t>
  </si>
  <si>
    <t>progress</t>
  </si>
  <si>
    <t>Display a presentation progress bar</t>
  </si>
  <si>
    <t>history</t>
  </si>
  <si>
    <t>Push each slide change to the browser history</t>
  </si>
  <si>
    <t>navigation-mode</t>
  </si>
  <si>
    <t>touch</t>
  </si>
  <si>
    <t>Enable touch navigation on devices with touch input</t>
  </si>
  <si>
    <t>keyboard</t>
  </si>
  <si>
    <t>Enable keyboard shortcuts for navigation</t>
  </si>
  <si>
    <t>mouse-wheel</t>
  </si>
  <si>
    <t>Enable slide navigation via mouse wheel</t>
  </si>
  <si>
    <t>hide-inactive-cursor</t>
  </si>
  <si>
    <t>Hide cursor if inactive</t>
  </si>
  <si>
    <t>hide-cursor-time</t>
  </si>
  <si>
    <t>Time before the cursor is hidden (in ms)</t>
  </si>
  <si>
    <t>loop</t>
  </si>
  <si>
    <t>Loop the presentation</t>
  </si>
  <si>
    <t>shuffle</t>
  </si>
  <si>
    <t>Randomize the order of slides each time the presentation loads</t>
  </si>
  <si>
    <t>controls</t>
  </si>
  <si>
    <t>controls-layout</t>
  </si>
  <si>
    <r>
      <t>Location for navigation controls (</t>
    </r>
    <r>
      <rPr>
        <sz val="10.5"/>
        <color theme="1"/>
        <rFont val="Menlo"/>
        <family val="2"/>
      </rPr>
      <t>edges</t>
    </r>
    <r>
      <rPr>
        <sz val="12"/>
        <color theme="1"/>
        <rFont val="游ゴシック"/>
        <family val="2"/>
        <charset val="128"/>
        <scheme val="minor"/>
      </rPr>
      <t> or </t>
    </r>
    <r>
      <rPr>
        <sz val="10.5"/>
        <color theme="1"/>
        <rFont val="Menlo"/>
        <family val="2"/>
      </rPr>
      <t>bottom-right</t>
    </r>
    <r>
      <rPr>
        <sz val="12"/>
        <color theme="1"/>
        <rFont val="游ゴシック"/>
        <family val="2"/>
        <charset val="128"/>
        <scheme val="minor"/>
      </rPr>
      <t>)</t>
    </r>
  </si>
  <si>
    <t>controls-tutorial</t>
  </si>
  <si>
    <t>Help the user learn the controls by providing visual hints.</t>
  </si>
  <si>
    <t>controls-back-arrows</t>
  </si>
  <si>
    <r>
      <t>Visibility rule for backwards navigation arrows (</t>
    </r>
    <r>
      <rPr>
        <sz val="10.5"/>
        <color theme="1"/>
        <rFont val="Menlo"/>
        <family val="2"/>
      </rPr>
      <t>faded</t>
    </r>
    <r>
      <rPr>
        <sz val="12"/>
        <color theme="1"/>
        <rFont val="游ゴシック"/>
        <family val="2"/>
        <charset val="128"/>
        <scheme val="minor"/>
      </rPr>
      <t>, </t>
    </r>
    <r>
      <rPr>
        <sz val="10.5"/>
        <color theme="1"/>
        <rFont val="Menlo"/>
        <family val="2"/>
      </rPr>
      <t>hidden</t>
    </r>
    <r>
      <rPr>
        <sz val="12"/>
        <color theme="1"/>
        <rFont val="游ゴシック"/>
        <family val="2"/>
        <charset val="128"/>
        <scheme val="minor"/>
      </rPr>
      <t>, or </t>
    </r>
    <r>
      <rPr>
        <sz val="10.5"/>
        <color theme="1"/>
        <rFont val="Menlo"/>
        <family val="2"/>
      </rPr>
      <t>visible</t>
    </r>
    <r>
      <rPr>
        <sz val="12"/>
        <color theme="1"/>
        <rFont val="游ゴシック"/>
        <family val="2"/>
        <charset val="128"/>
        <scheme val="minor"/>
      </rPr>
      <t>).</t>
    </r>
  </si>
  <si>
    <t>auto-slide</t>
  </si>
  <si>
    <t>Automatically progress all slides at the specified interval</t>
  </si>
  <si>
    <t>auto-slide-stoppable</t>
  </si>
  <si>
    <t>Stop auto-sliding after user input</t>
  </si>
  <si>
    <t>auto-slide-method</t>
  </si>
  <si>
    <t>Navigation method to use when auto sliding (defaults to navigateNext)</t>
  </si>
  <si>
    <t>default-timing</t>
  </si>
  <si>
    <t>Expected average seconds per slide (used by pacing timer in speaker view)</t>
  </si>
  <si>
    <t>pause</t>
  </si>
  <si>
    <t>Flags whether it should be possible to pause the presentation (blackout)</t>
  </si>
  <si>
    <t>help</t>
  </si>
  <si>
    <r>
      <t>Show a help overlay when the </t>
    </r>
    <r>
      <rPr>
        <sz val="10.5"/>
        <color theme="1"/>
        <rFont val="Menlo"/>
        <family val="2"/>
      </rPr>
      <t>?</t>
    </r>
    <r>
      <rPr>
        <sz val="12"/>
        <color theme="1"/>
        <rFont val="游ゴシック"/>
        <family val="2"/>
        <charset val="128"/>
        <scheme val="minor"/>
      </rPr>
      <t> key is pressed</t>
    </r>
  </si>
  <si>
    <t>hash</t>
  </si>
  <si>
    <t>Add the current slide to the URL hash</t>
  </si>
  <si>
    <t>hash-type</t>
  </si>
  <si>
    <r>
      <t>URL hash type (</t>
    </r>
    <r>
      <rPr>
        <sz val="10.5"/>
        <color theme="1"/>
        <rFont val="Menlo"/>
        <family val="2"/>
      </rPr>
      <t>number</t>
    </r>
    <r>
      <rPr>
        <sz val="12"/>
        <color theme="1"/>
        <rFont val="游ゴシック"/>
        <family val="2"/>
        <charset val="128"/>
        <scheme val="minor"/>
      </rPr>
      <t> or </t>
    </r>
    <r>
      <rPr>
        <sz val="10.5"/>
        <color theme="1"/>
        <rFont val="Menlo"/>
        <family val="2"/>
      </rPr>
      <t>title</t>
    </r>
    <r>
      <rPr>
        <sz val="12"/>
        <color theme="1"/>
        <rFont val="游ゴシック"/>
        <family val="2"/>
        <charset val="128"/>
        <scheme val="minor"/>
      </rPr>
      <t>)</t>
    </r>
  </si>
  <si>
    <t>hash-one-based-index</t>
  </si>
  <si>
    <t>Use 1 based indexing for hash links to match slide number</t>
  </si>
  <si>
    <t>respond-to-hash-changes</t>
  </si>
  <si>
    <t>Monitor the hash and change slides accordingly</t>
  </si>
  <si>
    <t>fragment-in-url</t>
  </si>
  <si>
    <t>Include the current fragment in the URL</t>
  </si>
  <si>
    <t>slide-tone</t>
  </si>
  <si>
    <t>Play a subtle sound when changing slides</t>
  </si>
  <si>
    <t>jump-to-slide</t>
  </si>
  <si>
    <t>Deactivate jump to slide feature.</t>
  </si>
  <si>
    <t>Print to PDF</t>
  </si>
  <si>
    <t>pdf-max-pages-per-slide</t>
  </si>
  <si>
    <t>Slides that are too tall to fit within a single page will expand onto multiple pages. You can limit how many pages a slide may expand to using this option.</t>
  </si>
  <si>
    <t>pdf-separate-fragments</t>
  </si>
  <si>
    <t>Prints each fragment on a separate slide</t>
  </si>
  <si>
    <t>pdf-page-height-offset</t>
  </si>
  <si>
    <t>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t>
  </si>
  <si>
    <t>Media</t>
  </si>
  <si>
    <t>preview-links</t>
  </si>
  <si>
    <t>auto-play-media</t>
  </si>
  <si>
    <r>
      <t>Autoplay embedded media (</t>
    </r>
    <r>
      <rPr>
        <sz val="10.5"/>
        <color theme="1"/>
        <rFont val="Menlo"/>
        <family val="2"/>
      </rPr>
      <t>null</t>
    </r>
    <r>
      <rPr>
        <sz val="12"/>
        <color theme="1"/>
        <rFont val="游ゴシック"/>
        <family val="2"/>
        <charset val="128"/>
        <scheme val="minor"/>
      </rPr>
      <t>, </t>
    </r>
    <r>
      <rPr>
        <sz val="10.5"/>
        <color theme="1"/>
        <rFont val="Menlo"/>
        <family val="2"/>
      </rPr>
      <t>true</t>
    </r>
    <r>
      <rPr>
        <sz val="12"/>
        <color theme="1"/>
        <rFont val="游ゴシック"/>
        <family val="2"/>
        <charset val="128"/>
        <scheme val="minor"/>
      </rPr>
      <t>, or </t>
    </r>
    <r>
      <rPr>
        <sz val="10.5"/>
        <color theme="1"/>
        <rFont val="Menlo"/>
        <family val="2"/>
      </rPr>
      <t>false</t>
    </r>
    <r>
      <rPr>
        <sz val="12"/>
        <color theme="1"/>
        <rFont val="游ゴシック"/>
        <family val="2"/>
        <charset val="128"/>
        <scheme val="minor"/>
      </rPr>
      <t>). Default is </t>
    </r>
    <r>
      <rPr>
        <sz val="10.5"/>
        <color theme="1"/>
        <rFont val="Menlo"/>
        <family val="2"/>
      </rPr>
      <t>null</t>
    </r>
    <r>
      <rPr>
        <sz val="12"/>
        <color theme="1"/>
        <rFont val="游ゴシック"/>
        <family val="2"/>
        <charset val="128"/>
        <scheme val="minor"/>
      </rPr>
      <t> (only when </t>
    </r>
    <r>
      <rPr>
        <sz val="10.5"/>
        <color theme="1"/>
        <rFont val="Menlo"/>
        <family val="2"/>
      </rPr>
      <t>autoplay</t>
    </r>
    <r>
      <rPr>
        <sz val="12"/>
        <color theme="1"/>
        <rFont val="游ゴシック"/>
        <family val="2"/>
        <charset val="128"/>
        <scheme val="minor"/>
      </rPr>
      <t> attribute is specified)</t>
    </r>
  </si>
  <si>
    <t>preload-iframes</t>
  </si>
  <si>
    <t>view-distance</t>
  </si>
  <si>
    <t>Number of slides away from the current slide to pre-load resources for</t>
  </si>
  <si>
    <t>mobile-view-distance</t>
  </si>
  <si>
    <t>Number of slides away from the current slide to pre-load resources for (on mobile devices).</t>
  </si>
  <si>
    <t>parallax-background-image</t>
  </si>
  <si>
    <t>Parallax background image</t>
  </si>
  <si>
    <t>parallax-background-size</t>
  </si>
  <si>
    <t>Parallax background size (e.g. ‘2100px 900px’)</t>
  </si>
  <si>
    <t>parallax-background-horizontal</t>
  </si>
  <si>
    <t>Number of pixels to move the parallax background horizontally per slide.</t>
  </si>
  <si>
    <t>parallax-background-vertical</t>
  </si>
  <si>
    <t>Number of pixels to move the parallax background vertically per slide.</t>
  </si>
  <si>
    <t>Slide Layout</t>
  </si>
  <si>
    <t>auto-stretch</t>
  </si>
  <si>
    <t>For slides with a single top-level image, automatically stretch it to fill the slide.</t>
  </si>
  <si>
    <t>The “normal” width of the presentation, aspect ratio will be preserved when the presentation is scaled to fit different resolutions. Can be specified using percentage units.</t>
  </si>
  <si>
    <t>The “normal” height of the presentation, aspect ratio will be preserved when the presentation is scaled to fit different resolutions. Can be specified using percentage units.</t>
  </si>
  <si>
    <t>min-scale</t>
  </si>
  <si>
    <t>Bounds for smallest possible scale to apply to content</t>
  </si>
  <si>
    <t>max-scale</t>
  </si>
  <si>
    <t>Bounds for largest possible scale to apply to content</t>
  </si>
  <si>
    <t>Vertical centering of slides</t>
  </si>
  <si>
    <t>disable-layout</t>
  </si>
  <si>
    <t>Disables the default reveal.js slide layout (scaling and centering)</t>
  </si>
  <si>
    <t>code-block-height</t>
  </si>
  <si>
    <t>Sets the maximum height for source code blocks that appear in the presentation.</t>
  </si>
  <si>
    <t>Layout</t>
  </si>
  <si>
    <t>cap-location</t>
  </si>
  <si>
    <r>
      <t>Where to place figure and table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</si>
  <si>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fig-cap-location</t>
  </si>
  <si>
    <r>
      <t>Where to place figure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</si>
  <si>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tbl-cap-location</t>
  </si>
  <si>
    <r>
      <t>Where to place table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</si>
  <si>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classoption</t>
  </si>
  <si>
    <t>grid</t>
  </si>
  <si>
    <t>Properties of the grid system used to layout Quarto HTML pages.</t>
  </si>
  <si>
    <t>max-width</t>
  </si>
  <si>
    <r>
      <t>Adds a css </t>
    </r>
    <r>
      <rPr>
        <sz val="10.5"/>
        <color theme="1"/>
        <rFont val="Menlo"/>
        <family val="2"/>
      </rPr>
      <t>max-width</t>
    </r>
    <r>
      <rPr>
        <sz val="12"/>
        <color theme="1"/>
        <rFont val="游ゴシック"/>
        <family val="2"/>
        <charset val="128"/>
        <scheme val="minor"/>
      </rPr>
      <t> to the body Element.</t>
    </r>
  </si>
  <si>
    <t>margin-left</t>
  </si>
  <si>
    <t>margin-right</t>
  </si>
  <si>
    <t>margin-top</t>
  </si>
  <si>
    <t>margin-bottom</t>
  </si>
  <si>
    <t>Code</t>
  </si>
  <si>
    <t>code-fold</t>
  </si>
  <si>
    <t>code-summary</t>
  </si>
  <si>
    <r>
      <t>Summary text to use for code blocks collapsed using </t>
    </r>
    <r>
      <rPr>
        <sz val="10.5"/>
        <color theme="1"/>
        <rFont val="Menlo"/>
        <family val="2"/>
      </rPr>
      <t>code-fold</t>
    </r>
  </si>
  <si>
    <t>code-overflow</t>
  </si>
  <si>
    <t>scroll</t>
  </si>
  <si>
    <t>code-line-numbers</t>
  </si>
  <si>
    <t>code-copy</t>
  </si>
  <si>
    <t>code-link</t>
  </si>
  <si>
    <t>code-annotations</t>
  </si>
  <si>
    <t>The style to use when displaying code annotations. Set this value to false to hide code annotations.</t>
  </si>
  <si>
    <t>highlight-style</t>
  </si>
  <si>
    <t>syntax-definitions</t>
  </si>
  <si>
    <t>KDE language syntax definition files (XML)</t>
  </si>
  <si>
    <t>indented-code-classes</t>
  </si>
  <si>
    <t>Specify classes to use for all indented code blocks</t>
  </si>
  <si>
    <t>Execution</t>
  </si>
  <si>
    <t>eval</t>
  </si>
  <si>
    <t>echo</t>
  </si>
  <si>
    <t>output</t>
  </si>
  <si>
    <t>warning</t>
  </si>
  <si>
    <t>Include warnings in rendered output.</t>
  </si>
  <si>
    <t>error</t>
  </si>
  <si>
    <t>Include errors in the output (note that this implies that errors executing code will not halt processing of the document).</t>
  </si>
  <si>
    <t>include</t>
  </si>
  <si>
    <t>Catch all for preventing any output (code or results) from being included in output.</t>
  </si>
  <si>
    <t>cache</t>
  </si>
  <si>
    <t>freeze</t>
  </si>
  <si>
    <t>Figures</t>
  </si>
  <si>
    <t>fig-align</t>
  </si>
  <si>
    <r>
      <t>Figure horizontal alignment (</t>
    </r>
    <r>
      <rPr>
        <sz val="10.5"/>
        <color theme="1"/>
        <rFont val="Menlo"/>
        <family val="2"/>
      </rPr>
      <t>default</t>
    </r>
    <r>
      <rPr>
        <sz val="12"/>
        <color theme="1"/>
        <rFont val="游ゴシック"/>
        <family val="2"/>
        <charset val="128"/>
        <scheme val="minor"/>
      </rPr>
      <t>, </t>
    </r>
    <r>
      <rPr>
        <sz val="10.5"/>
        <color theme="1"/>
        <rFont val="Menlo"/>
        <family val="2"/>
      </rPr>
      <t>left</t>
    </r>
    <r>
      <rPr>
        <sz val="12"/>
        <color theme="1"/>
        <rFont val="游ゴシック"/>
        <family val="2"/>
        <charset val="128"/>
        <scheme val="minor"/>
      </rPr>
      <t>, </t>
    </r>
    <r>
      <rPr>
        <sz val="10.5"/>
        <color theme="1"/>
        <rFont val="Menlo"/>
        <family val="2"/>
      </rPr>
      <t>right</t>
    </r>
    <r>
      <rPr>
        <sz val="12"/>
        <color theme="1"/>
        <rFont val="游ゴシック"/>
        <family val="2"/>
        <charset val="128"/>
        <scheme val="minor"/>
      </rPr>
      <t>, or </t>
    </r>
    <r>
      <rPr>
        <sz val="10.5"/>
        <color theme="1"/>
        <rFont val="Menlo"/>
        <family val="2"/>
      </rPr>
      <t>center</t>
    </r>
    <r>
      <rPr>
        <sz val="12"/>
        <color theme="1"/>
        <rFont val="游ゴシック"/>
        <family val="2"/>
        <charset val="128"/>
        <scheme val="minor"/>
      </rPr>
      <t>)</t>
    </r>
  </si>
  <si>
    <t>fig-width</t>
  </si>
  <si>
    <t>fig-height</t>
  </si>
  <si>
    <t>fig-format</t>
  </si>
  <si>
    <r>
      <t>Default format for figures generated by Matplotlib or R graphics (</t>
    </r>
    <r>
      <rPr>
        <sz val="10.5"/>
        <color theme="1"/>
        <rFont val="Menlo"/>
        <family val="2"/>
      </rPr>
      <t>retina</t>
    </r>
    <r>
      <rPr>
        <sz val="12"/>
        <color theme="1"/>
        <rFont val="游ゴシック"/>
        <family val="2"/>
        <charset val="128"/>
        <scheme val="minor"/>
      </rPr>
      <t>, </t>
    </r>
    <r>
      <rPr>
        <sz val="10.5"/>
        <color theme="1"/>
        <rFont val="Menlo"/>
        <family val="2"/>
      </rPr>
      <t>png</t>
    </r>
    <r>
      <rPr>
        <sz val="12"/>
        <color theme="1"/>
        <rFont val="游ゴシック"/>
        <family val="2"/>
        <charset val="128"/>
        <scheme val="minor"/>
      </rPr>
      <t>, </t>
    </r>
    <r>
      <rPr>
        <sz val="10.5"/>
        <color theme="1"/>
        <rFont val="Menlo"/>
        <family val="2"/>
      </rPr>
      <t>jpeg</t>
    </r>
    <r>
      <rPr>
        <sz val="12"/>
        <color theme="1"/>
        <rFont val="游ゴシック"/>
        <family val="2"/>
        <charset val="128"/>
        <scheme val="minor"/>
      </rPr>
      <t>, </t>
    </r>
    <r>
      <rPr>
        <sz val="10.5"/>
        <color theme="1"/>
        <rFont val="Menlo"/>
        <family val="2"/>
      </rPr>
      <t>svg</t>
    </r>
    <r>
      <rPr>
        <sz val="12"/>
        <color theme="1"/>
        <rFont val="游ゴシック"/>
        <family val="2"/>
        <charset val="128"/>
        <scheme val="minor"/>
      </rPr>
      <t>, or </t>
    </r>
    <r>
      <rPr>
        <sz val="10.5"/>
        <color theme="1"/>
        <rFont val="Menlo"/>
        <family val="2"/>
      </rPr>
      <t>pdf</t>
    </r>
    <r>
      <rPr>
        <sz val="12"/>
        <color theme="1"/>
        <rFont val="游ゴシック"/>
        <family val="2"/>
        <charset val="128"/>
        <scheme val="minor"/>
      </rPr>
      <t>)</t>
    </r>
  </si>
  <si>
    <t>fig-dpi</t>
  </si>
  <si>
    <t>fig-asp</t>
  </si>
  <si>
    <t>fig-responsive</t>
  </si>
  <si>
    <t>Whether to make images in this document responsive.</t>
  </si>
  <si>
    <t>Tables</t>
  </si>
  <si>
    <t>tbl-colwidths</t>
  </si>
  <si>
    <t>df-print</t>
  </si>
  <si>
    <t>Links</t>
  </si>
  <si>
    <t>link-external-icon</t>
  </si>
  <si>
    <t>Show a special icon next to links that leave the current site.</t>
  </si>
  <si>
    <t>link-external-newwindow</t>
  </si>
  <si>
    <t>Open external links in a new browser window or tab (rather than navigating the current tab).</t>
  </si>
  <si>
    <t>link-external-filter</t>
  </si>
  <si>
    <t>References</t>
  </si>
  <si>
    <t>bibliography</t>
  </si>
  <si>
    <t>Document bibliography (BibTeX or CSL). May be a single file or a list of files</t>
  </si>
  <si>
    <t>csl</t>
  </si>
  <si>
    <t>Citation Style Language file to use for formatting references.</t>
  </si>
  <si>
    <t>citations-hover</t>
  </si>
  <si>
    <t>Enables a hover popup for citation that shows the reference information.</t>
  </si>
  <si>
    <t>citeproc</t>
  </si>
  <si>
    <r>
      <t>Turn on built-in citation processing. To use this feature, you will need to have a document containing citations and a source of bibliographic data: either an external bibliography file or a list of </t>
    </r>
    <r>
      <rPr>
        <sz val="10.5"/>
        <color theme="1"/>
        <rFont val="Menlo"/>
        <family val="2"/>
      </rPr>
      <t>references</t>
    </r>
    <r>
      <rPr>
        <sz val="12"/>
        <color theme="1"/>
        <rFont val="游ゴシック"/>
        <family val="2"/>
        <charset val="128"/>
        <scheme val="minor"/>
      </rPr>
      <t> in the document’s YAML metadata. You can optionally also include a </t>
    </r>
    <r>
      <rPr>
        <sz val="10.5"/>
        <color theme="1"/>
        <rFont val="Menlo"/>
        <family val="2"/>
      </rPr>
      <t>csl</t>
    </r>
    <r>
      <rPr>
        <sz val="12"/>
        <color theme="1"/>
        <rFont val="游ゴシック"/>
        <family val="2"/>
        <charset val="128"/>
        <scheme val="minor"/>
      </rPr>
      <t> citation style file.</t>
    </r>
  </si>
  <si>
    <t>citation-abbreviations</t>
  </si>
  <si>
    <t>Footnotes</t>
  </si>
  <si>
    <t>footnotes-hover</t>
  </si>
  <si>
    <t>Enables a hover popup for footnotes that shows the footnote contents.</t>
  </si>
  <si>
    <t>reference-location</t>
  </si>
  <si>
    <t>Cross-References</t>
  </si>
  <si>
    <t>crossref</t>
  </si>
  <si>
    <r>
      <t>Configuration for cross-reference labels and prefixes. See </t>
    </r>
    <r>
      <rPr>
        <u/>
        <sz val="12"/>
        <color theme="10"/>
        <rFont val="游ゴシック"/>
        <family val="3"/>
        <charset val="128"/>
        <scheme val="minor"/>
      </rPr>
      <t>Cross-Reference Options for more details.</t>
    </r>
  </si>
  <si>
    <t>crossrefs-hover</t>
  </si>
  <si>
    <t>Enables a hover popup for cross references that shows the item being referenced.</t>
  </si>
  <si>
    <t>Citation</t>
  </si>
  <si>
    <t>citation</t>
  </si>
  <si>
    <t>Language</t>
  </si>
  <si>
    <t>lang</t>
  </si>
  <si>
    <t>language</t>
  </si>
  <si>
    <t>YAML file containing custom language translations</t>
  </si>
  <si>
    <t>dir</t>
  </si>
  <si>
    <t>Includes</t>
  </si>
  <si>
    <t>include-before-body</t>
  </si>
  <si>
    <t>include-after-body</t>
  </si>
  <si>
    <t>include-in-header</t>
  </si>
  <si>
    <t>resources</t>
  </si>
  <si>
    <t>Path (or glob) to files to publish with this document.</t>
  </si>
  <si>
    <t>metadata-files</t>
  </si>
  <si>
    <r>
      <t>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t>
    </r>
    <r>
      <rPr>
        <sz val="10.5"/>
        <color theme="1"/>
        <rFont val="Menlo"/>
        <family val="2"/>
      </rPr>
      <t>-M</t>
    </r>
    <r>
      <rPr>
        <sz val="12"/>
        <color theme="1"/>
        <rFont val="游ゴシック"/>
        <family val="2"/>
        <charset val="128"/>
        <scheme val="minor"/>
      </rPr>
      <t>, overwrite values specified with this option.</t>
    </r>
  </si>
  <si>
    <t>Metadata</t>
  </si>
  <si>
    <t>keywords</t>
  </si>
  <si>
    <t>List of keywords to be included in the document metadata.</t>
  </si>
  <si>
    <t>pagetitle</t>
  </si>
  <si>
    <t>Sets the title metadata for the document</t>
  </si>
  <si>
    <t>title-prefix</t>
  </si>
  <si>
    <t>Specify STRING as a prefix at the beginning of the title that appears in the HTML header (but not in the title as it appears at the beginning of the body)</t>
  </si>
  <si>
    <t>description-meta</t>
  </si>
  <si>
    <t>Sets the description metadata for the document</t>
  </si>
  <si>
    <t>author-meta</t>
  </si>
  <si>
    <t>Sets the author metadata for the document</t>
  </si>
  <si>
    <t>date-meta</t>
  </si>
  <si>
    <t>Sets the date metadata for the document</t>
  </si>
  <si>
    <t>Rendering</t>
  </si>
  <si>
    <t>from</t>
  </si>
  <si>
    <t>Format to read from. Extensions can be individually enabled or disabled by appending +EXTENSION or -EXTENSION to the format name (e.g. markdown+emoji).</t>
  </si>
  <si>
    <t>output-file</t>
  </si>
  <si>
    <t>Output file to write to</t>
  </si>
  <si>
    <t>output-ext</t>
  </si>
  <si>
    <t>Extension to use for generated output file</t>
  </si>
  <si>
    <t>template</t>
  </si>
  <si>
    <t>Use the specified file as a custom template for the generated document.</t>
  </si>
  <si>
    <t>template-partials</t>
  </si>
  <si>
    <t>Include the specified files as partials accessible to the template for the generated content.</t>
  </si>
  <si>
    <t>embed-resources</t>
  </si>
  <si>
    <r>
      <t>Produce a standalone HTML file with no external dependencies, using </t>
    </r>
    <r>
      <rPr>
        <sz val="10.5"/>
        <color theme="1"/>
        <rFont val="Menlo"/>
        <family val="2"/>
      </rPr>
      <t>data:</t>
    </r>
    <r>
      <rPr>
        <sz val="12"/>
        <color theme="1"/>
        <rFont val="游ゴシック"/>
        <family val="2"/>
        <charset val="128"/>
        <scheme val="minor"/>
      </rPr>
      <t>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t>
    </r>
    <r>
      <rPr>
        <sz val="10.5"/>
        <color theme="1"/>
        <rFont val="Menlo"/>
        <family val="2"/>
      </rPr>
      <t>html4</t>
    </r>
    <r>
      <rPr>
        <sz val="12"/>
        <color theme="1"/>
        <rFont val="游ゴシック"/>
        <family val="2"/>
        <charset val="128"/>
        <scheme val="minor"/>
      </rPr>
      <t>, </t>
    </r>
    <r>
      <rPr>
        <sz val="10.5"/>
        <color theme="1"/>
        <rFont val="Menlo"/>
        <family val="2"/>
      </rPr>
      <t>html5</t>
    </r>
    <r>
      <rPr>
        <sz val="12"/>
        <color theme="1"/>
        <rFont val="游ゴシック"/>
        <family val="2"/>
        <charset val="128"/>
        <scheme val="minor"/>
      </rPr>
      <t>, </t>
    </r>
    <r>
      <rPr>
        <sz val="10.5"/>
        <color theme="1"/>
        <rFont val="Menlo"/>
        <family val="2"/>
      </rPr>
      <t>html+lhs</t>
    </r>
    <r>
      <rPr>
        <sz val="12"/>
        <color theme="1"/>
        <rFont val="游ゴシック"/>
        <family val="2"/>
        <charset val="128"/>
        <scheme val="minor"/>
      </rPr>
      <t>, </t>
    </r>
    <r>
      <rPr>
        <sz val="10.5"/>
        <color theme="1"/>
        <rFont val="Menlo"/>
        <family val="2"/>
      </rPr>
      <t>html5+lhs</t>
    </r>
    <r>
      <rPr>
        <sz val="12"/>
        <color theme="1"/>
        <rFont val="游ゴシック"/>
        <family val="2"/>
        <charset val="128"/>
        <scheme val="minor"/>
      </rPr>
      <t>, </t>
    </r>
    <r>
      <rPr>
        <sz val="10.5"/>
        <color theme="1"/>
        <rFont val="Menlo"/>
        <family val="2"/>
      </rPr>
      <t>s5</t>
    </r>
    <r>
      <rPr>
        <sz val="12"/>
        <color theme="1"/>
        <rFont val="游ゴシック"/>
        <family val="2"/>
        <charset val="128"/>
        <scheme val="minor"/>
      </rPr>
      <t>, </t>
    </r>
    <r>
      <rPr>
        <sz val="10.5"/>
        <color theme="1"/>
        <rFont val="Menlo"/>
        <family val="2"/>
      </rPr>
      <t>slidy</t>
    </r>
    <r>
      <rPr>
        <sz val="12"/>
        <color theme="1"/>
        <rFont val="游ゴシック"/>
        <family val="2"/>
        <charset val="128"/>
        <scheme val="minor"/>
      </rPr>
      <t>, </t>
    </r>
    <r>
      <rPr>
        <sz val="10.5"/>
        <color theme="1"/>
        <rFont val="Menlo"/>
        <family val="2"/>
      </rPr>
      <t>slideous</t>
    </r>
    <r>
      <rPr>
        <sz val="12"/>
        <color theme="1"/>
        <rFont val="游ゴシック"/>
        <family val="2"/>
        <charset val="128"/>
        <scheme val="minor"/>
      </rPr>
      <t>, </t>
    </r>
    <r>
      <rPr>
        <sz val="10.5"/>
        <color theme="1"/>
        <rFont val="Menlo"/>
        <family val="2"/>
      </rPr>
      <t>dzslides</t>
    </r>
    <r>
      <rPr>
        <sz val="12"/>
        <color theme="1"/>
        <rFont val="游ゴシック"/>
        <family val="2"/>
        <charset val="128"/>
        <scheme val="minor"/>
      </rPr>
      <t>, and </t>
    </r>
    <r>
      <rPr>
        <sz val="10.5"/>
        <color theme="1"/>
        <rFont val="Menlo"/>
        <family val="2"/>
      </rPr>
      <t>revealjs</t>
    </r>
    <r>
      <rPr>
        <sz val="12"/>
        <color theme="1"/>
        <rFont val="游ゴシック"/>
        <family val="2"/>
        <charset val="128"/>
        <scheme val="minor"/>
      </rPr>
      <t>. Scripts, images, and stylesheets at absolute URLs will be downloaded; those at relative URLs will be sought relative to the working directory (if the first source file is local) or relative to the base URL (if the first source file is remote). Elements with the attribute </t>
    </r>
    <r>
      <rPr>
        <sz val="10.5"/>
        <color theme="1"/>
        <rFont val="Menlo"/>
        <family val="2"/>
      </rPr>
      <t>data-external="1"</t>
    </r>
    <r>
      <rPr>
        <sz val="12"/>
        <color theme="1"/>
        <rFont val="游ゴシック"/>
        <family val="2"/>
        <charset val="128"/>
        <scheme val="minor"/>
      </rPr>
      <t>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t>
    </r>
    <r>
      <rPr>
        <sz val="10.5"/>
        <color theme="1"/>
        <rFont val="Menlo"/>
        <family val="2"/>
      </rPr>
      <t>reveal.js</t>
    </r>
    <r>
      <rPr>
        <sz val="12"/>
        <color theme="1"/>
        <rFont val="游ゴシック"/>
        <family val="2"/>
        <charset val="128"/>
        <scheme val="minor"/>
      </rPr>
      <t> slide show.</t>
    </r>
  </si>
  <si>
    <t>self-contained-math</t>
  </si>
  <si>
    <r>
      <t>Embed math libraries (e.g. MathJax) within </t>
    </r>
    <r>
      <rPr>
        <sz val="10.5"/>
        <color theme="1"/>
        <rFont val="Menlo"/>
        <family val="2"/>
      </rPr>
      <t>self-contained</t>
    </r>
    <r>
      <rPr>
        <sz val="12"/>
        <color theme="1"/>
        <rFont val="游ゴシック"/>
        <family val="2"/>
        <charset val="128"/>
        <scheme val="minor"/>
      </rPr>
      <t> output. Note that math libraries are not embedded by default because they are quite large and often time consuming to download.</t>
    </r>
  </si>
  <si>
    <t>filters</t>
  </si>
  <si>
    <t>Specify executables or Lua scripts to be used as a filter transforming the pandoc AST after the input is parsed and before the output is written.</t>
  </si>
  <si>
    <t>shortcodes</t>
  </si>
  <si>
    <t>Specify Lua scripts that implement shortcode handlers</t>
  </si>
  <si>
    <t>keep-md</t>
  </si>
  <si>
    <t>Keep the markdown file generated by executing code</t>
  </si>
  <si>
    <t>keep-ipynb</t>
  </si>
  <si>
    <t>Keep the notebook file generated from executing code.</t>
  </si>
  <si>
    <t>ipynb-filters</t>
  </si>
  <si>
    <t>Filters to pre-process ipynb files before rendering to markdown</t>
  </si>
  <si>
    <t>ipynb-shell-interactivity</t>
  </si>
  <si>
    <t>Specify which nodes should be run interactively (displaying output from expressions)</t>
  </si>
  <si>
    <t>plotly-connected</t>
  </si>
  <si>
    <t>If true, use the “notebook_connected” plotly renderer, which downloads its dependencies from a CDN and requires an internet connection to view.</t>
  </si>
  <si>
    <t>extract-media</t>
  </si>
  <si>
    <t>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t>
  </si>
  <si>
    <t>resource-path</t>
  </si>
  <si>
    <t>List of paths to search for images and other resources.</t>
  </si>
  <si>
    <t>default-image-extension</t>
  </si>
  <si>
    <t>Specify a default extension to use when image paths/URLs have no extension. This allows you to use the same source for formats that require different kinds of images. Currently this option only affects the Markdown and LaTeX readers.</t>
  </si>
  <si>
    <t>abbreviations</t>
  </si>
  <si>
    <t>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t>
  </si>
  <si>
    <r>
      <t>Specify the default dpi (dots per inch) value for conversion from pixels to inch/ centimeters and vice versa. (Technically, the correct term would be ppi: pixels per inch.) The default is </t>
    </r>
    <r>
      <rPr>
        <sz val="10.5"/>
        <color theme="1"/>
        <rFont val="Menlo"/>
        <family val="2"/>
      </rPr>
      <t>96</t>
    </r>
    <r>
      <rPr>
        <sz val="12"/>
        <color theme="1"/>
        <rFont val="游ゴシック"/>
        <family val="2"/>
        <charset val="128"/>
        <scheme val="minor"/>
      </rPr>
      <t>. When images contain information about dpi internally, the encoded value is used instead of the default specified by this option.</t>
    </r>
  </si>
  <si>
    <t>html-table-processing</t>
  </si>
  <si>
    <r>
      <t>If </t>
    </r>
    <r>
      <rPr>
        <sz val="10.5"/>
        <color theme="1"/>
        <rFont val="Menlo"/>
        <family val="2"/>
      </rPr>
      <t>none</t>
    </r>
    <r>
      <rPr>
        <sz val="12"/>
        <color theme="1"/>
        <rFont val="游ゴシック"/>
        <family val="2"/>
        <charset val="128"/>
        <scheme val="minor"/>
      </rPr>
      <t>, do not process tables in HTML input.</t>
    </r>
  </si>
  <si>
    <t>Text Output</t>
  </si>
  <si>
    <t>strip-comments</t>
  </si>
  <si>
    <r>
      <t>Strip out HTML comments in the Markdown source, rather than passing them on to Markdown, Textile or HTML output as raw HTML. This does not apply to HTML comments inside raw HTML blocks when the </t>
    </r>
    <r>
      <rPr>
        <sz val="10.5"/>
        <color theme="1"/>
        <rFont val="Menlo"/>
        <family val="2"/>
      </rPr>
      <t>markdown_in_html_blocks</t>
    </r>
    <r>
      <rPr>
        <sz val="12"/>
        <color theme="1"/>
        <rFont val="游ゴシック"/>
        <family val="2"/>
        <charset val="128"/>
        <scheme val="minor"/>
      </rPr>
      <t> extension is not set.</t>
    </r>
  </si>
  <si>
    <t>ascii</t>
  </si>
  <si>
    <t>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t>
  </si>
  <si>
    <t>Library</t>
  </si>
  <si>
    <t>revealjs-url</t>
  </si>
  <si>
    <t>Directory containing reveal.js files.</t>
  </si>
  <si>
    <t>description</t>
  </si>
  <si>
    <t>options</t>
    <phoneticPr fontId="1"/>
  </si>
  <si>
    <t>section</t>
    <phoneticPr fontId="1"/>
  </si>
  <si>
    <t>Specify a method for obfuscating mailto: links in HTML documents.
javascript: Obfuscate links using JavaScript.
references: Obfuscate links by printing their letters as decimal or hexadecimal character references.
none (default): Do not obfuscate links.</t>
    <phoneticPr fontId="1"/>
  </si>
  <si>
    <t>A semver version range describing the supported quarto versions for this document or project.
Examples:
&gt;= 1.1.0: Require at least quarto version 1.1
1.*: Require any quarto versions whose major version number is 1</t>
    <phoneticPr fontId="1"/>
  </si>
  <si>
    <t>Include an automatically generated table of contents (or, in the case of latex, context, docx, odt, opendocument, rst, or ms, an instruction to create one) in the output document._x000D__x000D_Note that if you are producing a PDF via ms, the table of contents will appear at the beginning of the document, before the title. If you would prefer it to be at the end of the document, use the option pdf-engine-opt: --no-toc-relocation.</t>
  </si>
  <si>
    <t>By default, all headings in your document create a numbered section. You customize numbering depth using the number-depth option._x000D__x000D_For example, to only number sections immediately below the chapter level, use this:_x000D__x000D_number-depth: 1</t>
  </si>
  <si>
    <t>Display the page number of the current slide_x000D__x000D_true: Show slide number_x000D__x000D_false: Hide slide number_x000D__x000D_Can optionally be set as a string that specifies the number formatting:_x000D__x000D_h.v: Horizontal . vertical slide number_x000D__x000D_h/v: Horizontal / vertical slide number_x000D__x000D_c: Flattened slide number_x000D__x000D_c/t: Flattened slide number / total slides (default)</t>
  </si>
  <si>
    <t>Additional attributes for the title slide of a reveal.js presentation as a map of attribute names and values. For example_x000D__x000D_  title-slide-attributes:_x000D__x000D_      data-background-image: /path/to/title_image.png_x000D__x000D_      data-background-size: contain      _x000D__x000D_(Note that the data- prefix is required here, as it isn’t added automatically.)</t>
  </si>
  <si>
    <t>Location of output relative to the code that generated it. The possible values are as follows:_x000D__x000D_default: Normal flow of the slide after the code_x000D__x000D_fragment: In a fragment (not visible until you advance)_x000D__x000D_slide: On a new slide after the curent one_x000D__x000D_column: In an adjacent column_x000D__x000D_column-fragment: In an adjacent column (not visible until you advance)_x000D__x000D_Note that this option is supported only for the revealjs format.</t>
  </si>
  <si>
    <t>Changes the behavior of navigation directions._x000D__x000D_linear: Removes the up/down arrows. Left/right arrows step through all slides (both horizontal and vertical)._x000D__x000D_vertical: Left/right arrow keys step between horizontal slides, up/down arrow keys step between vertical slides. Space key steps through all slides (both horizontal and vertical)._x000D__x000D_grid: When this is enabled, stepping left/right from a vertical stack to an adjacent vertical stack will land you at the same vertical index.</t>
  </si>
  <si>
    <t>Show arrow controls for navigating through slides._x000D__x000D_true: Always show controls_x000D__x000D_false: Never show controls_x000D__x000D_auto (default): Show controls when vertical slides are present or when the deck is embedded in an iframe.</t>
  </si>
  <si>
    <t>Open links in an iframe preview overlay._x000D__x000D_true: Open links in iframe preview overlay_x000D__x000D_false: Do not open links in iframe preview overlay_x000D__x000D_auto (default): Open links in iframe preview overlay, in fullscreen mode.</t>
  </si>
  <si>
    <t>Global override for preloading lazy-loaded iframes_x000D__x000D_null: Iframes with data-src AND data-preload will be loaded when within the viewDistance, iframes with only data-src will be loaded when visible_x000D__x000D_true: All iframes with data-src will be loaded when within the viewDistance_x000D__x000D_false: All iframes with data-src will be loaded only when visible</t>
  </si>
  <si>
    <t>For revealjs, the factor of the display size that should remain empty around the content (e.g. 0.1)._x000D__x000D_For typst, a dictionary with the fields defined in the Typst documentation: x, y, top, bottom, left, right (margins are specified in cm units, e.g. 5cm).</t>
  </si>
  <si>
    <t>For LaTeX/PDF output, the options set for the document class._x000D__x000D_For HTML output using KaTeX, you can render display math equations flush left using classoption: fleqn</t>
  </si>
  <si>
    <t>For HTML output, sets the margin-left property on the Body element._x000D__x000D_For LaTeX output, sets the left margin if geometry is not used (otherwise geometry overrides this value)_x000D__x000D_For ConTeXt output, sets the left margin if layout is not used, otherwise layout overrides these._x000D__x000D_For wkhtmltopdf sets the left page margin._x000D__x000D_For LaTeX output, sets the left margin if geometry is not used (otherwise geometry overrides this value)_x000D__x000D_For ConTeXt output, sets the left margin if layout is not used, otherwise layout overrides these._x000D__x000D_For wkhtmltopdf sets the left page margin.</t>
  </si>
  <si>
    <t>For HTML output, sets the margin-right property on the Body element._x000D__x000D_For LaTeX output, sets the right margin if geometry is not used (otherwise geometry overrides this value)_x000D__x000D_For ConTeXt output, sets the right margin if layout is not used, otherwise layout overrides these._x000D__x000D_For wkhtmltopdf sets the right page margin._x000D__x000D_For LaTeX output, sets the right margin if geometry is not used (otherwise geometry overrides this value)_x000D__x000D_For ConTeXt output, sets the right margin if layout is not used, otherwise layout overrides these._x000D__x000D_For wkhtmltopdf sets the right page margin.</t>
  </si>
  <si>
    <t>For HTML output, sets the margin-top property on the Body element._x000D__x000D_For LaTeX output, sets the top margin if geometry is not used (otherwise geometry overrides this value)_x000D__x000D_For ConTeXt output, sets the top margin if layout is not used, otherwise layout overrides these._x000D__x000D_For wkhtmltopdf sets the top page margin.</t>
  </si>
  <si>
    <t>For HTML output, sets the margin-bottom property on the Body element._x000D__x000D_For LaTeX output, sets the bottom margin if geometry is not used (otherwise geometry overrides this value)_x000D__x000D_For ConTeXt output, sets the bottom margin if layout is not used, otherwise layout overrides these._x000D__x000D_For wkhtmltopdf sets the bottom page margin.</t>
  </si>
  <si>
    <t>Collapse code into an HTML &lt;details&gt; tag so the user can display it on-demand.
true: collapse code
false (default): do not collapse code
show: use the &lt;details&gt; tag, but show the expanded code initially.</t>
    <phoneticPr fontId="1"/>
  </si>
  <si>
    <t>Choose how to handle code overflow, when code lines are too wide for their container. One of:
scroll
wrap</t>
    <phoneticPr fontId="1"/>
  </si>
  <si>
    <t>Include line numbers in code block output (true or false).
For revealjs output only, you can also specify a string to highlight specific lines (and/or animate between sets of highlighted lines).
Sets of lines are denoted with commas:
3,4,5
1,10,12
Ranges can be denoted with dashes and combined with commas:
1-3,5
5-10,12,14
Finally, animation steps are separated by |:
1-3|1-3,5 first shows 1-3, then 1-3,5
|5|5-10,12 first shows no numbering, then 5, then lines 5-10 and 12</t>
    <phoneticPr fontId="1"/>
  </si>
  <si>
    <t>Enable a code copy icon for code blocks.
true: Always show the icon
false: Never show the icon
hover (default): Show the icon when the mouse hovers over the code block</t>
    <phoneticPr fontId="1"/>
  </si>
  <si>
    <t>Enables hyper-linking of functions within code blocks to their online documentation._x000D__x000D_Code linking is currently implemented only for the knitr engine (via the downlit package). A limitation of downlit currently prevents code linking if code-line-numbers is also true.</t>
  </si>
  <si>
    <t>Specifies the coloring style to be used in highlighted source code._x000D__x000D_Instead of a STYLE name, a JSON file with extension .theme may be supplied. This will be parsed as a KDE syntax highlighting theme and (if valid) used as the highlighting style.</t>
  </si>
  <si>
    <t>Include cell source code in rendered output._x000D__x000D_true (default in most formats): include source code in output_x000D__x000D_false (default in presentation formats like beamer, revealjs, and pptx): do not include source code in output_x000D__x000D_fenced: in addition to echoing, include the cell delimiter as part of the output._x000D__x000D_[...]: A list of positive or negative line numbers to selectively include or exclude lines (explicit inclusion/excusion of lines is available only when using the knitr engine)_x000D__x000D_true (default in most formats): include source code in output_x000D__x000D_false (default in presentation formats like beamer, revealjs, and pptx): do not include source code in output_x000D__x000D_fenced: in addition to echoing, include the cell delimiter as part of the output._x000D__x000D_[...]: A list of positive or negative line numbers to selectively include or exclude lines (explicit inclusion/excusion of lines is available only when using the knitr engine)</t>
  </si>
  <si>
    <t>Include the results of executing the code in the output. Possible values:_x000D__x000D_true: Include results._x000D__x000D_false: Do not include results._x000D__x000D_asis: Treat output as raw markdown with no enclosing containers._x000D__x000D_true: Include results._x000D__x000D_false: Do not include results._x000D__x000D_asis: Treat output as raw markdown with no enclosing containers.</t>
  </si>
  <si>
    <t>Evaluate code cells (if false just echos the code into output).
true (default): evaluate code cell
false: don’t evaluate code cell
[...]: A list of positive or negative line numbers to selectively include or exclude lines (explicit inclusion/excusion of lines is available only when using the knitr engine)
true (default): evaluate code cell
false: don’t evaluate code cell
[...]: A list of positive or negative line numbers to selectively include or exclude lines (explicit inclusion/excusion of lines is available only when using the knitr engine)</t>
    <phoneticPr fontId="1"/>
  </si>
  <si>
    <t>Cache results of computations (using the knitr cache for R documents, and Jupyter Cache for Jupyter documents)._x000D__x000D_Note that cache invalidation is triggered by changes in chunk source code (or other cache attributes you’ve defined)._x000D__x000D_true: Cache results_x000D__x000D_false: Do not cache results_x000D__x000D_refresh: Force a refresh of the cache even if has not been otherwise invalidated.</t>
  </si>
  <si>
    <t>Control the re-use of previous computational output when rendering._x000D__x000D_true: Never recompute previously generated computational output during a global project render_x000D__x000D_false (default): Recompute previously generated computational output_x000D__x000D_auto: Re-compute previously generated computational output only in case their source file changes</t>
  </si>
  <si>
    <t>Default width for figures generated by Matplotlib or R graphics._x000D__x000D_Note that with the Jupyter engine, this option has no effect when provided at the cell level; it can only be provided with document or project metadata.</t>
  </si>
  <si>
    <t>Default height for figures generated by Matplotlib or R graphics._x000D__x000D_Note that with the Jupyter engine, this option has no effect when provided at the cell level; it can only be provided with document or project metadata.</t>
  </si>
  <si>
    <t>Default DPI for figures generated by Matplotlib or R graphics._x000D__x000D_Note that with the Jupyter engine, this option has no effect when provided at the cell level; it can only be provided with document or project metadata.</t>
  </si>
  <si>
    <t>The aspect ratio of the plot, i.e., the ratio of height/width. When fig-asp is specified, the height of a plot (the option fig-height) is calculated from fig-width * fig-asp._x000D__x000D_The fig-asp option is only available within the knitr engine.</t>
  </si>
  <si>
    <t>Apply explicit table column widths for markdown grid tables and pipe tables that are more than columns characters wide (72 by default)._x000D__x000D_Some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Pandoc)._x000D__x000D_This can be specified as:_x000D__x000D_auto: Apply markdown table column widths except when there is a hyperlink in the table (which tends to throw off automatic calculation of column widths based on the markdown text width of cells). (auto is the default for HTML output formats)_x000D__x000D_true: Always apply markdown table widths (true is the default for all non-HTML formats)_x000D__x000D_false: Never apply markdown table widths._x000D__x000D_An array of numbers (e.g. [40, 30, 30]): Array of explicit width percentages._x000D__x000D_Some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Pandoc)._x000D__x000D_This can be specified as:_x000D__x000D_auto: Apply markdown table column widths except when there is a hyperlink in the table (which tends to throw off automatic calculation of column widths based on the markdown text width of cells). (auto is the default for HTML output formats)_x000D__x000D_true: Always apply markdown table widths (true is the default for all non-HTML formats)_x000D__x000D_false: Never apply markdown table widths._x000D__x000D_An array of numbers (e.g. [40, 30, 30]): Array of explicit width percentages.</t>
  </si>
  <si>
    <t>Method used to print tables in Knitr engine documents:_x000D__x000D_default: Use the default S3 method for the data frame._x000D__x000D_kable: Markdown table using the knitr::kable() function._x000D__x000D_tibble: Plain text table using the tibble package._x000D__x000D_paged: HTML table with paging for row and column overflow._x000D__x000D_The default printing method is kable.</t>
  </si>
  <si>
    <t>A regular expression that can be used to determine whether a link is an internal link. For example, the following will treat links that start with http://www.quarto.org as internal links (and others will be considered external):_x000D__x000D_^(?:http:|https:)\/\/www\.quarto\.org\/custom</t>
  </si>
  <si>
    <t>Specify location for footnotes. Also controls the location of references, if reference-links is set._x000D__x000D_block: Place at end of current top-level block_x000D__x000D_section: Place at end of current section_x000D__x000D_margin: Place at the margin_x000D__x000D_document: Place at end of document</t>
  </si>
  <si>
    <t>Citation information for the document itself specified as CSL YAML in the document front matter._x000D__x000D_For more on supported options, see Citation Metadata.</t>
  </si>
  <si>
    <t>Identifies the main language of the document using IETF language tags (following the BCP 47 standard), such as en or en-GB. The Language subtag lookup tool can look up or verify these tags._x000D__x000D_This affects most formats, and controls hyphenation in PDF output when using LaTeX (through babel and polyglossia) or ConTeXt.</t>
  </si>
  <si>
    <t>The base script direction for the document (rtl or ltr)._x000D__x000D_For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Algorithm]._x000D__x000D_When using LaTeX for bidirectional documents, only the xelatex engine is fully supported (use --pdf-engine=xelatex).</t>
  </si>
  <si>
    <t>Include contents at the beginning of the document body (e.g. after the &lt;body&gt; tag in HTML, or the \begin{document} command in LaTeX)._x000D__x000D_A string value or an object with key “file” indicates a filename whose contents are to be included_x000D__x000D_An object with key “text” indicates textual content to be included</t>
  </si>
  <si>
    <t>Include content at the end of the document body immediately after the markdown content. While it will be included before the closing &lt;/body&gt; tag in HTML and the \end{document} command in LaTeX, this option refers to the end of the markdown content._x000D__x000D_A string value or an object with key “file” indicates a filename whose contents are to be included_x000D__x000D_An object with key “text” indicates textual content to be included</t>
  </si>
  <si>
    <t>Include contents at the end of the header. This can be used, for example, to include special CSS or JavaScript in HTML documents._x000D__x000D_A string value or an object with key “file” indicates a filename whose contents are to be included_x000D__x000D_An object with key “text” indicates textual content to be included</t>
  </si>
  <si>
    <t>JSON file containing abbreviations of journals that should be used in formatted bibliographies when form="short" is specified. The format of the file can be illustrated with an example:_x000D__x000D_{ "default": {_x000D__x000D_    "container-title": {_x000D__x000D_      "Lloyd's Law Reports": "Lloyd's Rep",_x000D__x000D_      "Estates Gazette": "EG",_x000D__x000D_      "Scots Law Times": "SLT"_x000D__x000D_    }_x000D__x000D_  }_x000D__x000D_}</t>
  </si>
  <si>
    <t>identifier</t>
  </si>
  <si>
    <t>prefix</t>
  </si>
  <si>
    <t>email</t>
  </si>
  <si>
    <t>obfuscation</t>
  </si>
  <si>
    <t>html</t>
  </si>
  <si>
    <t>q</t>
  </si>
  <si>
    <t>tags</t>
  </si>
  <si>
    <t>quarto</t>
  </si>
  <si>
    <t>required</t>
  </si>
  <si>
    <t>depth</t>
  </si>
  <si>
    <t>number</t>
  </si>
  <si>
    <t>sections</t>
  </si>
  <si>
    <t>offset</t>
  </si>
  <si>
    <t>shift</t>
  </si>
  <si>
    <t>heading</t>
  </si>
  <si>
    <t>level</t>
  </si>
  <si>
    <t>by</t>
  </si>
  <si>
    <t>slide</t>
  </si>
  <si>
    <t>show</t>
  </si>
  <si>
    <t>attributes</t>
  </si>
  <si>
    <t>notes</t>
  </si>
  <si>
    <t>location</t>
  </si>
  <si>
    <t>view</t>
  </si>
  <si>
    <t>speed</t>
  </si>
  <si>
    <t>background</t>
  </si>
  <si>
    <t>auto</t>
  </si>
  <si>
    <t>animate</t>
  </si>
  <si>
    <t>easing</t>
  </si>
  <si>
    <t>duration</t>
  </si>
  <si>
    <t>unmatched</t>
  </si>
  <si>
    <t>styles</t>
  </si>
  <si>
    <t>navigation</t>
  </si>
  <si>
    <t>mouse</t>
  </si>
  <si>
    <t>wheel</t>
  </si>
  <si>
    <t>hide</t>
  </si>
  <si>
    <t>inactive</t>
  </si>
  <si>
    <t>cursor</t>
  </si>
  <si>
    <t>time</t>
  </si>
  <si>
    <t>tutorial</t>
  </si>
  <si>
    <t>back</t>
  </si>
  <si>
    <t>arrows</t>
  </si>
  <si>
    <t>stoppable</t>
  </si>
  <si>
    <t>method</t>
  </si>
  <si>
    <t>default</t>
  </si>
  <si>
    <t>timing</t>
  </si>
  <si>
    <t>type</t>
  </si>
  <si>
    <t>one</t>
  </si>
  <si>
    <t>based</t>
  </si>
  <si>
    <t>index</t>
  </si>
  <si>
    <t>respond</t>
  </si>
  <si>
    <t>to</t>
  </si>
  <si>
    <t>changes</t>
  </si>
  <si>
    <t>fragment</t>
  </si>
  <si>
    <t>in</t>
  </si>
  <si>
    <t>url</t>
  </si>
  <si>
    <t>tone</t>
  </si>
  <si>
    <t>jump</t>
  </si>
  <si>
    <t>pdf</t>
  </si>
  <si>
    <t>max</t>
  </si>
  <si>
    <t>pages</t>
  </si>
  <si>
    <t>per</t>
  </si>
  <si>
    <t>separate</t>
  </si>
  <si>
    <t>preview</t>
  </si>
  <si>
    <t>links</t>
  </si>
  <si>
    <t>play</t>
  </si>
  <si>
    <t>media</t>
  </si>
  <si>
    <t>preload</t>
  </si>
  <si>
    <t>iframes</t>
  </si>
  <si>
    <t>distance</t>
  </si>
  <si>
    <t>mobile</t>
  </si>
  <si>
    <t>parallax</t>
  </si>
  <si>
    <t>horizontal</t>
  </si>
  <si>
    <t>vertical</t>
  </si>
  <si>
    <t>stretch</t>
  </si>
  <si>
    <t>min</t>
  </si>
  <si>
    <t>disable</t>
  </si>
  <si>
    <t>code</t>
  </si>
  <si>
    <t>block</t>
  </si>
  <si>
    <t>cap</t>
  </si>
  <si>
    <t>fig</t>
  </si>
  <si>
    <t>tbl</t>
  </si>
  <si>
    <t>left</t>
  </si>
  <si>
    <t>right</t>
  </si>
  <si>
    <t>top</t>
  </si>
  <si>
    <t>bottom</t>
  </si>
  <si>
    <t>fold</t>
  </si>
  <si>
    <t>summary</t>
  </si>
  <si>
    <t>overflow</t>
  </si>
  <si>
    <t>line</t>
  </si>
  <si>
    <t>numbers</t>
  </si>
  <si>
    <t>copy</t>
  </si>
  <si>
    <t>link</t>
  </si>
  <si>
    <t>annotations</t>
  </si>
  <si>
    <t>highlight</t>
  </si>
  <si>
    <t>syntax</t>
  </si>
  <si>
    <t>definitions</t>
  </si>
  <si>
    <t>indented</t>
  </si>
  <si>
    <t>classes</t>
  </si>
  <si>
    <t>align</t>
  </si>
  <si>
    <t>format</t>
  </si>
  <si>
    <t>asp</t>
  </si>
  <si>
    <t>responsive</t>
  </si>
  <si>
    <t>colwidths</t>
  </si>
  <si>
    <t>df</t>
  </si>
  <si>
    <t>print</t>
  </si>
  <si>
    <t>external</t>
  </si>
  <si>
    <t>icon</t>
  </si>
  <si>
    <t>newwindow</t>
  </si>
  <si>
    <t>filter</t>
  </si>
  <si>
    <t>citations</t>
  </si>
  <si>
    <t>hover</t>
  </si>
  <si>
    <t>footnotes</t>
  </si>
  <si>
    <t>reference</t>
  </si>
  <si>
    <t>crossrefs</t>
  </si>
  <si>
    <t>before</t>
  </si>
  <si>
    <t>body</t>
  </si>
  <si>
    <t>after</t>
  </si>
  <si>
    <t>header</t>
  </si>
  <si>
    <t>metadata</t>
  </si>
  <si>
    <t>files</t>
  </si>
  <si>
    <t>meta</t>
  </si>
  <si>
    <t>file</t>
  </si>
  <si>
    <t>ext</t>
  </si>
  <si>
    <t>partials</t>
  </si>
  <si>
    <t>embed</t>
  </si>
  <si>
    <t>self</t>
  </si>
  <si>
    <t>contained</t>
  </si>
  <si>
    <t>math</t>
  </si>
  <si>
    <t>keep</t>
  </si>
  <si>
    <t>md</t>
  </si>
  <si>
    <t>ipynb</t>
  </si>
  <si>
    <t>shell</t>
  </si>
  <si>
    <t>interactivity</t>
  </si>
  <si>
    <t>plotly</t>
  </si>
  <si>
    <t>connected</t>
  </si>
  <si>
    <t>extract</t>
  </si>
  <si>
    <t>resource</t>
  </si>
  <si>
    <t>path</t>
  </si>
  <si>
    <t>extension</t>
  </si>
  <si>
    <t>table</t>
  </si>
  <si>
    <t>processing</t>
  </si>
  <si>
    <t>strip</t>
  </si>
  <si>
    <t>comments</t>
  </si>
  <si>
    <t>revealjs</t>
  </si>
  <si>
    <t>optionName1</t>
    <phoneticPr fontId="1"/>
  </si>
  <si>
    <t>optionName2</t>
  </si>
  <si>
    <t>optionName3</t>
  </si>
  <si>
    <t>optionName4</t>
  </si>
  <si>
    <t>optionName5</t>
  </si>
  <si>
    <t>Renamed</t>
    <phoneticPr fontId="1"/>
  </si>
  <si>
    <t>count</t>
    <phoneticPr fontId="1"/>
  </si>
  <si>
    <t>OptionName</t>
    <phoneticPr fontId="1"/>
  </si>
  <si>
    <t>string</t>
    <phoneticPr fontId="1"/>
  </si>
  <si>
    <t>date</t>
    <phoneticPr fontId="1"/>
  </si>
  <si>
    <t>type</t>
    <phoneticPr fontId="1"/>
  </si>
  <si>
    <t>file</t>
    <phoneticPr fontId="1"/>
  </si>
  <si>
    <t>list</t>
    <phoneticPr fontId="1"/>
  </si>
  <si>
    <t>javascript;references;none</t>
    <phoneticPr fontId="1"/>
  </si>
  <si>
    <t>default</t>
    <phoneticPr fontId="1"/>
  </si>
  <si>
    <t>boolean</t>
    <phoneticPr fontId="1"/>
  </si>
  <si>
    <t>number</t>
    <phoneticPr fontId="1"/>
  </si>
  <si>
    <t>true;false;h.v;h/v;c;c/t</t>
    <phoneticPr fontId="1"/>
  </si>
  <si>
    <t>all;print;speaker</t>
    <phoneticPr fontId="1"/>
  </si>
  <si>
    <t>pandoc</t>
    <phoneticPr fontId="1"/>
  </si>
  <si>
    <t>default;fragment;slide;column;column-fragment</t>
    <phoneticPr fontId="1"/>
  </si>
  <si>
    <t>none;fade;slide;convex;concave;zoom</t>
    <phoneticPr fontId="1"/>
  </si>
  <si>
    <t>default;fast;slow</t>
    <phoneticPr fontId="1"/>
  </si>
  <si>
    <t>ease;ease-in;ease-out;ease-in-out</t>
    <phoneticPr fontId="1"/>
  </si>
  <si>
    <t>top;left;right;</t>
    <phoneticPr fontId="1"/>
  </si>
  <si>
    <t>linear;vertical;grid</t>
    <phoneticPr fontId="1"/>
  </si>
  <si>
    <t>true;false;auto</t>
    <phoneticPr fontId="1"/>
  </si>
  <si>
    <t>edges;bottom-right</t>
    <phoneticPr fontId="1"/>
  </si>
  <si>
    <t>faded;hidden;visible</t>
    <phoneticPr fontId="1"/>
  </si>
  <si>
    <t>Reveal.right();</t>
    <phoneticPr fontId="1"/>
  </si>
  <si>
    <t>number;title</t>
    <phoneticPr fontId="1"/>
  </si>
  <si>
    <t>null;true;false</t>
    <phoneticPr fontId="1"/>
  </si>
  <si>
    <t>top;bottom;margin</t>
    <phoneticPr fontId="1"/>
  </si>
  <si>
    <t>true;false;show</t>
    <phoneticPr fontId="1"/>
  </si>
  <si>
    <t>scroll;wrap</t>
    <phoneticPr fontId="1"/>
  </si>
  <si>
    <t>true;false;hover</t>
    <phoneticPr fontId="1"/>
  </si>
  <si>
    <t>default;left;right;center</t>
    <phoneticPr fontId="1"/>
  </si>
  <si>
    <t>retina;png;jpeg;svg;pdf</t>
    <phoneticPr fontId="1"/>
  </si>
  <si>
    <t>auto;true;false;</t>
    <phoneticPr fontId="1"/>
  </si>
  <si>
    <t>default;kable;tibble;paged</t>
    <phoneticPr fontId="1"/>
  </si>
  <si>
    <t>block;section;margin;document</t>
    <phoneticPr fontId="1"/>
  </si>
  <si>
    <t>rtl;ltr</t>
    <phoneticPr fontId="1"/>
  </si>
  <si>
    <t>set</t>
    <phoneticPr fontId="1"/>
  </si>
  <si>
    <t>markdown+emoji</t>
    <phoneticPr fontId="1"/>
  </si>
  <si>
    <t>none</t>
    <phoneticPr fontId="1"/>
  </si>
  <si>
    <t>url</t>
    <phoneticPr fontId="1"/>
  </si>
  <si>
    <t>Include the results of executing the code in the output. Possible values:
true: Include results.
false: Do not include results.
asis: Treat output as raw markdown with no enclosing containers.</t>
    <phoneticPr fontId="1"/>
  </si>
  <si>
    <t>true;false;asis</t>
    <phoneticPr fontId="1"/>
  </si>
  <si>
    <t>true;false;refresh</t>
    <phoneticPr fontId="1"/>
  </si>
  <si>
    <t>{</t>
    <phoneticPr fontId="1"/>
  </si>
  <si>
    <t>}</t>
    <phoneticPr fontId="1"/>
  </si>
  <si>
    <t>:</t>
    <phoneticPr fontId="1"/>
  </si>
  <si>
    <t>name</t>
    <phoneticPr fontId="1"/>
  </si>
  <si>
    <t>create</t>
    <phoneticPr fontId="1"/>
  </si>
  <si>
    <t>;</t>
    <phoneticPr fontId="1"/>
  </si>
  <si>
    <t>create Attributes</t>
    <phoneticPr fontId="1"/>
  </si>
  <si>
    <t>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t>
  </si>
  <si>
    <t>JSON file containing abbreviations of journals that should be used in formatted bibliographies when form=short is specified. The format of the file can be illustrated with an example:_x000D__x000D_{ default: {_x000D__x000D_    container-title: {_x000D__x000D_      Lloyds Law Reports: Lloyds Rep,_x000D__x000D_      Estates Gazette: EG,_x000D__x000D_      Scots Law Times: SLT_x000D__x000D_    }_x000D__x000D_  }_x000D__x000D_}</t>
  </si>
  <si>
    <t>suggested</t>
    <phoneticPr fontId="1"/>
  </si>
  <si>
    <t>Section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</si>
</sst>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0.5"/>
      <color theme="1"/>
      <name val="Menlo"/>
      <family val="2"/>
    </font>
    <font>
      <u/>
      <sz val="12"/>
      <color theme="10"/>
      <name val="游ゴシック"/>
      <family val="2"/>
      <charset val="128"/>
      <scheme val="minor"/>
    </font>
    <font>
      <u/>
      <sz val="12"/>
      <color theme="1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lignment vertical="center"/>
    </xf>
    <xf numFmtId="0" fontId="0" fillId="0" borderId="0" xfId="0" applyAlignment="1">
      <alignment vertical="center" shrinkToFit="1"/>
    </xf>
    <xf numFmtId="0" fontId="0" fillId="2" borderId="0" xfId="0" applyFill="1">
      <alignment vertical="center"/>
    </xf>
    <xf numFmtId="0" fontId="0" fillId="0" borderId="0" xfId="0" applyAlignment="1">
      <alignment vertical="center" wrapText="1"/>
    </xf>
    <xf numFmtId="0" fontId="3" fillId="0" borderId="0" xfId="0" applyFont="1">
      <alignment vertical="center"/>
    </xf>
    <xf numFmtId="0" fontId="4" fillId="0" borderId="0" xfId="1" applyAlignment="1">
      <alignment horizontal="left" vertical="center"/>
    </xf>
    <xf numFmtId="0" fontId="3" fillId="0" borderId="0" xfId="0" applyFont="1" applyAlignment="1">
      <alignment vertical="center" shrinkToFit="1"/>
    </xf>
    <xf numFmtId="0" fontId="4" fillId="0" borderId="0" xfId="1" applyAlignment="1">
      <alignment vertical="center" shrinkToFit="1"/>
    </xf>
    <xf numFmtId="0" fontId="0" fillId="0" borderId="0" xfId="0" applyAlignment="1">
      <alignment vertical="center" wrapText="1" shrinkToFit="1"/>
    </xf>
    <xf numFmtId="0" fontId="3" fillId="0" borderId="0" xfId="0" applyFont="1" applyAlignment="1">
      <alignment vertical="center" wrapText="1" shrinkToFit="1"/>
    </xf>
    <xf numFmtId="0" fontId="4" fillId="0" borderId="0" xfId="1" applyAlignment="1">
      <alignment vertical="center" wrapText="1" shrinkToFit="1"/>
    </xf>
    <xf numFmtId="0" fontId="0" fillId="0" borderId="0" xfId="0" quotePrefix="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quarto.org/docs/reference/formats/presentations/revealjs.html" TargetMode="External"/><Relationship Id="rId18" Type="http://schemas.openxmlformats.org/officeDocument/2006/relationships/hyperlink" Target="https://quarto.org/docs/reference/formats/presentations/revealjs.html" TargetMode="External"/><Relationship Id="rId26" Type="http://schemas.openxmlformats.org/officeDocument/2006/relationships/hyperlink" Target="https://quarto.org/docs/reference/formats/presentations/revealjs.html" TargetMode="External"/><Relationship Id="rId39" Type="http://schemas.openxmlformats.org/officeDocument/2006/relationships/hyperlink" Target="https://quarto.org/docs/reference/formats/presentations/revealjs.html" TargetMode="External"/><Relationship Id="rId21" Type="http://schemas.openxmlformats.org/officeDocument/2006/relationships/hyperlink" Target="https://quarto.org/docs/reference/formats/presentations/revealjs.html" TargetMode="External"/><Relationship Id="rId34" Type="http://schemas.openxmlformats.org/officeDocument/2006/relationships/hyperlink" Target="https://quarto.org/docs/reference/formats/presentations/revealjs.html" TargetMode="External"/><Relationship Id="rId42" Type="http://schemas.openxmlformats.org/officeDocument/2006/relationships/hyperlink" Target="https://quarto.org/docs/reference/formats/presentations/revealjs.html" TargetMode="External"/><Relationship Id="rId47" Type="http://schemas.openxmlformats.org/officeDocument/2006/relationships/hyperlink" Target="https://quarto.org/docs/reference/formats/presentations/revealjs.html" TargetMode="External"/><Relationship Id="rId50" Type="http://schemas.openxmlformats.org/officeDocument/2006/relationships/hyperlink" Target="https://quarto.org/docs/reference/formats/presentations/revealjs.html" TargetMode="External"/><Relationship Id="rId7" Type="http://schemas.openxmlformats.org/officeDocument/2006/relationships/hyperlink" Target="https://quarto.org/docs/reference/formats/presentations/revealjs.html" TargetMode="External"/><Relationship Id="rId2" Type="http://schemas.openxmlformats.org/officeDocument/2006/relationships/hyperlink" Target="https://quarto.org/docs/reference/formats/presentations/revealjs.html" TargetMode="External"/><Relationship Id="rId16" Type="http://schemas.openxmlformats.org/officeDocument/2006/relationships/hyperlink" Target="https://quarto.org/docs/reference/formats/presentations/revealjs.html" TargetMode="External"/><Relationship Id="rId29" Type="http://schemas.openxmlformats.org/officeDocument/2006/relationships/hyperlink" Target="https://quarto.org/docs/reference/formats/presentations/revealjs.html" TargetMode="External"/><Relationship Id="rId11" Type="http://schemas.openxmlformats.org/officeDocument/2006/relationships/hyperlink" Target="https://quarto.org/docs/reference/formats/presentations/revealjs.html" TargetMode="External"/><Relationship Id="rId24" Type="http://schemas.openxmlformats.org/officeDocument/2006/relationships/hyperlink" Target="https://quarto.org/docs/reference/formats/presentations/revealjs.html" TargetMode="External"/><Relationship Id="rId32" Type="http://schemas.openxmlformats.org/officeDocument/2006/relationships/hyperlink" Target="https://quarto.org/docs/reference/formats/presentations/revealjs.html" TargetMode="External"/><Relationship Id="rId37" Type="http://schemas.openxmlformats.org/officeDocument/2006/relationships/hyperlink" Target="https://quarto.org/docs/reference/formats/presentations/revealjs.html" TargetMode="External"/><Relationship Id="rId40" Type="http://schemas.openxmlformats.org/officeDocument/2006/relationships/hyperlink" Target="https://quarto.org/docs/reference/formats/presentations/revealjs.html" TargetMode="External"/><Relationship Id="rId45" Type="http://schemas.openxmlformats.org/officeDocument/2006/relationships/hyperlink" Target="https://quarto.org/docs/reference/formats/presentations/revealjs.html" TargetMode="External"/><Relationship Id="rId53" Type="http://schemas.openxmlformats.org/officeDocument/2006/relationships/hyperlink" Target="https://quarto.org/docs/reference/metadata/crossref.html" TargetMode="External"/><Relationship Id="rId5" Type="http://schemas.openxmlformats.org/officeDocument/2006/relationships/hyperlink" Target="https://quarto.org/docs/reference/formats/presentations/revealjs.html" TargetMode="External"/><Relationship Id="rId10" Type="http://schemas.openxmlformats.org/officeDocument/2006/relationships/hyperlink" Target="https://quarto.org/docs/reference/formats/presentations/revealjs.html" TargetMode="External"/><Relationship Id="rId19" Type="http://schemas.openxmlformats.org/officeDocument/2006/relationships/hyperlink" Target="https://quarto.org/docs/reference/formats/presentations/revealjs.html" TargetMode="External"/><Relationship Id="rId31" Type="http://schemas.openxmlformats.org/officeDocument/2006/relationships/hyperlink" Target="https://quarto.org/docs/reference/formats/presentations/revealjs.html" TargetMode="External"/><Relationship Id="rId44" Type="http://schemas.openxmlformats.org/officeDocument/2006/relationships/hyperlink" Target="https://quarto.org/docs/reference/formats/presentations/revealjs.html" TargetMode="External"/><Relationship Id="rId52" Type="http://schemas.openxmlformats.org/officeDocument/2006/relationships/hyperlink" Target="https://docs.citationstyles.org/en/stable/specification.html" TargetMode="External"/><Relationship Id="rId4" Type="http://schemas.openxmlformats.org/officeDocument/2006/relationships/hyperlink" Target="https://quarto.org/docs/reference/formats/presentations/revealjs.html" TargetMode="External"/><Relationship Id="rId9" Type="http://schemas.openxmlformats.org/officeDocument/2006/relationships/hyperlink" Target="https://quarto.org/docs/reference/formats/presentations/revealjs.html" TargetMode="External"/><Relationship Id="rId14" Type="http://schemas.openxmlformats.org/officeDocument/2006/relationships/hyperlink" Target="https://quarto.org/docs/reference/formats/presentations/revealjs.html" TargetMode="External"/><Relationship Id="rId22" Type="http://schemas.openxmlformats.org/officeDocument/2006/relationships/hyperlink" Target="https://quarto.org/docs/reference/formats/presentations/revealjs.html" TargetMode="External"/><Relationship Id="rId27" Type="http://schemas.openxmlformats.org/officeDocument/2006/relationships/hyperlink" Target="https://quarto.org/docs/reference/formats/presentations/revealjs.html" TargetMode="External"/><Relationship Id="rId30" Type="http://schemas.openxmlformats.org/officeDocument/2006/relationships/hyperlink" Target="https://quarto.org/docs/reference/formats/presentations/revealjs.html" TargetMode="External"/><Relationship Id="rId35" Type="http://schemas.openxmlformats.org/officeDocument/2006/relationships/hyperlink" Target="https://quarto.org/docs/reference/formats/presentations/revealjs.html" TargetMode="External"/><Relationship Id="rId43" Type="http://schemas.openxmlformats.org/officeDocument/2006/relationships/hyperlink" Target="https://quarto.org/docs/reference/formats/presentations/revealjs.html" TargetMode="External"/><Relationship Id="rId48" Type="http://schemas.openxmlformats.org/officeDocument/2006/relationships/hyperlink" Target="https://quarto.org/docs/reference/formats/presentations/revealjs.html" TargetMode="External"/><Relationship Id="rId8" Type="http://schemas.openxmlformats.org/officeDocument/2006/relationships/hyperlink" Target="https://quarto.org/docs/reference/formats/presentations/revealjs.html" TargetMode="External"/><Relationship Id="rId51" Type="http://schemas.openxmlformats.org/officeDocument/2006/relationships/hyperlink" Target="https://quarto.org/docs/reference/formats/presentations/revealjs.html" TargetMode="External"/><Relationship Id="rId3" Type="http://schemas.openxmlformats.org/officeDocument/2006/relationships/hyperlink" Target="https://quarto.org/docs/reference/formats/presentations/revealjs.html" TargetMode="External"/><Relationship Id="rId12" Type="http://schemas.openxmlformats.org/officeDocument/2006/relationships/hyperlink" Target="https://quarto.org/docs/reference/formats/presentations/revealjs.html" TargetMode="External"/><Relationship Id="rId17" Type="http://schemas.openxmlformats.org/officeDocument/2006/relationships/hyperlink" Target="https://quarto.org/docs/reference/formats/presentations/revealjs.html" TargetMode="External"/><Relationship Id="rId25" Type="http://schemas.openxmlformats.org/officeDocument/2006/relationships/hyperlink" Target="https://quarto.org/docs/reference/formats/presentations/revealjs.html" TargetMode="External"/><Relationship Id="rId33" Type="http://schemas.openxmlformats.org/officeDocument/2006/relationships/hyperlink" Target="https://quarto.org/docs/reference/formats/presentations/revealjs.html" TargetMode="External"/><Relationship Id="rId38" Type="http://schemas.openxmlformats.org/officeDocument/2006/relationships/hyperlink" Target="https://quarto.org/docs/reference/formats/presentations/revealjs.html" TargetMode="External"/><Relationship Id="rId46" Type="http://schemas.openxmlformats.org/officeDocument/2006/relationships/hyperlink" Target="https://quarto.org/docs/reference/formats/presentations/revealjs.html" TargetMode="External"/><Relationship Id="rId20" Type="http://schemas.openxmlformats.org/officeDocument/2006/relationships/hyperlink" Target="https://quarto.org/docs/reference/formats/presentations/revealjs.html" TargetMode="External"/><Relationship Id="rId41" Type="http://schemas.openxmlformats.org/officeDocument/2006/relationships/hyperlink" Target="https://quarto.org/docs/reference/formats/presentations/revealjs.html" TargetMode="External"/><Relationship Id="rId1" Type="http://schemas.openxmlformats.org/officeDocument/2006/relationships/hyperlink" Target="https://quarto.org/docs/reference/formats/presentations/revealjs.html" TargetMode="External"/><Relationship Id="rId6" Type="http://schemas.openxmlformats.org/officeDocument/2006/relationships/hyperlink" Target="https://quarto.org/docs/reference/formats/presentations/revealjs.html" TargetMode="External"/><Relationship Id="rId15" Type="http://schemas.openxmlformats.org/officeDocument/2006/relationships/hyperlink" Target="https://quarto.org/docs/reference/formats/presentations/revealjs.html" TargetMode="External"/><Relationship Id="rId23" Type="http://schemas.openxmlformats.org/officeDocument/2006/relationships/hyperlink" Target="https://quarto.org/docs/reference/formats/presentations/revealjs.html" TargetMode="External"/><Relationship Id="rId28" Type="http://schemas.openxmlformats.org/officeDocument/2006/relationships/hyperlink" Target="https://quarto.org/docs/reference/formats/presentations/revealjs.html" TargetMode="External"/><Relationship Id="rId36" Type="http://schemas.openxmlformats.org/officeDocument/2006/relationships/hyperlink" Target="https://quarto.org/docs/reference/formats/presentations/revealjs.html" TargetMode="External"/><Relationship Id="rId49" Type="http://schemas.openxmlformats.org/officeDocument/2006/relationships/hyperlink" Target="https://quarto.org/docs/reference/formats/presentations/revealj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quarto.org/docs/reference/formats/presentations/revealjs.html" TargetMode="External"/><Relationship Id="rId18" Type="http://schemas.openxmlformats.org/officeDocument/2006/relationships/hyperlink" Target="https://quarto.org/docs/reference/formats/presentations/revealjs.html" TargetMode="External"/><Relationship Id="rId26" Type="http://schemas.openxmlformats.org/officeDocument/2006/relationships/hyperlink" Target="https://quarto.org/docs/reference/formats/presentations/revealjs.html" TargetMode="External"/><Relationship Id="rId39" Type="http://schemas.openxmlformats.org/officeDocument/2006/relationships/hyperlink" Target="https://quarto.org/docs/reference/formats/presentations/revealjs.html" TargetMode="External"/><Relationship Id="rId21" Type="http://schemas.openxmlformats.org/officeDocument/2006/relationships/hyperlink" Target="https://quarto.org/docs/reference/formats/presentations/revealjs.html" TargetMode="External"/><Relationship Id="rId34" Type="http://schemas.openxmlformats.org/officeDocument/2006/relationships/hyperlink" Target="https://quarto.org/docs/reference/formats/presentations/revealjs.html" TargetMode="External"/><Relationship Id="rId42" Type="http://schemas.openxmlformats.org/officeDocument/2006/relationships/hyperlink" Target="https://quarto.org/docs/reference/formats/presentations/revealjs.html" TargetMode="External"/><Relationship Id="rId47" Type="http://schemas.openxmlformats.org/officeDocument/2006/relationships/hyperlink" Target="https://quarto.org/docs/reference/formats/presentations/revealjs.html" TargetMode="External"/><Relationship Id="rId50" Type="http://schemas.openxmlformats.org/officeDocument/2006/relationships/hyperlink" Target="https://quarto.org/docs/reference/formats/presentations/revealjs.html" TargetMode="External"/><Relationship Id="rId7" Type="http://schemas.openxmlformats.org/officeDocument/2006/relationships/hyperlink" Target="https://quarto.org/docs/reference/formats/presentations/revealjs.html" TargetMode="External"/><Relationship Id="rId2" Type="http://schemas.openxmlformats.org/officeDocument/2006/relationships/hyperlink" Target="https://quarto.org/docs/reference/formats/presentations/revealjs.html" TargetMode="External"/><Relationship Id="rId16" Type="http://schemas.openxmlformats.org/officeDocument/2006/relationships/hyperlink" Target="https://quarto.org/docs/reference/formats/presentations/revealjs.html" TargetMode="External"/><Relationship Id="rId29" Type="http://schemas.openxmlformats.org/officeDocument/2006/relationships/hyperlink" Target="https://quarto.org/docs/reference/formats/presentations/revealjs.html" TargetMode="External"/><Relationship Id="rId11" Type="http://schemas.openxmlformats.org/officeDocument/2006/relationships/hyperlink" Target="https://quarto.org/docs/reference/formats/presentations/revealjs.html" TargetMode="External"/><Relationship Id="rId24" Type="http://schemas.openxmlformats.org/officeDocument/2006/relationships/hyperlink" Target="https://quarto.org/docs/reference/formats/presentations/revealjs.html" TargetMode="External"/><Relationship Id="rId32" Type="http://schemas.openxmlformats.org/officeDocument/2006/relationships/hyperlink" Target="https://quarto.org/docs/reference/formats/presentations/revealjs.html" TargetMode="External"/><Relationship Id="rId37" Type="http://schemas.openxmlformats.org/officeDocument/2006/relationships/hyperlink" Target="https://quarto.org/docs/reference/formats/presentations/revealjs.html" TargetMode="External"/><Relationship Id="rId40" Type="http://schemas.openxmlformats.org/officeDocument/2006/relationships/hyperlink" Target="https://quarto.org/docs/reference/formats/presentations/revealjs.html" TargetMode="External"/><Relationship Id="rId45" Type="http://schemas.openxmlformats.org/officeDocument/2006/relationships/hyperlink" Target="https://quarto.org/docs/reference/formats/presentations/revealjs.html" TargetMode="External"/><Relationship Id="rId53" Type="http://schemas.openxmlformats.org/officeDocument/2006/relationships/hyperlink" Target="https://quarto.org/docs/reference/formats/presentations/revealjs.html" TargetMode="External"/><Relationship Id="rId5" Type="http://schemas.openxmlformats.org/officeDocument/2006/relationships/hyperlink" Target="https://quarto.org/docs/reference/formats/presentations/revealjs.html" TargetMode="External"/><Relationship Id="rId10" Type="http://schemas.openxmlformats.org/officeDocument/2006/relationships/hyperlink" Target="https://quarto.org/docs/reference/formats/presentations/revealjs.html" TargetMode="External"/><Relationship Id="rId19" Type="http://schemas.openxmlformats.org/officeDocument/2006/relationships/hyperlink" Target="https://docs.citationstyles.org/en/stable/specification.html" TargetMode="External"/><Relationship Id="rId31" Type="http://schemas.openxmlformats.org/officeDocument/2006/relationships/hyperlink" Target="https://quarto.org/docs/reference/formats/presentations/revealjs.html" TargetMode="External"/><Relationship Id="rId44" Type="http://schemas.openxmlformats.org/officeDocument/2006/relationships/hyperlink" Target="https://quarto.org/docs/reference/formats/presentations/revealjs.html" TargetMode="External"/><Relationship Id="rId52" Type="http://schemas.openxmlformats.org/officeDocument/2006/relationships/hyperlink" Target="https://quarto.org/docs/reference/formats/presentations/revealjs.html" TargetMode="External"/><Relationship Id="rId4" Type="http://schemas.openxmlformats.org/officeDocument/2006/relationships/hyperlink" Target="https://quarto.org/docs/reference/formats/presentations/revealjs.html" TargetMode="External"/><Relationship Id="rId9" Type="http://schemas.openxmlformats.org/officeDocument/2006/relationships/hyperlink" Target="https://quarto.org/docs/reference/formats/presentations/revealjs.html" TargetMode="External"/><Relationship Id="rId14" Type="http://schemas.openxmlformats.org/officeDocument/2006/relationships/hyperlink" Target="https://quarto.org/docs/reference/formats/presentations/revealjs.html" TargetMode="External"/><Relationship Id="rId22" Type="http://schemas.openxmlformats.org/officeDocument/2006/relationships/hyperlink" Target="https://quarto.org/docs/reference/formats/presentations/revealjs.html" TargetMode="External"/><Relationship Id="rId27" Type="http://schemas.openxmlformats.org/officeDocument/2006/relationships/hyperlink" Target="https://quarto.org/docs/reference/formats/presentations/revealjs.html" TargetMode="External"/><Relationship Id="rId30" Type="http://schemas.openxmlformats.org/officeDocument/2006/relationships/hyperlink" Target="https://quarto.org/docs/reference/formats/presentations/revealjs.html" TargetMode="External"/><Relationship Id="rId35" Type="http://schemas.openxmlformats.org/officeDocument/2006/relationships/hyperlink" Target="https://quarto.org/docs/reference/formats/presentations/revealjs.html" TargetMode="External"/><Relationship Id="rId43" Type="http://schemas.openxmlformats.org/officeDocument/2006/relationships/hyperlink" Target="https://quarto.org/docs/reference/formats/presentations/revealjs.html" TargetMode="External"/><Relationship Id="rId48" Type="http://schemas.openxmlformats.org/officeDocument/2006/relationships/hyperlink" Target="https://quarto.org/docs/reference/formats/presentations/revealjs.html" TargetMode="External"/><Relationship Id="rId8" Type="http://schemas.openxmlformats.org/officeDocument/2006/relationships/hyperlink" Target="https://quarto.org/docs/reference/formats/presentations/revealjs.html" TargetMode="External"/><Relationship Id="rId51" Type="http://schemas.openxmlformats.org/officeDocument/2006/relationships/hyperlink" Target="https://quarto.org/docs/reference/formats/presentations/revealjs.html" TargetMode="External"/><Relationship Id="rId3" Type="http://schemas.openxmlformats.org/officeDocument/2006/relationships/hyperlink" Target="https://quarto.org/docs/reference/formats/presentations/revealjs.html" TargetMode="External"/><Relationship Id="rId12" Type="http://schemas.openxmlformats.org/officeDocument/2006/relationships/hyperlink" Target="https://quarto.org/docs/reference/formats/presentations/revealjs.html" TargetMode="External"/><Relationship Id="rId17" Type="http://schemas.openxmlformats.org/officeDocument/2006/relationships/hyperlink" Target="https://quarto.org/docs/reference/metadata/crossref.html" TargetMode="External"/><Relationship Id="rId25" Type="http://schemas.openxmlformats.org/officeDocument/2006/relationships/hyperlink" Target="https://quarto.org/docs/reference/formats/presentations/revealjs.html" TargetMode="External"/><Relationship Id="rId33" Type="http://schemas.openxmlformats.org/officeDocument/2006/relationships/hyperlink" Target="https://quarto.org/docs/reference/formats/presentations/revealjs.html" TargetMode="External"/><Relationship Id="rId38" Type="http://schemas.openxmlformats.org/officeDocument/2006/relationships/hyperlink" Target="https://quarto.org/docs/reference/formats/presentations/revealjs.html" TargetMode="External"/><Relationship Id="rId46" Type="http://schemas.openxmlformats.org/officeDocument/2006/relationships/hyperlink" Target="https://quarto.org/docs/reference/formats/presentations/revealjs.html" TargetMode="External"/><Relationship Id="rId20" Type="http://schemas.openxmlformats.org/officeDocument/2006/relationships/hyperlink" Target="https://quarto.org/docs/reference/formats/presentations/revealjs.html" TargetMode="External"/><Relationship Id="rId41" Type="http://schemas.openxmlformats.org/officeDocument/2006/relationships/hyperlink" Target="https://quarto.org/docs/reference/formats/presentations/revealjs.html" TargetMode="External"/><Relationship Id="rId1" Type="http://schemas.openxmlformats.org/officeDocument/2006/relationships/hyperlink" Target="https://quarto.org/docs/reference/formats/presentations/revealjs.html" TargetMode="External"/><Relationship Id="rId6" Type="http://schemas.openxmlformats.org/officeDocument/2006/relationships/hyperlink" Target="https://quarto.org/docs/reference/formats/presentations/revealjs.html" TargetMode="External"/><Relationship Id="rId15" Type="http://schemas.openxmlformats.org/officeDocument/2006/relationships/hyperlink" Target="https://quarto.org/docs/reference/formats/presentations/revealjs.html" TargetMode="External"/><Relationship Id="rId23" Type="http://schemas.openxmlformats.org/officeDocument/2006/relationships/hyperlink" Target="https://quarto.org/docs/reference/formats/presentations/revealjs.html" TargetMode="External"/><Relationship Id="rId28" Type="http://schemas.openxmlformats.org/officeDocument/2006/relationships/hyperlink" Target="https://quarto.org/docs/reference/formats/presentations/revealjs.html" TargetMode="External"/><Relationship Id="rId36" Type="http://schemas.openxmlformats.org/officeDocument/2006/relationships/hyperlink" Target="https://quarto.org/docs/reference/formats/presentations/revealjs.html" TargetMode="External"/><Relationship Id="rId49" Type="http://schemas.openxmlformats.org/officeDocument/2006/relationships/hyperlink" Target="https://quarto.org/docs/reference/formats/presentations/revealj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A702-5ABF-0345-B291-AFB25F88954A}">
  <dimension ref="B3:C137"/>
  <sheetViews>
    <sheetView workbookViewId="0">
      <selection activeCell="C3" sqref="C3:C34"/>
    </sheetView>
  </sheetViews>
  <sheetFormatPr baseColWidth="10" defaultRowHeight="20"/>
  <sheetData>
    <row r="3" spans="2:3">
      <c r="B3" s="3" t="s">
        <v>359</v>
      </c>
      <c r="C3">
        <f>COUNTIF(B3:$B$137,B3)</f>
        <v>1</v>
      </c>
    </row>
    <row r="4" spans="2:3">
      <c r="B4" s="3" t="s">
        <v>257</v>
      </c>
      <c r="C4">
        <f>COUNTIF(B4:$B$137,B4)</f>
        <v>2</v>
      </c>
    </row>
    <row r="5" spans="2:3">
      <c r="B5" s="3" t="s">
        <v>259</v>
      </c>
      <c r="C5">
        <f>COUNTIF(B5:$B$137,B5)</f>
        <v>2</v>
      </c>
    </row>
    <row r="6" spans="2:3">
      <c r="B6" s="3" t="s">
        <v>262</v>
      </c>
      <c r="C6">
        <f>COUNTIF(B6:$B$137,B6)</f>
        <v>2</v>
      </c>
    </row>
    <row r="7" spans="2:3">
      <c r="B7" s="3" t="s">
        <v>360</v>
      </c>
      <c r="C7">
        <f>COUNTIF(B7:$B$137,B7)</f>
        <v>1</v>
      </c>
    </row>
    <row r="8" spans="2:3">
      <c r="B8" s="3" t="s">
        <v>361</v>
      </c>
      <c r="C8">
        <f>COUNTIF(B8:$B$137,B8)</f>
        <v>1</v>
      </c>
    </row>
    <row r="9" spans="2:3">
      <c r="B9" s="3" t="s">
        <v>264</v>
      </c>
      <c r="C9">
        <f>COUNTIF(B9:$B$137,B9)</f>
        <v>2</v>
      </c>
    </row>
    <row r="10" spans="2:3">
      <c r="B10" s="3" t="s">
        <v>362</v>
      </c>
      <c r="C10">
        <f>COUNTIF(B10:$B$137,B10)</f>
        <v>1</v>
      </c>
    </row>
    <row r="11" spans="2:3">
      <c r="B11" s="3" t="s">
        <v>276</v>
      </c>
      <c r="C11">
        <f>COUNTIF(B11:$B$137,B11)</f>
        <v>2</v>
      </c>
    </row>
    <row r="12" spans="2:3">
      <c r="B12" s="3" t="s">
        <v>277</v>
      </c>
      <c r="C12">
        <f>COUNTIF(B12:$B$137,B12)</f>
        <v>2</v>
      </c>
    </row>
    <row r="13" spans="2:3">
      <c r="B13" s="3" t="s">
        <v>280</v>
      </c>
      <c r="C13">
        <f>COUNTIF(B13:$B$137,B13)</f>
        <v>2</v>
      </c>
    </row>
    <row r="14" spans="2:3">
      <c r="B14" s="3" t="s">
        <v>282</v>
      </c>
      <c r="C14">
        <f>COUNTIF(B14:$B$137,B14)</f>
        <v>2</v>
      </c>
    </row>
    <row r="15" spans="2:3">
      <c r="B15" s="3" t="s">
        <v>283</v>
      </c>
      <c r="C15">
        <f>COUNTIF(B15:$B$137,B15)</f>
        <v>2</v>
      </c>
    </row>
    <row r="16" spans="2:3">
      <c r="B16" s="3" t="s">
        <v>284</v>
      </c>
      <c r="C16">
        <f>COUNTIF(B16:$B$137,B16)</f>
        <v>2</v>
      </c>
    </row>
    <row r="17" spans="2:3">
      <c r="B17" s="3" t="s">
        <v>287</v>
      </c>
      <c r="C17">
        <f>COUNTIF(B17:$B$137,B17)</f>
        <v>2</v>
      </c>
    </row>
    <row r="18" spans="2:3">
      <c r="B18" s="3" t="s">
        <v>288</v>
      </c>
      <c r="C18">
        <f>COUNTIF(B18:$B$137,B18)</f>
        <v>2</v>
      </c>
    </row>
    <row r="19" spans="2:3">
      <c r="B19" s="3" t="s">
        <v>290</v>
      </c>
      <c r="C19">
        <f>COUNTIF(B19:$B$137,B19)</f>
        <v>2</v>
      </c>
    </row>
    <row r="20" spans="2:3">
      <c r="B20" s="3" t="s">
        <v>291</v>
      </c>
      <c r="C20">
        <f>COUNTIF(B20:$B$137,B20)</f>
        <v>2</v>
      </c>
    </row>
    <row r="21" spans="2:3">
      <c r="B21" s="3" t="s">
        <v>363</v>
      </c>
      <c r="C21">
        <f>COUNTIF(B21:$B$137,B21)</f>
        <v>1</v>
      </c>
    </row>
    <row r="22" spans="2:3">
      <c r="B22" s="3" t="s">
        <v>300</v>
      </c>
      <c r="C22">
        <f>COUNTIF(B22:$B$137,B22)</f>
        <v>2</v>
      </c>
    </row>
    <row r="23" spans="2:3">
      <c r="B23" s="3" t="s">
        <v>302</v>
      </c>
      <c r="C23">
        <f>COUNTIF(B23:$B$137,B23)</f>
        <v>2</v>
      </c>
    </row>
    <row r="24" spans="2:3">
      <c r="B24" s="3" t="s">
        <v>303</v>
      </c>
      <c r="C24">
        <f>COUNTIF(B24:$B$137,B24)</f>
        <v>2</v>
      </c>
    </row>
    <row r="25" spans="2:3">
      <c r="B25" s="3" t="s">
        <v>304</v>
      </c>
      <c r="C25">
        <f>COUNTIF(B25:$B$137,B25)</f>
        <v>2</v>
      </c>
    </row>
    <row r="26" spans="2:3">
      <c r="B26" s="3" t="s">
        <v>312</v>
      </c>
      <c r="C26">
        <f>COUNTIF(B26:$B$137,B26)</f>
        <v>2</v>
      </c>
    </row>
    <row r="27" spans="2:3">
      <c r="B27" s="3" t="s">
        <v>364</v>
      </c>
      <c r="C27">
        <f>COUNTIF(B27:$B$137,B27)</f>
        <v>1</v>
      </c>
    </row>
    <row r="28" spans="2:3">
      <c r="B28" s="3" t="s">
        <v>365</v>
      </c>
      <c r="C28">
        <f>COUNTIF(B28:$B$137,B28)</f>
        <v>1</v>
      </c>
    </row>
    <row r="29" spans="2:3">
      <c r="B29" s="3" t="s">
        <v>366</v>
      </c>
      <c r="C29">
        <f>COUNTIF(B29:$B$137,B29)</f>
        <v>1</v>
      </c>
    </row>
    <row r="30" spans="2:3">
      <c r="B30" s="3" t="s">
        <v>346</v>
      </c>
      <c r="C30">
        <f>COUNTIF(B30:$B$137,B30)</f>
        <v>2</v>
      </c>
    </row>
    <row r="31" spans="2:3">
      <c r="B31" s="3" t="s">
        <v>349</v>
      </c>
      <c r="C31">
        <f>COUNTIF(B31:$B$137,B31)</f>
        <v>2</v>
      </c>
    </row>
    <row r="32" spans="2:3">
      <c r="B32" s="3" t="s">
        <v>351</v>
      </c>
      <c r="C32">
        <f>COUNTIF(B32:$B$137,B32)</f>
        <v>2</v>
      </c>
    </row>
    <row r="33" spans="2:3">
      <c r="B33" s="3" t="s">
        <v>353</v>
      </c>
      <c r="C33">
        <f>COUNTIF(B33:$B$137,B33)</f>
        <v>2</v>
      </c>
    </row>
    <row r="34" spans="2:3">
      <c r="B34" s="3" t="s">
        <v>355</v>
      </c>
      <c r="C34">
        <f>COUNTIF(B34:$B$137,B34)</f>
        <v>2</v>
      </c>
    </row>
    <row r="35" spans="2:3">
      <c r="B35" t="s">
        <v>256</v>
      </c>
      <c r="C35">
        <f>COUNTIF(B35:$B$137,B35)</f>
        <v>1</v>
      </c>
    </row>
    <row r="36" spans="2:3">
      <c r="B36" t="s">
        <v>257</v>
      </c>
      <c r="C36">
        <f>COUNTIF(B36:$B$137,B36)</f>
        <v>1</v>
      </c>
    </row>
    <row r="37" spans="2:3">
      <c r="B37" t="s">
        <v>258</v>
      </c>
      <c r="C37">
        <f>COUNTIF(B37:$B$137,B37)</f>
        <v>1</v>
      </c>
    </row>
    <row r="38" spans="2:3">
      <c r="B38" t="s">
        <v>259</v>
      </c>
      <c r="C38">
        <f>COUNTIF(B38:$B$137,B38)</f>
        <v>1</v>
      </c>
    </row>
    <row r="39" spans="2:3">
      <c r="B39" t="s">
        <v>260</v>
      </c>
      <c r="C39">
        <f>COUNTIF(B39:$B$137,B39)</f>
        <v>1</v>
      </c>
    </row>
    <row r="40" spans="2:3">
      <c r="B40" t="s">
        <v>261</v>
      </c>
      <c r="C40">
        <f>COUNTIF(B40:$B$137,B40)</f>
        <v>1</v>
      </c>
    </row>
    <row r="41" spans="2:3">
      <c r="B41" t="s">
        <v>262</v>
      </c>
      <c r="C41">
        <f>COUNTIF(B41:$B$137,B41)</f>
        <v>1</v>
      </c>
    </row>
    <row r="42" spans="2:3">
      <c r="B42" t="s">
        <v>263</v>
      </c>
      <c r="C42">
        <f>COUNTIF(B42:$B$137,B42)</f>
        <v>1</v>
      </c>
    </row>
    <row r="43" spans="2:3">
      <c r="B43" t="s">
        <v>264</v>
      </c>
      <c r="C43">
        <f>COUNTIF(B43:$B$137,B43)</f>
        <v>1</v>
      </c>
    </row>
    <row r="44" spans="2:3">
      <c r="B44" t="s">
        <v>265</v>
      </c>
      <c r="C44">
        <f>COUNTIF(B44:$B$137,B44)</f>
        <v>1</v>
      </c>
    </row>
    <row r="45" spans="2:3">
      <c r="B45" t="s">
        <v>266</v>
      </c>
      <c r="C45">
        <f>COUNTIF(B45:$B$137,B45)</f>
        <v>1</v>
      </c>
    </row>
    <row r="46" spans="2:3">
      <c r="B46" t="s">
        <v>267</v>
      </c>
      <c r="C46">
        <f>COUNTIF(B46:$B$137,B46)</f>
        <v>1</v>
      </c>
    </row>
    <row r="47" spans="2:3">
      <c r="B47" t="s">
        <v>268</v>
      </c>
      <c r="C47">
        <f>COUNTIF(B47:$B$137,B47)</f>
        <v>1</v>
      </c>
    </row>
    <row r="48" spans="2:3">
      <c r="B48" t="s">
        <v>269</v>
      </c>
      <c r="C48">
        <f>COUNTIF(B48:$B$137,B48)</f>
        <v>1</v>
      </c>
    </row>
    <row r="49" spans="2:3">
      <c r="B49" t="s">
        <v>270</v>
      </c>
      <c r="C49">
        <f>COUNTIF(B49:$B$137,B49)</f>
        <v>1</v>
      </c>
    </row>
    <row r="50" spans="2:3">
      <c r="B50" t="s">
        <v>271</v>
      </c>
      <c r="C50">
        <f>COUNTIF(B50:$B$137,B50)</f>
        <v>1</v>
      </c>
    </row>
    <row r="51" spans="2:3">
      <c r="B51" t="s">
        <v>272</v>
      </c>
      <c r="C51">
        <f>COUNTIF(B51:$B$137,B51)</f>
        <v>1</v>
      </c>
    </row>
    <row r="52" spans="2:3">
      <c r="B52" t="s">
        <v>273</v>
      </c>
      <c r="C52">
        <f>COUNTIF(B52:$B$137,B52)</f>
        <v>1</v>
      </c>
    </row>
    <row r="53" spans="2:3">
      <c r="B53" t="s">
        <v>274</v>
      </c>
      <c r="C53">
        <f>COUNTIF(B53:$B$137,B53)</f>
        <v>1</v>
      </c>
    </row>
    <row r="54" spans="2:3">
      <c r="B54" t="s">
        <v>275</v>
      </c>
      <c r="C54">
        <f>COUNTIF(B54:$B$137,B54)</f>
        <v>1</v>
      </c>
    </row>
    <row r="55" spans="2:3">
      <c r="B55" t="s">
        <v>276</v>
      </c>
      <c r="C55">
        <f>COUNTIF(B55:$B$137,B55)</f>
        <v>1</v>
      </c>
    </row>
    <row r="56" spans="2:3">
      <c r="B56" t="s">
        <v>277</v>
      </c>
      <c r="C56">
        <f>COUNTIF(B56:$B$137,B56)</f>
        <v>1</v>
      </c>
    </row>
    <row r="57" spans="2:3">
      <c r="B57" t="s">
        <v>278</v>
      </c>
      <c r="C57">
        <f>COUNTIF(B57:$B$137,B57)</f>
        <v>1</v>
      </c>
    </row>
    <row r="58" spans="2:3">
      <c r="B58" t="s">
        <v>279</v>
      </c>
      <c r="C58">
        <f>COUNTIF(B58:$B$137,B58)</f>
        <v>1</v>
      </c>
    </row>
    <row r="59" spans="2:3">
      <c r="B59" t="s">
        <v>280</v>
      </c>
      <c r="C59">
        <f>COUNTIF(B59:$B$137,B59)</f>
        <v>1</v>
      </c>
    </row>
    <row r="60" spans="2:3">
      <c r="B60" t="s">
        <v>281</v>
      </c>
      <c r="C60">
        <f>COUNTIF(B60:$B$137,B60)</f>
        <v>1</v>
      </c>
    </row>
    <row r="61" spans="2:3">
      <c r="B61" t="s">
        <v>282</v>
      </c>
      <c r="C61">
        <f>COUNTIF(B61:$B$137,B61)</f>
        <v>1</v>
      </c>
    </row>
    <row r="62" spans="2:3">
      <c r="B62" t="s">
        <v>283</v>
      </c>
      <c r="C62">
        <f>COUNTIF(B62:$B$137,B62)</f>
        <v>1</v>
      </c>
    </row>
    <row r="63" spans="2:3">
      <c r="B63" t="s">
        <v>284</v>
      </c>
      <c r="C63">
        <f>COUNTIF(B63:$B$137,B63)</f>
        <v>1</v>
      </c>
    </row>
    <row r="64" spans="2:3">
      <c r="B64" t="s">
        <v>285</v>
      </c>
      <c r="C64">
        <f>COUNTIF(B64:$B$137,B64)</f>
        <v>1</v>
      </c>
    </row>
    <row r="65" spans="2:3">
      <c r="B65" t="s">
        <v>286</v>
      </c>
      <c r="C65">
        <f>COUNTIF(B65:$B$137,B65)</f>
        <v>1</v>
      </c>
    </row>
    <row r="66" spans="2:3">
      <c r="B66" t="s">
        <v>287</v>
      </c>
      <c r="C66">
        <f>COUNTIF(B66:$B$137,B66)</f>
        <v>1</v>
      </c>
    </row>
    <row r="67" spans="2:3">
      <c r="B67" t="s">
        <v>288</v>
      </c>
      <c r="C67">
        <f>COUNTIF(B67:$B$137,B67)</f>
        <v>1</v>
      </c>
    </row>
    <row r="68" spans="2:3">
      <c r="B68" t="s">
        <v>289</v>
      </c>
      <c r="C68">
        <f>COUNTIF(B68:$B$137,B68)</f>
        <v>1</v>
      </c>
    </row>
    <row r="69" spans="2:3">
      <c r="B69" t="s">
        <v>290</v>
      </c>
      <c r="C69">
        <f>COUNTIF(B69:$B$137,B69)</f>
        <v>1</v>
      </c>
    </row>
    <row r="70" spans="2:3">
      <c r="B70" t="s">
        <v>291</v>
      </c>
      <c r="C70">
        <f>COUNTIF(B70:$B$137,B70)</f>
        <v>1</v>
      </c>
    </row>
    <row r="71" spans="2:3">
      <c r="B71" t="s">
        <v>292</v>
      </c>
      <c r="C71">
        <f>COUNTIF(B71:$B$137,B71)</f>
        <v>1</v>
      </c>
    </row>
    <row r="72" spans="2:3">
      <c r="B72" t="s">
        <v>293</v>
      </c>
      <c r="C72">
        <f>COUNTIF(B72:$B$137,B72)</f>
        <v>1</v>
      </c>
    </row>
    <row r="73" spans="2:3">
      <c r="B73" t="s">
        <v>294</v>
      </c>
      <c r="C73">
        <f>COUNTIF(B73:$B$137,B73)</f>
        <v>1</v>
      </c>
    </row>
    <row r="74" spans="2:3">
      <c r="B74" t="s">
        <v>295</v>
      </c>
      <c r="C74">
        <f>COUNTIF(B74:$B$137,B74)</f>
        <v>1</v>
      </c>
    </row>
    <row r="75" spans="2:3">
      <c r="B75" t="s">
        <v>296</v>
      </c>
      <c r="C75">
        <f>COUNTIF(B75:$B$137,B75)</f>
        <v>1</v>
      </c>
    </row>
    <row r="76" spans="2:3">
      <c r="B76" t="s">
        <v>297</v>
      </c>
      <c r="C76">
        <f>COUNTIF(B76:$B$137,B76)</f>
        <v>1</v>
      </c>
    </row>
    <row r="77" spans="2:3">
      <c r="B77" t="s">
        <v>298</v>
      </c>
      <c r="C77">
        <f>COUNTIF(B77:$B$137,B77)</f>
        <v>1</v>
      </c>
    </row>
    <row r="78" spans="2:3">
      <c r="B78" t="s">
        <v>299</v>
      </c>
      <c r="C78">
        <f>COUNTIF(B78:$B$137,B78)</f>
        <v>1</v>
      </c>
    </row>
    <row r="79" spans="2:3">
      <c r="B79" t="s">
        <v>300</v>
      </c>
      <c r="C79">
        <f>COUNTIF(B79:$B$137,B79)</f>
        <v>1</v>
      </c>
    </row>
    <row r="80" spans="2:3">
      <c r="B80" t="s">
        <v>301</v>
      </c>
      <c r="C80">
        <f>COUNTIF(B80:$B$137,B80)</f>
        <v>1</v>
      </c>
    </row>
    <row r="81" spans="2:3">
      <c r="B81" t="s">
        <v>302</v>
      </c>
      <c r="C81">
        <f>COUNTIF(B81:$B$137,B81)</f>
        <v>1</v>
      </c>
    </row>
    <row r="82" spans="2:3">
      <c r="B82" t="s">
        <v>303</v>
      </c>
      <c r="C82">
        <f>COUNTIF(B82:$B$137,B82)</f>
        <v>1</v>
      </c>
    </row>
    <row r="83" spans="2:3">
      <c r="B83" t="s">
        <v>304</v>
      </c>
      <c r="C83">
        <f>COUNTIF(B83:$B$137,B83)</f>
        <v>1</v>
      </c>
    </row>
    <row r="84" spans="2:3">
      <c r="B84" t="s">
        <v>305</v>
      </c>
      <c r="C84">
        <f>COUNTIF(B84:$B$137,B84)</f>
        <v>1</v>
      </c>
    </row>
    <row r="85" spans="2:3">
      <c r="B85" t="s">
        <v>306</v>
      </c>
      <c r="C85">
        <f>COUNTIF(B85:$B$137,B85)</f>
        <v>1</v>
      </c>
    </row>
    <row r="86" spans="2:3">
      <c r="B86" t="s">
        <v>307</v>
      </c>
      <c r="C86">
        <f>COUNTIF(B86:$B$137,B86)</f>
        <v>1</v>
      </c>
    </row>
    <row r="87" spans="2:3">
      <c r="B87" t="s">
        <v>308</v>
      </c>
      <c r="C87">
        <f>COUNTIF(B87:$B$137,B87)</f>
        <v>1</v>
      </c>
    </row>
    <row r="88" spans="2:3">
      <c r="B88" t="s">
        <v>309</v>
      </c>
      <c r="C88">
        <f>COUNTIF(B88:$B$137,B88)</f>
        <v>1</v>
      </c>
    </row>
    <row r="89" spans="2:3">
      <c r="B89" t="s">
        <v>310</v>
      </c>
      <c r="C89">
        <f>COUNTIF(B89:$B$137,B89)</f>
        <v>1</v>
      </c>
    </row>
    <row r="90" spans="2:3">
      <c r="B90" t="s">
        <v>311</v>
      </c>
      <c r="C90">
        <f>COUNTIF(B90:$B$137,B90)</f>
        <v>1</v>
      </c>
    </row>
    <row r="91" spans="2:3">
      <c r="B91" t="s">
        <v>312</v>
      </c>
      <c r="C91">
        <f>COUNTIF(B91:$B$137,B91)</f>
        <v>1</v>
      </c>
    </row>
    <row r="92" spans="2:3">
      <c r="B92" t="s">
        <v>313</v>
      </c>
      <c r="C92">
        <f>COUNTIF(B92:$B$137,B92)</f>
        <v>1</v>
      </c>
    </row>
    <row r="93" spans="2:3">
      <c r="B93" t="s">
        <v>314</v>
      </c>
      <c r="C93">
        <f>COUNTIF(B93:$B$137,B93)</f>
        <v>1</v>
      </c>
    </row>
    <row r="94" spans="2:3">
      <c r="B94" t="s">
        <v>315</v>
      </c>
      <c r="C94">
        <f>COUNTIF(B94:$B$137,B94)</f>
        <v>1</v>
      </c>
    </row>
    <row r="95" spans="2:3">
      <c r="B95" t="s">
        <v>316</v>
      </c>
      <c r="C95">
        <f>COUNTIF(B95:$B$137,B95)</f>
        <v>1</v>
      </c>
    </row>
    <row r="96" spans="2:3">
      <c r="B96" t="s">
        <v>317</v>
      </c>
      <c r="C96">
        <f>COUNTIF(B96:$B$137,B96)</f>
        <v>1</v>
      </c>
    </row>
    <row r="97" spans="2:3">
      <c r="B97" t="s">
        <v>318</v>
      </c>
      <c r="C97">
        <f>COUNTIF(B97:$B$137,B97)</f>
        <v>1</v>
      </c>
    </row>
    <row r="98" spans="2:3">
      <c r="B98" t="s">
        <v>319</v>
      </c>
      <c r="C98">
        <f>COUNTIF(B98:$B$137,B98)</f>
        <v>1</v>
      </c>
    </row>
    <row r="99" spans="2:3">
      <c r="B99" t="s">
        <v>320</v>
      </c>
      <c r="C99">
        <f>COUNTIF(B99:$B$137,B99)</f>
        <v>1</v>
      </c>
    </row>
    <row r="100" spans="2:3">
      <c r="B100" t="s">
        <v>321</v>
      </c>
      <c r="C100">
        <f>COUNTIF(B100:$B$137,B100)</f>
        <v>1</v>
      </c>
    </row>
    <row r="101" spans="2:3">
      <c r="B101" t="s">
        <v>322</v>
      </c>
      <c r="C101">
        <f>COUNTIF(B101:$B$137,B101)</f>
        <v>1</v>
      </c>
    </row>
    <row r="102" spans="2:3">
      <c r="B102" t="s">
        <v>323</v>
      </c>
      <c r="C102">
        <f>COUNTIF(B102:$B$137,B102)</f>
        <v>1</v>
      </c>
    </row>
    <row r="103" spans="2:3">
      <c r="B103" t="s">
        <v>324</v>
      </c>
      <c r="C103">
        <f>COUNTIF(B103:$B$137,B103)</f>
        <v>1</v>
      </c>
    </row>
    <row r="104" spans="2:3">
      <c r="B104" t="s">
        <v>325</v>
      </c>
      <c r="C104">
        <f>COUNTIF(B104:$B$137,B104)</f>
        <v>1</v>
      </c>
    </row>
    <row r="105" spans="2:3">
      <c r="B105" t="s">
        <v>326</v>
      </c>
      <c r="C105">
        <f>COUNTIF(B105:$B$137,B105)</f>
        <v>1</v>
      </c>
    </row>
    <row r="106" spans="2:3">
      <c r="B106" t="s">
        <v>327</v>
      </c>
      <c r="C106">
        <f>COUNTIF(B106:$B$137,B106)</f>
        <v>1</v>
      </c>
    </row>
    <row r="107" spans="2:3">
      <c r="B107" t="s">
        <v>328</v>
      </c>
      <c r="C107">
        <f>COUNTIF(B107:$B$137,B107)</f>
        <v>1</v>
      </c>
    </row>
    <row r="108" spans="2:3">
      <c r="B108" t="s">
        <v>329</v>
      </c>
      <c r="C108">
        <f>COUNTIF(B108:$B$137,B108)</f>
        <v>1</v>
      </c>
    </row>
    <row r="109" spans="2:3">
      <c r="B109" t="s">
        <v>330</v>
      </c>
      <c r="C109">
        <f>COUNTIF(B109:$B$137,B109)</f>
        <v>1</v>
      </c>
    </row>
    <row r="110" spans="2:3">
      <c r="B110" t="s">
        <v>331</v>
      </c>
      <c r="C110">
        <f>COUNTIF(B110:$B$137,B110)</f>
        <v>1</v>
      </c>
    </row>
    <row r="111" spans="2:3">
      <c r="B111" t="s">
        <v>332</v>
      </c>
      <c r="C111">
        <f>COUNTIF(B111:$B$137,B111)</f>
        <v>1</v>
      </c>
    </row>
    <row r="112" spans="2:3">
      <c r="B112" t="s">
        <v>333</v>
      </c>
      <c r="C112">
        <f>COUNTIF(B112:$B$137,B112)</f>
        <v>1</v>
      </c>
    </row>
    <row r="113" spans="2:3">
      <c r="B113" t="s">
        <v>334</v>
      </c>
      <c r="C113">
        <f>COUNTIF(B113:$B$137,B113)</f>
        <v>1</v>
      </c>
    </row>
    <row r="114" spans="2:3">
      <c r="B114" t="s">
        <v>335</v>
      </c>
      <c r="C114">
        <f>COUNTIF(B114:$B$137,B114)</f>
        <v>1</v>
      </c>
    </row>
    <row r="115" spans="2:3">
      <c r="B115" t="s">
        <v>336</v>
      </c>
      <c r="C115">
        <f>COUNTIF(B115:$B$137,B115)</f>
        <v>1</v>
      </c>
    </row>
    <row r="116" spans="2:3">
      <c r="B116" t="s">
        <v>337</v>
      </c>
      <c r="C116">
        <f>COUNTIF(B116:$B$137,B116)</f>
        <v>1</v>
      </c>
    </row>
    <row r="117" spans="2:3">
      <c r="B117" t="s">
        <v>338</v>
      </c>
      <c r="C117">
        <f>COUNTIF(B117:$B$137,B117)</f>
        <v>1</v>
      </c>
    </row>
    <row r="118" spans="2:3">
      <c r="B118" t="s">
        <v>339</v>
      </c>
      <c r="C118">
        <f>COUNTIF(B118:$B$137,B118)</f>
        <v>1</v>
      </c>
    </row>
    <row r="119" spans="2:3">
      <c r="B119" t="s">
        <v>340</v>
      </c>
      <c r="C119">
        <f>COUNTIF(B119:$B$137,B119)</f>
        <v>1</v>
      </c>
    </row>
    <row r="120" spans="2:3">
      <c r="B120" t="s">
        <v>341</v>
      </c>
      <c r="C120">
        <f>COUNTIF(B120:$B$137,B120)</f>
        <v>1</v>
      </c>
    </row>
    <row r="121" spans="2:3">
      <c r="B121" t="s">
        <v>342</v>
      </c>
      <c r="C121">
        <f>COUNTIF(B121:$B$137,B121)</f>
        <v>1</v>
      </c>
    </row>
    <row r="122" spans="2:3">
      <c r="B122" t="s">
        <v>343</v>
      </c>
      <c r="C122">
        <f>COUNTIF(B122:$B$137,B122)</f>
        <v>1</v>
      </c>
    </row>
    <row r="123" spans="2:3">
      <c r="B123" t="s">
        <v>344</v>
      </c>
      <c r="C123">
        <f>COUNTIF(B123:$B$137,B123)</f>
        <v>1</v>
      </c>
    </row>
    <row r="124" spans="2:3">
      <c r="B124" t="s">
        <v>345</v>
      </c>
      <c r="C124">
        <f>COUNTIF(B124:$B$137,B124)</f>
        <v>1</v>
      </c>
    </row>
    <row r="125" spans="2:3">
      <c r="B125" t="s">
        <v>346</v>
      </c>
      <c r="C125">
        <f>COUNTIF(B125:$B$137,B125)</f>
        <v>1</v>
      </c>
    </row>
    <row r="126" spans="2:3">
      <c r="B126" t="s">
        <v>347</v>
      </c>
      <c r="C126">
        <f>COUNTIF(B126:$B$137,B126)</f>
        <v>1</v>
      </c>
    </row>
    <row r="127" spans="2:3">
      <c r="B127" t="s">
        <v>348</v>
      </c>
      <c r="C127">
        <f>COUNTIF(B127:$B$137,B127)</f>
        <v>1</v>
      </c>
    </row>
    <row r="128" spans="2:3">
      <c r="B128" t="s">
        <v>349</v>
      </c>
      <c r="C128">
        <f>COUNTIF(B128:$B$137,B128)</f>
        <v>1</v>
      </c>
    </row>
    <row r="129" spans="2:3">
      <c r="B129" t="s">
        <v>350</v>
      </c>
      <c r="C129">
        <f>COUNTIF(B129:$B$137,B129)</f>
        <v>1</v>
      </c>
    </row>
    <row r="130" spans="2:3">
      <c r="B130" t="s">
        <v>351</v>
      </c>
      <c r="C130">
        <f>COUNTIF(B130:$B$137,B130)</f>
        <v>1</v>
      </c>
    </row>
    <row r="131" spans="2:3">
      <c r="B131" t="s">
        <v>352</v>
      </c>
      <c r="C131">
        <f>COUNTIF(B131:$B$137,B131)</f>
        <v>1</v>
      </c>
    </row>
    <row r="132" spans="2:3">
      <c r="B132" t="s">
        <v>353</v>
      </c>
      <c r="C132">
        <f>COUNTIF(B132:$B$137,B132)</f>
        <v>1</v>
      </c>
    </row>
    <row r="133" spans="2:3">
      <c r="B133" t="s">
        <v>354</v>
      </c>
      <c r="C133">
        <f>COUNTIF(B133:$B$137,B133)</f>
        <v>1</v>
      </c>
    </row>
    <row r="134" spans="2:3">
      <c r="B134" t="s">
        <v>355</v>
      </c>
      <c r="C134">
        <f>COUNTIF(B134:$B$137,B134)</f>
        <v>1</v>
      </c>
    </row>
    <row r="135" spans="2:3">
      <c r="B135" t="s">
        <v>356</v>
      </c>
      <c r="C135">
        <f>COUNTIF(B135:$B$137,B135)</f>
        <v>1</v>
      </c>
    </row>
    <row r="136" spans="2:3">
      <c r="B136" t="s">
        <v>357</v>
      </c>
      <c r="C136">
        <f>COUNTIF(B136:$B$137,B136)</f>
        <v>1</v>
      </c>
    </row>
    <row r="137" spans="2:3">
      <c r="B137" t="s">
        <v>358</v>
      </c>
      <c r="C137">
        <f>COUNTIF(B137:$B$137,B137)</f>
        <v>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2D64-387C-FD42-961A-9BB461F6C2E1}">
  <dimension ref="A1:AB186"/>
  <sheetViews>
    <sheetView tabSelected="1" zoomScale="120" zoomScaleNormal="120" workbookViewId="0">
      <pane xSplit="3" ySplit="1" topLeftCell="S2" activePane="bottomRight" state="frozen"/>
      <selection activeCell="B93" sqref="B93"/>
      <selection pane="topRight" activeCell="B93" sqref="B93"/>
      <selection pane="bottomLeft" activeCell="B93" sqref="B93"/>
      <selection pane="bottomRight" activeCell="D18" sqref="D18"/>
    </sheetView>
  </sheetViews>
  <sheetFormatPr baseColWidth="10" defaultRowHeight="20" outlineLevelCol="1"/>
  <cols>
    <col min="1" max="1" width="14.42578125" customWidth="1"/>
    <col min="2" max="2" width="16.28515625" customWidth="1"/>
    <col min="3" max="3" width="15.5703125" customWidth="1"/>
    <col min="4" max="4" width="93.85546875" customWidth="1"/>
    <col min="5" max="5" width="11.5703125" customWidth="1" outlineLevel="1"/>
    <col min="6" max="6" width="18" customWidth="1" outlineLevel="1"/>
    <col min="7" max="9" width="5" customWidth="1" outlineLevel="1"/>
    <col min="10" max="10" width="9" customWidth="1" outlineLevel="1"/>
    <col min="11" max="11" width="7.85546875" customWidth="1"/>
    <col min="12" max="12" width="17.28515625" customWidth="1"/>
    <col min="13" max="13" width="23.7109375" bestFit="1" customWidth="1"/>
    <col min="16" max="16" width="14.7109375" customWidth="1"/>
    <col min="17" max="17" width="47.7109375" customWidth="1"/>
    <col min="18" max="18" width="75.5703125" customWidth="1"/>
  </cols>
  <sheetData>
    <row r="1" spans="1:28" ht="26" customHeight="1">
      <c r="A1" t="s">
        <v>964</v>
      </c>
      <c r="B1" s="2" t="s">
        <v>196</v>
      </c>
      <c r="C1" s="2" t="s">
        <v>912</v>
      </c>
      <c r="D1" s="2" t="s">
        <v>85</v>
      </c>
      <c r="E1" s="2" t="s">
        <v>905</v>
      </c>
      <c r="F1" s="2" t="s">
        <v>906</v>
      </c>
      <c r="G1" s="2" t="s">
        <v>907</v>
      </c>
      <c r="H1" s="2" t="s">
        <v>908</v>
      </c>
      <c r="I1" s="2" t="s">
        <v>909</v>
      </c>
      <c r="J1" s="2" t="s">
        <v>911</v>
      </c>
      <c r="K1" s="2" t="s">
        <v>910</v>
      </c>
      <c r="L1" s="2" t="s">
        <v>915</v>
      </c>
      <c r="M1" s="2" t="s">
        <v>963</v>
      </c>
      <c r="N1" s="2" t="s">
        <v>919</v>
      </c>
      <c r="O1" s="2" t="s">
        <v>958</v>
      </c>
      <c r="P1" s="2" t="s">
        <v>957</v>
      </c>
      <c r="Q1" t="s">
        <v>85</v>
      </c>
      <c r="R1" s="2" t="s">
        <v>960</v>
      </c>
      <c r="S1" s="2" t="s">
        <v>964</v>
      </c>
      <c r="X1" s="12"/>
      <c r="Y1" t="s">
        <v>954</v>
      </c>
      <c r="Z1" t="s">
        <v>955</v>
      </c>
      <c r="AA1" t="s">
        <v>956</v>
      </c>
      <c r="AB1" t="s">
        <v>959</v>
      </c>
    </row>
    <row r="2" spans="1:28" ht="26" customHeight="1">
      <c r="A2" s="6" t="s">
        <v>368</v>
      </c>
      <c r="B2" t="str">
        <f>K2</f>
        <v>QR_Title</v>
      </c>
      <c r="C2" s="5" t="s">
        <v>369</v>
      </c>
      <c r="D2" s="9" t="s">
        <v>370</v>
      </c>
      <c r="E2" s="5" t="s">
        <v>369</v>
      </c>
      <c r="J2">
        <f>COUNTA(E2:I2)</f>
        <v>1</v>
      </c>
      <c r="K2" t="str" cm="1">
        <f t="array" ref="K2">"QR_"&amp;_xlfn.SWITCH($J2,1,_xlfn.CONCAT(PROPER(E2),),2,_xlfn.CONCAT(PROPER(E2),PROPER(F2)),3,_xlfn.CONCAT(PROPER(E2),PROPER(F2),PROPER(G2)),4,_xlfn.CONCAT(PROPER(E2),PROPER(F2),PROPER(G2),PROPER(H2)),5,_xlfn.CONCAT(PROPER(E2),PROPER(F2),PROPER(G2),PROPER(H2),PROPER(I2)))</f>
        <v>QR_Title</v>
      </c>
      <c r="L2" t="s">
        <v>913</v>
      </c>
      <c r="O2" t="b">
        <v>1</v>
      </c>
      <c r="P2" t="str">
        <f t="shared" ref="P2:P66" si="0">TRIM(B2)</f>
        <v>QR_Title</v>
      </c>
      <c r="Q2" s="4" t="str">
        <f>SUBSTITUTE(SUBSTITUTE(D2,CHAR(13),),CHAR(10),)</f>
        <v>Document title</v>
      </c>
      <c r="R2" s="13" t="str">
        <f>_xlfn.CONCAT(P2,$AA$1,$Y$1,$O$1,$AA$1,IF(O2,"true","false"),$AB$1,$L$1,$AA$1,L2,$AB$1,$M$1,$AA$1,"[",M2,"]",$AB$1,$N$1,$AA$1,N2,$AB$1,$Q$1,$AA$1,"'",Q2,"'",$AB$1,$C$1,$AA$1,C2,$AB$1,$S$1,$AA$1,S2,$AB$1,$Z$1)</f>
        <v>QR_Title:{create:true;type:string;suggested:[];default:;description:'Document title';OptionName:title;Section:titleandauthor;}</v>
      </c>
      <c r="S2" t="str">
        <f>SUBSTITUTE(SUBSTITUTE(LOWER(A2),"&amp;","and")," ","")</f>
        <v>titleandauthor</v>
      </c>
    </row>
    <row r="3" spans="1:28" ht="26" customHeight="1">
      <c r="A3" s="6" t="s">
        <v>368</v>
      </c>
      <c r="B3" t="str">
        <f t="shared" ref="B3:B66" si="1">K3</f>
        <v>QR_Subtitle</v>
      </c>
      <c r="C3" s="5" t="s">
        <v>371</v>
      </c>
      <c r="D3" s="9" t="s">
        <v>372</v>
      </c>
      <c r="E3" s="5" t="s">
        <v>371</v>
      </c>
      <c r="J3">
        <f t="shared" ref="J3:J66" si="2">COUNTA(E3:I3)</f>
        <v>1</v>
      </c>
      <c r="K3" t="str" cm="1">
        <f t="array" ref="K3">"QR_"&amp;_xlfn.SWITCH($J3,1,_xlfn.CONCAT(PROPER(E3),),2,_xlfn.CONCAT(PROPER(E3),PROPER(F3)),3,_xlfn.CONCAT(PROPER(E3),PROPER(F3),PROPER(G3)),4,_xlfn.CONCAT(PROPER(E3),PROPER(F3),PROPER(G3),PROPER(H3)),5,_xlfn.CONCAT(PROPER(E3),PROPER(F3),PROPER(G3),PROPER(H3),PROPER(I3)))</f>
        <v>QR_Subtitle</v>
      </c>
      <c r="L3" t="s">
        <v>913</v>
      </c>
      <c r="O3" t="b">
        <v>1</v>
      </c>
      <c r="P3" t="str">
        <f t="shared" si="0"/>
        <v>QR_Subtitle</v>
      </c>
      <c r="Q3" s="4" t="str">
        <f t="shared" ref="Q3:Q11" si="3">SUBSTITUTE(SUBSTITUTE(D3,CHAR(13),""),CHAR(10),"")</f>
        <v>Identifies the subtitle of the document.</v>
      </c>
      <c r="R3" s="13" t="str">
        <f t="shared" ref="R3:R66" si="4">_xlfn.CONCAT(P3,$AA$1,$Y$1,$O$1,$AA$1,IF(O3,"true","false"),$AB$1,$L$1,$AA$1,L3,$AB$1,$M$1,$AA$1,"[",M3,"]",$AB$1,$N$1,$AA$1,N3,$AB$1,$Q$1,$AA$1,"'",Q3,"'",$AB$1,$C$1,$AA$1,C3,$AB$1,$S$1,$AA$1,S3,$AB$1,$Z$1)</f>
        <v>QR_Subtitle:{create:true;type:string;suggested:[];default:;description:'Identifies the subtitle of the document.';OptionName:subtitle;Section:titleandauthor;}</v>
      </c>
      <c r="S3" t="str">
        <f t="shared" ref="S3:S66" si="5">SUBSTITUTE(SUBSTITUTE(LOWER(A3),"&amp;","and")," ","")</f>
        <v>titleandauthor</v>
      </c>
    </row>
    <row r="4" spans="1:28" ht="26" customHeight="1">
      <c r="A4" s="6" t="s">
        <v>368</v>
      </c>
      <c r="B4" t="str">
        <f t="shared" si="1"/>
        <v>QR_Date</v>
      </c>
      <c r="C4" s="5" t="s">
        <v>373</v>
      </c>
      <c r="D4" s="9" t="s">
        <v>374</v>
      </c>
      <c r="E4" s="5" t="s">
        <v>373</v>
      </c>
      <c r="H4" s="1"/>
      <c r="J4">
        <f t="shared" si="2"/>
        <v>1</v>
      </c>
      <c r="K4" t="str" cm="1">
        <f t="array" ref="K4">"QR_"&amp;_xlfn.SWITCH($J4,1,_xlfn.CONCAT(PROPER(E4),),2,_xlfn.CONCAT(PROPER(E4),PROPER(F4)),3,_xlfn.CONCAT(PROPER(E4),PROPER(F4),PROPER(G4)),4,_xlfn.CONCAT(PROPER(E4),PROPER(F4),PROPER(G4),PROPER(H4)),5,_xlfn.CONCAT(PROPER(E4),PROPER(F4),PROPER(G4),PROPER(H4),PROPER(I4)))</f>
        <v>QR_Date</v>
      </c>
      <c r="L4" t="s">
        <v>914</v>
      </c>
      <c r="O4" t="b">
        <v>1</v>
      </c>
      <c r="P4" t="str">
        <f t="shared" si="0"/>
        <v>QR_Date</v>
      </c>
      <c r="Q4" s="4" t="str">
        <f t="shared" si="3"/>
        <v>Document date</v>
      </c>
      <c r="R4" s="13" t="str">
        <f t="shared" si="4"/>
        <v>QR_Date:{create:true;type:date;suggested:[];default:;description:'Document date';OptionName:date;Section:titleandauthor;}</v>
      </c>
      <c r="S4" t="str">
        <f t="shared" si="5"/>
        <v>titleandauthor</v>
      </c>
    </row>
    <row r="5" spans="1:28" ht="26" customHeight="1">
      <c r="A5" s="6" t="s">
        <v>368</v>
      </c>
      <c r="B5" t="str">
        <f t="shared" si="1"/>
        <v>QR_Author</v>
      </c>
      <c r="C5" s="5" t="s">
        <v>375</v>
      </c>
      <c r="D5" s="9" t="s">
        <v>376</v>
      </c>
      <c r="E5" s="5" t="s">
        <v>375</v>
      </c>
      <c r="J5">
        <f t="shared" si="2"/>
        <v>1</v>
      </c>
      <c r="K5" t="str" cm="1">
        <f t="array" ref="K5">"QR_"&amp;_xlfn.SWITCH($J5,1,_xlfn.CONCAT(PROPER(E5),),2,_xlfn.CONCAT(PROPER(E5),PROPER(F5)),3,_xlfn.CONCAT(PROPER(E5),PROPER(F5),PROPER(G5)),4,_xlfn.CONCAT(PROPER(E5),PROPER(F5),PROPER(G5),PROPER(H5)),5,_xlfn.CONCAT(PROPER(E5),PROPER(F5),PROPER(G5),PROPER(H5),PROPER(I5)))</f>
        <v>QR_Author</v>
      </c>
      <c r="L5" t="s">
        <v>913</v>
      </c>
      <c r="O5" t="b">
        <v>1</v>
      </c>
      <c r="P5" t="str">
        <f t="shared" si="0"/>
        <v>QR_Author</v>
      </c>
      <c r="Q5" s="4" t="str">
        <f t="shared" si="3"/>
        <v>Author or authors of the document</v>
      </c>
      <c r="R5" s="13" t="str">
        <f t="shared" si="4"/>
        <v>QR_Author:{create:true;type:string;suggested:[];default:;description:'Author or authors of the document';OptionName:author;Section:titleandauthor;}</v>
      </c>
      <c r="S5" t="str">
        <f t="shared" si="5"/>
        <v>titleandauthor</v>
      </c>
    </row>
    <row r="6" spans="1:28" ht="26" customHeight="1">
      <c r="A6" s="6" t="s">
        <v>368</v>
      </c>
      <c r="B6" t="str">
        <f t="shared" si="1"/>
        <v>QR_Institute</v>
      </c>
      <c r="C6" s="5" t="s">
        <v>377</v>
      </c>
      <c r="D6" s="9" t="s">
        <v>378</v>
      </c>
      <c r="E6" s="5" t="s">
        <v>377</v>
      </c>
      <c r="J6">
        <f t="shared" si="2"/>
        <v>1</v>
      </c>
      <c r="K6" t="str" cm="1">
        <f t="array" ref="K6">"QR_"&amp;_xlfn.SWITCH($J6,1,_xlfn.CONCAT(PROPER(E6),),2,_xlfn.CONCAT(PROPER(E6),PROPER(F6)),3,_xlfn.CONCAT(PROPER(E6),PROPER(F6),PROPER(G6)),4,_xlfn.CONCAT(PROPER(E6),PROPER(F6),PROPER(G6),PROPER(H6)),5,_xlfn.CONCAT(PROPER(E6),PROPER(F6),PROPER(G6),PROPER(H6),PROPER(I6)))</f>
        <v>QR_Institute</v>
      </c>
      <c r="L6" t="s">
        <v>913</v>
      </c>
      <c r="O6" t="b">
        <v>1</v>
      </c>
      <c r="P6" t="str">
        <f t="shared" si="0"/>
        <v>QR_Institute</v>
      </c>
      <c r="Q6" s="4" t="str">
        <f t="shared" si="3"/>
        <v>Author affiliations for the presentation.</v>
      </c>
      <c r="R6" s="13" t="str">
        <f t="shared" si="4"/>
        <v>QR_Institute:{create:true;type:string;suggested:[];default:;description:'Author affiliations for the presentation.';OptionName:institute;Section:titleandauthor;}</v>
      </c>
      <c r="S6" t="str">
        <f t="shared" si="5"/>
        <v>titleandauthor</v>
      </c>
    </row>
    <row r="7" spans="1:28" ht="26" customHeight="1">
      <c r="A7" s="6" t="s">
        <v>368</v>
      </c>
      <c r="B7" t="str">
        <f t="shared" si="1"/>
        <v>QR_Order</v>
      </c>
      <c r="C7" s="5" t="s">
        <v>379</v>
      </c>
      <c r="D7" s="9" t="s">
        <v>380</v>
      </c>
      <c r="E7" s="5" t="s">
        <v>379</v>
      </c>
      <c r="J7">
        <f t="shared" si="2"/>
        <v>1</v>
      </c>
      <c r="K7" t="str" cm="1">
        <f t="array" ref="K7">"QR_"&amp;_xlfn.SWITCH($J7,1,_xlfn.CONCAT(PROPER(E7),),2,_xlfn.CONCAT(PROPER(E7),PROPER(F7)),3,_xlfn.CONCAT(PROPER(E7),PROPER(F7),PROPER(G7)),4,_xlfn.CONCAT(PROPER(E7),PROPER(F7),PROPER(G7),PROPER(H7)),5,_xlfn.CONCAT(PROPER(E7),PROPER(F7),PROPER(G7),PROPER(H7),PROPER(I7)))</f>
        <v>QR_Order</v>
      </c>
      <c r="L7" t="s">
        <v>917</v>
      </c>
      <c r="O7" t="b">
        <v>0</v>
      </c>
      <c r="P7" t="str">
        <f t="shared" si="0"/>
        <v>QR_Order</v>
      </c>
      <c r="Q7" s="4" t="str">
        <f t="shared" si="3"/>
        <v>Order for document when included in a website automatic sidebar menu.</v>
      </c>
      <c r="R7" s="13" t="str">
        <f t="shared" si="4"/>
        <v>QR_Order:{create:false;type:list;suggested:[];default:;description:'Order for document when included in a website automatic sidebar menu.';OptionName:order;Section:titleandauthor;}</v>
      </c>
      <c r="S7" t="str">
        <f t="shared" si="5"/>
        <v>titleandauthor</v>
      </c>
    </row>
    <row r="8" spans="1:28" ht="26" customHeight="1">
      <c r="A8" s="6" t="s">
        <v>381</v>
      </c>
      <c r="B8" t="str">
        <f t="shared" si="1"/>
        <v>QR_Brand</v>
      </c>
      <c r="C8" s="5" t="s">
        <v>382</v>
      </c>
      <c r="D8" s="9" t="s">
        <v>383</v>
      </c>
      <c r="E8" s="5" t="s">
        <v>382</v>
      </c>
      <c r="J8">
        <f t="shared" si="2"/>
        <v>1</v>
      </c>
      <c r="K8" t="str" cm="1">
        <f t="array" ref="K8">"QR_"&amp;_xlfn.SWITCH($J8,1,_xlfn.CONCAT(PROPER(E8),),2,_xlfn.CONCAT(PROPER(E8),PROPER(F8)),3,_xlfn.CONCAT(PROPER(E8),PROPER(F8),PROPER(G8)),4,_xlfn.CONCAT(PROPER(E8),PROPER(F8),PROPER(G8),PROPER(H8)),5,_xlfn.CONCAT(PROPER(E8),PROPER(F8),PROPER(G8),PROPER(H8),PROPER(I8)))</f>
        <v>QR_Brand</v>
      </c>
      <c r="L8" t="s">
        <v>913</v>
      </c>
      <c r="O8" t="b">
        <v>1</v>
      </c>
      <c r="P8" t="str">
        <f t="shared" si="0"/>
        <v>QR_Brand</v>
      </c>
      <c r="Q8" s="4" t="str">
        <f t="shared" si="3"/>
        <v>Branding information to use for this document. If a string, the path to a brand file. If false, don’t use branding on this document. If an object, an inline brand definition.</v>
      </c>
      <c r="R8" s="13" t="str">
        <f t="shared" si="4"/>
        <v>QR_Brand:{create:true;type:string;suggested:[];default:;description:'Branding information to use for this document. If a string, the path to a brand file. If false, don’t use branding on this document. If an object, an inline brand definition.';OptionName:brand;Section:formatoptions;}</v>
      </c>
      <c r="S8" t="str">
        <f t="shared" si="5"/>
        <v>formatoptions</v>
      </c>
    </row>
    <row r="9" spans="1:28" ht="26" customHeight="1">
      <c r="A9" s="6" t="s">
        <v>381</v>
      </c>
      <c r="B9" t="str">
        <f t="shared" si="1"/>
        <v>QR_Theme</v>
      </c>
      <c r="C9" s="5" t="s">
        <v>384</v>
      </c>
      <c r="D9" s="9" t="s">
        <v>385</v>
      </c>
      <c r="E9" s="5" t="s">
        <v>384</v>
      </c>
      <c r="J9">
        <f t="shared" si="2"/>
        <v>1</v>
      </c>
      <c r="K9" t="str" cm="1">
        <f t="array" ref="K9">"QR_"&amp;_xlfn.SWITCH($J9,1,_xlfn.CONCAT(PROPER(E9),),2,_xlfn.CONCAT(PROPER(E9),PROPER(F9)),3,_xlfn.CONCAT(PROPER(E9),PROPER(F9),PROPER(G9)),4,_xlfn.CONCAT(PROPER(E9),PROPER(F9),PROPER(G9),PROPER(H9)),5,_xlfn.CONCAT(PROPER(E9),PROPER(F9),PROPER(G9),PROPER(H9),PROPER(I9)))</f>
        <v>QR_Theme</v>
      </c>
      <c r="L9" t="s">
        <v>917</v>
      </c>
      <c r="O9" t="b">
        <v>1</v>
      </c>
      <c r="P9" t="str">
        <f t="shared" si="0"/>
        <v>QR_Theme</v>
      </c>
      <c r="Q9" s="4" t="str">
        <f t="shared" si="3"/>
        <v>Theme name, theme scss file, or a mix of both.</v>
      </c>
      <c r="R9" s="13" t="str">
        <f t="shared" si="4"/>
        <v>QR_Theme:{create:true;type:list;suggested:[];default:;description:'Theme name, theme scss file, or a mix of both.';OptionName:theme;Section:formatoptions;}</v>
      </c>
      <c r="S9" t="str">
        <f t="shared" si="5"/>
        <v>formatoptions</v>
      </c>
    </row>
    <row r="10" spans="1:28" ht="26" customHeight="1">
      <c r="A10" s="6" t="s">
        <v>381</v>
      </c>
      <c r="B10" t="str">
        <f t="shared" si="1"/>
        <v>QR_Css</v>
      </c>
      <c r="C10" s="5" t="s">
        <v>386</v>
      </c>
      <c r="D10" s="9" t="s">
        <v>387</v>
      </c>
      <c r="E10" s="5" t="s">
        <v>386</v>
      </c>
      <c r="J10">
        <f t="shared" si="2"/>
        <v>1</v>
      </c>
      <c r="K10" t="str" cm="1">
        <f t="array" ref="K10">"QR_"&amp;_xlfn.SWITCH($J10,1,_xlfn.CONCAT(PROPER(E10),),2,_xlfn.CONCAT(PROPER(E10),PROPER(F10)),3,_xlfn.CONCAT(PROPER(E10),PROPER(F10),PROPER(G10)),4,_xlfn.CONCAT(PROPER(E10),PROPER(F10),PROPER(G10),PROPER(H10)),5,_xlfn.CONCAT(PROPER(E10),PROPER(F10),PROPER(G10),PROPER(H10),PROPER(I10)))</f>
        <v>QR_Css</v>
      </c>
      <c r="L10" t="s">
        <v>916</v>
      </c>
      <c r="O10" t="b">
        <v>1</v>
      </c>
      <c r="P10" t="str">
        <f t="shared" si="0"/>
        <v>QR_Css</v>
      </c>
      <c r="Q10" s="4" t="str">
        <f t="shared" si="3"/>
        <v>One or more CSS style sheets.</v>
      </c>
      <c r="R10" s="13" t="str">
        <f t="shared" si="4"/>
        <v>QR_Css:{create:true;type:file;suggested:[];default:;description:'One or more CSS style sheets.';OptionName:css;Section:formatoptions;}</v>
      </c>
      <c r="S10" t="str">
        <f t="shared" si="5"/>
        <v>formatoptions</v>
      </c>
    </row>
    <row r="11" spans="1:28" ht="26" customHeight="1">
      <c r="A11" s="6" t="s">
        <v>381</v>
      </c>
      <c r="B11" t="str">
        <f t="shared" si="1"/>
        <v>QR_IdentifierPrefix</v>
      </c>
      <c r="C11" s="5" t="s">
        <v>388</v>
      </c>
      <c r="D11" s="9" t="s">
        <v>389</v>
      </c>
      <c r="E11" s="5" t="s">
        <v>761</v>
      </c>
      <c r="F11" t="s">
        <v>762</v>
      </c>
      <c r="J11">
        <f t="shared" si="2"/>
        <v>2</v>
      </c>
      <c r="K11" t="str" cm="1">
        <f t="array" ref="K11">"QR_"&amp;_xlfn.SWITCH($J11,1,_xlfn.CONCAT(PROPER(E11),),2,_xlfn.CONCAT(PROPER(E11),PROPER(F11)),3,_xlfn.CONCAT(PROPER(E11),PROPER(F11),PROPER(G11)),4,_xlfn.CONCAT(PROPER(E11),PROPER(F11),PROPER(G11),PROPER(H11)),5,_xlfn.CONCAT(PROPER(E11),PROPER(F11),PROPER(G11),PROPER(H11),PROPER(I11)))</f>
        <v>QR_IdentifierPrefix</v>
      </c>
      <c r="L11" t="s">
        <v>913</v>
      </c>
      <c r="O11" t="b">
        <v>0</v>
      </c>
      <c r="P11" t="str">
        <f t="shared" si="0"/>
        <v>QR_IdentifierPrefix</v>
      </c>
      <c r="Q11" s="4" t="str">
        <f t="shared" si="3"/>
        <v>Specify a prefix to be added to all identifiers and internal links in HTML and DocBook output, and to footnote numbers in Markdown and Haddock output. This is useful for preventing duplicate identifiers when generating fragments to be included in other pages.</v>
      </c>
      <c r="R11" s="13" t="str">
        <f t="shared" si="4"/>
        <v>QR_IdentifierPrefix:{create:false;type:string;suggested:[];default:;description:'Specify a prefix to be added to all identifiers and internal links in HTML and DocBook output, and to footnote numbers in Markdown and Haddock output. This is useful for preventing duplicate identifiers when generating fragments to be included in other pages.';OptionName:identifier-prefix;Section:formatoptions;}</v>
      </c>
      <c r="S11" t="str">
        <f t="shared" si="5"/>
        <v>formatoptions</v>
      </c>
    </row>
    <row r="12" spans="1:28" ht="26" customHeight="1">
      <c r="A12" s="6" t="s">
        <v>381</v>
      </c>
      <c r="B12" t="str">
        <f t="shared" si="1"/>
        <v>QR_EmailObfuscation</v>
      </c>
      <c r="C12" s="5" t="s">
        <v>390</v>
      </c>
      <c r="D12" s="9" t="s">
        <v>718</v>
      </c>
      <c r="E12" s="5" t="s">
        <v>763</v>
      </c>
      <c r="F12" t="s">
        <v>764</v>
      </c>
      <c r="J12">
        <f t="shared" si="2"/>
        <v>2</v>
      </c>
      <c r="K12" t="str" cm="1">
        <f t="array" ref="K12">"QR_"&amp;_xlfn.SWITCH($J12,1,_xlfn.CONCAT(PROPER(E12),),2,_xlfn.CONCAT(PROPER(E12),PROPER(F12)),3,_xlfn.CONCAT(PROPER(E12),PROPER(F12),PROPER(G12)),4,_xlfn.CONCAT(PROPER(E12),PROPER(F12),PROPER(G12),PROPER(H12)),5,_xlfn.CONCAT(PROPER(E12),PROPER(F12),PROPER(G12),PROPER(H12),PROPER(I12)))</f>
        <v>QR_EmailObfuscation</v>
      </c>
      <c r="L12" t="s">
        <v>913</v>
      </c>
      <c r="M12" t="s">
        <v>918</v>
      </c>
      <c r="O12" t="b">
        <v>1</v>
      </c>
      <c r="P12" t="str">
        <f t="shared" si="0"/>
        <v>QR_EmailObfuscation</v>
      </c>
      <c r="Q12" s="4" t="str">
        <f>SUBSTITUTE(SUBSTITUTE(D12,CHAR(13),""),CHAR(10),"")</f>
        <v>Specify a method for obfuscating mailto: links in HTML documents.javascript: Obfuscate links using JavaScript.references: Obfuscate links by printing their letters as decimal or hexadecimal character references.none (default): Do not obfuscate links.</v>
      </c>
      <c r="R12" s="13" t="str">
        <f t="shared" si="4"/>
        <v>QR_EmailObfuscation:{create:true;type:string;suggested:[javascript;references;none];default:;description:'Specify a method for obfuscating mailto: links in HTML documents.javascript: Obfuscate links using JavaScript.references: Obfuscate links by printing their letters as decimal or hexadecimal character references.none (default): Do not obfuscate links.';OptionName:email-obfuscation;Section:formatoptions;}</v>
      </c>
      <c r="S12" t="str">
        <f t="shared" si="5"/>
        <v>formatoptions</v>
      </c>
    </row>
    <row r="13" spans="1:28" ht="26" customHeight="1">
      <c r="A13" s="6" t="s">
        <v>381</v>
      </c>
      <c r="B13" t="str">
        <f t="shared" si="1"/>
        <v>QR_HtmlQTags</v>
      </c>
      <c r="C13" s="5" t="s">
        <v>391</v>
      </c>
      <c r="D13" s="9" t="s">
        <v>392</v>
      </c>
      <c r="E13" s="5" t="s">
        <v>765</v>
      </c>
      <c r="F13" t="s">
        <v>766</v>
      </c>
      <c r="G13" t="s">
        <v>767</v>
      </c>
      <c r="J13">
        <f t="shared" si="2"/>
        <v>3</v>
      </c>
      <c r="K13" t="str" cm="1">
        <f t="array" ref="K13">"QR_"&amp;_xlfn.SWITCH($J13,1,_xlfn.CONCAT(PROPER(E13),),2,_xlfn.CONCAT(PROPER(E13),PROPER(F13)),3,_xlfn.CONCAT(PROPER(E13),PROPER(F13),PROPER(G13)),4,_xlfn.CONCAT(PROPER(E13),PROPER(F13),PROPER(G13),PROPER(H13)),5,_xlfn.CONCAT(PROPER(E13),PROPER(F13),PROPER(G13),PROPER(H13),PROPER(I13)))</f>
        <v>QR_HtmlQTags</v>
      </c>
      <c r="L13" t="s">
        <v>920</v>
      </c>
      <c r="O13" t="b">
        <v>1</v>
      </c>
      <c r="P13" t="str">
        <f t="shared" si="0"/>
        <v>QR_HtmlQTags</v>
      </c>
      <c r="Q13" s="4" t="str">
        <f t="shared" ref="Q13:Q76" si="6">SUBSTITUTE(SUBSTITUTE(D13,CHAR(13),""),CHAR(10),"")</f>
        <v>Use &lt;q&gt; tags for quotes in HTML.</v>
      </c>
      <c r="R13" s="13" t="str">
        <f t="shared" si="4"/>
        <v>QR_HtmlQTags:{create:true;type:boolean;suggested:[];default:;description:'Use &lt;q&gt; tags for quotes in HTML.';OptionName:html-q-tags;Section:formatoptions;}</v>
      </c>
      <c r="S13" t="str">
        <f t="shared" si="5"/>
        <v>formatoptions</v>
      </c>
    </row>
    <row r="14" spans="1:28" ht="26" customHeight="1">
      <c r="A14" s="6" t="s">
        <v>381</v>
      </c>
      <c r="B14" t="str">
        <f t="shared" si="1"/>
        <v>QR_QuartoRequired</v>
      </c>
      <c r="C14" s="5" t="s">
        <v>393</v>
      </c>
      <c r="D14" s="9" t="s">
        <v>719</v>
      </c>
      <c r="E14" s="5" t="s">
        <v>768</v>
      </c>
      <c r="F14" s="1" t="s">
        <v>769</v>
      </c>
      <c r="J14">
        <f t="shared" si="2"/>
        <v>2</v>
      </c>
      <c r="K14" t="str" cm="1">
        <f t="array" ref="K14">"QR_"&amp;_xlfn.SWITCH($J14,1,_xlfn.CONCAT(PROPER(E14),),2,_xlfn.CONCAT(PROPER(E14),PROPER(F14)),3,_xlfn.CONCAT(PROPER(E14),PROPER(F14),PROPER(G14)),4,_xlfn.CONCAT(PROPER(E14),PROPER(F14),PROPER(G14),PROPER(H14)),5,_xlfn.CONCAT(PROPER(E14),PROPER(F14),PROPER(G14),PROPER(H14),PROPER(I14)))</f>
        <v>QR_QuartoRequired</v>
      </c>
      <c r="L14" t="s">
        <v>913</v>
      </c>
      <c r="O14" t="b">
        <v>1</v>
      </c>
      <c r="P14" t="str">
        <f t="shared" si="0"/>
        <v>QR_QuartoRequired</v>
      </c>
      <c r="Q14" s="4" t="str">
        <f t="shared" si="6"/>
        <v>A semver version range describing the supported quarto versions for this document or project.Examples:&gt;= 1.1.0: Require at least quarto version 1.11.*: Require any quarto versions whose major version number is 1</v>
      </c>
      <c r="R14" s="13" t="str">
        <f t="shared" si="4"/>
        <v>QR_QuartoRequired:{create:true;type:string;suggested:[];default:;description:'A semver version range describing the supported quarto versions for this document or project.Examples:&gt;= 1.1.0: Require at least quarto version 1.11.*: Require any quarto versions whose major version number is 1';OptionName:quarto-required;Section:formatoptions;}</v>
      </c>
      <c r="S14" t="str">
        <f t="shared" si="5"/>
        <v>formatoptions</v>
      </c>
    </row>
    <row r="15" spans="1:28" ht="26" customHeight="1">
      <c r="A15" s="6" t="s">
        <v>394</v>
      </c>
      <c r="B15" t="str">
        <f t="shared" si="1"/>
        <v>QR_Toc</v>
      </c>
      <c r="C15" s="5" t="s">
        <v>395</v>
      </c>
      <c r="D15" s="9" t="s">
        <v>720</v>
      </c>
      <c r="E15" s="5" t="s">
        <v>395</v>
      </c>
      <c r="F15" s="1"/>
      <c r="J15">
        <f t="shared" si="2"/>
        <v>1</v>
      </c>
      <c r="K15" t="str" cm="1">
        <f t="array" ref="K15">"QR_"&amp;_xlfn.SWITCH($J15,1,_xlfn.CONCAT(PROPER(E15),),2,_xlfn.CONCAT(PROPER(E15),PROPER(F15)),3,_xlfn.CONCAT(PROPER(E15),PROPER(F15),PROPER(G15)),4,_xlfn.CONCAT(PROPER(E15),PROPER(F15),PROPER(G15),PROPER(H15)),5,_xlfn.CONCAT(PROPER(E15),PROPER(F15),PROPER(G15),PROPER(H15),PROPER(I15)))</f>
        <v>QR_Toc</v>
      </c>
      <c r="L15" t="s">
        <v>920</v>
      </c>
      <c r="O15" t="b">
        <v>1</v>
      </c>
      <c r="P15" t="str">
        <f t="shared" si="0"/>
        <v>QR_Toc</v>
      </c>
      <c r="Q15" s="4" t="str">
        <f t="shared" si="6"/>
        <v>Include an automatically generated table of contents (or, in the case of latex, context, docx, odt, opendocument, rst, or ms, an instruction to create one) in the output document.Note that if you are producing a PDF via ms, the table of contents will appear at the beginning of the document, before the title. If you would prefer it to be at the end of the document, use the option pdf-engine-opt: --no-toc-relocation.</v>
      </c>
      <c r="R15" s="13" t="str">
        <f t="shared" si="4"/>
        <v>QR_Toc:{create:true;type:boolean;suggested:[];default:;description:'Include an automatically generated table of contents (or, in the case of latex, context, docx, odt, opendocument, rst, or ms, an instruction to create one) in the output document.Note that if you are producing a PDF via ms, the table of contents will appear at the beginning of the document, before the title. If you would prefer it to be at the end of the document, use the option pdf-engine-opt: --no-toc-relocation.';OptionName:toc;Section:tableofcontents;}</v>
      </c>
      <c r="S15" t="str">
        <f t="shared" si="5"/>
        <v>tableofcontents</v>
      </c>
    </row>
    <row r="16" spans="1:28" ht="26" customHeight="1">
      <c r="A16" s="6" t="s">
        <v>394</v>
      </c>
      <c r="B16" t="str">
        <f t="shared" si="1"/>
        <v>QR_TocDepth</v>
      </c>
      <c r="C16" s="5" t="s">
        <v>396</v>
      </c>
      <c r="D16" s="9" t="s">
        <v>397</v>
      </c>
      <c r="E16" s="5" t="s">
        <v>395</v>
      </c>
      <c r="F16" s="1" t="s">
        <v>770</v>
      </c>
      <c r="G16" s="1"/>
      <c r="H16" s="1"/>
      <c r="J16">
        <f t="shared" si="2"/>
        <v>2</v>
      </c>
      <c r="K16" t="str" cm="1">
        <f t="array" ref="K16">"QR_"&amp;_xlfn.SWITCH($J16,1,_xlfn.CONCAT(PROPER(E16),),2,_xlfn.CONCAT(PROPER(E16),PROPER(F16)),3,_xlfn.CONCAT(PROPER(E16),PROPER(F16),PROPER(G16)),4,_xlfn.CONCAT(PROPER(E16),PROPER(F16),PROPER(G16),PROPER(H16)),5,_xlfn.CONCAT(PROPER(E16),PROPER(F16),PROPER(G16),PROPER(H16),PROPER(I16)))</f>
        <v>QR_TocDepth</v>
      </c>
      <c r="L16" t="s">
        <v>921</v>
      </c>
      <c r="O16" t="b">
        <v>1</v>
      </c>
      <c r="P16" t="str">
        <f t="shared" si="0"/>
        <v>QR_TocDepth</v>
      </c>
      <c r="Q16" s="4" t="str">
        <f t="shared" si="6"/>
        <v>Specify the number of section levels to include in the table of contents. The default is 3</v>
      </c>
      <c r="R16" s="13" t="str">
        <f t="shared" si="4"/>
        <v>QR_TocDepth:{create:true;type:number;suggested:[];default:;description:'Specify the number of section levels to include in the table of contents. The default is 3';OptionName:toc-depth;Section:tableofcontents;}</v>
      </c>
      <c r="S16" t="str">
        <f t="shared" si="5"/>
        <v>tableofcontents</v>
      </c>
    </row>
    <row r="17" spans="1:19" ht="26" customHeight="1">
      <c r="A17" s="6" t="s">
        <v>394</v>
      </c>
      <c r="B17" t="str">
        <f t="shared" si="1"/>
        <v>QR_TocTitle</v>
      </c>
      <c r="C17" s="5" t="s">
        <v>398</v>
      </c>
      <c r="D17" s="9" t="s">
        <v>399</v>
      </c>
      <c r="E17" s="5" t="s">
        <v>395</v>
      </c>
      <c r="F17" s="1" t="s">
        <v>369</v>
      </c>
      <c r="G17" s="1"/>
      <c r="H17" s="1"/>
      <c r="J17">
        <f t="shared" si="2"/>
        <v>2</v>
      </c>
      <c r="K17" t="str" cm="1">
        <f t="array" ref="K17">"QR_"&amp;_xlfn.SWITCH($J17,1,_xlfn.CONCAT(PROPER(E17),),2,_xlfn.CONCAT(PROPER(E17),PROPER(F17)),3,_xlfn.CONCAT(PROPER(E17),PROPER(F17),PROPER(G17)),4,_xlfn.CONCAT(PROPER(E17),PROPER(F17),PROPER(G17),PROPER(H17)),5,_xlfn.CONCAT(PROPER(E17),PROPER(F17),PROPER(G17),PROPER(H17),PROPER(I17)))</f>
        <v>QR_TocTitle</v>
      </c>
      <c r="L17" t="s">
        <v>913</v>
      </c>
      <c r="O17" t="b">
        <v>1</v>
      </c>
      <c r="P17" t="str">
        <f t="shared" si="0"/>
        <v>QR_TocTitle</v>
      </c>
      <c r="Q17" s="4" t="str">
        <f t="shared" si="6"/>
        <v>The title used for the table of contents.</v>
      </c>
      <c r="R17" s="13" t="str">
        <f t="shared" si="4"/>
        <v>QR_TocTitle:{create:true;type:string;suggested:[];default:;description:'The title used for the table of contents.';OptionName:toc-title;Section:tableofcontents;}</v>
      </c>
      <c r="S17" t="str">
        <f t="shared" si="5"/>
        <v>tableofcontents</v>
      </c>
    </row>
    <row r="18" spans="1:19" ht="26" customHeight="1">
      <c r="A18" s="6" t="s">
        <v>400</v>
      </c>
      <c r="B18" t="str">
        <f t="shared" si="1"/>
        <v>QR_NumberSections</v>
      </c>
      <c r="C18" s="5" t="s">
        <v>401</v>
      </c>
      <c r="D18" s="9" t="s">
        <v>402</v>
      </c>
      <c r="E18" s="5" t="s">
        <v>771</v>
      </c>
      <c r="F18" s="1" t="s">
        <v>772</v>
      </c>
      <c r="J18">
        <f t="shared" si="2"/>
        <v>2</v>
      </c>
      <c r="K18" t="str" cm="1">
        <f t="array" ref="K18">"QR_"&amp;_xlfn.SWITCH($J18,1,_xlfn.CONCAT(PROPER(E18),),2,_xlfn.CONCAT(PROPER(E18),PROPER(F18)),3,_xlfn.CONCAT(PROPER(E18),PROPER(F18),PROPER(G18)),4,_xlfn.CONCAT(PROPER(E18),PROPER(F18),PROPER(G18),PROPER(H18)),5,_xlfn.CONCAT(PROPER(E18),PROPER(F18),PROPER(G18),PROPER(H18),PROPER(I18)))</f>
        <v>QR_NumberSections</v>
      </c>
      <c r="L18" t="s">
        <v>920</v>
      </c>
      <c r="O18" t="b">
        <v>1</v>
      </c>
      <c r="P18" t="str">
        <f t="shared" si="0"/>
        <v>QR_NumberSections</v>
      </c>
      <c r="Q18" s="4" t="str">
        <f t="shared" si="6"/>
        <v>Number section headings rendered output. By default, sections are not numbered. Sections with class .unnumbered will never be numbered, even if number-sections is specified.</v>
      </c>
      <c r="R18" s="13" t="str">
        <f t="shared" si="4"/>
        <v>QR_NumberSections:{create:true;type:boolean;suggested:[];default:;description:'Number section headings rendered output. By default, sections are not numbered. Sections with class .unnumbered will never be numbered, even if number-sections is specified.';OptionName:number-sections;Section:numbering;}</v>
      </c>
      <c r="S18" t="str">
        <f t="shared" si="5"/>
        <v>numbering</v>
      </c>
    </row>
    <row r="19" spans="1:19" ht="26" customHeight="1">
      <c r="A19" s="6" t="s">
        <v>400</v>
      </c>
      <c r="B19" t="str">
        <f t="shared" si="1"/>
        <v>QR_NumberDepth</v>
      </c>
      <c r="C19" s="5" t="s">
        <v>403</v>
      </c>
      <c r="D19" s="9" t="s">
        <v>721</v>
      </c>
      <c r="E19" s="5" t="s">
        <v>771</v>
      </c>
      <c r="F19" t="s">
        <v>770</v>
      </c>
      <c r="J19">
        <f t="shared" si="2"/>
        <v>2</v>
      </c>
      <c r="K19" t="str" cm="1">
        <f t="array" ref="K19">"QR_"&amp;_xlfn.SWITCH($J19,1,_xlfn.CONCAT(PROPER(E19),),2,_xlfn.CONCAT(PROPER(E19),PROPER(F19)),3,_xlfn.CONCAT(PROPER(E19),PROPER(F19),PROPER(G19)),4,_xlfn.CONCAT(PROPER(E19),PROPER(F19),PROPER(G19),PROPER(H19)),5,_xlfn.CONCAT(PROPER(E19),PROPER(F19),PROPER(G19),PROPER(H19),PROPER(I19)))</f>
        <v>QR_NumberDepth</v>
      </c>
      <c r="L19" t="s">
        <v>921</v>
      </c>
      <c r="O19" t="b">
        <v>1</v>
      </c>
      <c r="P19" t="str">
        <f t="shared" si="0"/>
        <v>QR_NumberDepth</v>
      </c>
      <c r="Q19" s="4" t="str">
        <f t="shared" si="6"/>
        <v>By default, all headings in your document create a numbered section. You customize numbering depth using the number-depth option.For example, to only number sections immediately below the chapter level, use this:number-depth: 1</v>
      </c>
      <c r="R19" s="13" t="str">
        <f t="shared" si="4"/>
        <v>QR_NumberDepth:{create:true;type:number;suggested:[];default:;description:'By default, all headings in your document create a numbered section. You customize numbering depth using the number-depth option.For example, to only number sections immediately below the chapter level, use this:number-depth: 1';OptionName:number-depth;Section:numbering;}</v>
      </c>
      <c r="S19" t="str">
        <f t="shared" si="5"/>
        <v>numbering</v>
      </c>
    </row>
    <row r="20" spans="1:19" ht="26" customHeight="1">
      <c r="A20" s="6" t="s">
        <v>400</v>
      </c>
      <c r="B20" t="str">
        <f t="shared" si="1"/>
        <v>QR_NumberOffset</v>
      </c>
      <c r="C20" s="5" t="s">
        <v>404</v>
      </c>
      <c r="D20" s="9" t="s">
        <v>405</v>
      </c>
      <c r="E20" s="5" t="s">
        <v>771</v>
      </c>
      <c r="F20" s="1" t="s">
        <v>773</v>
      </c>
      <c r="J20">
        <f t="shared" si="2"/>
        <v>2</v>
      </c>
      <c r="K20" t="str" cm="1">
        <f t="array" ref="K20">"QR_"&amp;_xlfn.SWITCH($J20,1,_xlfn.CONCAT(PROPER(E20),),2,_xlfn.CONCAT(PROPER(E20),PROPER(F20)),3,_xlfn.CONCAT(PROPER(E20),PROPER(F20),PROPER(G20)),4,_xlfn.CONCAT(PROPER(E20),PROPER(F20),PROPER(G20),PROPER(H20)),5,_xlfn.CONCAT(PROPER(E20),PROPER(F20),PROPER(G20),PROPER(H20),PROPER(I20)))</f>
        <v>QR_NumberOffset</v>
      </c>
      <c r="L20" t="s">
        <v>921</v>
      </c>
      <c r="O20" t="b">
        <v>1</v>
      </c>
      <c r="P20" t="str">
        <f t="shared" si="0"/>
        <v>QR_NumberOffset</v>
      </c>
      <c r="Q20" s="4" t="str">
        <f t="shared" si="6"/>
        <v>Offset for section headings in output (offsets are 0 by default) The first number is added to the section number for top-level headings, the second for second-level headings, and so on. So, for example, if you want the first top-level heading in your document to be numbered “6”, specify number-offset: 5. If your document starts with a level-2 heading which you want to be numbered “1.5”, specify number-offset: [1,4]. Implies number-sections</v>
      </c>
      <c r="R20" s="13" t="str">
        <f t="shared" si="4"/>
        <v>QR_NumberOffset:{create:true;type:number;suggested:[];default:;description:'Offset for section headings in output (offsets are 0 by default) The first number is added to the section number for top-level headings, the second for second-level headings, and so on. So, for example, if you want the first top-level heading in your document to be numbered “6”, specify number-offset: 5. If your document starts with a level-2 heading which you want to be numbered “1.5”, specify number-offset: [1,4]. Implies number-sections';OptionName:number-offset;Section:numbering;}</v>
      </c>
      <c r="S20" t="str">
        <f t="shared" si="5"/>
        <v>numbering</v>
      </c>
    </row>
    <row r="21" spans="1:19" ht="26" customHeight="1">
      <c r="A21" s="6" t="s">
        <v>400</v>
      </c>
      <c r="B21" t="str">
        <f t="shared" si="1"/>
        <v>QR_ShiftHeadingLevelBy</v>
      </c>
      <c r="C21" s="5" t="s">
        <v>406</v>
      </c>
      <c r="D21" s="9" t="s">
        <v>407</v>
      </c>
      <c r="E21" s="5" t="s">
        <v>774</v>
      </c>
      <c r="F21" s="1" t="s">
        <v>775</v>
      </c>
      <c r="G21" s="1" t="s">
        <v>776</v>
      </c>
      <c r="H21" s="1" t="s">
        <v>777</v>
      </c>
      <c r="I21" s="1"/>
      <c r="J21">
        <f t="shared" si="2"/>
        <v>4</v>
      </c>
      <c r="K21" t="str" cm="1">
        <f t="array" ref="K21">"QR_"&amp;_xlfn.SWITCH($J21,1,_xlfn.CONCAT(PROPER(E21),),2,_xlfn.CONCAT(PROPER(E21),PROPER(F21)),3,_xlfn.CONCAT(PROPER(E21),PROPER(F21),PROPER(G21)),4,_xlfn.CONCAT(PROPER(E21),PROPER(F21),PROPER(G21),PROPER(H21)),5,_xlfn.CONCAT(PROPER(E21),PROPER(F21),PROPER(G21),PROPER(H21),PROPER(I21)))</f>
        <v>QR_ShiftHeadingLevelBy</v>
      </c>
      <c r="L21" t="s">
        <v>921</v>
      </c>
      <c r="O21" t="b">
        <v>1</v>
      </c>
      <c r="P21" t="str">
        <f t="shared" si="0"/>
        <v>QR_ShiftHeadingLevelBy</v>
      </c>
      <c r="Q21" s="4" t="str">
        <f t="shared" si="6"/>
        <v>Shift heading levels by a positive or negative integer. For example, with shift-heading-level-by: -1,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v>
      </c>
      <c r="R21" s="13" t="str">
        <f t="shared" si="4"/>
        <v>QR_ShiftHeadingLevelBy:{create:true;type:number;suggested:[];default:;description:'Shift heading levels by a positive or negative integer. For example, with shift-heading-level-by: -1,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title.';OptionName:shift-heading-level-by;Section:numbering;}</v>
      </c>
      <c r="S21" t="str">
        <f t="shared" si="5"/>
        <v>numbering</v>
      </c>
    </row>
    <row r="22" spans="1:19" ht="26" customHeight="1">
      <c r="A22" s="6" t="s">
        <v>408</v>
      </c>
      <c r="B22" t="str">
        <f t="shared" si="1"/>
        <v>QR_Incremental</v>
      </c>
      <c r="C22" s="5" t="s">
        <v>409</v>
      </c>
      <c r="D22" s="9" t="s">
        <v>410</v>
      </c>
      <c r="E22" s="5" t="s">
        <v>409</v>
      </c>
      <c r="J22">
        <f t="shared" si="2"/>
        <v>1</v>
      </c>
      <c r="K22" t="str" cm="1">
        <f t="array" ref="K22">"QR_"&amp;_xlfn.SWITCH($J22,1,_xlfn.CONCAT(PROPER(E22),),2,_xlfn.CONCAT(PROPER(E22),PROPER(F22)),3,_xlfn.CONCAT(PROPER(E22),PROPER(F22),PROPER(G22)),4,_xlfn.CONCAT(PROPER(E22),PROPER(F22),PROPER(G22),PROPER(H22)),5,_xlfn.CONCAT(PROPER(E22),PROPER(F22),PROPER(G22),PROPER(H22),PROPER(I22)))</f>
        <v>QR_Incremental</v>
      </c>
      <c r="L22" t="s">
        <v>920</v>
      </c>
      <c r="O22" t="b">
        <v>1</v>
      </c>
      <c r="P22" t="str">
        <f t="shared" si="0"/>
        <v>QR_Incremental</v>
      </c>
      <c r="Q22" s="4" t="str">
        <f t="shared" si="6"/>
        <v>Make list items in slide shows display incrementally (one by one). The default is for lists to be displayed all at once.</v>
      </c>
      <c r="R22" s="13" t="str">
        <f t="shared" si="4"/>
        <v>QR_Incremental:{create:true;type:boolean;suggested:[];default:;description:'Make list items in slide shows display incrementally (one by one). The default is for lists to be displayed all at once.';OptionName:incremental;Section:slides;}</v>
      </c>
      <c r="S22" t="str">
        <f t="shared" si="5"/>
        <v>slides</v>
      </c>
    </row>
    <row r="23" spans="1:19" ht="26" customHeight="1">
      <c r="A23" s="6" t="s">
        <v>408</v>
      </c>
      <c r="B23" t="str">
        <f t="shared" si="1"/>
        <v>QR_SlideLevel</v>
      </c>
      <c r="C23" s="5" t="s">
        <v>411</v>
      </c>
      <c r="D23" s="9" t="s">
        <v>412</v>
      </c>
      <c r="E23" s="5" t="s">
        <v>778</v>
      </c>
      <c r="F23" t="s">
        <v>776</v>
      </c>
      <c r="J23">
        <f t="shared" si="2"/>
        <v>2</v>
      </c>
      <c r="K23" t="str" cm="1">
        <f t="array" ref="K23">"QR_"&amp;_xlfn.SWITCH($J23,1,_xlfn.CONCAT(PROPER(E23),),2,_xlfn.CONCAT(PROPER(E23),PROPER(F23)),3,_xlfn.CONCAT(PROPER(E23),PROPER(F23),PROPER(G23)),4,_xlfn.CONCAT(PROPER(E23),PROPER(F23),PROPER(G23),PROPER(H23)),5,_xlfn.CONCAT(PROPER(E23),PROPER(F23),PROPER(G23),PROPER(H23),PROPER(I23)))</f>
        <v>QR_SlideLevel</v>
      </c>
      <c r="L23" t="s">
        <v>921</v>
      </c>
      <c r="O23" t="b">
        <v>1</v>
      </c>
      <c r="P23" t="str">
        <f t="shared" si="0"/>
        <v>QR_SlideLevel</v>
      </c>
      <c r="Q23" s="4" t="str">
        <f t="shared" si="6"/>
        <v>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v>
      </c>
      <c r="R23" s="13" t="str">
        <f t="shared" si="4"/>
        <v>QR_SlideLevel:{create:true;type:number;suggested:[];default:;description:'Specifies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document';OptionName:slide-level;Section:slides;}</v>
      </c>
      <c r="S23" t="str">
        <f t="shared" si="5"/>
        <v>slides</v>
      </c>
    </row>
    <row r="24" spans="1:19" ht="26" customHeight="1">
      <c r="A24" s="6" t="s">
        <v>408</v>
      </c>
      <c r="B24" t="str">
        <f t="shared" si="1"/>
        <v>QR_SlideNumber</v>
      </c>
      <c r="C24" s="5" t="s">
        <v>413</v>
      </c>
      <c r="D24" s="9" t="s">
        <v>722</v>
      </c>
      <c r="E24" s="5" t="s">
        <v>778</v>
      </c>
      <c r="F24" t="s">
        <v>771</v>
      </c>
      <c r="J24">
        <f t="shared" si="2"/>
        <v>2</v>
      </c>
      <c r="K24" t="str" cm="1">
        <f t="array" ref="K24">"QR_"&amp;_xlfn.SWITCH($J24,1,_xlfn.CONCAT(PROPER(E24),),2,_xlfn.CONCAT(PROPER(E24),PROPER(F24)),3,_xlfn.CONCAT(PROPER(E24),PROPER(F24),PROPER(G24)),4,_xlfn.CONCAT(PROPER(E24),PROPER(F24),PROPER(G24),PROPER(H24)),5,_xlfn.CONCAT(PROPER(E24),PROPER(F24),PROPER(G24),PROPER(H24),PROPER(I24)))</f>
        <v>QR_SlideNumber</v>
      </c>
      <c r="L24" t="s">
        <v>913</v>
      </c>
      <c r="M24" t="s">
        <v>922</v>
      </c>
      <c r="O24" t="b">
        <v>1</v>
      </c>
      <c r="P24" t="str">
        <f t="shared" si="0"/>
        <v>QR_SlideNumber</v>
      </c>
      <c r="Q24" s="4" t="str">
        <f t="shared" si="6"/>
        <v>Display the page number of the current slidetrue: Show slide numberfalse: Hide slide numberCan optionally be set as a string that specifies the number formatting:h.v: Horizontal . vertical slide numberh/v: Horizontal / vertical slide numberc: Flattened slide numberc/t: Flattened slide number / total slides (default)</v>
      </c>
      <c r="R24" s="13" t="str">
        <f t="shared" si="4"/>
        <v>QR_SlideNumber:{create:true;type:string;suggested:[true;false;h.v;h/v;c;c/t];default:;description:'Display the page number of the current slidetrue: Show slide numberfalse: Hide slide numberCan optionally be set as a string that specifies the number formatting:h.v: Horizontal . vertical slide numberh/v: Horizontal / vertical slide numberc: Flattened slide numberc/t: Flattened slide number / total slides (default)';OptionName:slide-number;Section:slides;}</v>
      </c>
      <c r="S24" t="str">
        <f t="shared" si="5"/>
        <v>slides</v>
      </c>
    </row>
    <row r="25" spans="1:19" ht="26" customHeight="1">
      <c r="A25" s="6" t="s">
        <v>408</v>
      </c>
      <c r="B25" t="str">
        <f t="shared" si="1"/>
        <v>QR_ShowSlideNumber</v>
      </c>
      <c r="C25" s="5" t="s">
        <v>414</v>
      </c>
      <c r="D25" s="9" t="s">
        <v>415</v>
      </c>
      <c r="E25" s="5" t="s">
        <v>779</v>
      </c>
      <c r="F25" t="s">
        <v>778</v>
      </c>
      <c r="G25" t="s">
        <v>771</v>
      </c>
      <c r="J25">
        <f t="shared" si="2"/>
        <v>3</v>
      </c>
      <c r="K25" t="str" cm="1">
        <f t="array" ref="K25">"QR_"&amp;_xlfn.SWITCH($J25,1,_xlfn.CONCAT(PROPER(E25),),2,_xlfn.CONCAT(PROPER(E25),PROPER(F25)),3,_xlfn.CONCAT(PROPER(E25),PROPER(F25),PROPER(G25)),4,_xlfn.CONCAT(PROPER(E25),PROPER(F25),PROPER(G25),PROPER(H25)),5,_xlfn.CONCAT(PROPER(E25),PROPER(F25),PROPER(G25),PROPER(H25),PROPER(I25)))</f>
        <v>QR_ShowSlideNumber</v>
      </c>
      <c r="L25" t="s">
        <v>913</v>
      </c>
      <c r="M25" t="s">
        <v>923</v>
      </c>
      <c r="O25" t="b">
        <v>1</v>
      </c>
      <c r="P25" t="str">
        <f t="shared" si="0"/>
        <v>QR_ShowSlideNumber</v>
      </c>
      <c r="Q25" s="4" t="str">
        <f t="shared" si="6"/>
        <v>Contexts in which the slide number appears (all, print, or speaker)</v>
      </c>
      <c r="R25" s="13" t="str">
        <f t="shared" si="4"/>
        <v>QR_ShowSlideNumber:{create:true;type:string;suggested:[all;print;speaker];default:;description:'Contexts in which the slide number appears (all, print, or speaker)';OptionName:show-slide-number;Section:slides;}</v>
      </c>
      <c r="S25" t="str">
        <f t="shared" si="5"/>
        <v>slides</v>
      </c>
    </row>
    <row r="26" spans="1:19" ht="26" customHeight="1">
      <c r="A26" s="6" t="s">
        <v>408</v>
      </c>
      <c r="B26" t="str">
        <f t="shared" si="1"/>
        <v>QR_TitleSlideAttributes</v>
      </c>
      <c r="C26" s="5" t="s">
        <v>416</v>
      </c>
      <c r="D26" s="9" t="s">
        <v>723</v>
      </c>
      <c r="E26" s="5" t="s">
        <v>369</v>
      </c>
      <c r="F26" t="s">
        <v>778</v>
      </c>
      <c r="G26" t="s">
        <v>780</v>
      </c>
      <c r="J26">
        <f t="shared" si="2"/>
        <v>3</v>
      </c>
      <c r="K26" t="str" cm="1">
        <f t="array" ref="K26">"QR_"&amp;_xlfn.SWITCH($J26,1,_xlfn.CONCAT(PROPER(E26),),2,_xlfn.CONCAT(PROPER(E26),PROPER(F26)),3,_xlfn.CONCAT(PROPER(E26),PROPER(F26),PROPER(G26)),4,_xlfn.CONCAT(PROPER(E26),PROPER(F26),PROPER(G26),PROPER(H26)),5,_xlfn.CONCAT(PROPER(E26),PROPER(F26),PROPER(G26),PROPER(H26),PROPER(I26)))</f>
        <v>QR_TitleSlideAttributes</v>
      </c>
      <c r="L26" t="s">
        <v>913</v>
      </c>
      <c r="O26" t="b">
        <v>0</v>
      </c>
      <c r="P26" t="str">
        <f t="shared" si="0"/>
        <v>QR_TitleSlideAttributes</v>
      </c>
      <c r="Q26" s="4" t="str">
        <f t="shared" si="6"/>
        <v>Additional attributes for the title slide of a reveal.js presentation as a map of attribute names and values. For example  title-slide-attributes:      data-background-image: /path/to/title_image.png      data-background-size: contain      (Note that the data- prefix is required here, as it isn’t added automatically.)</v>
      </c>
      <c r="R26" s="13" t="str">
        <f t="shared" si="4"/>
        <v>QR_TitleSlideAttributes:{create:false;type:string;suggested:[];default:;description:'Additional attributes for the title slide of a reveal.js presentation as a map of attribute names and values. For example  title-slide-attributes:      data-background-image: /path/to/title_image.png      data-background-size: contain      (Note that the data- prefix is required here, as it isn’t added automatically.)';OptionName:title-slide-attributes;Section:slides;}</v>
      </c>
      <c r="S26" t="str">
        <f t="shared" si="5"/>
        <v>slides</v>
      </c>
    </row>
    <row r="27" spans="1:19" ht="26" customHeight="1">
      <c r="A27" s="6" t="s">
        <v>408</v>
      </c>
      <c r="B27" t="str">
        <f t="shared" si="1"/>
        <v>QR_TitleSlideStyle</v>
      </c>
      <c r="C27" s="5" t="s">
        <v>417</v>
      </c>
      <c r="D27" s="9" t="s">
        <v>418</v>
      </c>
      <c r="E27" s="5" t="s">
        <v>369</v>
      </c>
      <c r="F27" t="s">
        <v>778</v>
      </c>
      <c r="G27" t="s">
        <v>224</v>
      </c>
      <c r="J27">
        <f t="shared" si="2"/>
        <v>3</v>
      </c>
      <c r="K27" t="str" cm="1">
        <f t="array" ref="K27">"QR_"&amp;_xlfn.SWITCH($J27,1,_xlfn.CONCAT(PROPER(E27),),2,_xlfn.CONCAT(PROPER(E27),PROPER(F27)),3,_xlfn.CONCAT(PROPER(E27),PROPER(F27),PROPER(G27)),4,_xlfn.CONCAT(PROPER(E27),PROPER(F27),PROPER(G27),PROPER(H27)),5,_xlfn.CONCAT(PROPER(E27),PROPER(F27),PROPER(G27),PROPER(H27),PROPER(I27)))</f>
        <v>QR_TitleSlideStyle</v>
      </c>
      <c r="L27" t="s">
        <v>913</v>
      </c>
      <c r="M27" t="s">
        <v>924</v>
      </c>
      <c r="O27" t="b">
        <v>0</v>
      </c>
      <c r="P27" t="str">
        <f t="shared" si="0"/>
        <v>QR_TitleSlideStyle</v>
      </c>
      <c r="Q27" s="4" t="str">
        <f t="shared" si="6"/>
        <v>The title slide style. Use pandoc to select the Pandoc default title slide style.</v>
      </c>
      <c r="R27" s="13" t="str">
        <f t="shared" si="4"/>
        <v>QR_TitleSlideStyle:{create:false;type:string;suggested:[pandoc];default:;description:'The title slide style. Use pandoc to select the Pandoc default title slide style.';OptionName:title-slide-style;Section:slides;}</v>
      </c>
      <c r="S27" t="str">
        <f t="shared" si="5"/>
        <v>slides</v>
      </c>
    </row>
    <row r="28" spans="1:19" ht="26" customHeight="1">
      <c r="A28" s="6" t="s">
        <v>408</v>
      </c>
      <c r="B28" t="str">
        <f t="shared" si="1"/>
        <v>QR_CenterTitleSlide</v>
      </c>
      <c r="C28" s="5" t="s">
        <v>419</v>
      </c>
      <c r="D28" s="9" t="s">
        <v>420</v>
      </c>
      <c r="E28" s="5" t="s">
        <v>199</v>
      </c>
      <c r="F28" t="s">
        <v>369</v>
      </c>
      <c r="G28" t="s">
        <v>778</v>
      </c>
      <c r="J28">
        <f t="shared" si="2"/>
        <v>3</v>
      </c>
      <c r="K28" t="str" cm="1">
        <f t="array" ref="K28">"QR_"&amp;_xlfn.SWITCH($J28,1,_xlfn.CONCAT(PROPER(E28),),2,_xlfn.CONCAT(PROPER(E28),PROPER(F28)),3,_xlfn.CONCAT(PROPER(E28),PROPER(F28),PROPER(G28)),4,_xlfn.CONCAT(PROPER(E28),PROPER(F28),PROPER(G28),PROPER(H28)),5,_xlfn.CONCAT(PROPER(E28),PROPER(F28),PROPER(G28),PROPER(H28),PROPER(I28)))</f>
        <v>QR_CenterTitleSlide</v>
      </c>
      <c r="L28" t="s">
        <v>920</v>
      </c>
      <c r="O28" t="b">
        <v>0</v>
      </c>
      <c r="P28" t="str">
        <f t="shared" si="0"/>
        <v>QR_CenterTitleSlide</v>
      </c>
      <c r="Q28" s="4" t="str">
        <f t="shared" si="6"/>
        <v>Vertical centering of title slide</v>
      </c>
      <c r="R28" s="13" t="str">
        <f t="shared" si="4"/>
        <v>QR_CenterTitleSlide:{create:false;type:boolean;suggested:[];default:;description:'Vertical centering of title slide';OptionName:center-title-slide;Section:slides;}</v>
      </c>
      <c r="S28" t="str">
        <f t="shared" si="5"/>
        <v>slides</v>
      </c>
    </row>
    <row r="29" spans="1:19" ht="26" customHeight="1">
      <c r="A29" s="6" t="s">
        <v>408</v>
      </c>
      <c r="B29" t="str">
        <f t="shared" si="1"/>
        <v>QR_ShowNotes</v>
      </c>
      <c r="C29" s="5" t="s">
        <v>421</v>
      </c>
      <c r="D29" s="9" t="s">
        <v>422</v>
      </c>
      <c r="E29" s="5" t="s">
        <v>779</v>
      </c>
      <c r="F29" t="s">
        <v>781</v>
      </c>
      <c r="J29">
        <f t="shared" si="2"/>
        <v>2</v>
      </c>
      <c r="K29" t="str" cm="1">
        <f t="array" ref="K29">"QR_"&amp;_xlfn.SWITCH($J29,1,_xlfn.CONCAT(PROPER(E29),),2,_xlfn.CONCAT(PROPER(E29),PROPER(F29)),3,_xlfn.CONCAT(PROPER(E29),PROPER(F29),PROPER(G29)),4,_xlfn.CONCAT(PROPER(E29),PROPER(F29),PROPER(G29),PROPER(H29)),5,_xlfn.CONCAT(PROPER(E29),PROPER(F29),PROPER(G29),PROPER(H29),PROPER(I29)))</f>
        <v>QR_ShowNotes</v>
      </c>
      <c r="L29" t="s">
        <v>920</v>
      </c>
      <c r="O29" t="b">
        <v>0</v>
      </c>
      <c r="P29" t="str">
        <f t="shared" si="0"/>
        <v>QR_ShowNotes</v>
      </c>
      <c r="Q29" s="4" t="str">
        <f t="shared" si="6"/>
        <v>Make speaker notes visible to all viewers</v>
      </c>
      <c r="R29" s="13" t="str">
        <f t="shared" si="4"/>
        <v>QR_ShowNotes:{create:false;type:boolean;suggested:[];default:;description:'Make speaker notes visible to all viewers';OptionName:show-notes;Section:slides;}</v>
      </c>
      <c r="S29" t="str">
        <f t="shared" si="5"/>
        <v>slides</v>
      </c>
    </row>
    <row r="30" spans="1:19" ht="26" customHeight="1">
      <c r="A30" s="6" t="s">
        <v>408</v>
      </c>
      <c r="B30" t="str">
        <f t="shared" si="1"/>
        <v>QR_Rtl</v>
      </c>
      <c r="C30" s="5" t="s">
        <v>423</v>
      </c>
      <c r="D30" s="9" t="s">
        <v>424</v>
      </c>
      <c r="E30" s="5" t="s">
        <v>423</v>
      </c>
      <c r="J30">
        <f t="shared" si="2"/>
        <v>1</v>
      </c>
      <c r="K30" t="str" cm="1">
        <f t="array" ref="K30">"QR_"&amp;_xlfn.SWITCH($J30,1,_xlfn.CONCAT(PROPER(E30),),2,_xlfn.CONCAT(PROPER(E30),PROPER(F30)),3,_xlfn.CONCAT(PROPER(E30),PROPER(F30),PROPER(G30)),4,_xlfn.CONCAT(PROPER(E30),PROPER(F30),PROPER(G30),PROPER(H30)),5,_xlfn.CONCAT(PROPER(E30),PROPER(F30),PROPER(G30),PROPER(H30),PROPER(I30)))</f>
        <v>QR_Rtl</v>
      </c>
      <c r="L30" t="s">
        <v>920</v>
      </c>
      <c r="O30" t="b">
        <v>0</v>
      </c>
      <c r="P30" t="str">
        <f t="shared" si="0"/>
        <v>QR_Rtl</v>
      </c>
      <c r="Q30" s="4" t="str">
        <f t="shared" si="6"/>
        <v>Change the presentation direction to be RTL</v>
      </c>
      <c r="R30" s="13" t="str">
        <f t="shared" si="4"/>
        <v>QR_Rtl:{create:false;type:boolean;suggested:[];default:;description:'Change the presentation direction to be RTL';OptionName:rtl;Section:slides;}</v>
      </c>
      <c r="S30" t="str">
        <f t="shared" si="5"/>
        <v>slides</v>
      </c>
    </row>
    <row r="31" spans="1:19" ht="26" customHeight="1">
      <c r="A31" s="6" t="s">
        <v>425</v>
      </c>
      <c r="B31" t="str">
        <f t="shared" si="1"/>
        <v>QR_Logo</v>
      </c>
      <c r="C31" s="5" t="s">
        <v>426</v>
      </c>
      <c r="D31" s="9" t="s">
        <v>427</v>
      </c>
      <c r="E31" s="5" t="s">
        <v>426</v>
      </c>
      <c r="J31">
        <f t="shared" si="2"/>
        <v>1</v>
      </c>
      <c r="K31" t="str" cm="1">
        <f t="array" ref="K31">"QR_"&amp;_xlfn.SWITCH($J31,1,_xlfn.CONCAT(PROPER(E31),),2,_xlfn.CONCAT(PROPER(E31),PROPER(F31)),3,_xlfn.CONCAT(PROPER(E31),PROPER(F31),PROPER(G31)),4,_xlfn.CONCAT(PROPER(E31),PROPER(F31),PROPER(G31),PROPER(H31)),5,_xlfn.CONCAT(PROPER(E31),PROPER(F31),PROPER(G31),PROPER(H31),PROPER(I31)))</f>
        <v>QR_Logo</v>
      </c>
      <c r="L31" t="s">
        <v>916</v>
      </c>
      <c r="O31" t="b">
        <v>1</v>
      </c>
      <c r="P31" t="str">
        <f t="shared" si="0"/>
        <v>QR_Logo</v>
      </c>
      <c r="Q31" s="4" t="str">
        <f t="shared" si="6"/>
        <v>Logo image (placed in bottom right corner of slides)</v>
      </c>
      <c r="R31" s="13" t="str">
        <f t="shared" si="4"/>
        <v>QR_Logo:{create:true;type:file;suggested:[];default:;description:'Logo image (placed in bottom right corner of slides)';OptionName:logo;Section:slidecontent;}</v>
      </c>
      <c r="S31" t="str">
        <f t="shared" si="5"/>
        <v>slidecontent</v>
      </c>
    </row>
    <row r="32" spans="1:19" ht="26" customHeight="1">
      <c r="A32" s="6" t="s">
        <v>425</v>
      </c>
      <c r="B32" t="str">
        <f t="shared" si="1"/>
        <v>QR_Footer</v>
      </c>
      <c r="C32" s="5" t="s">
        <v>428</v>
      </c>
      <c r="D32" s="9" t="s">
        <v>429</v>
      </c>
      <c r="E32" s="5" t="s">
        <v>428</v>
      </c>
      <c r="F32" s="1"/>
      <c r="G32" s="1"/>
      <c r="J32">
        <f t="shared" si="2"/>
        <v>1</v>
      </c>
      <c r="K32" t="str" cm="1">
        <f t="array" ref="K32">"QR_"&amp;_xlfn.SWITCH($J32,1,_xlfn.CONCAT(PROPER(E32),),2,_xlfn.CONCAT(PROPER(E32),PROPER(F32)),3,_xlfn.CONCAT(PROPER(E32),PROPER(F32),PROPER(G32)),4,_xlfn.CONCAT(PROPER(E32),PROPER(F32),PROPER(G32),PROPER(H32)),5,_xlfn.CONCAT(PROPER(E32),PROPER(F32),PROPER(G32),PROPER(H32),PROPER(I32)))</f>
        <v>QR_Footer</v>
      </c>
      <c r="L32" t="s">
        <v>913</v>
      </c>
      <c r="O32" t="b">
        <v>1</v>
      </c>
      <c r="P32" t="str">
        <f t="shared" si="0"/>
        <v>QR_Footer</v>
      </c>
      <c r="Q32" s="4" t="str">
        <f t="shared" si="6"/>
        <v>Footer to include on all slides. Can also be set per-slide by including a div with class .footer on the slide.</v>
      </c>
      <c r="R32" s="13" t="str">
        <f t="shared" si="4"/>
        <v>QR_Footer:{create:true;type:string;suggested:[];default:;description:'Footer to include on all slides. Can also be set per-slide by including a div with class .footer on the slide.';OptionName:footer;Section:slidecontent;}</v>
      </c>
      <c r="S32" t="str">
        <f t="shared" si="5"/>
        <v>slidecontent</v>
      </c>
    </row>
    <row r="33" spans="1:19" ht="26" customHeight="1">
      <c r="A33" s="6" t="s">
        <v>425</v>
      </c>
      <c r="B33" t="str">
        <f t="shared" si="1"/>
        <v>QR_Scrollable</v>
      </c>
      <c r="C33" s="5" t="s">
        <v>430</v>
      </c>
      <c r="D33" s="10" t="s">
        <v>431</v>
      </c>
      <c r="E33" s="5" t="s">
        <v>430</v>
      </c>
      <c r="G33" s="1"/>
      <c r="H33" s="1"/>
      <c r="J33">
        <f t="shared" si="2"/>
        <v>1</v>
      </c>
      <c r="K33" t="str" cm="1">
        <f t="array" ref="K33">"QR_"&amp;_xlfn.SWITCH($J33,1,_xlfn.CONCAT(PROPER(E33),),2,_xlfn.CONCAT(PROPER(E33),PROPER(F33)),3,_xlfn.CONCAT(PROPER(E33),PROPER(F33),PROPER(G33)),4,_xlfn.CONCAT(PROPER(E33),PROPER(F33),PROPER(G33),PROPER(H33)),5,_xlfn.CONCAT(PROPER(E33),PROPER(F33),PROPER(G33),PROPER(H33),PROPER(I33)))</f>
        <v>QR_Scrollable</v>
      </c>
      <c r="L33" t="s">
        <v>920</v>
      </c>
      <c r="O33" t="b">
        <v>1</v>
      </c>
      <c r="P33" t="str">
        <f t="shared" si="0"/>
        <v>QR_Scrollable</v>
      </c>
      <c r="Q33" s="4" t="str">
        <f t="shared" si="6"/>
        <v>true to allow content that overflows slides vertically to scroll. This can also be set per-slide by including the .scrollable class on the slide title.</v>
      </c>
      <c r="R33" s="13" t="str">
        <f t="shared" si="4"/>
        <v>QR_Scrollable:{create:true;type:boolean;suggested:[];default:;description:'true to allow content that overflows slides vertically to scroll. This can also be set per-slide by including the .scrollable class on the slide title.';OptionName:scrollable;Section:slidecontent;}</v>
      </c>
      <c r="S33" t="str">
        <f t="shared" si="5"/>
        <v>slidecontent</v>
      </c>
    </row>
    <row r="34" spans="1:19" ht="26" customHeight="1">
      <c r="A34" s="6" t="s">
        <v>425</v>
      </c>
      <c r="B34" t="str">
        <f t="shared" si="1"/>
        <v>QR_Smaller</v>
      </c>
      <c r="C34" s="5" t="s">
        <v>432</v>
      </c>
      <c r="D34" s="10" t="s">
        <v>433</v>
      </c>
      <c r="E34" s="5" t="s">
        <v>432</v>
      </c>
      <c r="J34">
        <f t="shared" si="2"/>
        <v>1</v>
      </c>
      <c r="K34" t="str" cm="1">
        <f t="array" ref="K34">"QR_"&amp;_xlfn.SWITCH($J34,1,_xlfn.CONCAT(PROPER(E34),),2,_xlfn.CONCAT(PROPER(E34),PROPER(F34)),3,_xlfn.CONCAT(PROPER(E34),PROPER(F34),PROPER(G34)),4,_xlfn.CONCAT(PROPER(E34),PROPER(F34),PROPER(G34),PROPER(H34)),5,_xlfn.CONCAT(PROPER(E34),PROPER(F34),PROPER(G34),PROPER(H34),PROPER(I34)))</f>
        <v>QR_Smaller</v>
      </c>
      <c r="L34" t="s">
        <v>920</v>
      </c>
      <c r="O34" t="b">
        <v>1</v>
      </c>
      <c r="P34" t="str">
        <f t="shared" si="0"/>
        <v>QR_Smaller</v>
      </c>
      <c r="Q34" s="4" t="str">
        <f t="shared" si="6"/>
        <v>true to use a smaller default font for slide content. This can also be set per-slide by including the .smaller class on the slide title.</v>
      </c>
      <c r="R34" s="13" t="str">
        <f t="shared" si="4"/>
        <v>QR_Smaller:{create:true;type:boolean;suggested:[];default:;description:'true to use a smaller default font for slide content. This can also be set per-slide by including the .smaller class on the slide title.';OptionName:smaller;Section:slidecontent;}</v>
      </c>
      <c r="S34" t="str">
        <f t="shared" si="5"/>
        <v>slidecontent</v>
      </c>
    </row>
    <row r="35" spans="1:19" ht="26" customHeight="1">
      <c r="A35" s="6" t="s">
        <v>425</v>
      </c>
      <c r="B35" t="str">
        <f t="shared" si="1"/>
        <v>QR_OutputLocation</v>
      </c>
      <c r="C35" s="5" t="s">
        <v>434</v>
      </c>
      <c r="D35" s="9" t="s">
        <v>724</v>
      </c>
      <c r="E35" s="5" t="s">
        <v>591</v>
      </c>
      <c r="F35" t="s">
        <v>782</v>
      </c>
      <c r="H35" s="1"/>
      <c r="J35">
        <f t="shared" si="2"/>
        <v>2</v>
      </c>
      <c r="K35" t="str" cm="1">
        <f t="array" ref="K35">"QR_"&amp;_xlfn.SWITCH($J35,1,_xlfn.CONCAT(PROPER(E35),),2,_xlfn.CONCAT(PROPER(E35),PROPER(F35)),3,_xlfn.CONCAT(PROPER(E35),PROPER(F35),PROPER(G35)),4,_xlfn.CONCAT(PROPER(E35),PROPER(F35),PROPER(G35),PROPER(H35)),5,_xlfn.CONCAT(PROPER(E35),PROPER(F35),PROPER(G35),PROPER(H35),PROPER(I35)))</f>
        <v>QR_OutputLocation</v>
      </c>
      <c r="L35" t="s">
        <v>913</v>
      </c>
      <c r="M35" t="s">
        <v>925</v>
      </c>
      <c r="O35" t="b">
        <v>1</v>
      </c>
      <c r="P35" t="str">
        <f t="shared" si="0"/>
        <v>QR_OutputLocation</v>
      </c>
      <c r="Q35" s="4" t="str">
        <f t="shared" si="6"/>
        <v>Location of output relative to the code that generated it. The possible values are as follows:default: Normal flow of the slide after the codefragment: In a fragment (not visible until you advance)slide: On a new slide after the curent onecolumn: In an adjacent columncolumn-fragment: In an adjacent column (not visible until you advance)Note that this option is supported only for the revealjs format.</v>
      </c>
      <c r="R35" s="13" t="str">
        <f t="shared" si="4"/>
        <v>QR_OutputLocation:{create:true;type:string;suggested:[default;fragment;slide;column;column-fragment];default:;description:'Location of output relative to the code that generated it. The possible values are as follows:default: Normal flow of the slide after the codefragment: In a fragment (not visible until you advance)slide: On a new slide after the curent onecolumn: In an adjacent columncolumn-fragment: In an adjacent column (not visible until you advance)Note that this option is supported only for the revealjs format.';OptionName:output-location;Section:slidecontent;}</v>
      </c>
      <c r="S35" t="str">
        <f t="shared" si="5"/>
        <v>slidecontent</v>
      </c>
    </row>
    <row r="36" spans="1:19" ht="26" customHeight="1">
      <c r="A36" s="6" t="s">
        <v>435</v>
      </c>
      <c r="B36" t="str">
        <f t="shared" si="1"/>
        <v>QR_Overview</v>
      </c>
      <c r="C36" s="5" t="s">
        <v>436</v>
      </c>
      <c r="D36" s="9" t="s">
        <v>437</v>
      </c>
      <c r="E36" s="5" t="s">
        <v>436</v>
      </c>
      <c r="J36">
        <f t="shared" si="2"/>
        <v>1</v>
      </c>
      <c r="K36" t="str" cm="1">
        <f t="array" ref="K36">"QR_"&amp;_xlfn.SWITCH($J36,1,_xlfn.CONCAT(PROPER(E36),),2,_xlfn.CONCAT(PROPER(E36),PROPER(F36)),3,_xlfn.CONCAT(PROPER(E36),PROPER(F36),PROPER(G36)),4,_xlfn.CONCAT(PROPER(E36),PROPER(F36),PROPER(G36),PROPER(H36)),5,_xlfn.CONCAT(PROPER(E36),PROPER(F36),PROPER(G36),PROPER(H36),PROPER(I36)))</f>
        <v>QR_Overview</v>
      </c>
      <c r="L36" t="s">
        <v>920</v>
      </c>
      <c r="O36" t="b">
        <v>1</v>
      </c>
      <c r="P36" t="str">
        <f t="shared" si="0"/>
        <v>QR_Overview</v>
      </c>
      <c r="Q36" s="4" t="str">
        <f t="shared" si="6"/>
        <v>Enable the slide overview mode</v>
      </c>
      <c r="R36" s="13" t="str">
        <f t="shared" si="4"/>
        <v>QR_Overview:{create:true;type:boolean;suggested:[];default:;description:'Enable the slide overview mode';OptionName:overview;Section:slidetools;}</v>
      </c>
      <c r="S36" t="str">
        <f t="shared" si="5"/>
        <v>slidetools</v>
      </c>
    </row>
    <row r="37" spans="1:19" ht="26" customHeight="1">
      <c r="A37" s="6" t="s">
        <v>435</v>
      </c>
      <c r="B37" t="str">
        <f t="shared" si="1"/>
        <v>QR_Menu</v>
      </c>
      <c r="C37" s="5" t="s">
        <v>438</v>
      </c>
      <c r="D37" s="9" t="s">
        <v>439</v>
      </c>
      <c r="E37" s="5" t="s">
        <v>438</v>
      </c>
      <c r="J37">
        <f t="shared" si="2"/>
        <v>1</v>
      </c>
      <c r="K37" t="str" cm="1">
        <f t="array" ref="K37">"QR_"&amp;_xlfn.SWITCH($J37,1,_xlfn.CONCAT(PROPER(E37),),2,_xlfn.CONCAT(PROPER(E37),PROPER(F37)),3,_xlfn.CONCAT(PROPER(E37),PROPER(F37),PROPER(G37)),4,_xlfn.CONCAT(PROPER(E37),PROPER(F37),PROPER(G37),PROPER(H37)),5,_xlfn.CONCAT(PROPER(E37),PROPER(F37),PROPER(G37),PROPER(H37),PROPER(I37)))</f>
        <v>QR_Menu</v>
      </c>
      <c r="L37" t="s">
        <v>920</v>
      </c>
      <c r="O37" t="b">
        <v>1</v>
      </c>
      <c r="P37" t="str">
        <f t="shared" si="0"/>
        <v>QR_Menu</v>
      </c>
      <c r="Q37" s="4" t="str">
        <f t="shared" si="6"/>
        <v>Configuration for revealjs menu.</v>
      </c>
      <c r="R37" s="13" t="str">
        <f t="shared" si="4"/>
        <v>QR_Menu:{create:true;type:boolean;suggested:[];default:;description:'Configuration for revealjs menu.';OptionName:menu;Section:slidetools;}</v>
      </c>
      <c r="S37" t="str">
        <f t="shared" si="5"/>
        <v>slidetools</v>
      </c>
    </row>
    <row r="38" spans="1:19" ht="26" customHeight="1">
      <c r="A38" s="6" t="s">
        <v>435</v>
      </c>
      <c r="B38" t="str">
        <f t="shared" si="1"/>
        <v>QR_Chalkboard</v>
      </c>
      <c r="C38" s="5" t="s">
        <v>440</v>
      </c>
      <c r="D38" s="9" t="s">
        <v>441</v>
      </c>
      <c r="E38" s="5" t="s">
        <v>440</v>
      </c>
      <c r="J38">
        <f t="shared" si="2"/>
        <v>1</v>
      </c>
      <c r="K38" t="str" cm="1">
        <f t="array" ref="K38">"QR_"&amp;_xlfn.SWITCH($J38,1,_xlfn.CONCAT(PROPER(E38),),2,_xlfn.CONCAT(PROPER(E38),PROPER(F38)),3,_xlfn.CONCAT(PROPER(E38),PROPER(F38),PROPER(G38)),4,_xlfn.CONCAT(PROPER(E38),PROPER(F38),PROPER(G38),PROPER(H38)),5,_xlfn.CONCAT(PROPER(E38),PROPER(F38),PROPER(G38),PROPER(H38),PROPER(I38)))</f>
        <v>QR_Chalkboard</v>
      </c>
      <c r="L38" t="s">
        <v>920</v>
      </c>
      <c r="O38" t="b">
        <v>1</v>
      </c>
      <c r="P38" t="str">
        <f t="shared" si="0"/>
        <v>QR_Chalkboard</v>
      </c>
      <c r="Q38" s="4" t="str">
        <f t="shared" si="6"/>
        <v>Configuration for revealjs chalkboard.</v>
      </c>
      <c r="R38" s="13" t="str">
        <f t="shared" si="4"/>
        <v>QR_Chalkboard:{create:true;type:boolean;suggested:[];default:;description:'Configuration for revealjs chalkboard.';OptionName:chalkboard;Section:slidetools;}</v>
      </c>
      <c r="S38" t="str">
        <f t="shared" si="5"/>
        <v>slidetools</v>
      </c>
    </row>
    <row r="39" spans="1:19" ht="26" customHeight="1">
      <c r="A39" s="6" t="s">
        <v>435</v>
      </c>
      <c r="B39" t="str">
        <f t="shared" si="1"/>
        <v>QR_Multiplex</v>
      </c>
      <c r="C39" s="5" t="s">
        <v>442</v>
      </c>
      <c r="D39" s="9" t="s">
        <v>443</v>
      </c>
      <c r="E39" s="5" t="s">
        <v>442</v>
      </c>
      <c r="J39">
        <f t="shared" si="2"/>
        <v>1</v>
      </c>
      <c r="K39" t="str" cm="1">
        <f t="array" ref="K39">"QR_"&amp;_xlfn.SWITCH($J39,1,_xlfn.CONCAT(PROPER(E39),),2,_xlfn.CONCAT(PROPER(E39),PROPER(F39)),3,_xlfn.CONCAT(PROPER(E39),PROPER(F39),PROPER(G39)),4,_xlfn.CONCAT(PROPER(E39),PROPER(F39),PROPER(G39),PROPER(H39)),5,_xlfn.CONCAT(PROPER(E39),PROPER(F39),PROPER(G39),PROPER(H39),PROPER(I39)))</f>
        <v>QR_Multiplex</v>
      </c>
      <c r="L39" t="s">
        <v>920</v>
      </c>
      <c r="O39" t="b">
        <v>1</v>
      </c>
      <c r="P39" t="str">
        <f t="shared" si="0"/>
        <v>QR_Multiplex</v>
      </c>
      <c r="Q39" s="4" t="str">
        <f t="shared" si="6"/>
        <v>Configuration for reveal presentation multiplexing.</v>
      </c>
      <c r="R39" s="13" t="str">
        <f t="shared" si="4"/>
        <v>QR_Multiplex:{create:true;type:boolean;suggested:[];default:;description:'Configuration for reveal presentation multiplexing.';OptionName:multiplex;Section:slidetools;}</v>
      </c>
      <c r="S39" t="str">
        <f t="shared" si="5"/>
        <v>slidetools</v>
      </c>
    </row>
    <row r="40" spans="1:19" ht="26" customHeight="1">
      <c r="A40" s="6" t="s">
        <v>435</v>
      </c>
      <c r="B40" t="str">
        <f t="shared" si="1"/>
        <v>QR_ScrollView</v>
      </c>
      <c r="C40" s="5" t="s">
        <v>444</v>
      </c>
      <c r="D40" s="9" t="s">
        <v>445</v>
      </c>
      <c r="E40" s="5" t="s">
        <v>577</v>
      </c>
      <c r="F40" t="s">
        <v>783</v>
      </c>
      <c r="J40">
        <f t="shared" si="2"/>
        <v>2</v>
      </c>
      <c r="K40" t="str" cm="1">
        <f t="array" ref="K40">"QR_"&amp;_xlfn.SWITCH($J40,1,_xlfn.CONCAT(PROPER(E40),),2,_xlfn.CONCAT(PROPER(E40),PROPER(F40)),3,_xlfn.CONCAT(PROPER(E40),PROPER(F40),PROPER(G40)),4,_xlfn.CONCAT(PROPER(E40),PROPER(F40),PROPER(G40),PROPER(H40)),5,_xlfn.CONCAT(PROPER(E40),PROPER(F40),PROPER(G40),PROPER(H40),PROPER(I40)))</f>
        <v>QR_ScrollView</v>
      </c>
      <c r="L40" t="s">
        <v>920</v>
      </c>
      <c r="O40" t="b">
        <v>1</v>
      </c>
      <c r="P40" t="str">
        <f t="shared" si="0"/>
        <v>QR_ScrollView</v>
      </c>
      <c r="Q40" s="4" t="str">
        <f t="shared" si="6"/>
        <v>Control the scroll view feature of Revealjs</v>
      </c>
      <c r="R40" s="13" t="str">
        <f t="shared" si="4"/>
        <v>QR_ScrollView:{create:true;type:boolean;suggested:[];default:;description:'Control the scroll view feature of Revealjs';OptionName:scroll-view;Section:slidetools;}</v>
      </c>
      <c r="S40" t="str">
        <f t="shared" si="5"/>
        <v>slidetools</v>
      </c>
    </row>
    <row r="41" spans="1:19" ht="26" customHeight="1">
      <c r="A41" s="6" t="s">
        <v>446</v>
      </c>
      <c r="B41" t="str">
        <f t="shared" si="1"/>
        <v>QR_Transition</v>
      </c>
      <c r="C41" s="5" t="s">
        <v>447</v>
      </c>
      <c r="D41" s="9" t="s">
        <v>448</v>
      </c>
      <c r="E41" s="5" t="s">
        <v>447</v>
      </c>
      <c r="J41">
        <f t="shared" si="2"/>
        <v>1</v>
      </c>
      <c r="K41" t="str" cm="1">
        <f t="array" ref="K41">"QR_"&amp;_xlfn.SWITCH($J41,1,_xlfn.CONCAT(PROPER(E41),),2,_xlfn.CONCAT(PROPER(E41),PROPER(F41)),3,_xlfn.CONCAT(PROPER(E41),PROPER(F41),PROPER(G41)),4,_xlfn.CONCAT(PROPER(E41),PROPER(F41),PROPER(G41),PROPER(H41)),5,_xlfn.CONCAT(PROPER(E41),PROPER(F41),PROPER(G41),PROPER(H41),PROPER(I41)))</f>
        <v>QR_Transition</v>
      </c>
      <c r="L41" t="s">
        <v>913</v>
      </c>
      <c r="M41" t="s">
        <v>926</v>
      </c>
      <c r="O41" t="b">
        <v>1</v>
      </c>
      <c r="P41" t="str">
        <f t="shared" si="0"/>
        <v>QR_Transition</v>
      </c>
      <c r="Q41" s="4" t="str">
        <f t="shared" si="6"/>
        <v>Transition style for slides backgrounds. (none, fade, slide, convex, concave, or zoom)</v>
      </c>
      <c r="R41" s="13" t="str">
        <f t="shared" si="4"/>
        <v>QR_Transition:{create:true;type:string;suggested:[none;fade;slide;convex;concave;zoom];default:;description:'Transition style for slides backgrounds. (none, fade, slide, convex, concave, or zoom)';OptionName:transition;Section:transitions;}</v>
      </c>
      <c r="S41" t="str">
        <f t="shared" si="5"/>
        <v>transitions</v>
      </c>
    </row>
    <row r="42" spans="1:19" ht="26" customHeight="1">
      <c r="A42" s="6" t="s">
        <v>446</v>
      </c>
      <c r="B42" t="str">
        <f t="shared" si="1"/>
        <v>QR_TransitionSpeed</v>
      </c>
      <c r="C42" s="5" t="s">
        <v>449</v>
      </c>
      <c r="D42" s="9" t="s">
        <v>450</v>
      </c>
      <c r="E42" s="5" t="s">
        <v>447</v>
      </c>
      <c r="F42" t="s">
        <v>784</v>
      </c>
      <c r="J42">
        <f t="shared" si="2"/>
        <v>2</v>
      </c>
      <c r="K42" t="str" cm="1">
        <f t="array" ref="K42">"QR_"&amp;_xlfn.SWITCH($J42,1,_xlfn.CONCAT(PROPER(E42),),2,_xlfn.CONCAT(PROPER(E42),PROPER(F42)),3,_xlfn.CONCAT(PROPER(E42),PROPER(F42),PROPER(G42)),4,_xlfn.CONCAT(PROPER(E42),PROPER(F42),PROPER(G42),PROPER(H42)),5,_xlfn.CONCAT(PROPER(E42),PROPER(F42),PROPER(G42),PROPER(H42),PROPER(I42)))</f>
        <v>QR_TransitionSpeed</v>
      </c>
      <c r="L42" t="s">
        <v>913</v>
      </c>
      <c r="M42" t="s">
        <v>927</v>
      </c>
      <c r="O42" t="b">
        <v>1</v>
      </c>
      <c r="P42" t="str">
        <f t="shared" si="0"/>
        <v>QR_TransitionSpeed</v>
      </c>
      <c r="Q42" s="4" t="str">
        <f t="shared" si="6"/>
        <v>Slide transition speed (default, fast, or slow)</v>
      </c>
      <c r="R42" s="13" t="str">
        <f t="shared" si="4"/>
        <v>QR_TransitionSpeed:{create:true;type:string;suggested:[default;fast;slow];default:;description:'Slide transition speed (default, fast, or slow)';OptionName:transition-speed;Section:transitions;}</v>
      </c>
      <c r="S42" t="str">
        <f t="shared" si="5"/>
        <v>transitions</v>
      </c>
    </row>
    <row r="43" spans="1:19" ht="26" customHeight="1">
      <c r="A43" s="6" t="s">
        <v>446</v>
      </c>
      <c r="B43" t="str">
        <f t="shared" si="1"/>
        <v>QR_BackgroundTransition</v>
      </c>
      <c r="C43" s="5" t="s">
        <v>451</v>
      </c>
      <c r="D43" s="9" t="s">
        <v>452</v>
      </c>
      <c r="E43" s="5" t="s">
        <v>785</v>
      </c>
      <c r="F43" t="s">
        <v>447</v>
      </c>
      <c r="J43">
        <f t="shared" si="2"/>
        <v>2</v>
      </c>
      <c r="K43" t="str" cm="1">
        <f t="array" ref="K43">"QR_"&amp;_xlfn.SWITCH($J43,1,_xlfn.CONCAT(PROPER(E43),),2,_xlfn.CONCAT(PROPER(E43),PROPER(F43)),3,_xlfn.CONCAT(PROPER(E43),PROPER(F43),PROPER(G43)),4,_xlfn.CONCAT(PROPER(E43),PROPER(F43),PROPER(G43),PROPER(H43)),5,_xlfn.CONCAT(PROPER(E43),PROPER(F43),PROPER(G43),PROPER(H43),PROPER(I43)))</f>
        <v>QR_BackgroundTransition</v>
      </c>
      <c r="L43" t="s">
        <v>913</v>
      </c>
      <c r="M43" t="s">
        <v>926</v>
      </c>
      <c r="O43" t="b">
        <v>1</v>
      </c>
      <c r="P43" t="str">
        <f t="shared" si="0"/>
        <v>QR_BackgroundTransition</v>
      </c>
      <c r="Q43" s="4" t="str">
        <f t="shared" si="6"/>
        <v>Transition style for full page slide backgrounds. (none, fade, slide, convex, concave, or zoom)</v>
      </c>
      <c r="R43" s="13" t="str">
        <f t="shared" si="4"/>
        <v>QR_BackgroundTransition:{create:true;type:string;suggested:[none;fade;slide;convex;concave;zoom];default:;description:'Transition style for full page slide backgrounds. (none, fade, slide, convex, concave, or zoom)';OptionName:background-transition;Section:transitions;}</v>
      </c>
      <c r="S43" t="str">
        <f t="shared" si="5"/>
        <v>transitions</v>
      </c>
    </row>
    <row r="44" spans="1:19" ht="26" customHeight="1">
      <c r="A44" s="6" t="s">
        <v>446</v>
      </c>
      <c r="B44" t="str">
        <f t="shared" si="1"/>
        <v>QR_Fragments</v>
      </c>
      <c r="C44" s="5" t="s">
        <v>453</v>
      </c>
      <c r="D44" s="9" t="s">
        <v>454</v>
      </c>
      <c r="E44" s="5" t="s">
        <v>453</v>
      </c>
      <c r="H44" s="1"/>
      <c r="J44">
        <f t="shared" si="2"/>
        <v>1</v>
      </c>
      <c r="K44" t="str" cm="1">
        <f t="array" ref="K44">"QR_"&amp;_xlfn.SWITCH($J44,1,_xlfn.CONCAT(PROPER(E44),),2,_xlfn.CONCAT(PROPER(E44),PROPER(F44)),3,_xlfn.CONCAT(PROPER(E44),PROPER(F44),PROPER(G44)),4,_xlfn.CONCAT(PROPER(E44),PROPER(F44),PROPER(G44),PROPER(H44)),5,_xlfn.CONCAT(PROPER(E44),PROPER(F44),PROPER(G44),PROPER(H44),PROPER(I44)))</f>
        <v>QR_Fragments</v>
      </c>
      <c r="L44" t="s">
        <v>920</v>
      </c>
      <c r="O44" t="b">
        <v>1</v>
      </c>
      <c r="P44" t="str">
        <f t="shared" si="0"/>
        <v>QR_Fragments</v>
      </c>
      <c r="Q44" s="4" t="str">
        <f t="shared" si="6"/>
        <v>Turns fragments on and off globally</v>
      </c>
      <c r="R44" s="13" t="str">
        <f t="shared" si="4"/>
        <v>QR_Fragments:{create:true;type:boolean;suggested:[];default:;description:'Turns fragments on and off globally';OptionName:fragments;Section:transitions;}</v>
      </c>
      <c r="S44" t="str">
        <f t="shared" si="5"/>
        <v>transitions</v>
      </c>
    </row>
    <row r="45" spans="1:19" ht="26" customHeight="1">
      <c r="A45" s="6" t="s">
        <v>446</v>
      </c>
      <c r="B45" t="str">
        <f t="shared" si="1"/>
        <v>QR_AutoAnimate</v>
      </c>
      <c r="C45" s="5" t="s">
        <v>455</v>
      </c>
      <c r="D45" s="9" t="s">
        <v>456</v>
      </c>
      <c r="E45" s="5" t="s">
        <v>786</v>
      </c>
      <c r="F45" s="1" t="s">
        <v>787</v>
      </c>
      <c r="J45">
        <f t="shared" si="2"/>
        <v>2</v>
      </c>
      <c r="K45" t="str" cm="1">
        <f t="array" ref="K45">"QR_"&amp;_xlfn.SWITCH($J45,1,_xlfn.CONCAT(PROPER(E45),),2,_xlfn.CONCAT(PROPER(E45),PROPER(F45)),3,_xlfn.CONCAT(PROPER(E45),PROPER(F45),PROPER(G45)),4,_xlfn.CONCAT(PROPER(E45),PROPER(F45),PROPER(G45),PROPER(H45)),5,_xlfn.CONCAT(PROPER(E45),PROPER(F45),PROPER(G45),PROPER(H45),PROPER(I45)))</f>
        <v>QR_AutoAnimate</v>
      </c>
      <c r="L45" t="s">
        <v>920</v>
      </c>
      <c r="O45" t="b">
        <v>1</v>
      </c>
      <c r="P45" t="str">
        <f t="shared" si="0"/>
        <v>QR_AutoAnimate</v>
      </c>
      <c r="Q45" s="4" t="str">
        <f t="shared" si="6"/>
        <v>Globally enable/disable auto-animate (enabled by default)</v>
      </c>
      <c r="R45" s="13" t="str">
        <f t="shared" si="4"/>
        <v>QR_AutoAnimate:{create:true;type:boolean;suggested:[];default:;description:'Globally enable/disable auto-animate (enabled by default)';OptionName:auto-animate;Section:transitions;}</v>
      </c>
      <c r="S45" t="str">
        <f t="shared" si="5"/>
        <v>transitions</v>
      </c>
    </row>
    <row r="46" spans="1:19" ht="26" customHeight="1">
      <c r="A46" s="6" t="s">
        <v>446</v>
      </c>
      <c r="B46" t="str">
        <f t="shared" si="1"/>
        <v>QR_AutoAnimateEasing</v>
      </c>
      <c r="C46" s="5" t="s">
        <v>457</v>
      </c>
      <c r="D46" s="9" t="s">
        <v>458</v>
      </c>
      <c r="E46" s="5" t="s">
        <v>786</v>
      </c>
      <c r="F46" t="s">
        <v>787</v>
      </c>
      <c r="G46" t="s">
        <v>788</v>
      </c>
      <c r="J46">
        <f t="shared" si="2"/>
        <v>3</v>
      </c>
      <c r="K46" t="str" cm="1">
        <f t="array" ref="K46">"QR_"&amp;_xlfn.SWITCH($J46,1,_xlfn.CONCAT(PROPER(E46),),2,_xlfn.CONCAT(PROPER(E46),PROPER(F46)),3,_xlfn.CONCAT(PROPER(E46),PROPER(F46),PROPER(G46)),4,_xlfn.CONCAT(PROPER(E46),PROPER(F46),PROPER(G46),PROPER(H46)),5,_xlfn.CONCAT(PROPER(E46),PROPER(F46),PROPER(G46),PROPER(H46),PROPER(I46)))</f>
        <v>QR_AutoAnimateEasing</v>
      </c>
      <c r="L46" t="s">
        <v>913</v>
      </c>
      <c r="M46" t="s">
        <v>928</v>
      </c>
      <c r="O46" t="b">
        <v>1</v>
      </c>
      <c r="P46" t="str">
        <f t="shared" si="0"/>
        <v>QR_AutoAnimateEasing</v>
      </c>
      <c r="Q46" s="4" t="str">
        <f t="shared" si="6"/>
        <v>Default CSS easing function for auto-animation. Can be overridden per-slide or per-element via attributes.</v>
      </c>
      <c r="R46" s="13" t="str">
        <f t="shared" si="4"/>
        <v>QR_AutoAnimateEasing:{create:true;type:string;suggested:[ease;ease-in;ease-out;ease-in-out];default:;description:'Default CSS easing function for auto-animation. Can be overridden per-slide or per-element via attributes.';OptionName:auto-animate-easing;Section:transitions;}</v>
      </c>
      <c r="S46" t="str">
        <f t="shared" si="5"/>
        <v>transitions</v>
      </c>
    </row>
    <row r="47" spans="1:19" ht="26" customHeight="1">
      <c r="A47" s="6" t="s">
        <v>446</v>
      </c>
      <c r="B47" t="str">
        <f t="shared" si="1"/>
        <v>QR_AutoAnimateDuration</v>
      </c>
      <c r="C47" s="5" t="s">
        <v>459</v>
      </c>
      <c r="D47" s="9" t="s">
        <v>460</v>
      </c>
      <c r="E47" s="5" t="s">
        <v>786</v>
      </c>
      <c r="F47" t="s">
        <v>787</v>
      </c>
      <c r="G47" t="s">
        <v>789</v>
      </c>
      <c r="J47">
        <f t="shared" si="2"/>
        <v>3</v>
      </c>
      <c r="K47" t="str" cm="1">
        <f t="array" ref="K47">"QR_"&amp;_xlfn.SWITCH($J47,1,_xlfn.CONCAT(PROPER(E47),),2,_xlfn.CONCAT(PROPER(E47),PROPER(F47)),3,_xlfn.CONCAT(PROPER(E47),PROPER(F47),PROPER(G47)),4,_xlfn.CONCAT(PROPER(E47),PROPER(F47),PROPER(G47),PROPER(H47)),5,_xlfn.CONCAT(PROPER(E47),PROPER(F47),PROPER(G47),PROPER(H47),PROPER(I47)))</f>
        <v>QR_AutoAnimateDuration</v>
      </c>
      <c r="L47" t="s">
        <v>921</v>
      </c>
      <c r="O47" t="b">
        <v>1</v>
      </c>
      <c r="P47" t="str">
        <f t="shared" si="0"/>
        <v>QR_AutoAnimateDuration</v>
      </c>
      <c r="Q47" s="4" t="str">
        <f t="shared" si="6"/>
        <v>Duration (in seconds) of auto-animate transition. Can be overridden per-slide or per-element via attributes.</v>
      </c>
      <c r="R47" s="13" t="str">
        <f t="shared" si="4"/>
        <v>QR_AutoAnimateDuration:{create:true;type:number;suggested:[];default:;description:'Duration (in seconds) of auto-animate transition. Can be overridden per-slide or per-element via attributes.';OptionName:auto-animate-duration;Section:transitions;}</v>
      </c>
      <c r="S47" t="str">
        <f t="shared" si="5"/>
        <v>transitions</v>
      </c>
    </row>
    <row r="48" spans="1:19" ht="26" customHeight="1">
      <c r="A48" s="6" t="s">
        <v>446</v>
      </c>
      <c r="B48" t="str">
        <f t="shared" si="1"/>
        <v>QR_AutoAnimateUnmatched</v>
      </c>
      <c r="C48" s="5" t="s">
        <v>461</v>
      </c>
      <c r="D48" s="9" t="s">
        <v>462</v>
      </c>
      <c r="E48" s="5" t="s">
        <v>786</v>
      </c>
      <c r="F48" t="s">
        <v>787</v>
      </c>
      <c r="G48" t="s">
        <v>790</v>
      </c>
      <c r="J48">
        <f t="shared" si="2"/>
        <v>3</v>
      </c>
      <c r="K48" t="str" cm="1">
        <f t="array" ref="K48">"QR_"&amp;_xlfn.SWITCH($J48,1,_xlfn.CONCAT(PROPER(E48),),2,_xlfn.CONCAT(PROPER(E48),PROPER(F48)),3,_xlfn.CONCAT(PROPER(E48),PROPER(F48),PROPER(G48)),4,_xlfn.CONCAT(PROPER(E48),PROPER(F48),PROPER(G48),PROPER(H48)),5,_xlfn.CONCAT(PROPER(E48),PROPER(F48),PROPER(G48),PROPER(H48),PROPER(I48)))</f>
        <v>QR_AutoAnimateUnmatched</v>
      </c>
      <c r="L48" t="s">
        <v>920</v>
      </c>
      <c r="O48" t="b">
        <v>1</v>
      </c>
      <c r="P48" t="str">
        <f t="shared" si="0"/>
        <v>QR_AutoAnimateUnmatched</v>
      </c>
      <c r="Q48" s="4" t="str">
        <f t="shared" si="6"/>
        <v>Auto-animate unmatched elements. Can be overridden per-slide or per-element via attributes.</v>
      </c>
      <c r="R48" s="13" t="str">
        <f t="shared" si="4"/>
        <v>QR_AutoAnimateUnmatched:{create:true;type:boolean;suggested:[];default:;description:'Auto-animate unmatched elements. Can be overridden per-slide or per-element via attributes.';OptionName:auto-animate-unmatched;Section:transitions;}</v>
      </c>
      <c r="S48" t="str">
        <f t="shared" si="5"/>
        <v>transitions</v>
      </c>
    </row>
    <row r="49" spans="1:19" ht="26" customHeight="1">
      <c r="A49" s="6" t="s">
        <v>446</v>
      </c>
      <c r="B49" t="str">
        <f t="shared" si="1"/>
        <v>QR_AutoAnimateStyles</v>
      </c>
      <c r="C49" s="5" t="s">
        <v>463</v>
      </c>
      <c r="D49" s="9" t="s">
        <v>464</v>
      </c>
      <c r="E49" s="5" t="s">
        <v>786</v>
      </c>
      <c r="F49" t="s">
        <v>787</v>
      </c>
      <c r="G49" t="s">
        <v>791</v>
      </c>
      <c r="J49">
        <f t="shared" si="2"/>
        <v>3</v>
      </c>
      <c r="K49" t="str" cm="1">
        <f t="array" ref="K49">"QR_"&amp;_xlfn.SWITCH($J49,1,_xlfn.CONCAT(PROPER(E49),),2,_xlfn.CONCAT(PROPER(E49),PROPER(F49)),3,_xlfn.CONCAT(PROPER(E49),PROPER(F49),PROPER(G49)),4,_xlfn.CONCAT(PROPER(E49),PROPER(F49),PROPER(G49),PROPER(H49)),5,_xlfn.CONCAT(PROPER(E49),PROPER(F49),PROPER(G49),PROPER(H49),PROPER(I49)))</f>
        <v>QR_AutoAnimateStyles</v>
      </c>
      <c r="L49" t="s">
        <v>913</v>
      </c>
      <c r="M49" t="s">
        <v>929</v>
      </c>
      <c r="O49" t="b">
        <v>0</v>
      </c>
      <c r="P49" t="str">
        <f t="shared" si="0"/>
        <v>QR_AutoAnimateStyles</v>
      </c>
      <c r="Q49" s="4" t="str">
        <f t="shared" si="6"/>
        <v>CSS properties that can be auto-animated (positional styles like top, left, etc. are always animated).</v>
      </c>
      <c r="R49" s="13" t="str">
        <f t="shared" si="4"/>
        <v>QR_AutoAnimateStyles:{create:false;type:string;suggested:[top;left;right;];default:;description:'CSS properties that can be auto-animated (positional styles like top, left, etc. are always animated).';OptionName:auto-animate-styles;Section:transitions;}</v>
      </c>
      <c r="S49" t="str">
        <f t="shared" si="5"/>
        <v>transitions</v>
      </c>
    </row>
    <row r="50" spans="1:19" ht="26" customHeight="1">
      <c r="A50" s="6" t="s">
        <v>465</v>
      </c>
      <c r="B50" t="str">
        <f t="shared" si="1"/>
        <v>QR_Progress</v>
      </c>
      <c r="C50" s="5" t="s">
        <v>466</v>
      </c>
      <c r="D50" s="9" t="s">
        <v>467</v>
      </c>
      <c r="E50" s="5" t="s">
        <v>466</v>
      </c>
      <c r="F50" s="1"/>
      <c r="G50" s="1"/>
      <c r="J50">
        <f t="shared" si="2"/>
        <v>1</v>
      </c>
      <c r="K50" t="str" cm="1">
        <f t="array" ref="K50">"QR_"&amp;_xlfn.SWITCH($J50,1,_xlfn.CONCAT(PROPER(E50),),2,_xlfn.CONCAT(PROPER(E50),PROPER(F50)),3,_xlfn.CONCAT(PROPER(E50),PROPER(F50),PROPER(G50)),4,_xlfn.CONCAT(PROPER(E50),PROPER(F50),PROPER(G50),PROPER(H50)),5,_xlfn.CONCAT(PROPER(E50),PROPER(F50),PROPER(G50),PROPER(H50),PROPER(I50)))</f>
        <v>QR_Progress</v>
      </c>
      <c r="L50" t="s">
        <v>920</v>
      </c>
      <c r="O50" t="b">
        <v>1</v>
      </c>
      <c r="P50" t="str">
        <f t="shared" si="0"/>
        <v>QR_Progress</v>
      </c>
      <c r="Q50" s="4" t="str">
        <f t="shared" si="6"/>
        <v>Display a presentation progress bar</v>
      </c>
      <c r="R50" s="13" t="str">
        <f t="shared" si="4"/>
        <v>QR_Progress:{create:true;type:boolean;suggested:[];default:;description:'Display a presentation progress bar';OptionName:progress;Section:navigation;}</v>
      </c>
      <c r="S50" t="str">
        <f t="shared" si="5"/>
        <v>navigation</v>
      </c>
    </row>
    <row r="51" spans="1:19" ht="26" customHeight="1">
      <c r="A51" s="6" t="s">
        <v>465</v>
      </c>
      <c r="B51" t="str">
        <f t="shared" si="1"/>
        <v>QR_History</v>
      </c>
      <c r="C51" s="5" t="s">
        <v>468</v>
      </c>
      <c r="D51" s="9" t="s">
        <v>469</v>
      </c>
      <c r="E51" s="5" t="s">
        <v>468</v>
      </c>
      <c r="J51">
        <f t="shared" si="2"/>
        <v>1</v>
      </c>
      <c r="K51" t="str" cm="1">
        <f t="array" ref="K51">"QR_"&amp;_xlfn.SWITCH($J51,1,_xlfn.CONCAT(PROPER(E51),),2,_xlfn.CONCAT(PROPER(E51),PROPER(F51)),3,_xlfn.CONCAT(PROPER(E51),PROPER(F51),PROPER(G51)),4,_xlfn.CONCAT(PROPER(E51),PROPER(F51),PROPER(G51),PROPER(H51)),5,_xlfn.CONCAT(PROPER(E51),PROPER(F51),PROPER(G51),PROPER(H51),PROPER(I51)))</f>
        <v>QR_History</v>
      </c>
      <c r="L51" t="s">
        <v>920</v>
      </c>
      <c r="O51" t="b">
        <v>1</v>
      </c>
      <c r="P51" t="str">
        <f t="shared" si="0"/>
        <v>QR_History</v>
      </c>
      <c r="Q51" s="4" t="str">
        <f t="shared" si="6"/>
        <v>Push each slide change to the browser history</v>
      </c>
      <c r="R51" s="13" t="str">
        <f t="shared" si="4"/>
        <v>QR_History:{create:true;type:boolean;suggested:[];default:;description:'Push each slide change to the browser history';OptionName:history;Section:navigation;}</v>
      </c>
      <c r="S51" t="str">
        <f t="shared" si="5"/>
        <v>navigation</v>
      </c>
    </row>
    <row r="52" spans="1:19" ht="26" customHeight="1">
      <c r="A52" s="6" t="s">
        <v>465</v>
      </c>
      <c r="B52" t="str">
        <f t="shared" si="1"/>
        <v>QR_NavigationMode</v>
      </c>
      <c r="C52" s="5" t="s">
        <v>470</v>
      </c>
      <c r="D52" s="9" t="s">
        <v>725</v>
      </c>
      <c r="E52" s="5" t="s">
        <v>792</v>
      </c>
      <c r="F52" t="s">
        <v>214</v>
      </c>
      <c r="J52">
        <f t="shared" si="2"/>
        <v>2</v>
      </c>
      <c r="K52" t="str" cm="1">
        <f t="array" ref="K52">"QR_"&amp;_xlfn.SWITCH($J52,1,_xlfn.CONCAT(PROPER(E52),),2,_xlfn.CONCAT(PROPER(E52),PROPER(F52)),3,_xlfn.CONCAT(PROPER(E52),PROPER(F52),PROPER(G52)),4,_xlfn.CONCAT(PROPER(E52),PROPER(F52),PROPER(G52),PROPER(H52)),5,_xlfn.CONCAT(PROPER(E52),PROPER(F52),PROPER(G52),PROPER(H52),PROPER(I52)))</f>
        <v>QR_NavigationMode</v>
      </c>
      <c r="L52" t="s">
        <v>913</v>
      </c>
      <c r="M52" t="s">
        <v>930</v>
      </c>
      <c r="O52" t="b">
        <v>1</v>
      </c>
      <c r="P52" t="str">
        <f t="shared" si="0"/>
        <v>QR_NavigationMode</v>
      </c>
      <c r="Q52" s="4" t="str">
        <f t="shared" si="6"/>
        <v>Changes the behavior of navigation directions.linear: Removes the up/down arrows. Left/right arrows step through all slides (both horizontal and vertical).vertical: Left/right arrow keys step between horizontal slides, up/down arrow keys step between vertical slides. Space key steps through all slides (both horizontal and vertical).grid: When this is enabled, stepping left/right from a vertical stack to an adjacent vertical stack will land you at the same vertical index.</v>
      </c>
      <c r="R52" s="13" t="str">
        <f t="shared" si="4"/>
        <v>QR_NavigationMode:{create:true;type:string;suggested:[linear;vertical;grid];default:;description:'Changes the behavior of navigation directions.linear: Removes the up/down arrows. Left/right arrows step through all slides (both horizontal and vertical).vertical: Left/right arrow keys step between horizontal slides, up/down arrow keys step between vertical slides. Space key steps through all slides (both horizontal and vertical).grid: When this is enabled, stepping left/right from a vertical stack to an adjacent vertical stack will land you at the same vertical index.';OptionName:navigation-mode;Section:navigation;}</v>
      </c>
      <c r="S52" t="str">
        <f t="shared" si="5"/>
        <v>navigation</v>
      </c>
    </row>
    <row r="53" spans="1:19" ht="26" customHeight="1">
      <c r="A53" s="6" t="s">
        <v>465</v>
      </c>
      <c r="B53" t="str">
        <f t="shared" si="1"/>
        <v>QR_Touch</v>
      </c>
      <c r="C53" s="5" t="s">
        <v>471</v>
      </c>
      <c r="D53" s="9" t="s">
        <v>472</v>
      </c>
      <c r="E53" s="5" t="s">
        <v>471</v>
      </c>
      <c r="I53" s="1"/>
      <c r="J53">
        <f t="shared" si="2"/>
        <v>1</v>
      </c>
      <c r="K53" t="str" cm="1">
        <f t="array" ref="K53">"QR_"&amp;_xlfn.SWITCH($J53,1,_xlfn.CONCAT(PROPER(E53),),2,_xlfn.CONCAT(PROPER(E53),PROPER(F53)),3,_xlfn.CONCAT(PROPER(E53),PROPER(F53),PROPER(G53)),4,_xlfn.CONCAT(PROPER(E53),PROPER(F53),PROPER(G53),PROPER(H53)),5,_xlfn.CONCAT(PROPER(E53),PROPER(F53),PROPER(G53),PROPER(H53),PROPER(I53)))</f>
        <v>QR_Touch</v>
      </c>
      <c r="L53" t="s">
        <v>920</v>
      </c>
      <c r="O53" t="b">
        <v>1</v>
      </c>
      <c r="P53" t="str">
        <f t="shared" si="0"/>
        <v>QR_Touch</v>
      </c>
      <c r="Q53" s="4" t="str">
        <f t="shared" si="6"/>
        <v>Enable touch navigation on devices with touch input</v>
      </c>
      <c r="R53" s="13" t="str">
        <f t="shared" si="4"/>
        <v>QR_Touch:{create:true;type:boolean;suggested:[];default:;description:'Enable touch navigation on devices with touch input';OptionName:touch;Section:navigation;}</v>
      </c>
      <c r="S53" t="str">
        <f t="shared" si="5"/>
        <v>navigation</v>
      </c>
    </row>
    <row r="54" spans="1:19" ht="26" customHeight="1">
      <c r="A54" s="6" t="s">
        <v>465</v>
      </c>
      <c r="B54" t="str">
        <f t="shared" si="1"/>
        <v>QR_Keyboard</v>
      </c>
      <c r="C54" s="5" t="s">
        <v>473</v>
      </c>
      <c r="D54" s="9" t="s">
        <v>474</v>
      </c>
      <c r="E54" s="5" t="s">
        <v>473</v>
      </c>
      <c r="F54" s="1"/>
      <c r="J54">
        <f t="shared" si="2"/>
        <v>1</v>
      </c>
      <c r="K54" t="str" cm="1">
        <f t="array" ref="K54">"QR_"&amp;_xlfn.SWITCH($J54,1,_xlfn.CONCAT(PROPER(E54),),2,_xlfn.CONCAT(PROPER(E54),PROPER(F54)),3,_xlfn.CONCAT(PROPER(E54),PROPER(F54),PROPER(G54)),4,_xlfn.CONCAT(PROPER(E54),PROPER(F54),PROPER(G54),PROPER(H54)),5,_xlfn.CONCAT(PROPER(E54),PROPER(F54),PROPER(G54),PROPER(H54),PROPER(I54)))</f>
        <v>QR_Keyboard</v>
      </c>
      <c r="L54" t="s">
        <v>920</v>
      </c>
      <c r="O54" t="b">
        <v>1</v>
      </c>
      <c r="P54" t="str">
        <f t="shared" si="0"/>
        <v>QR_Keyboard</v>
      </c>
      <c r="Q54" s="4" t="str">
        <f t="shared" si="6"/>
        <v>Enable keyboard shortcuts for navigation</v>
      </c>
      <c r="R54" s="13" t="str">
        <f t="shared" si="4"/>
        <v>QR_Keyboard:{create:true;type:boolean;suggested:[];default:;description:'Enable keyboard shortcuts for navigation';OptionName:keyboard;Section:navigation;}</v>
      </c>
      <c r="S54" t="str">
        <f t="shared" si="5"/>
        <v>navigation</v>
      </c>
    </row>
    <row r="55" spans="1:19" ht="26" customHeight="1">
      <c r="A55" s="6" t="s">
        <v>465</v>
      </c>
      <c r="B55" t="str">
        <f t="shared" si="1"/>
        <v>QR_MouseWheel</v>
      </c>
      <c r="C55" s="5" t="s">
        <v>475</v>
      </c>
      <c r="D55" s="9" t="s">
        <v>476</v>
      </c>
      <c r="E55" s="5" t="s">
        <v>793</v>
      </c>
      <c r="F55" s="1" t="s">
        <v>794</v>
      </c>
      <c r="J55">
        <f t="shared" si="2"/>
        <v>2</v>
      </c>
      <c r="K55" t="str" cm="1">
        <f t="array" ref="K55">"QR_"&amp;_xlfn.SWITCH($J55,1,_xlfn.CONCAT(PROPER(E55),),2,_xlfn.CONCAT(PROPER(E55),PROPER(F55)),3,_xlfn.CONCAT(PROPER(E55),PROPER(F55),PROPER(G55)),4,_xlfn.CONCAT(PROPER(E55),PROPER(F55),PROPER(G55),PROPER(H55)),5,_xlfn.CONCAT(PROPER(E55),PROPER(F55),PROPER(G55),PROPER(H55),PROPER(I55)))</f>
        <v>QR_MouseWheel</v>
      </c>
      <c r="L55" t="s">
        <v>920</v>
      </c>
      <c r="O55" t="b">
        <v>1</v>
      </c>
      <c r="P55" t="str">
        <f t="shared" si="0"/>
        <v>QR_MouseWheel</v>
      </c>
      <c r="Q55" s="4" t="str">
        <f t="shared" si="6"/>
        <v>Enable slide navigation via mouse wheel</v>
      </c>
      <c r="R55" s="13" t="str">
        <f t="shared" si="4"/>
        <v>QR_MouseWheel:{create:true;type:boolean;suggested:[];default:;description:'Enable slide navigation via mouse wheel';OptionName:mouse-wheel;Section:navigation;}</v>
      </c>
      <c r="S55" t="str">
        <f t="shared" si="5"/>
        <v>navigation</v>
      </c>
    </row>
    <row r="56" spans="1:19" ht="26" customHeight="1">
      <c r="A56" s="6" t="s">
        <v>465</v>
      </c>
      <c r="B56" t="str">
        <f t="shared" si="1"/>
        <v>QR_HideInactiveCursor</v>
      </c>
      <c r="C56" s="5" t="s">
        <v>477</v>
      </c>
      <c r="D56" s="9" t="s">
        <v>478</v>
      </c>
      <c r="E56" s="5" t="s">
        <v>795</v>
      </c>
      <c r="F56" t="s">
        <v>796</v>
      </c>
      <c r="G56" t="s">
        <v>797</v>
      </c>
      <c r="J56">
        <f t="shared" si="2"/>
        <v>3</v>
      </c>
      <c r="K56" t="str" cm="1">
        <f t="array" ref="K56">"QR_"&amp;_xlfn.SWITCH($J56,1,_xlfn.CONCAT(PROPER(E56),),2,_xlfn.CONCAT(PROPER(E56),PROPER(F56)),3,_xlfn.CONCAT(PROPER(E56),PROPER(F56),PROPER(G56)),4,_xlfn.CONCAT(PROPER(E56),PROPER(F56),PROPER(G56),PROPER(H56)),5,_xlfn.CONCAT(PROPER(E56),PROPER(F56),PROPER(G56),PROPER(H56),PROPER(I56)))</f>
        <v>QR_HideInactiveCursor</v>
      </c>
      <c r="L56" t="s">
        <v>920</v>
      </c>
      <c r="O56" t="b">
        <v>1</v>
      </c>
      <c r="P56" t="str">
        <f t="shared" si="0"/>
        <v>QR_HideInactiveCursor</v>
      </c>
      <c r="Q56" s="4" t="str">
        <f t="shared" si="6"/>
        <v>Hide cursor if inactive</v>
      </c>
      <c r="R56" s="13" t="str">
        <f t="shared" si="4"/>
        <v>QR_HideInactiveCursor:{create:true;type:boolean;suggested:[];default:;description:'Hide cursor if inactive';OptionName:hide-inactive-cursor;Section:navigation;}</v>
      </c>
      <c r="S56" t="str">
        <f t="shared" si="5"/>
        <v>navigation</v>
      </c>
    </row>
    <row r="57" spans="1:19" ht="26" customHeight="1">
      <c r="A57" s="6" t="s">
        <v>465</v>
      </c>
      <c r="B57" t="str">
        <f t="shared" si="1"/>
        <v>QR_HideCursorTime</v>
      </c>
      <c r="C57" s="5" t="s">
        <v>479</v>
      </c>
      <c r="D57" s="9" t="s">
        <v>480</v>
      </c>
      <c r="E57" s="5" t="s">
        <v>795</v>
      </c>
      <c r="F57" t="s">
        <v>797</v>
      </c>
      <c r="G57" t="s">
        <v>798</v>
      </c>
      <c r="J57">
        <f t="shared" si="2"/>
        <v>3</v>
      </c>
      <c r="K57" t="str" cm="1">
        <f t="array" ref="K57">"QR_"&amp;_xlfn.SWITCH($J57,1,_xlfn.CONCAT(PROPER(E57),),2,_xlfn.CONCAT(PROPER(E57),PROPER(F57)),3,_xlfn.CONCAT(PROPER(E57),PROPER(F57),PROPER(G57)),4,_xlfn.CONCAT(PROPER(E57),PROPER(F57),PROPER(G57),PROPER(H57)),5,_xlfn.CONCAT(PROPER(E57),PROPER(F57),PROPER(G57),PROPER(H57),PROPER(I57)))</f>
        <v>QR_HideCursorTime</v>
      </c>
      <c r="L57" t="s">
        <v>921</v>
      </c>
      <c r="O57" t="b">
        <v>1</v>
      </c>
      <c r="P57" t="str">
        <f t="shared" si="0"/>
        <v>QR_HideCursorTime</v>
      </c>
      <c r="Q57" s="4" t="str">
        <f t="shared" si="6"/>
        <v>Time before the cursor is hidden (in ms)</v>
      </c>
      <c r="R57" s="13" t="str">
        <f t="shared" si="4"/>
        <v>QR_HideCursorTime:{create:true;type:number;suggested:[];default:;description:'Time before the cursor is hidden (in ms)';OptionName:hide-cursor-time;Section:navigation;}</v>
      </c>
      <c r="S57" t="str">
        <f t="shared" si="5"/>
        <v>navigation</v>
      </c>
    </row>
    <row r="58" spans="1:19" ht="26" customHeight="1">
      <c r="A58" s="6" t="s">
        <v>465</v>
      </c>
      <c r="B58" t="str">
        <f t="shared" si="1"/>
        <v>QR_Loop</v>
      </c>
      <c r="C58" s="5" t="s">
        <v>481</v>
      </c>
      <c r="D58" s="9" t="s">
        <v>482</v>
      </c>
      <c r="E58" s="5" t="s">
        <v>481</v>
      </c>
      <c r="J58">
        <f t="shared" si="2"/>
        <v>1</v>
      </c>
      <c r="K58" t="str" cm="1">
        <f t="array" ref="K58">"QR_"&amp;_xlfn.SWITCH($J58,1,_xlfn.CONCAT(PROPER(E58),),2,_xlfn.CONCAT(PROPER(E58),PROPER(F58)),3,_xlfn.CONCAT(PROPER(E58),PROPER(F58),PROPER(G58)),4,_xlfn.CONCAT(PROPER(E58),PROPER(F58),PROPER(G58),PROPER(H58)),5,_xlfn.CONCAT(PROPER(E58),PROPER(F58),PROPER(G58),PROPER(H58),PROPER(I58)))</f>
        <v>QR_Loop</v>
      </c>
      <c r="L58" t="s">
        <v>920</v>
      </c>
      <c r="O58" t="b">
        <v>1</v>
      </c>
      <c r="P58" t="str">
        <f t="shared" si="0"/>
        <v>QR_Loop</v>
      </c>
      <c r="Q58" s="4" t="str">
        <f t="shared" si="6"/>
        <v>Loop the presentation</v>
      </c>
      <c r="R58" s="13" t="str">
        <f t="shared" si="4"/>
        <v>QR_Loop:{create:true;type:boolean;suggested:[];default:;description:'Loop the presentation';OptionName:loop;Section:navigation;}</v>
      </c>
      <c r="S58" t="str">
        <f t="shared" si="5"/>
        <v>navigation</v>
      </c>
    </row>
    <row r="59" spans="1:19" ht="26" customHeight="1">
      <c r="A59" s="6" t="s">
        <v>465</v>
      </c>
      <c r="B59" t="str">
        <f t="shared" si="1"/>
        <v>QR_Shuffle</v>
      </c>
      <c r="C59" s="5" t="s">
        <v>483</v>
      </c>
      <c r="D59" s="9" t="s">
        <v>484</v>
      </c>
      <c r="E59" s="5" t="s">
        <v>483</v>
      </c>
      <c r="F59" s="1"/>
      <c r="G59" s="1"/>
      <c r="H59" s="1"/>
      <c r="I59" s="1"/>
      <c r="J59">
        <f t="shared" si="2"/>
        <v>1</v>
      </c>
      <c r="K59" t="str" cm="1">
        <f t="array" ref="K59">"QR_"&amp;_xlfn.SWITCH($J59,1,_xlfn.CONCAT(PROPER(E59),),2,_xlfn.CONCAT(PROPER(E59),PROPER(F59)),3,_xlfn.CONCAT(PROPER(E59),PROPER(F59),PROPER(G59)),4,_xlfn.CONCAT(PROPER(E59),PROPER(F59),PROPER(G59),PROPER(H59)),5,_xlfn.CONCAT(PROPER(E59),PROPER(F59),PROPER(G59),PROPER(H59),PROPER(I59)))</f>
        <v>QR_Shuffle</v>
      </c>
      <c r="L59" t="s">
        <v>920</v>
      </c>
      <c r="O59" t="b">
        <v>0</v>
      </c>
      <c r="P59" t="str">
        <f t="shared" si="0"/>
        <v>QR_Shuffle</v>
      </c>
      <c r="Q59" s="4" t="str">
        <f t="shared" si="6"/>
        <v>Randomize the order of slides each time the presentation loads</v>
      </c>
      <c r="R59" s="13" t="str">
        <f t="shared" si="4"/>
        <v>QR_Shuffle:{create:false;type:boolean;suggested:[];default:;description:'Randomize the order of slides each time the presentation loads';OptionName:shuffle;Section:navigation;}</v>
      </c>
      <c r="S59" t="str">
        <f t="shared" si="5"/>
        <v>navigation</v>
      </c>
    </row>
    <row r="60" spans="1:19" ht="26" customHeight="1">
      <c r="A60" s="6" t="s">
        <v>465</v>
      </c>
      <c r="B60" t="str">
        <f t="shared" si="1"/>
        <v>QR_Controls</v>
      </c>
      <c r="C60" s="5" t="s">
        <v>485</v>
      </c>
      <c r="D60" s="9" t="s">
        <v>726</v>
      </c>
      <c r="E60" s="5" t="s">
        <v>485</v>
      </c>
      <c r="J60">
        <f t="shared" si="2"/>
        <v>1</v>
      </c>
      <c r="K60" t="str" cm="1">
        <f t="array" ref="K60">"QR_"&amp;_xlfn.SWITCH($J60,1,_xlfn.CONCAT(PROPER(E60),),2,_xlfn.CONCAT(PROPER(E60),PROPER(F60)),3,_xlfn.CONCAT(PROPER(E60),PROPER(F60),PROPER(G60)),4,_xlfn.CONCAT(PROPER(E60),PROPER(F60),PROPER(G60),PROPER(H60)),5,_xlfn.CONCAT(PROPER(E60),PROPER(F60),PROPER(G60),PROPER(H60),PROPER(I60)))</f>
        <v>QR_Controls</v>
      </c>
      <c r="L60" t="s">
        <v>913</v>
      </c>
      <c r="M60" t="s">
        <v>931</v>
      </c>
      <c r="O60" t="b">
        <v>1</v>
      </c>
      <c r="P60" t="str">
        <f t="shared" si="0"/>
        <v>QR_Controls</v>
      </c>
      <c r="Q60" s="4" t="str">
        <f t="shared" si="6"/>
        <v>Show arrow controls for navigating through slides.true: Always show controlsfalse: Never show controlsauto (default): Show controls when vertical slides are present or when the deck is embedded in an iframe.</v>
      </c>
      <c r="R60" s="13" t="str">
        <f t="shared" si="4"/>
        <v>QR_Controls:{create:true;type:string;suggested:[true;false;auto];default:;description:'Show arrow controls for navigating through slides.true: Always show controlsfalse: Never show controlsauto (default): Show controls when vertical slides are present or when the deck is embedded in an iframe.';OptionName:controls;Section:navigation;}</v>
      </c>
      <c r="S60" t="str">
        <f t="shared" si="5"/>
        <v>navigation</v>
      </c>
    </row>
    <row r="61" spans="1:19" ht="26" customHeight="1">
      <c r="A61" s="6" t="s">
        <v>465</v>
      </c>
      <c r="B61" t="str">
        <f t="shared" si="1"/>
        <v>QR_ControlsLayout</v>
      </c>
      <c r="C61" s="5" t="s">
        <v>486</v>
      </c>
      <c r="D61" s="9" t="s">
        <v>487</v>
      </c>
      <c r="E61" s="5" t="s">
        <v>485</v>
      </c>
      <c r="F61" t="s">
        <v>212</v>
      </c>
      <c r="J61">
        <f t="shared" si="2"/>
        <v>2</v>
      </c>
      <c r="K61" t="str" cm="1">
        <f t="array" ref="K61">"QR_"&amp;_xlfn.SWITCH($J61,1,_xlfn.CONCAT(PROPER(E61),),2,_xlfn.CONCAT(PROPER(E61),PROPER(F61)),3,_xlfn.CONCAT(PROPER(E61),PROPER(F61),PROPER(G61)),4,_xlfn.CONCAT(PROPER(E61),PROPER(F61),PROPER(G61),PROPER(H61)),5,_xlfn.CONCAT(PROPER(E61),PROPER(F61),PROPER(G61),PROPER(H61),PROPER(I61)))</f>
        <v>QR_ControlsLayout</v>
      </c>
      <c r="L61" t="s">
        <v>913</v>
      </c>
      <c r="M61" t="s">
        <v>932</v>
      </c>
      <c r="O61" t="b">
        <v>1</v>
      </c>
      <c r="P61" t="str">
        <f t="shared" si="0"/>
        <v>QR_ControlsLayout</v>
      </c>
      <c r="Q61" s="4" t="str">
        <f t="shared" si="6"/>
        <v>Location for navigation controls (edges or bottom-right)</v>
      </c>
      <c r="R61" s="13" t="str">
        <f t="shared" si="4"/>
        <v>QR_ControlsLayout:{create:true;type:string;suggested:[edges;bottom-right];default:;description:'Location for navigation controls (edges or bottom-right)';OptionName:controls-layout;Section:navigation;}</v>
      </c>
      <c r="S61" t="str">
        <f t="shared" si="5"/>
        <v>navigation</v>
      </c>
    </row>
    <row r="62" spans="1:19" ht="26" customHeight="1">
      <c r="A62" s="6" t="s">
        <v>465</v>
      </c>
      <c r="B62" t="str">
        <f t="shared" si="1"/>
        <v>QR_ControlsTutorial</v>
      </c>
      <c r="C62" s="5" t="s">
        <v>488</v>
      </c>
      <c r="D62" s="9" t="s">
        <v>489</v>
      </c>
      <c r="E62" s="5" t="s">
        <v>485</v>
      </c>
      <c r="F62" t="s">
        <v>799</v>
      </c>
      <c r="J62">
        <f t="shared" si="2"/>
        <v>2</v>
      </c>
      <c r="K62" t="str" cm="1">
        <f t="array" ref="K62">"QR_"&amp;_xlfn.SWITCH($J62,1,_xlfn.CONCAT(PROPER(E62),),2,_xlfn.CONCAT(PROPER(E62),PROPER(F62)),3,_xlfn.CONCAT(PROPER(E62),PROPER(F62),PROPER(G62)),4,_xlfn.CONCAT(PROPER(E62),PROPER(F62),PROPER(G62),PROPER(H62)),5,_xlfn.CONCAT(PROPER(E62),PROPER(F62),PROPER(G62),PROPER(H62),PROPER(I62)))</f>
        <v>QR_ControlsTutorial</v>
      </c>
      <c r="L62" t="s">
        <v>920</v>
      </c>
      <c r="O62" t="b">
        <v>1</v>
      </c>
      <c r="P62" t="str">
        <f t="shared" si="0"/>
        <v>QR_ControlsTutorial</v>
      </c>
      <c r="Q62" s="4" t="str">
        <f t="shared" si="6"/>
        <v>Help the user learn the controls by providing visual hints.</v>
      </c>
      <c r="R62" s="13" t="str">
        <f t="shared" si="4"/>
        <v>QR_ControlsTutorial:{create:true;type:boolean;suggested:[];default:;description:'Help the user learn the controls by providing visual hints.';OptionName:controls-tutorial;Section:navigation;}</v>
      </c>
      <c r="S62" t="str">
        <f t="shared" si="5"/>
        <v>navigation</v>
      </c>
    </row>
    <row r="63" spans="1:19" ht="26" customHeight="1">
      <c r="A63" s="6" t="s">
        <v>465</v>
      </c>
      <c r="B63" t="str">
        <f t="shared" si="1"/>
        <v>QR_ControlsBackArrows</v>
      </c>
      <c r="C63" s="5" t="s">
        <v>490</v>
      </c>
      <c r="D63" s="9" t="s">
        <v>491</v>
      </c>
      <c r="E63" s="5" t="s">
        <v>485</v>
      </c>
      <c r="F63" t="s">
        <v>800</v>
      </c>
      <c r="G63" t="s">
        <v>801</v>
      </c>
      <c r="I63" s="1"/>
      <c r="J63">
        <f t="shared" si="2"/>
        <v>3</v>
      </c>
      <c r="K63" t="str" cm="1">
        <f t="array" ref="K63">"QR_"&amp;_xlfn.SWITCH($J63,1,_xlfn.CONCAT(PROPER(E63),),2,_xlfn.CONCAT(PROPER(E63),PROPER(F63)),3,_xlfn.CONCAT(PROPER(E63),PROPER(F63),PROPER(G63)),4,_xlfn.CONCAT(PROPER(E63),PROPER(F63),PROPER(G63),PROPER(H63)),5,_xlfn.CONCAT(PROPER(E63),PROPER(F63),PROPER(G63),PROPER(H63),PROPER(I63)))</f>
        <v>QR_ControlsBackArrows</v>
      </c>
      <c r="L63" t="s">
        <v>913</v>
      </c>
      <c r="M63" t="s">
        <v>933</v>
      </c>
      <c r="O63" t="b">
        <v>1</v>
      </c>
      <c r="P63" t="str">
        <f t="shared" si="0"/>
        <v>QR_ControlsBackArrows</v>
      </c>
      <c r="Q63" s="4" t="str">
        <f t="shared" si="6"/>
        <v>Visibility rule for backwards navigation arrows (faded, hidden, or visible).</v>
      </c>
      <c r="R63" s="13" t="str">
        <f t="shared" si="4"/>
        <v>QR_ControlsBackArrows:{create:true;type:string;suggested:[faded;hidden;visible];default:;description:'Visibility rule for backwards navigation arrows (faded, hidden, or visible).';OptionName:controls-back-arrows;Section:navigation;}</v>
      </c>
      <c r="S63" t="str">
        <f t="shared" si="5"/>
        <v>navigation</v>
      </c>
    </row>
    <row r="64" spans="1:19" ht="26" customHeight="1">
      <c r="A64" s="6" t="s">
        <v>465</v>
      </c>
      <c r="B64" t="str">
        <f t="shared" si="1"/>
        <v>QR_AutoSlide</v>
      </c>
      <c r="C64" s="5" t="s">
        <v>492</v>
      </c>
      <c r="D64" s="9" t="s">
        <v>493</v>
      </c>
      <c r="E64" s="5" t="s">
        <v>786</v>
      </c>
      <c r="F64" t="s">
        <v>778</v>
      </c>
      <c r="J64">
        <f t="shared" si="2"/>
        <v>2</v>
      </c>
      <c r="K64" t="str" cm="1">
        <f t="array" ref="K64">"QR_"&amp;_xlfn.SWITCH($J64,1,_xlfn.CONCAT(PROPER(E64),),2,_xlfn.CONCAT(PROPER(E64),PROPER(F64)),3,_xlfn.CONCAT(PROPER(E64),PROPER(F64),PROPER(G64)),4,_xlfn.CONCAT(PROPER(E64),PROPER(F64),PROPER(G64),PROPER(H64)),5,_xlfn.CONCAT(PROPER(E64),PROPER(F64),PROPER(G64),PROPER(H64),PROPER(I64)))</f>
        <v>QR_AutoSlide</v>
      </c>
      <c r="L64" t="s">
        <v>920</v>
      </c>
      <c r="O64" t="b">
        <v>1</v>
      </c>
      <c r="P64" t="str">
        <f t="shared" si="0"/>
        <v>QR_AutoSlide</v>
      </c>
      <c r="Q64" s="4" t="str">
        <f t="shared" si="6"/>
        <v>Automatically progress all slides at the specified interval</v>
      </c>
      <c r="R64" s="13" t="str">
        <f t="shared" si="4"/>
        <v>QR_AutoSlide:{create:true;type:boolean;suggested:[];default:;description:'Automatically progress all slides at the specified interval';OptionName:auto-slide;Section:navigation;}</v>
      </c>
      <c r="S64" t="str">
        <f t="shared" si="5"/>
        <v>navigation</v>
      </c>
    </row>
    <row r="65" spans="1:19" ht="26" customHeight="1">
      <c r="A65" s="6" t="s">
        <v>465</v>
      </c>
      <c r="B65" t="str">
        <f t="shared" si="1"/>
        <v>QR_AutoSlideStoppable</v>
      </c>
      <c r="C65" s="5" t="s">
        <v>494</v>
      </c>
      <c r="D65" s="9" t="s">
        <v>495</v>
      </c>
      <c r="E65" s="5" t="s">
        <v>786</v>
      </c>
      <c r="F65" t="s">
        <v>778</v>
      </c>
      <c r="G65" t="s">
        <v>802</v>
      </c>
      <c r="J65">
        <f t="shared" si="2"/>
        <v>3</v>
      </c>
      <c r="K65" t="str" cm="1">
        <f t="array" ref="K65">"QR_"&amp;_xlfn.SWITCH($J65,1,_xlfn.CONCAT(PROPER(E65),),2,_xlfn.CONCAT(PROPER(E65),PROPER(F65)),3,_xlfn.CONCAT(PROPER(E65),PROPER(F65),PROPER(G65)),4,_xlfn.CONCAT(PROPER(E65),PROPER(F65),PROPER(G65),PROPER(H65)),5,_xlfn.CONCAT(PROPER(E65),PROPER(F65),PROPER(G65),PROPER(H65),PROPER(I65)))</f>
        <v>QR_AutoSlideStoppable</v>
      </c>
      <c r="L65" t="s">
        <v>920</v>
      </c>
      <c r="O65" t="b">
        <v>1</v>
      </c>
      <c r="P65" t="str">
        <f t="shared" si="0"/>
        <v>QR_AutoSlideStoppable</v>
      </c>
      <c r="Q65" s="4" t="str">
        <f t="shared" si="6"/>
        <v>Stop auto-sliding after user input</v>
      </c>
      <c r="R65" s="13" t="str">
        <f t="shared" si="4"/>
        <v>QR_AutoSlideStoppable:{create:true;type:boolean;suggested:[];default:;description:'Stop auto-sliding after user input';OptionName:auto-slide-stoppable;Section:navigation;}</v>
      </c>
      <c r="S65" t="str">
        <f t="shared" si="5"/>
        <v>navigation</v>
      </c>
    </row>
    <row r="66" spans="1:19" ht="26" customHeight="1">
      <c r="A66" s="6" t="s">
        <v>465</v>
      </c>
      <c r="B66" t="str">
        <f t="shared" si="1"/>
        <v>QR_AutoSlideMethod</v>
      </c>
      <c r="C66" s="5" t="s">
        <v>496</v>
      </c>
      <c r="D66" s="9" t="s">
        <v>497</v>
      </c>
      <c r="E66" s="5" t="s">
        <v>786</v>
      </c>
      <c r="F66" t="s">
        <v>778</v>
      </c>
      <c r="G66" t="s">
        <v>803</v>
      </c>
      <c r="J66">
        <f t="shared" si="2"/>
        <v>3</v>
      </c>
      <c r="K66" t="str" cm="1">
        <f t="array" ref="K66">"QR_"&amp;_xlfn.SWITCH($J66,1,_xlfn.CONCAT(PROPER(E66),),2,_xlfn.CONCAT(PROPER(E66),PROPER(F66)),3,_xlfn.CONCAT(PROPER(E66),PROPER(F66),PROPER(G66)),4,_xlfn.CONCAT(PROPER(E66),PROPER(F66),PROPER(G66),PROPER(H66)),5,_xlfn.CONCAT(PROPER(E66),PROPER(F66),PROPER(G66),PROPER(H66),PROPER(I66)))</f>
        <v>QR_AutoSlideMethod</v>
      </c>
      <c r="L66" t="s">
        <v>913</v>
      </c>
      <c r="M66" t="s">
        <v>934</v>
      </c>
      <c r="O66" t="b">
        <v>0</v>
      </c>
      <c r="P66" t="str">
        <f t="shared" si="0"/>
        <v>QR_AutoSlideMethod</v>
      </c>
      <c r="Q66" s="4" t="str">
        <f t="shared" si="6"/>
        <v>Navigation method to use when auto sliding (defaults to navigateNext)</v>
      </c>
      <c r="R66" s="13" t="str">
        <f t="shared" si="4"/>
        <v>QR_AutoSlideMethod:{create:false;type:string;suggested:[Reveal.right();];default:;description:'Navigation method to use when auto sliding (defaults to navigateNext)';OptionName:auto-slide-method;Section:navigation;}</v>
      </c>
      <c r="S66" t="str">
        <f t="shared" si="5"/>
        <v>navigation</v>
      </c>
    </row>
    <row r="67" spans="1:19" ht="26" customHeight="1">
      <c r="A67" s="6" t="s">
        <v>465</v>
      </c>
      <c r="B67" t="str">
        <f t="shared" ref="B67:B122" si="7">K67</f>
        <v>QR_DefaultTiming</v>
      </c>
      <c r="C67" s="5" t="s">
        <v>498</v>
      </c>
      <c r="D67" s="9" t="s">
        <v>499</v>
      </c>
      <c r="E67" s="5" t="s">
        <v>804</v>
      </c>
      <c r="F67" s="1" t="s">
        <v>805</v>
      </c>
      <c r="G67" s="1"/>
      <c r="H67" s="1"/>
      <c r="I67" s="1"/>
      <c r="J67">
        <f t="shared" ref="J67:J122" si="8">COUNTA(E67:I67)</f>
        <v>2</v>
      </c>
      <c r="K67" t="str" cm="1">
        <f t="array" ref="K67">"QR_"&amp;_xlfn.SWITCH($J67,1,_xlfn.CONCAT(PROPER(E67),),2,_xlfn.CONCAT(PROPER(E67),PROPER(F67)),3,_xlfn.CONCAT(PROPER(E67),PROPER(F67),PROPER(G67)),4,_xlfn.CONCAT(PROPER(E67),PROPER(F67),PROPER(G67),PROPER(H67)),5,_xlfn.CONCAT(PROPER(E67),PROPER(F67),PROPER(G67),PROPER(H67),PROPER(I67)))</f>
        <v>QR_DefaultTiming</v>
      </c>
      <c r="L67" t="s">
        <v>921</v>
      </c>
      <c r="O67" t="b">
        <v>1</v>
      </c>
      <c r="P67" t="str">
        <f t="shared" ref="P67:P104" si="9">TRIM(B67)</f>
        <v>QR_DefaultTiming</v>
      </c>
      <c r="Q67" s="4" t="str">
        <f t="shared" si="6"/>
        <v>Expected average seconds per slide (used by pacing timer in speaker view)</v>
      </c>
      <c r="R67" s="13" t="str">
        <f t="shared" ref="R67:R130" si="10">_xlfn.CONCAT(P67,$AA$1,$Y$1,$O$1,$AA$1,IF(O67,"true","false"),$AB$1,$L$1,$AA$1,L67,$AB$1,$M$1,$AA$1,"[",M67,"]",$AB$1,$N$1,$AA$1,N67,$AB$1,$Q$1,$AA$1,"'",Q67,"'",$AB$1,$C$1,$AA$1,C67,$AB$1,$S$1,$AA$1,S67,$AB$1,$Z$1)</f>
        <v>QR_DefaultTiming:{create:true;type:number;suggested:[];default:;description:'Expected average seconds per slide (used by pacing timer in speaker view)';OptionName:default-timing;Section:navigation;}</v>
      </c>
      <c r="S67" t="str">
        <f t="shared" ref="S67:S130" si="11">SUBSTITUTE(SUBSTITUTE(LOWER(A67),"&amp;","and")," ","")</f>
        <v>navigation</v>
      </c>
    </row>
    <row r="68" spans="1:19" ht="26" customHeight="1">
      <c r="A68" s="6" t="s">
        <v>465</v>
      </c>
      <c r="B68" t="str">
        <f t="shared" si="7"/>
        <v>QR_Pause</v>
      </c>
      <c r="C68" s="5" t="s">
        <v>500</v>
      </c>
      <c r="D68" s="9" t="s">
        <v>501</v>
      </c>
      <c r="E68" s="5" t="s">
        <v>500</v>
      </c>
      <c r="J68">
        <f t="shared" si="8"/>
        <v>1</v>
      </c>
      <c r="K68" t="str" cm="1">
        <f t="array" ref="K68">"QR_"&amp;_xlfn.SWITCH($J68,1,_xlfn.CONCAT(PROPER(E68),),2,_xlfn.CONCAT(PROPER(E68),PROPER(F68)),3,_xlfn.CONCAT(PROPER(E68),PROPER(F68),PROPER(G68)),4,_xlfn.CONCAT(PROPER(E68),PROPER(F68),PROPER(G68),PROPER(H68)),5,_xlfn.CONCAT(PROPER(E68),PROPER(F68),PROPER(G68),PROPER(H68),PROPER(I68)))</f>
        <v>QR_Pause</v>
      </c>
      <c r="L68" t="s">
        <v>921</v>
      </c>
      <c r="O68" t="b">
        <v>1</v>
      </c>
      <c r="P68" t="str">
        <f t="shared" si="9"/>
        <v>QR_Pause</v>
      </c>
      <c r="Q68" s="4" t="str">
        <f t="shared" si="6"/>
        <v>Flags whether it should be possible to pause the presentation (blackout)</v>
      </c>
      <c r="R68" s="13" t="str">
        <f t="shared" si="10"/>
        <v>QR_Pause:{create:true;type:number;suggested:[];default:;description:'Flags whether it should be possible to pause the presentation (blackout)';OptionName:pause;Section:navigation;}</v>
      </c>
      <c r="S68" t="str">
        <f t="shared" si="11"/>
        <v>navigation</v>
      </c>
    </row>
    <row r="69" spans="1:19" ht="26" customHeight="1">
      <c r="A69" s="6" t="s">
        <v>465</v>
      </c>
      <c r="B69" t="str">
        <f t="shared" si="7"/>
        <v>QR_Help</v>
      </c>
      <c r="C69" s="5" t="s">
        <v>502</v>
      </c>
      <c r="D69" s="9" t="s">
        <v>503</v>
      </c>
      <c r="E69" s="5" t="s">
        <v>502</v>
      </c>
      <c r="J69">
        <f t="shared" si="8"/>
        <v>1</v>
      </c>
      <c r="K69" t="str" cm="1">
        <f t="array" ref="K69">"QR_"&amp;_xlfn.SWITCH($J69,1,_xlfn.CONCAT(PROPER(E69),),2,_xlfn.CONCAT(PROPER(E69),PROPER(F69)),3,_xlfn.CONCAT(PROPER(E69),PROPER(F69),PROPER(G69)),4,_xlfn.CONCAT(PROPER(E69),PROPER(F69),PROPER(G69),PROPER(H69)),5,_xlfn.CONCAT(PROPER(E69),PROPER(F69),PROPER(G69),PROPER(H69),PROPER(I69)))</f>
        <v>QR_Help</v>
      </c>
      <c r="L69" t="s">
        <v>920</v>
      </c>
      <c r="O69" t="b">
        <v>1</v>
      </c>
      <c r="P69" t="str">
        <f t="shared" si="9"/>
        <v>QR_Help</v>
      </c>
      <c r="Q69" s="4" t="str">
        <f t="shared" si="6"/>
        <v>Show a help overlay when the ? key is pressed</v>
      </c>
      <c r="R69" s="13" t="str">
        <f t="shared" si="10"/>
        <v>QR_Help:{create:true;type:boolean;suggested:[];default:;description:'Show a help overlay when the ? key is pressed';OptionName:help;Section:navigation;}</v>
      </c>
      <c r="S69" t="str">
        <f t="shared" si="11"/>
        <v>navigation</v>
      </c>
    </row>
    <row r="70" spans="1:19" ht="26" customHeight="1">
      <c r="A70" s="6" t="s">
        <v>465</v>
      </c>
      <c r="B70" t="str">
        <f t="shared" si="7"/>
        <v>QR_Hash</v>
      </c>
      <c r="C70" s="5" t="s">
        <v>504</v>
      </c>
      <c r="D70" s="9" t="s">
        <v>505</v>
      </c>
      <c r="E70" s="5" t="s">
        <v>504</v>
      </c>
      <c r="J70">
        <f t="shared" si="8"/>
        <v>1</v>
      </c>
      <c r="K70" t="str" cm="1">
        <f t="array" ref="K70">"QR_"&amp;_xlfn.SWITCH($J70,1,_xlfn.CONCAT(PROPER(E70),),2,_xlfn.CONCAT(PROPER(E70),PROPER(F70)),3,_xlfn.CONCAT(PROPER(E70),PROPER(F70),PROPER(G70)),4,_xlfn.CONCAT(PROPER(E70),PROPER(F70),PROPER(G70),PROPER(H70)),5,_xlfn.CONCAT(PROPER(E70),PROPER(F70),PROPER(G70),PROPER(H70),PROPER(I70)))</f>
        <v>QR_Hash</v>
      </c>
      <c r="L70" t="s">
        <v>920</v>
      </c>
      <c r="O70" t="b">
        <v>1</v>
      </c>
      <c r="P70" t="str">
        <f t="shared" si="9"/>
        <v>QR_Hash</v>
      </c>
      <c r="Q70" s="4" t="str">
        <f t="shared" si="6"/>
        <v>Add the current slide to the URL hash</v>
      </c>
      <c r="R70" s="13" t="str">
        <f t="shared" si="10"/>
        <v>QR_Hash:{create:true;type:boolean;suggested:[];default:;description:'Add the current slide to the URL hash';OptionName:hash;Section:navigation;}</v>
      </c>
      <c r="S70" t="str">
        <f t="shared" si="11"/>
        <v>navigation</v>
      </c>
    </row>
    <row r="71" spans="1:19" ht="26" customHeight="1">
      <c r="A71" s="6" t="s">
        <v>465</v>
      </c>
      <c r="B71" t="str">
        <f t="shared" si="7"/>
        <v>QR_HashType</v>
      </c>
      <c r="C71" s="5" t="s">
        <v>506</v>
      </c>
      <c r="D71" s="9" t="s">
        <v>507</v>
      </c>
      <c r="E71" s="5" t="s">
        <v>504</v>
      </c>
      <c r="F71" t="s">
        <v>806</v>
      </c>
      <c r="J71">
        <f t="shared" si="8"/>
        <v>2</v>
      </c>
      <c r="K71" t="str" cm="1">
        <f t="array" ref="K71">"QR_"&amp;_xlfn.SWITCH($J71,1,_xlfn.CONCAT(PROPER(E71),),2,_xlfn.CONCAT(PROPER(E71),PROPER(F71)),3,_xlfn.CONCAT(PROPER(E71),PROPER(F71),PROPER(G71)),4,_xlfn.CONCAT(PROPER(E71),PROPER(F71),PROPER(G71),PROPER(H71)),5,_xlfn.CONCAT(PROPER(E71),PROPER(F71),PROPER(G71),PROPER(H71),PROPER(I71)))</f>
        <v>QR_HashType</v>
      </c>
      <c r="L71" t="s">
        <v>913</v>
      </c>
      <c r="M71" t="s">
        <v>935</v>
      </c>
      <c r="O71" t="b">
        <v>1</v>
      </c>
      <c r="P71" t="str">
        <f t="shared" si="9"/>
        <v>QR_HashType</v>
      </c>
      <c r="Q71" s="4" t="str">
        <f t="shared" si="6"/>
        <v>URL hash type (number or title)</v>
      </c>
      <c r="R71" s="13" t="str">
        <f t="shared" si="10"/>
        <v>QR_HashType:{create:true;type:string;suggested:[number;title];default:;description:'URL hash type (number or title)';OptionName:hash-type;Section:navigation;}</v>
      </c>
      <c r="S71" t="str">
        <f t="shared" si="11"/>
        <v>navigation</v>
      </c>
    </row>
    <row r="72" spans="1:19" ht="26" customHeight="1">
      <c r="A72" s="6" t="s">
        <v>465</v>
      </c>
      <c r="B72" t="str">
        <f t="shared" si="7"/>
        <v>QR_HashOneBasedIndex</v>
      </c>
      <c r="C72" s="5" t="s">
        <v>508</v>
      </c>
      <c r="D72" s="9" t="s">
        <v>509</v>
      </c>
      <c r="E72" s="5" t="s">
        <v>504</v>
      </c>
      <c r="F72" t="s">
        <v>807</v>
      </c>
      <c r="G72" t="s">
        <v>808</v>
      </c>
      <c r="H72" t="s">
        <v>809</v>
      </c>
      <c r="J72">
        <f t="shared" si="8"/>
        <v>4</v>
      </c>
      <c r="K72" t="str" cm="1">
        <f t="array" ref="K72">"QR_"&amp;_xlfn.SWITCH($J72,1,_xlfn.CONCAT(PROPER(E72),),2,_xlfn.CONCAT(PROPER(E72),PROPER(F72)),3,_xlfn.CONCAT(PROPER(E72),PROPER(F72),PROPER(G72)),4,_xlfn.CONCAT(PROPER(E72),PROPER(F72),PROPER(G72),PROPER(H72)),5,_xlfn.CONCAT(PROPER(E72),PROPER(F72),PROPER(G72),PROPER(H72),PROPER(I72)))</f>
        <v>QR_HashOneBasedIndex</v>
      </c>
      <c r="L72" t="s">
        <v>920</v>
      </c>
      <c r="O72" t="b">
        <v>1</v>
      </c>
      <c r="P72" t="str">
        <f t="shared" si="9"/>
        <v>QR_HashOneBasedIndex</v>
      </c>
      <c r="Q72" s="4" t="str">
        <f t="shared" si="6"/>
        <v>Use 1 based indexing for hash links to match slide number</v>
      </c>
      <c r="R72" s="13" t="str">
        <f t="shared" si="10"/>
        <v>QR_HashOneBasedIndex:{create:true;type:boolean;suggested:[];default:;description:'Use 1 based indexing for hash links to match slide number';OptionName:hash-one-based-index;Section:navigation;}</v>
      </c>
      <c r="S72" t="str">
        <f t="shared" si="11"/>
        <v>navigation</v>
      </c>
    </row>
    <row r="73" spans="1:19" ht="26" customHeight="1">
      <c r="A73" s="6" t="s">
        <v>465</v>
      </c>
      <c r="B73" t="str">
        <f t="shared" si="7"/>
        <v>QR_RespondToHashChanges</v>
      </c>
      <c r="C73" s="5" t="s">
        <v>510</v>
      </c>
      <c r="D73" s="9" t="s">
        <v>511</v>
      </c>
      <c r="E73" s="5" t="s">
        <v>810</v>
      </c>
      <c r="F73" t="s">
        <v>811</v>
      </c>
      <c r="G73" t="s">
        <v>504</v>
      </c>
      <c r="H73" t="s">
        <v>812</v>
      </c>
      <c r="J73">
        <f t="shared" si="8"/>
        <v>4</v>
      </c>
      <c r="K73" t="str" cm="1">
        <f t="array" ref="K73">"QR_"&amp;_xlfn.SWITCH($J73,1,_xlfn.CONCAT(PROPER(E73),),2,_xlfn.CONCAT(PROPER(E73),PROPER(F73)),3,_xlfn.CONCAT(PROPER(E73),PROPER(F73),PROPER(G73)),4,_xlfn.CONCAT(PROPER(E73),PROPER(F73),PROPER(G73),PROPER(H73)),5,_xlfn.CONCAT(PROPER(E73),PROPER(F73),PROPER(G73),PROPER(H73),PROPER(I73)))</f>
        <v>QR_RespondToHashChanges</v>
      </c>
      <c r="L73" t="s">
        <v>920</v>
      </c>
      <c r="O73" t="b">
        <v>1</v>
      </c>
      <c r="P73" t="str">
        <f t="shared" si="9"/>
        <v>QR_RespondToHashChanges</v>
      </c>
      <c r="Q73" s="4" t="str">
        <f t="shared" si="6"/>
        <v>Monitor the hash and change slides accordingly</v>
      </c>
      <c r="R73" s="13" t="str">
        <f t="shared" si="10"/>
        <v>QR_RespondToHashChanges:{create:true;type:boolean;suggested:[];default:;description:'Monitor the hash and change slides accordingly';OptionName:respond-to-hash-changes;Section:navigation;}</v>
      </c>
      <c r="S73" t="str">
        <f t="shared" si="11"/>
        <v>navigation</v>
      </c>
    </row>
    <row r="74" spans="1:19" ht="26" customHeight="1">
      <c r="A74" s="6" t="s">
        <v>465</v>
      </c>
      <c r="B74" t="str">
        <f t="shared" si="7"/>
        <v>QR_FragmentInUrl</v>
      </c>
      <c r="C74" s="5" t="s">
        <v>512</v>
      </c>
      <c r="D74" s="9" t="s">
        <v>513</v>
      </c>
      <c r="E74" s="5" t="s">
        <v>813</v>
      </c>
      <c r="F74" t="s">
        <v>814</v>
      </c>
      <c r="G74" t="s">
        <v>815</v>
      </c>
      <c r="J74">
        <f t="shared" si="8"/>
        <v>3</v>
      </c>
      <c r="K74" t="str" cm="1">
        <f t="array" ref="K74">"QR_"&amp;_xlfn.SWITCH($J74,1,_xlfn.CONCAT(PROPER(E74),),2,_xlfn.CONCAT(PROPER(E74),PROPER(F74)),3,_xlfn.CONCAT(PROPER(E74),PROPER(F74),PROPER(G74)),4,_xlfn.CONCAT(PROPER(E74),PROPER(F74),PROPER(G74),PROPER(H74)),5,_xlfn.CONCAT(PROPER(E74),PROPER(F74),PROPER(G74),PROPER(H74),PROPER(I74)))</f>
        <v>QR_FragmentInUrl</v>
      </c>
      <c r="L74" t="s">
        <v>920</v>
      </c>
      <c r="O74" t="b">
        <v>1</v>
      </c>
      <c r="P74" t="str">
        <f t="shared" si="9"/>
        <v>QR_FragmentInUrl</v>
      </c>
      <c r="Q74" s="4" t="str">
        <f t="shared" si="6"/>
        <v>Include the current fragment in the URL</v>
      </c>
      <c r="R74" s="13" t="str">
        <f t="shared" si="10"/>
        <v>QR_FragmentInUrl:{create:true;type:boolean;suggested:[];default:;description:'Include the current fragment in the URL';OptionName:fragment-in-url;Section:navigation;}</v>
      </c>
      <c r="S74" t="str">
        <f t="shared" si="11"/>
        <v>navigation</v>
      </c>
    </row>
    <row r="75" spans="1:19" ht="26" customHeight="1">
      <c r="A75" s="6" t="s">
        <v>465</v>
      </c>
      <c r="B75" t="str">
        <f t="shared" si="7"/>
        <v>QR_SlideTone</v>
      </c>
      <c r="C75" s="5" t="s">
        <v>514</v>
      </c>
      <c r="D75" s="9" t="s">
        <v>515</v>
      </c>
      <c r="E75" s="5" t="s">
        <v>778</v>
      </c>
      <c r="F75" t="s">
        <v>816</v>
      </c>
      <c r="H75" s="1"/>
      <c r="J75">
        <f t="shared" si="8"/>
        <v>2</v>
      </c>
      <c r="K75" t="str" cm="1">
        <f t="array" ref="K75">"QR_"&amp;_xlfn.SWITCH($J75,1,_xlfn.CONCAT(PROPER(E75),),2,_xlfn.CONCAT(PROPER(E75),PROPER(F75)),3,_xlfn.CONCAT(PROPER(E75),PROPER(F75),PROPER(G75)),4,_xlfn.CONCAT(PROPER(E75),PROPER(F75),PROPER(G75),PROPER(H75)),5,_xlfn.CONCAT(PROPER(E75),PROPER(F75),PROPER(G75),PROPER(H75),PROPER(I75)))</f>
        <v>QR_SlideTone</v>
      </c>
      <c r="L75" t="s">
        <v>920</v>
      </c>
      <c r="O75" t="b">
        <v>1</v>
      </c>
      <c r="P75" t="str">
        <f t="shared" si="9"/>
        <v>QR_SlideTone</v>
      </c>
      <c r="Q75" s="4" t="str">
        <f t="shared" si="6"/>
        <v>Play a subtle sound when changing slides</v>
      </c>
      <c r="R75" s="13" t="str">
        <f t="shared" si="10"/>
        <v>QR_SlideTone:{create:true;type:boolean;suggested:[];default:;description:'Play a subtle sound when changing slides';OptionName:slide-tone;Section:navigation;}</v>
      </c>
      <c r="S75" t="str">
        <f t="shared" si="11"/>
        <v>navigation</v>
      </c>
    </row>
    <row r="76" spans="1:19" ht="26" customHeight="1">
      <c r="A76" s="6" t="s">
        <v>465</v>
      </c>
      <c r="B76" t="str">
        <f t="shared" si="7"/>
        <v>QR_JumpToSlide</v>
      </c>
      <c r="C76" s="5" t="s">
        <v>516</v>
      </c>
      <c r="D76" s="9" t="s">
        <v>517</v>
      </c>
      <c r="E76" s="5" t="s">
        <v>817</v>
      </c>
      <c r="F76" t="s">
        <v>811</v>
      </c>
      <c r="G76" t="s">
        <v>778</v>
      </c>
      <c r="J76">
        <f t="shared" si="8"/>
        <v>3</v>
      </c>
      <c r="K76" t="str" cm="1">
        <f t="array" ref="K76">"QR_"&amp;_xlfn.SWITCH($J76,1,_xlfn.CONCAT(PROPER(E76),),2,_xlfn.CONCAT(PROPER(E76),PROPER(F76)),3,_xlfn.CONCAT(PROPER(E76),PROPER(F76),PROPER(G76)),4,_xlfn.CONCAT(PROPER(E76),PROPER(F76),PROPER(G76),PROPER(H76)),5,_xlfn.CONCAT(PROPER(E76),PROPER(F76),PROPER(G76),PROPER(H76),PROPER(I76)))</f>
        <v>QR_JumpToSlide</v>
      </c>
      <c r="L76" t="s">
        <v>920</v>
      </c>
      <c r="O76" t="b">
        <v>1</v>
      </c>
      <c r="P76" t="str">
        <f t="shared" si="9"/>
        <v>QR_JumpToSlide</v>
      </c>
      <c r="Q76" s="4" t="str">
        <f t="shared" si="6"/>
        <v>Deactivate jump to slide feature.</v>
      </c>
      <c r="R76" s="13" t="str">
        <f t="shared" si="10"/>
        <v>QR_JumpToSlide:{create:true;type:boolean;suggested:[];default:;description:'Deactivate jump to slide feature.';OptionName:jump-to-slide;Section:navigation;}</v>
      </c>
      <c r="S76" t="str">
        <f t="shared" si="11"/>
        <v>navigation</v>
      </c>
    </row>
    <row r="77" spans="1:19" ht="26" customHeight="1">
      <c r="A77" s="6" t="s">
        <v>518</v>
      </c>
      <c r="B77" t="str">
        <f t="shared" si="7"/>
        <v>QR_PdfMaxPagesPerSlide</v>
      </c>
      <c r="C77" s="5" t="s">
        <v>519</v>
      </c>
      <c r="D77" s="9" t="s">
        <v>520</v>
      </c>
      <c r="E77" s="5" t="s">
        <v>818</v>
      </c>
      <c r="F77" t="s">
        <v>819</v>
      </c>
      <c r="G77" t="s">
        <v>820</v>
      </c>
      <c r="H77" t="s">
        <v>821</v>
      </c>
      <c r="I77" t="s">
        <v>778</v>
      </c>
      <c r="J77">
        <f t="shared" si="8"/>
        <v>5</v>
      </c>
      <c r="K77" t="str" cm="1">
        <f t="array" ref="K77">"QR_"&amp;_xlfn.SWITCH($J77,1,_xlfn.CONCAT(PROPER(E77),),2,_xlfn.CONCAT(PROPER(E77),PROPER(F77)),3,_xlfn.CONCAT(PROPER(E77),PROPER(F77),PROPER(G77)),4,_xlfn.CONCAT(PROPER(E77),PROPER(F77),PROPER(G77),PROPER(H77)),5,_xlfn.CONCAT(PROPER(E77),PROPER(F77),PROPER(G77),PROPER(H77),PROPER(I77)))</f>
        <v>QR_PdfMaxPagesPerSlide</v>
      </c>
      <c r="L77" t="s">
        <v>921</v>
      </c>
      <c r="O77" t="b">
        <v>1</v>
      </c>
      <c r="P77" t="str">
        <f t="shared" si="9"/>
        <v>QR_PdfMaxPagesPerSlide</v>
      </c>
      <c r="Q77" s="4" t="str">
        <f t="shared" ref="Q77:Q140" si="12">SUBSTITUTE(SUBSTITUTE(D77,CHAR(13),""),CHAR(10),"")</f>
        <v>Slides that are too tall to fit within a single page will expand onto multiple pages. You can limit how many pages a slide may expand to using this option.</v>
      </c>
      <c r="R77" s="13" t="str">
        <f t="shared" si="10"/>
        <v>QR_PdfMaxPagesPerSlide:{create:true;type:number;suggested:[];default:;description:'Slides that are too tall to fit within a single page will expand onto multiple pages. You can limit how many pages a slide may expand to using this option.';OptionName:pdf-max-pages-per-slide;Section:printtopdf;}</v>
      </c>
      <c r="S77" t="str">
        <f t="shared" si="11"/>
        <v>printtopdf</v>
      </c>
    </row>
    <row r="78" spans="1:19" ht="26" customHeight="1">
      <c r="A78" s="6" t="s">
        <v>518</v>
      </c>
      <c r="B78" t="str">
        <f t="shared" si="7"/>
        <v>QR_PdfSeparateFragments</v>
      </c>
      <c r="C78" s="5" t="s">
        <v>521</v>
      </c>
      <c r="D78" s="9" t="s">
        <v>522</v>
      </c>
      <c r="E78" s="5" t="s">
        <v>818</v>
      </c>
      <c r="F78" t="s">
        <v>822</v>
      </c>
      <c r="G78" t="s">
        <v>453</v>
      </c>
      <c r="J78">
        <f t="shared" si="8"/>
        <v>3</v>
      </c>
      <c r="K78" t="str" cm="1">
        <f t="array" ref="K78">"QR_"&amp;_xlfn.SWITCH($J78,1,_xlfn.CONCAT(PROPER(E78),),2,_xlfn.CONCAT(PROPER(E78),PROPER(F78)),3,_xlfn.CONCAT(PROPER(E78),PROPER(F78),PROPER(G78)),4,_xlfn.CONCAT(PROPER(E78),PROPER(F78),PROPER(G78),PROPER(H78)),5,_xlfn.CONCAT(PROPER(E78),PROPER(F78),PROPER(G78),PROPER(H78),PROPER(I78)))</f>
        <v>QR_PdfSeparateFragments</v>
      </c>
      <c r="L78" t="s">
        <v>920</v>
      </c>
      <c r="O78" t="b">
        <v>1</v>
      </c>
      <c r="P78" t="str">
        <f t="shared" si="9"/>
        <v>QR_PdfSeparateFragments</v>
      </c>
      <c r="Q78" s="4" t="str">
        <f t="shared" si="12"/>
        <v>Prints each fragment on a separate slide</v>
      </c>
      <c r="R78" s="13" t="str">
        <f t="shared" si="10"/>
        <v>QR_PdfSeparateFragments:{create:true;type:boolean;suggested:[];default:;description:'Prints each fragment on a separate slide';OptionName:pdf-separate-fragments;Section:printtopdf;}</v>
      </c>
      <c r="S78" t="str">
        <f t="shared" si="11"/>
        <v>printtopdf</v>
      </c>
    </row>
    <row r="79" spans="1:19" ht="26" customHeight="1">
      <c r="A79" s="6" t="s">
        <v>518</v>
      </c>
      <c r="B79" t="str">
        <f t="shared" si="7"/>
        <v>QR_PdfPageHeightOffset</v>
      </c>
      <c r="C79" s="5" t="s">
        <v>523</v>
      </c>
      <c r="D79" s="9" t="s">
        <v>524</v>
      </c>
      <c r="E79" s="5" t="s">
        <v>818</v>
      </c>
      <c r="F79" t="s">
        <v>218</v>
      </c>
      <c r="G79" t="s">
        <v>233</v>
      </c>
      <c r="H79" t="s">
        <v>773</v>
      </c>
      <c r="J79">
        <f t="shared" si="8"/>
        <v>4</v>
      </c>
      <c r="K79" t="str" cm="1">
        <f t="array" ref="K79">"QR_"&amp;_xlfn.SWITCH($J79,1,_xlfn.CONCAT(PROPER(E79),),2,_xlfn.CONCAT(PROPER(E79),PROPER(F79)),3,_xlfn.CONCAT(PROPER(E79),PROPER(F79),PROPER(G79)),4,_xlfn.CONCAT(PROPER(E79),PROPER(F79),PROPER(G79),PROPER(H79)),5,_xlfn.CONCAT(PROPER(E79),PROPER(F79),PROPER(G79),PROPER(H79),PROPER(I79)))</f>
        <v>QR_PdfPageHeightOffset</v>
      </c>
      <c r="L79" t="s">
        <v>921</v>
      </c>
      <c r="O79" t="b">
        <v>1</v>
      </c>
      <c r="P79" t="str">
        <f t="shared" si="9"/>
        <v>QR_PdfPageHeightOffset</v>
      </c>
      <c r="Q79" s="4" t="str">
        <f t="shared" si="12"/>
        <v>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v>
      </c>
      <c r="R79" s="13" t="str">
        <f t="shared" si="10"/>
        <v>QR_PdfPageHeightOffset:{create:true;type:number;suggested:[];default:;description:'Offset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before.';OptionName:pdf-page-height-offset;Section:printtopdf;}</v>
      </c>
      <c r="S79" t="str">
        <f t="shared" si="11"/>
        <v>printtopdf</v>
      </c>
    </row>
    <row r="80" spans="1:19" ht="26" customHeight="1">
      <c r="A80" s="6" t="s">
        <v>525</v>
      </c>
      <c r="B80" t="str">
        <f t="shared" si="7"/>
        <v>QR_PreviewLinks</v>
      </c>
      <c r="C80" s="5" t="s">
        <v>526</v>
      </c>
      <c r="D80" s="9" t="s">
        <v>727</v>
      </c>
      <c r="E80" s="5" t="s">
        <v>823</v>
      </c>
      <c r="F80" t="s">
        <v>824</v>
      </c>
      <c r="J80">
        <f t="shared" si="8"/>
        <v>2</v>
      </c>
      <c r="K80" t="str" cm="1">
        <f t="array" ref="K80">"QR_"&amp;_xlfn.SWITCH($J80,1,_xlfn.CONCAT(PROPER(E80),),2,_xlfn.CONCAT(PROPER(E80),PROPER(F80)),3,_xlfn.CONCAT(PROPER(E80),PROPER(F80),PROPER(G80)),4,_xlfn.CONCAT(PROPER(E80),PROPER(F80),PROPER(G80),PROPER(H80)),5,_xlfn.CONCAT(PROPER(E80),PROPER(F80),PROPER(G80),PROPER(H80),PROPER(I80)))</f>
        <v>QR_PreviewLinks</v>
      </c>
      <c r="L80" t="s">
        <v>913</v>
      </c>
      <c r="M80" t="s">
        <v>931</v>
      </c>
      <c r="O80" t="b">
        <v>1</v>
      </c>
      <c r="P80" t="str">
        <f t="shared" si="9"/>
        <v>QR_PreviewLinks</v>
      </c>
      <c r="Q80" s="4" t="str">
        <f t="shared" si="12"/>
        <v>Open links in an iframe preview overlay.true: Open links in iframe preview overlayfalse: Do not open links in iframe preview overlayauto (default): Open links in iframe preview overlay, in fullscreen mode.</v>
      </c>
      <c r="R80" s="13" t="str">
        <f t="shared" si="10"/>
        <v>QR_PreviewLinks:{create:true;type:string;suggested:[true;false;auto];default:;description:'Open links in an iframe preview overlay.true: Open links in iframe preview overlayfalse: Do not open links in iframe preview overlayauto (default): Open links in iframe preview overlay, in fullscreen mode.';OptionName:preview-links;Section:media;}</v>
      </c>
      <c r="S80" t="str">
        <f t="shared" si="11"/>
        <v>media</v>
      </c>
    </row>
    <row r="81" spans="1:19" ht="26" customHeight="1">
      <c r="A81" s="6" t="s">
        <v>525</v>
      </c>
      <c r="B81" t="str">
        <f t="shared" si="7"/>
        <v>QR_AutoPlayMedia</v>
      </c>
      <c r="C81" s="5" t="s">
        <v>527</v>
      </c>
      <c r="D81" s="9" t="s">
        <v>528</v>
      </c>
      <c r="E81" s="5" t="s">
        <v>786</v>
      </c>
      <c r="F81" t="s">
        <v>825</v>
      </c>
      <c r="G81" t="s">
        <v>826</v>
      </c>
      <c r="H81" s="1"/>
      <c r="J81">
        <f t="shared" si="8"/>
        <v>3</v>
      </c>
      <c r="K81" t="str" cm="1">
        <f t="array" ref="K81">"QR_"&amp;_xlfn.SWITCH($J81,1,_xlfn.CONCAT(PROPER(E81),),2,_xlfn.CONCAT(PROPER(E81),PROPER(F81)),3,_xlfn.CONCAT(PROPER(E81),PROPER(F81),PROPER(G81)),4,_xlfn.CONCAT(PROPER(E81),PROPER(F81),PROPER(G81),PROPER(H81)),5,_xlfn.CONCAT(PROPER(E81),PROPER(F81),PROPER(G81),PROPER(H81),PROPER(I81)))</f>
        <v>QR_AutoPlayMedia</v>
      </c>
      <c r="L81" t="s">
        <v>913</v>
      </c>
      <c r="M81" t="s">
        <v>936</v>
      </c>
      <c r="O81" t="b">
        <v>1</v>
      </c>
      <c r="P81" t="str">
        <f t="shared" si="9"/>
        <v>QR_AutoPlayMedia</v>
      </c>
      <c r="Q81" s="4" t="str">
        <f t="shared" si="12"/>
        <v>Autoplay embedded media (null, true, or false). Default is null (only when autoplay attribute is specified)</v>
      </c>
      <c r="R81" s="13" t="str">
        <f t="shared" si="10"/>
        <v>QR_AutoPlayMedia:{create:true;type:string;suggested:[null;true;false];default:;description:'Autoplay embedded media (null, true, or false). Default is null (only when autoplay attribute is specified)';OptionName:auto-play-media;Section:media;}</v>
      </c>
      <c r="S81" t="str">
        <f t="shared" si="11"/>
        <v>media</v>
      </c>
    </row>
    <row r="82" spans="1:19" ht="26" customHeight="1">
      <c r="A82" s="6" t="s">
        <v>525</v>
      </c>
      <c r="B82" t="str">
        <f t="shared" si="7"/>
        <v>QR_PreloadIframes</v>
      </c>
      <c r="C82" s="5" t="s">
        <v>529</v>
      </c>
      <c r="D82" s="9" t="s">
        <v>728</v>
      </c>
      <c r="E82" s="5" t="s">
        <v>827</v>
      </c>
      <c r="F82" t="s">
        <v>828</v>
      </c>
      <c r="J82">
        <f t="shared" si="8"/>
        <v>2</v>
      </c>
      <c r="K82" t="str" cm="1">
        <f t="array" ref="K82">"QR_"&amp;_xlfn.SWITCH($J82,1,_xlfn.CONCAT(PROPER(E82),),2,_xlfn.CONCAT(PROPER(E82),PROPER(F82)),3,_xlfn.CONCAT(PROPER(E82),PROPER(F82),PROPER(G82)),4,_xlfn.CONCAT(PROPER(E82),PROPER(F82),PROPER(G82),PROPER(H82)),5,_xlfn.CONCAT(PROPER(E82),PROPER(F82),PROPER(G82),PROPER(H82),PROPER(I82)))</f>
        <v>QR_PreloadIframes</v>
      </c>
      <c r="L82" t="s">
        <v>913</v>
      </c>
      <c r="M82" t="s">
        <v>936</v>
      </c>
      <c r="O82" t="b">
        <v>1</v>
      </c>
      <c r="P82" t="str">
        <f t="shared" si="9"/>
        <v>QR_PreloadIframes</v>
      </c>
      <c r="Q82" s="4" t="str">
        <f t="shared" si="12"/>
        <v>Global override for preloading lazy-loaded iframesnull: Iframes with data-src AND data-preload will be loaded when within the viewDistance, iframes with only data-src will be loaded when visibletrue: All iframes with data-src will be loaded when within the viewDistancefalse: All iframes with data-src will be loaded only when visible</v>
      </c>
      <c r="R82" s="13" t="str">
        <f t="shared" si="10"/>
        <v>QR_PreloadIframes:{create:true;type:string;suggested:[null;true;false];default:;description:'Global override for preloading lazy-loaded iframesnull: Iframes with data-src AND data-preload will be loaded when within the viewDistance, iframes with only data-src will be loaded when visibletrue: All iframes with data-src will be loaded when within the viewDistancefalse: All iframes with data-src will be loaded only when visible';OptionName:preload-iframes;Section:media;}</v>
      </c>
      <c r="S82" t="str">
        <f t="shared" si="11"/>
        <v>media</v>
      </c>
    </row>
    <row r="83" spans="1:19" ht="26" customHeight="1">
      <c r="A83" s="6" t="s">
        <v>525</v>
      </c>
      <c r="B83" t="str">
        <f t="shared" si="7"/>
        <v>QR_ViewDistance</v>
      </c>
      <c r="C83" s="5" t="s">
        <v>530</v>
      </c>
      <c r="D83" s="9" t="s">
        <v>531</v>
      </c>
      <c r="E83" s="5" t="s">
        <v>783</v>
      </c>
      <c r="F83" t="s">
        <v>829</v>
      </c>
      <c r="I83" s="1"/>
      <c r="J83">
        <f t="shared" si="8"/>
        <v>2</v>
      </c>
      <c r="K83" t="str" cm="1">
        <f t="array" ref="K83">"QR_"&amp;_xlfn.SWITCH($J83,1,_xlfn.CONCAT(PROPER(E83),),2,_xlfn.CONCAT(PROPER(E83),PROPER(F83)),3,_xlfn.CONCAT(PROPER(E83),PROPER(F83),PROPER(G83)),4,_xlfn.CONCAT(PROPER(E83),PROPER(F83),PROPER(G83),PROPER(H83)),5,_xlfn.CONCAT(PROPER(E83),PROPER(F83),PROPER(G83),PROPER(H83),PROPER(I83)))</f>
        <v>QR_ViewDistance</v>
      </c>
      <c r="L83" t="s">
        <v>921</v>
      </c>
      <c r="O83" t="b">
        <v>1</v>
      </c>
      <c r="P83" t="str">
        <f t="shared" si="9"/>
        <v>QR_ViewDistance</v>
      </c>
      <c r="Q83" s="4" t="str">
        <f t="shared" si="12"/>
        <v>Number of slides away from the current slide to pre-load resources for</v>
      </c>
      <c r="R83" s="13" t="str">
        <f t="shared" si="10"/>
        <v>QR_ViewDistance:{create:true;type:number;suggested:[];default:;description:'Number of slides away from the current slide to pre-load resources for';OptionName:view-distance;Section:media;}</v>
      </c>
      <c r="S83" t="str">
        <f t="shared" si="11"/>
        <v>media</v>
      </c>
    </row>
    <row r="84" spans="1:19" ht="26" customHeight="1">
      <c r="A84" s="6" t="s">
        <v>525</v>
      </c>
      <c r="B84" t="str">
        <f t="shared" si="7"/>
        <v>QR_MobileViewDistance</v>
      </c>
      <c r="C84" s="5" t="s">
        <v>532</v>
      </c>
      <c r="D84" s="9" t="s">
        <v>533</v>
      </c>
      <c r="E84" s="5" t="s">
        <v>830</v>
      </c>
      <c r="F84" t="s">
        <v>783</v>
      </c>
      <c r="G84" t="s">
        <v>829</v>
      </c>
      <c r="J84">
        <f t="shared" si="8"/>
        <v>3</v>
      </c>
      <c r="K84" t="str" cm="1">
        <f t="array" ref="K84">"QR_"&amp;_xlfn.SWITCH($J84,1,_xlfn.CONCAT(PROPER(E84),),2,_xlfn.CONCAT(PROPER(E84),PROPER(F84)),3,_xlfn.CONCAT(PROPER(E84),PROPER(F84),PROPER(G84)),4,_xlfn.CONCAT(PROPER(E84),PROPER(F84),PROPER(G84),PROPER(H84)),5,_xlfn.CONCAT(PROPER(E84),PROPER(F84),PROPER(G84),PROPER(H84),PROPER(I84)))</f>
        <v>QR_MobileViewDistance</v>
      </c>
      <c r="L84" t="s">
        <v>921</v>
      </c>
      <c r="O84" t="b">
        <v>1</v>
      </c>
      <c r="P84" t="str">
        <f t="shared" si="9"/>
        <v>QR_MobileViewDistance</v>
      </c>
      <c r="Q84" s="4" t="str">
        <f t="shared" si="12"/>
        <v>Number of slides away from the current slide to pre-load resources for (on mobile devices).</v>
      </c>
      <c r="R84" s="13" t="str">
        <f t="shared" si="10"/>
        <v>QR_MobileViewDistance:{create:true;type:number;suggested:[];default:;description:'Number of slides away from the current slide to pre-load resources for (on mobile devices).';OptionName:mobile-view-distance;Section:media;}</v>
      </c>
      <c r="S84" t="str">
        <f t="shared" si="11"/>
        <v>media</v>
      </c>
    </row>
    <row r="85" spans="1:19" ht="26" customHeight="1">
      <c r="A85" s="6" t="s">
        <v>525</v>
      </c>
      <c r="B85" t="str">
        <f t="shared" si="7"/>
        <v>QR_ParallaxBackgroundImage</v>
      </c>
      <c r="C85" s="5" t="s">
        <v>534</v>
      </c>
      <c r="D85" s="9" t="s">
        <v>535</v>
      </c>
      <c r="E85" s="5" t="s">
        <v>831</v>
      </c>
      <c r="F85" s="1" t="s">
        <v>785</v>
      </c>
      <c r="G85" t="s">
        <v>234</v>
      </c>
      <c r="H85" s="1"/>
      <c r="J85">
        <f t="shared" si="8"/>
        <v>3</v>
      </c>
      <c r="K85" t="str" cm="1">
        <f t="array" ref="K85">"QR_"&amp;_xlfn.SWITCH($J85,1,_xlfn.CONCAT(PROPER(E85),),2,_xlfn.CONCAT(PROPER(E85),PROPER(F85)),3,_xlfn.CONCAT(PROPER(E85),PROPER(F85),PROPER(G85)),4,_xlfn.CONCAT(PROPER(E85),PROPER(F85),PROPER(G85),PROPER(H85)),5,_xlfn.CONCAT(PROPER(E85),PROPER(F85),PROPER(G85),PROPER(H85),PROPER(I85)))</f>
        <v>QR_ParallaxBackgroundImage</v>
      </c>
      <c r="L85" t="s">
        <v>916</v>
      </c>
      <c r="O85" t="b">
        <v>1</v>
      </c>
      <c r="P85" t="str">
        <f t="shared" si="9"/>
        <v>QR_ParallaxBackgroundImage</v>
      </c>
      <c r="Q85" s="4" t="str">
        <f t="shared" si="12"/>
        <v>Parallax background image</v>
      </c>
      <c r="R85" s="13" t="str">
        <f t="shared" si="10"/>
        <v>QR_ParallaxBackgroundImage:{create:true;type:file;suggested:[];default:;description:'Parallax background image';OptionName:parallax-background-image;Section:media;}</v>
      </c>
      <c r="S85" t="str">
        <f t="shared" si="11"/>
        <v>media</v>
      </c>
    </row>
    <row r="86" spans="1:19" ht="26" customHeight="1">
      <c r="A86" s="6" t="s">
        <v>525</v>
      </c>
      <c r="B86" t="str">
        <f t="shared" si="7"/>
        <v>QR_ParallaxBackgroundSize</v>
      </c>
      <c r="C86" s="5" t="s">
        <v>536</v>
      </c>
      <c r="D86" s="9" t="s">
        <v>537</v>
      </c>
      <c r="E86" s="5" t="s">
        <v>831</v>
      </c>
      <c r="F86" s="1" t="s">
        <v>785</v>
      </c>
      <c r="G86" t="s">
        <v>222</v>
      </c>
      <c r="J86">
        <f t="shared" si="8"/>
        <v>3</v>
      </c>
      <c r="K86" t="str" cm="1">
        <f t="array" ref="K86">"QR_"&amp;_xlfn.SWITCH($J86,1,_xlfn.CONCAT(PROPER(E86),),2,_xlfn.CONCAT(PROPER(E86),PROPER(F86)),3,_xlfn.CONCAT(PROPER(E86),PROPER(F86),PROPER(G86)),4,_xlfn.CONCAT(PROPER(E86),PROPER(F86),PROPER(G86),PROPER(H86)),5,_xlfn.CONCAT(PROPER(E86),PROPER(F86),PROPER(G86),PROPER(H86),PROPER(I86)))</f>
        <v>QR_ParallaxBackgroundSize</v>
      </c>
      <c r="L86" t="s">
        <v>913</v>
      </c>
      <c r="O86" t="b">
        <v>1</v>
      </c>
      <c r="P86" t="str">
        <f t="shared" si="9"/>
        <v>QR_ParallaxBackgroundSize</v>
      </c>
      <c r="Q86" s="4" t="str">
        <f t="shared" si="12"/>
        <v>Parallax background size (e.g. ‘2100px 900px’)</v>
      </c>
      <c r="R86" s="13" t="str">
        <f t="shared" si="10"/>
        <v>QR_ParallaxBackgroundSize:{create:true;type:string;suggested:[];default:;description:'Parallax background size (e.g. ‘2100px 900px’)';OptionName:parallax-background-size;Section:media;}</v>
      </c>
      <c r="S86" t="str">
        <f t="shared" si="11"/>
        <v>media</v>
      </c>
    </row>
    <row r="87" spans="1:19" ht="26" customHeight="1">
      <c r="A87" s="6" t="s">
        <v>525</v>
      </c>
      <c r="B87" t="str">
        <f t="shared" si="7"/>
        <v>QR_ParallaxBackgroundHorizontal</v>
      </c>
      <c r="C87" s="5" t="s">
        <v>538</v>
      </c>
      <c r="D87" s="9" t="s">
        <v>539</v>
      </c>
      <c r="E87" s="5" t="s">
        <v>831</v>
      </c>
      <c r="F87" t="s">
        <v>785</v>
      </c>
      <c r="G87" t="s">
        <v>832</v>
      </c>
      <c r="J87">
        <f t="shared" si="8"/>
        <v>3</v>
      </c>
      <c r="K87" t="str" cm="1">
        <f t="array" ref="K87">"QR_"&amp;_xlfn.SWITCH($J87,1,_xlfn.CONCAT(PROPER(E87),),2,_xlfn.CONCAT(PROPER(E87),PROPER(F87)),3,_xlfn.CONCAT(PROPER(E87),PROPER(F87),PROPER(G87)),4,_xlfn.CONCAT(PROPER(E87),PROPER(F87),PROPER(G87),PROPER(H87)),5,_xlfn.CONCAT(PROPER(E87),PROPER(F87),PROPER(G87),PROPER(H87),PROPER(I87)))</f>
        <v>QR_ParallaxBackgroundHorizontal</v>
      </c>
      <c r="L87" t="s">
        <v>913</v>
      </c>
      <c r="O87" t="b">
        <v>1</v>
      </c>
      <c r="P87" t="str">
        <f t="shared" si="9"/>
        <v>QR_ParallaxBackgroundHorizontal</v>
      </c>
      <c r="Q87" s="4" t="str">
        <f t="shared" si="12"/>
        <v>Number of pixels to move the parallax background horizontally per slide.</v>
      </c>
      <c r="R87" s="13" t="str">
        <f t="shared" si="10"/>
        <v>QR_ParallaxBackgroundHorizontal:{create:true;type:string;suggested:[];default:;description:'Number of pixels to move the parallax background horizontally per slide.';OptionName:parallax-background-horizontal;Section:media;}</v>
      </c>
      <c r="S87" t="str">
        <f t="shared" si="11"/>
        <v>media</v>
      </c>
    </row>
    <row r="88" spans="1:19" ht="26" customHeight="1">
      <c r="A88" s="6" t="s">
        <v>525</v>
      </c>
      <c r="B88" t="str">
        <f t="shared" si="7"/>
        <v>QR_ParallaxBackgroundVertical</v>
      </c>
      <c r="C88" s="5" t="s">
        <v>540</v>
      </c>
      <c r="D88" s="9" t="s">
        <v>541</v>
      </c>
      <c r="E88" s="5" t="s">
        <v>831</v>
      </c>
      <c r="F88" s="1" t="s">
        <v>785</v>
      </c>
      <c r="G88" s="1" t="s">
        <v>833</v>
      </c>
      <c r="H88" s="1"/>
      <c r="I88" s="1"/>
      <c r="J88">
        <f t="shared" si="8"/>
        <v>3</v>
      </c>
      <c r="K88" t="str" cm="1">
        <f t="array" ref="K88">"QR_"&amp;_xlfn.SWITCH($J88,1,_xlfn.CONCAT(PROPER(E88),),2,_xlfn.CONCAT(PROPER(E88),PROPER(F88)),3,_xlfn.CONCAT(PROPER(E88),PROPER(F88),PROPER(G88)),4,_xlfn.CONCAT(PROPER(E88),PROPER(F88),PROPER(G88),PROPER(H88)),5,_xlfn.CONCAT(PROPER(E88),PROPER(F88),PROPER(G88),PROPER(H88),PROPER(I88)))</f>
        <v>QR_ParallaxBackgroundVertical</v>
      </c>
      <c r="L88" t="s">
        <v>913</v>
      </c>
      <c r="O88" t="b">
        <v>1</v>
      </c>
      <c r="P88" t="str">
        <f t="shared" si="9"/>
        <v>QR_ParallaxBackgroundVertical</v>
      </c>
      <c r="Q88" s="4" t="str">
        <f t="shared" si="12"/>
        <v>Number of pixels to move the parallax background vertically per slide.</v>
      </c>
      <c r="R88" s="13" t="str">
        <f t="shared" si="10"/>
        <v>QR_ParallaxBackgroundVertical:{create:true;type:string;suggested:[];default:;description:'Number of pixels to move the parallax background vertically per slide.';OptionName:parallax-background-vertical;Section:media;}</v>
      </c>
      <c r="S88" t="str">
        <f t="shared" si="11"/>
        <v>media</v>
      </c>
    </row>
    <row r="89" spans="1:19" ht="26" customHeight="1">
      <c r="A89" s="6" t="s">
        <v>542</v>
      </c>
      <c r="B89" t="str">
        <f t="shared" si="7"/>
        <v>QR_AutoStretch</v>
      </c>
      <c r="C89" s="5" t="s">
        <v>543</v>
      </c>
      <c r="D89" s="9" t="s">
        <v>544</v>
      </c>
      <c r="E89" s="5" t="s">
        <v>786</v>
      </c>
      <c r="F89" t="s">
        <v>834</v>
      </c>
      <c r="J89">
        <f t="shared" si="8"/>
        <v>2</v>
      </c>
      <c r="K89" t="str" cm="1">
        <f t="array" ref="K89">"QR_"&amp;_xlfn.SWITCH($J89,1,_xlfn.CONCAT(PROPER(E89),),2,_xlfn.CONCAT(PROPER(E89),PROPER(F89)),3,_xlfn.CONCAT(PROPER(E89),PROPER(F89),PROPER(G89)),4,_xlfn.CONCAT(PROPER(E89),PROPER(F89),PROPER(G89),PROPER(H89)),5,_xlfn.CONCAT(PROPER(E89),PROPER(F89),PROPER(G89),PROPER(H89),PROPER(I89)))</f>
        <v>QR_AutoStretch</v>
      </c>
      <c r="L89" t="s">
        <v>920</v>
      </c>
      <c r="O89" t="b">
        <v>1</v>
      </c>
      <c r="P89" t="str">
        <f t="shared" si="9"/>
        <v>QR_AutoStretch</v>
      </c>
      <c r="Q89" s="4" t="str">
        <f t="shared" si="12"/>
        <v>For slides with a single top-level image, automatically stretch it to fill the slide.</v>
      </c>
      <c r="R89" s="13" t="str">
        <f t="shared" si="10"/>
        <v>QR_AutoStretch:{create:true;type:boolean;suggested:[];default:;description:'For slides with a single top-level image, automatically stretch it to fill the slide.';OptionName:auto-stretch;Section:slidelayout;}</v>
      </c>
      <c r="S89" t="str">
        <f t="shared" si="11"/>
        <v>slidelayout</v>
      </c>
    </row>
    <row r="90" spans="1:19" ht="26" customHeight="1">
      <c r="A90" s="6" t="s">
        <v>542</v>
      </c>
      <c r="B90" t="str">
        <f t="shared" si="7"/>
        <v>QR_Width</v>
      </c>
      <c r="C90" s="5" t="s">
        <v>250</v>
      </c>
      <c r="D90" s="9" t="s">
        <v>545</v>
      </c>
      <c r="E90" s="5" t="s">
        <v>250</v>
      </c>
      <c r="J90">
        <f t="shared" si="8"/>
        <v>1</v>
      </c>
      <c r="K90" t="str" cm="1">
        <f t="array" ref="K90">"QR_"&amp;_xlfn.SWITCH($J90,1,_xlfn.CONCAT(PROPER(E90),),2,_xlfn.CONCAT(PROPER(E90),PROPER(F90)),3,_xlfn.CONCAT(PROPER(E90),PROPER(F90),PROPER(G90)),4,_xlfn.CONCAT(PROPER(E90),PROPER(F90),PROPER(G90),PROPER(H90)),5,_xlfn.CONCAT(PROPER(E90),PROPER(F90),PROPER(G90),PROPER(H90),PROPER(I90)))</f>
        <v>QR_Width</v>
      </c>
      <c r="L90" t="s">
        <v>921</v>
      </c>
      <c r="O90" t="b">
        <v>1</v>
      </c>
      <c r="P90" t="str">
        <f t="shared" si="9"/>
        <v>QR_Width</v>
      </c>
      <c r="Q90" s="4" t="str">
        <f t="shared" si="12"/>
        <v>The “normal” width of the presentation, aspect ratio will be preserved when the presentation is scaled to fit different resolutions. Can be specified using percentage units.</v>
      </c>
      <c r="R90" s="13" t="str">
        <f t="shared" si="10"/>
        <v>QR_Width:{create:true;type:number;suggested:[];default:;description:'The “normal” width of the presentation, aspect ratio will be preserved when the presentation is scaled to fit different resolutions. Can be specified using percentage units.';OptionName:width;Section:slidelayout;}</v>
      </c>
      <c r="S90" t="str">
        <f t="shared" si="11"/>
        <v>slidelayout</v>
      </c>
    </row>
    <row r="91" spans="1:19" ht="26" customHeight="1">
      <c r="A91" s="6" t="s">
        <v>542</v>
      </c>
      <c r="B91" t="str">
        <f t="shared" si="7"/>
        <v>QR_Height</v>
      </c>
      <c r="C91" s="5" t="s">
        <v>233</v>
      </c>
      <c r="D91" s="9" t="s">
        <v>546</v>
      </c>
      <c r="E91" s="5" t="s">
        <v>233</v>
      </c>
      <c r="H91" s="1"/>
      <c r="J91">
        <f t="shared" si="8"/>
        <v>1</v>
      </c>
      <c r="K91" t="str" cm="1">
        <f t="array" ref="K91">"QR_"&amp;_xlfn.SWITCH($J91,1,_xlfn.CONCAT(PROPER(E91),),2,_xlfn.CONCAT(PROPER(E91),PROPER(F91)),3,_xlfn.CONCAT(PROPER(E91),PROPER(F91),PROPER(G91)),4,_xlfn.CONCAT(PROPER(E91),PROPER(F91),PROPER(G91),PROPER(H91)),5,_xlfn.CONCAT(PROPER(E91),PROPER(F91),PROPER(G91),PROPER(H91),PROPER(I91)))</f>
        <v>QR_Height</v>
      </c>
      <c r="L91" t="s">
        <v>921</v>
      </c>
      <c r="O91" t="b">
        <v>1</v>
      </c>
      <c r="P91" t="str">
        <f t="shared" si="9"/>
        <v>QR_Height</v>
      </c>
      <c r="Q91" s="4" t="str">
        <f t="shared" si="12"/>
        <v>The “normal” height of the presentation, aspect ratio will be preserved when the presentation is scaled to fit different resolutions. Can be specified using percentage units.</v>
      </c>
      <c r="R91" s="13" t="str">
        <f t="shared" si="10"/>
        <v>QR_Height:{create:true;type:number;suggested:[];default:;description:'The “normal” height of the presentation, aspect ratio will be preserved when the presentation is scaled to fit different resolutions. Can be specified using percentage units.';OptionName:height;Section:slidelayout;}</v>
      </c>
      <c r="S91" t="str">
        <f t="shared" si="11"/>
        <v>slidelayout</v>
      </c>
    </row>
    <row r="92" spans="1:19" ht="26" customHeight="1">
      <c r="A92" s="6" t="s">
        <v>542</v>
      </c>
      <c r="B92" t="str">
        <f t="shared" si="7"/>
        <v>QR_Margin</v>
      </c>
      <c r="C92" s="5" t="s">
        <v>213</v>
      </c>
      <c r="D92" s="9" t="s">
        <v>729</v>
      </c>
      <c r="E92" s="5" t="s">
        <v>213</v>
      </c>
      <c r="J92">
        <f t="shared" si="8"/>
        <v>1</v>
      </c>
      <c r="K92" t="str" cm="1">
        <f t="array" ref="K92">"QR_"&amp;_xlfn.SWITCH($J92,1,_xlfn.CONCAT(PROPER(E92),),2,_xlfn.CONCAT(PROPER(E92),PROPER(F92)),3,_xlfn.CONCAT(PROPER(E92),PROPER(F92),PROPER(G92)),4,_xlfn.CONCAT(PROPER(E92),PROPER(F92),PROPER(G92),PROPER(H92)),5,_xlfn.CONCAT(PROPER(E92),PROPER(F92),PROPER(G92),PROPER(H92),PROPER(I92)))</f>
        <v>QR_Margin</v>
      </c>
      <c r="L92" t="s">
        <v>921</v>
      </c>
      <c r="O92" t="b">
        <v>1</v>
      </c>
      <c r="P92" t="str">
        <f t="shared" si="9"/>
        <v>QR_Margin</v>
      </c>
      <c r="Q92" s="4" t="str">
        <f t="shared" si="12"/>
        <v>For revealjs, the factor of the display size that should remain empty around the content (e.g. 0.1).For typst, a dictionary with the fields defined in the Typst documentation: x, y, top, bottom, left, right (margins are specified in cm units, e.g. 5cm).</v>
      </c>
      <c r="R92" s="13" t="str">
        <f t="shared" si="10"/>
        <v>QR_Margin:{create:true;type:number;suggested:[];default:;description:'For revealjs, the factor of the display size that should remain empty around the content (e.g. 0.1).For typst, a dictionary with the fields defined in the Typst documentation: x, y, top, bottom, left, right (margins are specified in cm units, e.g. 5cm).';OptionName:margin;Section:slidelayout;}</v>
      </c>
      <c r="S92" t="str">
        <f t="shared" si="11"/>
        <v>slidelayout</v>
      </c>
    </row>
    <row r="93" spans="1:19" ht="26" customHeight="1">
      <c r="A93" s="6" t="s">
        <v>542</v>
      </c>
      <c r="B93" t="str">
        <f t="shared" si="7"/>
        <v>QR_MinScale</v>
      </c>
      <c r="C93" s="5" t="s">
        <v>547</v>
      </c>
      <c r="D93" s="9" t="s">
        <v>548</v>
      </c>
      <c r="E93" s="5" t="s">
        <v>835</v>
      </c>
      <c r="F93" t="s">
        <v>220</v>
      </c>
      <c r="J93">
        <f t="shared" si="8"/>
        <v>2</v>
      </c>
      <c r="K93" t="str" cm="1">
        <f t="array" ref="K93">"QR_"&amp;_xlfn.SWITCH($J93,1,_xlfn.CONCAT(PROPER(E93),),2,_xlfn.CONCAT(PROPER(E93),PROPER(F93)),3,_xlfn.CONCAT(PROPER(E93),PROPER(F93),PROPER(G93)),4,_xlfn.CONCAT(PROPER(E93),PROPER(F93),PROPER(G93),PROPER(H93)),5,_xlfn.CONCAT(PROPER(E93),PROPER(F93),PROPER(G93),PROPER(H93),PROPER(I93)))</f>
        <v>QR_MinScale</v>
      </c>
      <c r="L93" t="s">
        <v>921</v>
      </c>
      <c r="O93" t="b">
        <v>1</v>
      </c>
      <c r="P93" t="str">
        <f t="shared" si="9"/>
        <v>QR_MinScale</v>
      </c>
      <c r="Q93" s="4" t="str">
        <f t="shared" si="12"/>
        <v>Bounds for smallest possible scale to apply to content</v>
      </c>
      <c r="R93" s="13" t="str">
        <f t="shared" si="10"/>
        <v>QR_MinScale:{create:true;type:number;suggested:[];default:;description:'Bounds for smallest possible scale to apply to content';OptionName:min-scale;Section:slidelayout;}</v>
      </c>
      <c r="S93" t="str">
        <f t="shared" si="11"/>
        <v>slidelayout</v>
      </c>
    </row>
    <row r="94" spans="1:19" ht="26" customHeight="1">
      <c r="A94" s="6" t="s">
        <v>542</v>
      </c>
      <c r="B94" t="str">
        <f t="shared" si="7"/>
        <v>QR_MaxScale</v>
      </c>
      <c r="C94" s="5" t="s">
        <v>549</v>
      </c>
      <c r="D94" s="9" t="s">
        <v>550</v>
      </c>
      <c r="E94" s="5" t="s">
        <v>819</v>
      </c>
      <c r="F94" s="1" t="s">
        <v>220</v>
      </c>
      <c r="G94" s="1"/>
      <c r="H94" s="1"/>
      <c r="J94">
        <f t="shared" si="8"/>
        <v>2</v>
      </c>
      <c r="K94" t="str" cm="1">
        <f t="array" ref="K94">"QR_"&amp;_xlfn.SWITCH($J94,1,_xlfn.CONCAT(PROPER(E94),),2,_xlfn.CONCAT(PROPER(E94),PROPER(F94)),3,_xlfn.CONCAT(PROPER(E94),PROPER(F94),PROPER(G94)),4,_xlfn.CONCAT(PROPER(E94),PROPER(F94),PROPER(G94),PROPER(H94)),5,_xlfn.CONCAT(PROPER(E94),PROPER(F94),PROPER(G94),PROPER(H94),PROPER(I94)))</f>
        <v>QR_MaxScale</v>
      </c>
      <c r="L94" t="s">
        <v>921</v>
      </c>
      <c r="O94" t="b">
        <v>1</v>
      </c>
      <c r="P94" t="str">
        <f t="shared" si="9"/>
        <v>QR_MaxScale</v>
      </c>
      <c r="Q94" s="4" t="str">
        <f t="shared" si="12"/>
        <v>Bounds for largest possible scale to apply to content</v>
      </c>
      <c r="R94" s="13" t="str">
        <f t="shared" si="10"/>
        <v>QR_MaxScale:{create:true;type:number;suggested:[];default:;description:'Bounds for largest possible scale to apply to content';OptionName:max-scale;Section:slidelayout;}</v>
      </c>
      <c r="S94" t="str">
        <f t="shared" si="11"/>
        <v>slidelayout</v>
      </c>
    </row>
    <row r="95" spans="1:19" ht="26" customHeight="1">
      <c r="A95" s="6" t="s">
        <v>542</v>
      </c>
      <c r="B95" t="str">
        <f t="shared" si="7"/>
        <v>QR_Center</v>
      </c>
      <c r="C95" s="5" t="s">
        <v>199</v>
      </c>
      <c r="D95" s="9" t="s">
        <v>551</v>
      </c>
      <c r="E95" s="5" t="s">
        <v>199</v>
      </c>
      <c r="J95">
        <f t="shared" si="8"/>
        <v>1</v>
      </c>
      <c r="K95" t="str" cm="1">
        <f t="array" ref="K95">"QR_"&amp;_xlfn.SWITCH($J95,1,_xlfn.CONCAT(PROPER(E95),),2,_xlfn.CONCAT(PROPER(E95),PROPER(F95)),3,_xlfn.CONCAT(PROPER(E95),PROPER(F95),PROPER(G95)),4,_xlfn.CONCAT(PROPER(E95),PROPER(F95),PROPER(G95),PROPER(H95)),5,_xlfn.CONCAT(PROPER(E95),PROPER(F95),PROPER(G95),PROPER(H95),PROPER(I95)))</f>
        <v>QR_Center</v>
      </c>
      <c r="L95" t="s">
        <v>920</v>
      </c>
      <c r="O95" t="b">
        <v>1</v>
      </c>
      <c r="P95" t="str">
        <f t="shared" si="9"/>
        <v>QR_Center</v>
      </c>
      <c r="Q95" s="4" t="str">
        <f t="shared" si="12"/>
        <v>Vertical centering of slides</v>
      </c>
      <c r="R95" s="13" t="str">
        <f t="shared" si="10"/>
        <v>QR_Center:{create:true;type:boolean;suggested:[];default:;description:'Vertical centering of slides';OptionName:center;Section:slidelayout;}</v>
      </c>
      <c r="S95" t="str">
        <f t="shared" si="11"/>
        <v>slidelayout</v>
      </c>
    </row>
    <row r="96" spans="1:19" ht="26" customHeight="1">
      <c r="A96" s="6" t="s">
        <v>542</v>
      </c>
      <c r="B96" t="str">
        <f t="shared" si="7"/>
        <v>QR_DisableLayout</v>
      </c>
      <c r="C96" s="5" t="s">
        <v>552</v>
      </c>
      <c r="D96" s="9" t="s">
        <v>553</v>
      </c>
      <c r="E96" s="5" t="s">
        <v>836</v>
      </c>
      <c r="F96" t="s">
        <v>212</v>
      </c>
      <c r="J96">
        <f t="shared" si="8"/>
        <v>2</v>
      </c>
      <c r="K96" t="str" cm="1">
        <f t="array" ref="K96">"QR_"&amp;_xlfn.SWITCH($J96,1,_xlfn.CONCAT(PROPER(E96),),2,_xlfn.CONCAT(PROPER(E96),PROPER(F96)),3,_xlfn.CONCAT(PROPER(E96),PROPER(F96),PROPER(G96)),4,_xlfn.CONCAT(PROPER(E96),PROPER(F96),PROPER(G96),PROPER(H96)),5,_xlfn.CONCAT(PROPER(E96),PROPER(F96),PROPER(G96),PROPER(H96),PROPER(I96)))</f>
        <v>QR_DisableLayout</v>
      </c>
      <c r="L96" t="s">
        <v>920</v>
      </c>
      <c r="O96" t="b">
        <v>1</v>
      </c>
      <c r="P96" t="str">
        <f t="shared" si="9"/>
        <v>QR_DisableLayout</v>
      </c>
      <c r="Q96" s="4" t="str">
        <f t="shared" si="12"/>
        <v>Disables the default reveal.js slide layout (scaling and centering)</v>
      </c>
      <c r="R96" s="13" t="str">
        <f t="shared" si="10"/>
        <v>QR_DisableLayout:{create:true;type:boolean;suggested:[];default:;description:'Disables the default reveal.js slide layout (scaling and centering)';OptionName:disable-layout;Section:slidelayout;}</v>
      </c>
      <c r="S96" t="str">
        <f t="shared" si="11"/>
        <v>slidelayout</v>
      </c>
    </row>
    <row r="97" spans="1:25" ht="26" customHeight="1">
      <c r="A97" s="6" t="s">
        <v>542</v>
      </c>
      <c r="B97" t="str">
        <f t="shared" si="7"/>
        <v>QR_CodeBlockHeight</v>
      </c>
      <c r="C97" s="5" t="s">
        <v>554</v>
      </c>
      <c r="D97" s="9" t="s">
        <v>555</v>
      </c>
      <c r="E97" s="5" t="s">
        <v>837</v>
      </c>
      <c r="F97" t="s">
        <v>838</v>
      </c>
      <c r="G97" t="s">
        <v>233</v>
      </c>
      <c r="J97">
        <f t="shared" si="8"/>
        <v>3</v>
      </c>
      <c r="K97" t="str" cm="1">
        <f t="array" ref="K97">"QR_"&amp;_xlfn.SWITCH($J97,1,_xlfn.CONCAT(PROPER(E97),),2,_xlfn.CONCAT(PROPER(E97),PROPER(F97)),3,_xlfn.CONCAT(PROPER(E97),PROPER(F97),PROPER(G97)),4,_xlfn.CONCAT(PROPER(E97),PROPER(F97),PROPER(G97),PROPER(H97)),5,_xlfn.CONCAT(PROPER(E97),PROPER(F97),PROPER(G97),PROPER(H97),PROPER(I97)))</f>
        <v>QR_CodeBlockHeight</v>
      </c>
      <c r="L97" t="s">
        <v>913</v>
      </c>
      <c r="O97" t="b">
        <v>1</v>
      </c>
      <c r="P97" t="str">
        <f t="shared" si="9"/>
        <v>QR_CodeBlockHeight</v>
      </c>
      <c r="Q97" s="4" t="str">
        <f t="shared" si="12"/>
        <v>Sets the maximum height for source code blocks that appear in the presentation.</v>
      </c>
      <c r="R97" s="13" t="str">
        <f t="shared" si="10"/>
        <v>QR_CodeBlockHeight:{create:true;type:string;suggested:[];default:;description:'Sets the maximum height for source code blocks that appear in the presentation.';OptionName:code-block-height;Section:slidelayout;}</v>
      </c>
      <c r="S97" t="str">
        <f t="shared" si="11"/>
        <v>slidelayout</v>
      </c>
    </row>
    <row r="98" spans="1:25" ht="26" customHeight="1">
      <c r="A98" s="6" t="s">
        <v>556</v>
      </c>
      <c r="B98" t="str">
        <f t="shared" si="7"/>
        <v>QR_CapLocation</v>
      </c>
      <c r="C98" s="5" t="s">
        <v>557</v>
      </c>
      <c r="D98" s="9" t="s">
        <v>558</v>
      </c>
      <c r="E98" s="5" t="s">
        <v>839</v>
      </c>
      <c r="F98" t="s">
        <v>782</v>
      </c>
      <c r="J98">
        <f t="shared" si="8"/>
        <v>2</v>
      </c>
      <c r="K98" t="str" cm="1">
        <f t="array" ref="K98">"QR_"&amp;_xlfn.SWITCH($J98,1,_xlfn.CONCAT(PROPER(E98),),2,_xlfn.CONCAT(PROPER(E98),PROPER(F98)),3,_xlfn.CONCAT(PROPER(E98),PROPER(F98),PROPER(G98)),4,_xlfn.CONCAT(PROPER(E98),PROPER(F98),PROPER(G98),PROPER(H98)),5,_xlfn.CONCAT(PROPER(E98),PROPER(F98),PROPER(G98),PROPER(H98),PROPER(I98)))</f>
        <v>QR_CapLocation</v>
      </c>
      <c r="L98" t="s">
        <v>913</v>
      </c>
      <c r="M98" t="s">
        <v>937</v>
      </c>
      <c r="O98" t="b">
        <v>1</v>
      </c>
      <c r="P98" t="str">
        <f t="shared" si="9"/>
        <v>QR_CapLocation</v>
      </c>
      <c r="Q98" s="4" t="str">
        <f t="shared" si="12"/>
        <v>Where to place figure and table captions (top, bottom, or margin)</v>
      </c>
      <c r="R98" s="13" t="str">
        <f t="shared" si="10"/>
        <v>QR_CapLocation:{create:true;type:string;suggested:[top;bottom;margin];default:;description:'Where to place figure and table captions (top, bottom, or margin)';OptionName:cap-location;Section:layout;}</v>
      </c>
      <c r="S98" t="str">
        <f t="shared" si="11"/>
        <v>layout</v>
      </c>
    </row>
    <row r="99" spans="1:25" ht="26" customHeight="1">
      <c r="A99" s="6" t="s">
        <v>556</v>
      </c>
      <c r="B99" t="str">
        <f t="shared" si="7"/>
        <v>QR_FigCapLocation</v>
      </c>
      <c r="C99" s="5" t="s">
        <v>559</v>
      </c>
      <c r="D99" s="9" t="s">
        <v>560</v>
      </c>
      <c r="E99" s="5" t="s">
        <v>840</v>
      </c>
      <c r="F99" t="s">
        <v>839</v>
      </c>
      <c r="G99" t="s">
        <v>782</v>
      </c>
      <c r="J99">
        <f t="shared" si="8"/>
        <v>3</v>
      </c>
      <c r="K99" t="str" cm="1">
        <f t="array" ref="K99">"QR_"&amp;_xlfn.SWITCH($J99,1,_xlfn.CONCAT(PROPER(E99),),2,_xlfn.CONCAT(PROPER(E99),PROPER(F99)),3,_xlfn.CONCAT(PROPER(E99),PROPER(F99),PROPER(G99)),4,_xlfn.CONCAT(PROPER(E99),PROPER(F99),PROPER(G99),PROPER(H99)),5,_xlfn.CONCAT(PROPER(E99),PROPER(F99),PROPER(G99),PROPER(H99),PROPER(I99)))</f>
        <v>QR_FigCapLocation</v>
      </c>
      <c r="L99" t="s">
        <v>913</v>
      </c>
      <c r="M99" t="s">
        <v>937</v>
      </c>
      <c r="O99" t="b">
        <v>1</v>
      </c>
      <c r="P99" t="str">
        <f t="shared" si="9"/>
        <v>QR_FigCapLocation</v>
      </c>
      <c r="Q99" s="4" t="str">
        <f t="shared" si="12"/>
        <v>Where to place figure captions (top, bottom, or margin)</v>
      </c>
      <c r="R99" s="13" t="str">
        <f t="shared" si="10"/>
        <v>QR_FigCapLocation:{create:true;type:string;suggested:[top;bottom;margin];default:;description:'Where to place figure captions (top, bottom, or margin)';OptionName:fig-cap-location;Section:layout;}</v>
      </c>
      <c r="S99" t="str">
        <f t="shared" si="11"/>
        <v>layout</v>
      </c>
    </row>
    <row r="100" spans="1:25" ht="26" customHeight="1">
      <c r="A100" s="6" t="s">
        <v>556</v>
      </c>
      <c r="B100" t="str">
        <f t="shared" si="7"/>
        <v>QR_TblCapLocation</v>
      </c>
      <c r="C100" s="5" t="s">
        <v>561</v>
      </c>
      <c r="D100" s="9" t="s">
        <v>562</v>
      </c>
      <c r="E100" s="5" t="s">
        <v>841</v>
      </c>
      <c r="F100" t="s">
        <v>839</v>
      </c>
      <c r="G100" t="s">
        <v>782</v>
      </c>
      <c r="J100">
        <f t="shared" si="8"/>
        <v>3</v>
      </c>
      <c r="K100" t="str" cm="1">
        <f t="array" ref="K100">"QR_"&amp;_xlfn.SWITCH($J100,1,_xlfn.CONCAT(PROPER(E100),),2,_xlfn.CONCAT(PROPER(E100),PROPER(F100)),3,_xlfn.CONCAT(PROPER(E100),PROPER(F100),PROPER(G100)),4,_xlfn.CONCAT(PROPER(E100),PROPER(F100),PROPER(G100),PROPER(H100)),5,_xlfn.CONCAT(PROPER(E100),PROPER(F100),PROPER(G100),PROPER(H100),PROPER(I100)))</f>
        <v>QR_TblCapLocation</v>
      </c>
      <c r="L100" t="s">
        <v>913</v>
      </c>
      <c r="M100" t="s">
        <v>937</v>
      </c>
      <c r="O100" t="b">
        <v>1</v>
      </c>
      <c r="P100" t="str">
        <f t="shared" si="9"/>
        <v>QR_TblCapLocation</v>
      </c>
      <c r="Q100" s="4" t="str">
        <f t="shared" si="12"/>
        <v>Where to place table captions (top, bottom, or margin)</v>
      </c>
      <c r="R100" s="13" t="str">
        <f t="shared" si="10"/>
        <v>QR_TblCapLocation:{create:true;type:string;suggested:[top;bottom;margin];default:;description:'Where to place table captions (top, bottom, or margin)';OptionName:tbl-cap-location;Section:layout;}</v>
      </c>
      <c r="S100" t="str">
        <f t="shared" si="11"/>
        <v>layout</v>
      </c>
    </row>
    <row r="101" spans="1:25" ht="26" customHeight="1">
      <c r="A101" s="6" t="s">
        <v>556</v>
      </c>
      <c r="B101" t="str">
        <f t="shared" si="7"/>
        <v>QR_Classoption</v>
      </c>
      <c r="C101" s="5" t="s">
        <v>563</v>
      </c>
      <c r="D101" s="9" t="s">
        <v>730</v>
      </c>
      <c r="E101" s="5" t="s">
        <v>563</v>
      </c>
      <c r="J101">
        <f t="shared" si="8"/>
        <v>1</v>
      </c>
      <c r="K101" t="str" cm="1">
        <f t="array" ref="K101">"QR_"&amp;_xlfn.SWITCH($J101,1,_xlfn.CONCAT(PROPER(E101),),2,_xlfn.CONCAT(PROPER(E101),PROPER(F101)),3,_xlfn.CONCAT(PROPER(E101),PROPER(F101),PROPER(G101)),4,_xlfn.CONCAT(PROPER(E101),PROPER(F101),PROPER(G101),PROPER(H101)),5,_xlfn.CONCAT(PROPER(E101),PROPER(F101),PROPER(G101),PROPER(H101),PROPER(I101)))</f>
        <v>QR_Classoption</v>
      </c>
      <c r="L101" t="s">
        <v>913</v>
      </c>
      <c r="O101" t="b">
        <v>0</v>
      </c>
      <c r="P101" t="str">
        <f t="shared" si="9"/>
        <v>QR_Classoption</v>
      </c>
      <c r="Q101" s="4" t="str">
        <f t="shared" si="12"/>
        <v>For LaTeX/PDF output, the options set for the document class.For HTML output using KaTeX, you can render display math equations flush left using classoption: fleqn</v>
      </c>
      <c r="R101" s="13" t="str">
        <f t="shared" si="10"/>
        <v>QR_Classoption:{create:false;type:string;suggested:[];default:;description:'For LaTeX/PDF output, the options set for the document class.For HTML output using KaTeX, you can render display math equations flush left using classoption: fleqn';OptionName:classoption;Section:layout;}</v>
      </c>
      <c r="S101" t="str">
        <f t="shared" si="11"/>
        <v>layout</v>
      </c>
    </row>
    <row r="102" spans="1:25" ht="26" customHeight="1">
      <c r="A102" s="6" t="s">
        <v>556</v>
      </c>
      <c r="B102" t="str">
        <f t="shared" si="7"/>
        <v>QR_Grid</v>
      </c>
      <c r="C102" s="5" t="s">
        <v>564</v>
      </c>
      <c r="D102" s="9" t="s">
        <v>565</v>
      </c>
      <c r="E102" s="5" t="s">
        <v>564</v>
      </c>
      <c r="J102">
        <f t="shared" si="8"/>
        <v>1</v>
      </c>
      <c r="K102" t="str" cm="1">
        <f t="array" ref="K102">"QR_"&amp;_xlfn.SWITCH($J102,1,_xlfn.CONCAT(PROPER(E102),),2,_xlfn.CONCAT(PROPER(E102),PROPER(F102)),3,_xlfn.CONCAT(PROPER(E102),PROPER(F102),PROPER(G102)),4,_xlfn.CONCAT(PROPER(E102),PROPER(F102),PROPER(G102),PROPER(H102)),5,_xlfn.CONCAT(PROPER(E102),PROPER(F102),PROPER(G102),PROPER(H102),PROPER(I102)))</f>
        <v>QR_Grid</v>
      </c>
      <c r="L102" t="s">
        <v>913</v>
      </c>
      <c r="O102" t="b">
        <v>1</v>
      </c>
      <c r="P102" t="str">
        <f t="shared" si="9"/>
        <v>QR_Grid</v>
      </c>
      <c r="Q102" s="4" t="str">
        <f t="shared" si="12"/>
        <v>Properties of the grid system used to layout Quarto HTML pages.</v>
      </c>
      <c r="R102" s="13" t="str">
        <f t="shared" si="10"/>
        <v>QR_Grid:{create:true;type:string;suggested:[];default:;description:'Properties of the grid system used to layout Quarto HTML pages.';OptionName:grid;Section:layout;}</v>
      </c>
      <c r="S102" t="str">
        <f t="shared" si="11"/>
        <v>layout</v>
      </c>
    </row>
    <row r="103" spans="1:25" ht="26" customHeight="1">
      <c r="A103" s="6" t="s">
        <v>556</v>
      </c>
      <c r="B103" t="str">
        <f t="shared" si="7"/>
        <v>QR_MaxWidth</v>
      </c>
      <c r="C103" s="5" t="s">
        <v>566</v>
      </c>
      <c r="D103" s="9" t="s">
        <v>567</v>
      </c>
      <c r="E103" s="5" t="s">
        <v>819</v>
      </c>
      <c r="F103" s="1" t="s">
        <v>250</v>
      </c>
      <c r="G103" s="1"/>
      <c r="H103" s="1"/>
      <c r="I103" s="1"/>
      <c r="J103">
        <f t="shared" si="8"/>
        <v>2</v>
      </c>
      <c r="K103" t="str" cm="1">
        <f t="array" ref="K103">"QR_"&amp;_xlfn.SWITCH($J103,1,_xlfn.CONCAT(PROPER(E103),),2,_xlfn.CONCAT(PROPER(E103),PROPER(F103)),3,_xlfn.CONCAT(PROPER(E103),PROPER(F103),PROPER(G103)),4,_xlfn.CONCAT(PROPER(E103),PROPER(F103),PROPER(G103),PROPER(H103)),5,_xlfn.CONCAT(PROPER(E103),PROPER(F103),PROPER(G103),PROPER(H103),PROPER(I103)))</f>
        <v>QR_MaxWidth</v>
      </c>
      <c r="L103" t="s">
        <v>920</v>
      </c>
      <c r="O103" t="b">
        <v>1</v>
      </c>
      <c r="P103" t="str">
        <f t="shared" si="9"/>
        <v>QR_MaxWidth</v>
      </c>
      <c r="Q103" s="4" t="str">
        <f t="shared" si="12"/>
        <v>Adds a css max-width to the body Element.</v>
      </c>
      <c r="R103" s="13" t="str">
        <f t="shared" si="10"/>
        <v>QR_MaxWidth:{create:true;type:boolean;suggested:[];default:;description:'Adds a css max-width to the body Element.';OptionName:max-width;Section:layout;}</v>
      </c>
      <c r="S103" t="str">
        <f t="shared" si="11"/>
        <v>layout</v>
      </c>
    </row>
    <row r="104" spans="1:25" ht="26" customHeight="1">
      <c r="A104" s="6" t="s">
        <v>556</v>
      </c>
      <c r="B104" t="str">
        <f t="shared" si="7"/>
        <v>QR_MarginLeft</v>
      </c>
      <c r="C104" s="5" t="s">
        <v>568</v>
      </c>
      <c r="D104" s="9" t="s">
        <v>731</v>
      </c>
      <c r="E104" s="5" t="s">
        <v>213</v>
      </c>
      <c r="F104" t="s">
        <v>842</v>
      </c>
      <c r="J104">
        <f t="shared" si="8"/>
        <v>2</v>
      </c>
      <c r="K104" t="str" cm="1">
        <f t="array" ref="K104">"QR_"&amp;_xlfn.SWITCH($J104,1,_xlfn.CONCAT(PROPER(E104),),2,_xlfn.CONCAT(PROPER(E104),PROPER(F104)),3,_xlfn.CONCAT(PROPER(E104),PROPER(F104),PROPER(G104)),4,_xlfn.CONCAT(PROPER(E104),PROPER(F104),PROPER(G104),PROPER(H104)),5,_xlfn.CONCAT(PROPER(E104),PROPER(F104),PROPER(G104),PROPER(H104),PROPER(I104)))</f>
        <v>QR_MarginLeft</v>
      </c>
      <c r="L104" t="s">
        <v>913</v>
      </c>
      <c r="O104" t="b">
        <v>1</v>
      </c>
      <c r="P104" t="str">
        <f t="shared" si="9"/>
        <v>QR_MarginLeft</v>
      </c>
      <c r="Q104" s="4" t="str">
        <f t="shared" si="12"/>
        <v>For HTML output, sets the margin-left property on the Body element.For LaTeX output, sets the left margin if geometry is not used (otherwise geometry overrides this value)For ConTeXt output, sets the left margin if layout is not used, otherwise layout overrides these.For wkhtmltopdf sets the left page margin.For LaTeX output, sets the left margin if geometry is not used (otherwise geometry overrides this value)For ConTeXt output, sets the left margin if layout is not used, otherwise layout overrides these.For wkhtmltopdf sets the left page margin.</v>
      </c>
      <c r="R104" s="13" t="str">
        <f t="shared" si="10"/>
        <v>QR_MarginLeft:{create:true;type:string;suggested:[];default:;description:'For HTML output, sets the margin-left property on the Body element.For LaTeX output, sets the left margin if geometry is not used (otherwise geometry overrides this value)For ConTeXt output, sets the left margin if layout is not used, otherwise layout overrides these.For wkhtmltopdf sets the left page margin.For LaTeX output, sets the left margin if geometry is not used (otherwise geometry overrides this value)For ConTeXt output, sets the left margin if layout is not used, otherwise layout overrides these.For wkhtmltopdf sets the left page margin.';OptionName:margin-left;Section:layout;}</v>
      </c>
      <c r="S104" t="str">
        <f t="shared" si="11"/>
        <v>layout</v>
      </c>
    </row>
    <row r="105" spans="1:25" ht="26" customHeight="1">
      <c r="A105" s="6" t="s">
        <v>556</v>
      </c>
      <c r="B105" t="str">
        <f t="shared" si="7"/>
        <v>QR_MarginRight</v>
      </c>
      <c r="C105" s="5" t="s">
        <v>569</v>
      </c>
      <c r="D105" s="9" t="s">
        <v>732</v>
      </c>
      <c r="E105" s="5" t="s">
        <v>213</v>
      </c>
      <c r="F105" t="s">
        <v>843</v>
      </c>
      <c r="J105">
        <f t="shared" si="8"/>
        <v>2</v>
      </c>
      <c r="K105" t="str" cm="1">
        <f t="array" ref="K105">"QR_"&amp;_xlfn.SWITCH($J105,1,_xlfn.CONCAT(PROPER(E105),),2,_xlfn.CONCAT(PROPER(E105),PROPER(F105)),3,_xlfn.CONCAT(PROPER(E105),PROPER(F105),PROPER(G105)),4,_xlfn.CONCAT(PROPER(E105),PROPER(F105),PROPER(G105),PROPER(H105)),5,_xlfn.CONCAT(PROPER(E105),PROPER(F105),PROPER(G105),PROPER(H105),PROPER(I105)))</f>
        <v>QR_MarginRight</v>
      </c>
      <c r="L105" t="s">
        <v>913</v>
      </c>
      <c r="O105" t="b">
        <v>1</v>
      </c>
      <c r="P105" t="str">
        <f t="shared" ref="P105:P168" si="13">TRIM(B105)</f>
        <v>QR_MarginRight</v>
      </c>
      <c r="Q105" s="4" t="str">
        <f t="shared" si="12"/>
        <v>For HTML output, sets the margin-right property on the Body element.For LaTeX output, sets the right margin if geometry is not used (otherwise geometry overrides this value)For ConTeXt output, sets the right margin if layout is not used, otherwise layout overrides these.For wkhtmltopdf sets the right page margin.For LaTeX output, sets the right margin if geometry is not used (otherwise geometry overrides this value)For ConTeXt output, sets the right margin if layout is not used, otherwise layout overrides these.For wkhtmltopdf sets the right page margin.</v>
      </c>
      <c r="R105" s="13" t="str">
        <f t="shared" si="10"/>
        <v>QR_MarginRight:{create:true;type:string;suggested:[];default:;description:'For HTML output, sets the margin-right property on the Body element.For LaTeX output, sets the right margin if geometry is not used (otherwise geometry overrides this value)For ConTeXt output, sets the right margin if layout is not used, otherwise layout overrides these.For wkhtmltopdf sets the right page margin.For LaTeX output, sets the right margin if geometry is not used (otherwise geometry overrides this value)For ConTeXt output, sets the right margin if layout is not used, otherwise layout overrides these.For wkhtmltopdf sets the right page margin.';OptionName:margin-right;Section:layout;}</v>
      </c>
      <c r="S105" t="str">
        <f t="shared" si="11"/>
        <v>layout</v>
      </c>
      <c r="T105" s="4"/>
      <c r="U105" s="4"/>
      <c r="V105" s="4"/>
      <c r="W105" s="4"/>
      <c r="X105" s="4"/>
      <c r="Y105" s="4"/>
    </row>
    <row r="106" spans="1:25" ht="26" customHeight="1">
      <c r="A106" s="6" t="s">
        <v>556</v>
      </c>
      <c r="B106" t="str">
        <f t="shared" si="7"/>
        <v>QR_MarginTop</v>
      </c>
      <c r="C106" s="5" t="s">
        <v>570</v>
      </c>
      <c r="D106" s="9" t="s">
        <v>733</v>
      </c>
      <c r="E106" s="5" t="s">
        <v>213</v>
      </c>
      <c r="F106" t="s">
        <v>844</v>
      </c>
      <c r="J106">
        <f t="shared" si="8"/>
        <v>2</v>
      </c>
      <c r="K106" t="str" cm="1">
        <f t="array" ref="K106">"QR_"&amp;_xlfn.SWITCH($J106,1,_xlfn.CONCAT(PROPER(E106),),2,_xlfn.CONCAT(PROPER(E106),PROPER(F106)),3,_xlfn.CONCAT(PROPER(E106),PROPER(F106),PROPER(G106)),4,_xlfn.CONCAT(PROPER(E106),PROPER(F106),PROPER(G106),PROPER(H106)),5,_xlfn.CONCAT(PROPER(E106),PROPER(F106),PROPER(G106),PROPER(H106),PROPER(I106)))</f>
        <v>QR_MarginTop</v>
      </c>
      <c r="L106" t="s">
        <v>913</v>
      </c>
      <c r="O106" t="b">
        <v>1</v>
      </c>
      <c r="P106" t="str">
        <f t="shared" si="13"/>
        <v>QR_MarginTop</v>
      </c>
      <c r="Q106" s="4" t="str">
        <f t="shared" si="12"/>
        <v>For HTML output, sets the margin-top property on the Body element.For LaTeX output, sets the top margin if geometry is not used (otherwise geometry overrides this value)For ConTeXt output, sets the top margin if layout is not used, otherwise layout overrides these.For wkhtmltopdf sets the top page margin.</v>
      </c>
      <c r="R106" s="13" t="str">
        <f t="shared" si="10"/>
        <v>QR_MarginTop:{create:true;type:string;suggested:[];default:;description:'For HTML output, sets the margin-top property on the Body element.For LaTeX output, sets the top margin if geometry is not used (otherwise geometry overrides this value)For ConTeXt output, sets the top margin if layout is not used, otherwise layout overrides these.For wkhtmltopdf sets the top page margin.';OptionName:margin-top;Section:layout;}</v>
      </c>
      <c r="S106" t="str">
        <f t="shared" si="11"/>
        <v>layout</v>
      </c>
    </row>
    <row r="107" spans="1:25" ht="26" customHeight="1">
      <c r="A107" s="6" t="s">
        <v>556</v>
      </c>
      <c r="B107" t="str">
        <f t="shared" si="7"/>
        <v>QR_MarginBottom</v>
      </c>
      <c r="C107" s="5" t="s">
        <v>571</v>
      </c>
      <c r="D107" s="9" t="s">
        <v>734</v>
      </c>
      <c r="E107" s="5" t="s">
        <v>213</v>
      </c>
      <c r="F107" t="s">
        <v>845</v>
      </c>
      <c r="J107">
        <f t="shared" si="8"/>
        <v>2</v>
      </c>
      <c r="K107" t="str" cm="1">
        <f t="array" ref="K107">"QR_"&amp;_xlfn.SWITCH($J107,1,_xlfn.CONCAT(PROPER(E107),),2,_xlfn.CONCAT(PROPER(E107),PROPER(F107)),3,_xlfn.CONCAT(PROPER(E107),PROPER(F107),PROPER(G107)),4,_xlfn.CONCAT(PROPER(E107),PROPER(F107),PROPER(G107),PROPER(H107)),5,_xlfn.CONCAT(PROPER(E107),PROPER(F107),PROPER(G107),PROPER(H107),PROPER(I107)))</f>
        <v>QR_MarginBottom</v>
      </c>
      <c r="L107" t="s">
        <v>913</v>
      </c>
      <c r="O107" t="b">
        <v>1</v>
      </c>
      <c r="P107" t="str">
        <f t="shared" si="13"/>
        <v>QR_MarginBottom</v>
      </c>
      <c r="Q107" s="4" t="str">
        <f t="shared" si="12"/>
        <v>For HTML output, sets the margin-bottom property on the Body element.For LaTeX output, sets the bottom margin if geometry is not used (otherwise geometry overrides this value)For ConTeXt output, sets the bottom margin if layout is not used, otherwise layout overrides these.For wkhtmltopdf sets the bottom page margin.</v>
      </c>
      <c r="R107" s="13" t="str">
        <f t="shared" si="10"/>
        <v>QR_MarginBottom:{create:true;type:string;suggested:[];default:;description:'For HTML output, sets the margin-bottom property on the Body element.For LaTeX output, sets the bottom margin if geometry is not used (otherwise geometry overrides this value)For ConTeXt output, sets the bottom margin if layout is not used, otherwise layout overrides these.For wkhtmltopdf sets the bottom page margin.';OptionName:margin-bottom;Section:layout;}</v>
      </c>
      <c r="S107" t="str">
        <f t="shared" si="11"/>
        <v>layout</v>
      </c>
    </row>
    <row r="108" spans="1:25" ht="26" customHeight="1">
      <c r="A108" s="6" t="s">
        <v>572</v>
      </c>
      <c r="B108" t="str">
        <f t="shared" si="7"/>
        <v>QR_CodeFold</v>
      </c>
      <c r="C108" s="5" t="s">
        <v>573</v>
      </c>
      <c r="D108" s="9" t="s">
        <v>735</v>
      </c>
      <c r="E108" s="5" t="s">
        <v>837</v>
      </c>
      <c r="F108" t="s">
        <v>846</v>
      </c>
      <c r="J108">
        <f t="shared" si="8"/>
        <v>2</v>
      </c>
      <c r="K108" t="str" cm="1">
        <f t="array" ref="K108">"QR_"&amp;_xlfn.SWITCH($J108,1,_xlfn.CONCAT(PROPER(E108),),2,_xlfn.CONCAT(PROPER(E108),PROPER(F108)),3,_xlfn.CONCAT(PROPER(E108),PROPER(F108),PROPER(G108)),4,_xlfn.CONCAT(PROPER(E108),PROPER(F108),PROPER(G108),PROPER(H108)),5,_xlfn.CONCAT(PROPER(E108),PROPER(F108),PROPER(G108),PROPER(H108),PROPER(I108)))</f>
        <v>QR_CodeFold</v>
      </c>
      <c r="L108" t="s">
        <v>913</v>
      </c>
      <c r="M108" t="s">
        <v>938</v>
      </c>
      <c r="O108" t="b">
        <v>1</v>
      </c>
      <c r="P108" t="str">
        <f t="shared" si="13"/>
        <v>QR_CodeFold</v>
      </c>
      <c r="Q108" s="4" t="str">
        <f t="shared" si="12"/>
        <v>Collapse code into an HTML &lt;details&gt; tag so the user can display it on-demand.true: collapse codefalse (default): do not collapse codeshow: use the &lt;details&gt; tag, but show the expanded code initially.</v>
      </c>
      <c r="R108" s="13" t="str">
        <f t="shared" si="10"/>
        <v>QR_CodeFold:{create:true;type:string;suggested:[true;false;show];default:;description:'Collapse code into an HTML &lt;details&gt; tag so the user can display it on-demand.true: collapse codefalse (default): do not collapse codeshow: use the &lt;details&gt; tag, but show the expanded code initially.';OptionName:code-fold;Section:code;}</v>
      </c>
      <c r="S108" t="str">
        <f t="shared" si="11"/>
        <v>code</v>
      </c>
    </row>
    <row r="109" spans="1:25" ht="26" customHeight="1">
      <c r="A109" s="6" t="s">
        <v>572</v>
      </c>
      <c r="B109" t="str">
        <f t="shared" si="7"/>
        <v>QR_CodeSummary</v>
      </c>
      <c r="C109" s="5" t="s">
        <v>574</v>
      </c>
      <c r="D109" s="9" t="s">
        <v>575</v>
      </c>
      <c r="E109" s="5" t="s">
        <v>837</v>
      </c>
      <c r="F109" t="s">
        <v>847</v>
      </c>
      <c r="J109">
        <f t="shared" si="8"/>
        <v>2</v>
      </c>
      <c r="K109" t="str" cm="1">
        <f t="array" ref="K109">"QR_"&amp;_xlfn.SWITCH($J109,1,_xlfn.CONCAT(PROPER(E109),),2,_xlfn.CONCAT(PROPER(E109),PROPER(F109)),3,_xlfn.CONCAT(PROPER(E109),PROPER(F109),PROPER(G109)),4,_xlfn.CONCAT(PROPER(E109),PROPER(F109),PROPER(G109),PROPER(H109)),5,_xlfn.CONCAT(PROPER(E109),PROPER(F109),PROPER(G109),PROPER(H109),PROPER(I109)))</f>
        <v>QR_CodeSummary</v>
      </c>
      <c r="L109" t="s">
        <v>913</v>
      </c>
      <c r="O109" t="b">
        <v>1</v>
      </c>
      <c r="P109" t="str">
        <f t="shared" si="13"/>
        <v>QR_CodeSummary</v>
      </c>
      <c r="Q109" s="4" t="str">
        <f t="shared" si="12"/>
        <v>Summary text to use for code blocks collapsed using code-fold</v>
      </c>
      <c r="R109" s="13" t="str">
        <f t="shared" si="10"/>
        <v>QR_CodeSummary:{create:true;type:string;suggested:[];default:;description:'Summary text to use for code blocks collapsed using code-fold';OptionName:code-summary;Section:code;}</v>
      </c>
      <c r="S109" t="str">
        <f t="shared" si="11"/>
        <v>code</v>
      </c>
    </row>
    <row r="110" spans="1:25" ht="26" customHeight="1">
      <c r="A110" s="6" t="s">
        <v>572</v>
      </c>
      <c r="B110" t="str">
        <f t="shared" si="7"/>
        <v>QR_CodeOverflow</v>
      </c>
      <c r="C110" s="5" t="s">
        <v>576</v>
      </c>
      <c r="D110" s="9" t="s">
        <v>736</v>
      </c>
      <c r="E110" s="5" t="s">
        <v>837</v>
      </c>
      <c r="F110" t="s">
        <v>848</v>
      </c>
      <c r="J110">
        <f t="shared" si="8"/>
        <v>2</v>
      </c>
      <c r="K110" t="str" cm="1">
        <f t="array" ref="K110">"QR_"&amp;_xlfn.SWITCH($J110,1,_xlfn.CONCAT(PROPER(E110),),2,_xlfn.CONCAT(PROPER(E110),PROPER(F110)),3,_xlfn.CONCAT(PROPER(E110),PROPER(F110),PROPER(G110)),4,_xlfn.CONCAT(PROPER(E110),PROPER(F110),PROPER(G110),PROPER(H110)),5,_xlfn.CONCAT(PROPER(E110),PROPER(F110),PROPER(G110),PROPER(H110),PROPER(I110)))</f>
        <v>QR_CodeOverflow</v>
      </c>
      <c r="L110" t="s">
        <v>913</v>
      </c>
      <c r="M110" t="s">
        <v>939</v>
      </c>
      <c r="O110" t="b">
        <v>1</v>
      </c>
      <c r="P110" t="str">
        <f t="shared" si="13"/>
        <v>QR_CodeOverflow</v>
      </c>
      <c r="Q110" s="4" t="str">
        <f t="shared" si="12"/>
        <v>Choose how to handle code overflow, when code lines are too wide for their container. One of:scrollwrap</v>
      </c>
      <c r="R110" s="13" t="str">
        <f t="shared" si="10"/>
        <v>QR_CodeOverflow:{create:true;type:string;suggested:[scroll;wrap];default:;description:'Choose how to handle code overflow, when code lines are too wide for their container. One of:scrollwrap';OptionName:code-overflow;Section:code;}</v>
      </c>
      <c r="S110" t="str">
        <f t="shared" si="11"/>
        <v>code</v>
      </c>
    </row>
    <row r="111" spans="1:25" ht="26" customHeight="1">
      <c r="A111" s="6" t="s">
        <v>572</v>
      </c>
      <c r="B111" t="str">
        <f t="shared" si="7"/>
        <v>QR_CodeLineNumbers</v>
      </c>
      <c r="C111" s="5" t="s">
        <v>578</v>
      </c>
      <c r="D111" s="9" t="s">
        <v>737</v>
      </c>
      <c r="E111" s="5" t="s">
        <v>837</v>
      </c>
      <c r="F111" t="s">
        <v>849</v>
      </c>
      <c r="G111" t="s">
        <v>850</v>
      </c>
      <c r="J111">
        <f t="shared" si="8"/>
        <v>3</v>
      </c>
      <c r="K111" t="str" cm="1">
        <f t="array" ref="K111">"QR_"&amp;_xlfn.SWITCH($J111,1,_xlfn.CONCAT(PROPER(E111),),2,_xlfn.CONCAT(PROPER(E111),PROPER(F111)),3,_xlfn.CONCAT(PROPER(E111),PROPER(F111),PROPER(G111)),4,_xlfn.CONCAT(PROPER(E111),PROPER(F111),PROPER(G111),PROPER(H111)),5,_xlfn.CONCAT(PROPER(E111),PROPER(F111),PROPER(G111),PROPER(H111),PROPER(I111)))</f>
        <v>QR_CodeLineNumbers</v>
      </c>
      <c r="L111" t="s">
        <v>917</v>
      </c>
      <c r="O111" t="b">
        <v>1</v>
      </c>
      <c r="P111" t="str">
        <f t="shared" si="13"/>
        <v>QR_CodeLineNumbers</v>
      </c>
      <c r="Q111" s="4" t="str">
        <f t="shared" si="12"/>
        <v>Include line numbers in code block output (true or false).For revealjs output only, you can also specify a string to highlight specific lines (and/or animate between sets of highlighted lines).Sets of lines are denoted with commas:3,4,51,10,12Ranges can be denoted with dashes and combined with commas:1-3,55-10,12,14Finally, animation steps are separated by |:1-3|1-3,5 first shows 1-3, then 1-3,5|5|5-10,12 first shows no numbering, then 5, then lines 5-10 and 12</v>
      </c>
      <c r="R111" s="13" t="str">
        <f t="shared" si="10"/>
        <v>QR_CodeLineNumbers:{create:true;type:list;suggested:[];default:;description:'Include line numbers in code block output (true or false).For revealjs output only, you can also specify a string to highlight specific lines (and/or animate between sets of highlighted lines).Sets of lines are denoted with commas:3,4,51,10,12Ranges can be denoted with dashes and combined with commas:1-3,55-10,12,14Finally, animation steps are separated by |:1-3|1-3,5 first shows 1-3, then 1-3,5|5|5-10,12 first shows no numbering, then 5, then lines 5-10 and 12';OptionName:code-line-numbers;Section:code;}</v>
      </c>
      <c r="S111" t="str">
        <f t="shared" si="11"/>
        <v>code</v>
      </c>
    </row>
    <row r="112" spans="1:25" ht="26" customHeight="1">
      <c r="A112" s="6" t="s">
        <v>572</v>
      </c>
      <c r="B112" t="str">
        <f t="shared" si="7"/>
        <v>QR_CodeCopy</v>
      </c>
      <c r="C112" s="5" t="s">
        <v>579</v>
      </c>
      <c r="D112" s="9" t="s">
        <v>738</v>
      </c>
      <c r="E112" s="5" t="s">
        <v>837</v>
      </c>
      <c r="F112" t="s">
        <v>851</v>
      </c>
      <c r="J112">
        <f t="shared" si="8"/>
        <v>2</v>
      </c>
      <c r="K112" t="str" cm="1">
        <f t="array" ref="K112">"QR_"&amp;_xlfn.SWITCH($J112,1,_xlfn.CONCAT(PROPER(E112),),2,_xlfn.CONCAT(PROPER(E112),PROPER(F112)),3,_xlfn.CONCAT(PROPER(E112),PROPER(F112),PROPER(G112)),4,_xlfn.CONCAT(PROPER(E112),PROPER(F112),PROPER(G112),PROPER(H112)),5,_xlfn.CONCAT(PROPER(E112),PROPER(F112),PROPER(G112),PROPER(H112),PROPER(I112)))</f>
        <v>QR_CodeCopy</v>
      </c>
      <c r="L112" t="s">
        <v>913</v>
      </c>
      <c r="M112" t="s">
        <v>940</v>
      </c>
      <c r="O112" t="b">
        <v>1</v>
      </c>
      <c r="P112" t="str">
        <f t="shared" si="13"/>
        <v>QR_CodeCopy</v>
      </c>
      <c r="Q112" s="4" t="str">
        <f t="shared" si="12"/>
        <v>Enable a code copy icon for code blocks.true: Always show the iconfalse: Never show the iconhover (default): Show the icon when the mouse hovers over the code block</v>
      </c>
      <c r="R112" s="13" t="str">
        <f t="shared" si="10"/>
        <v>QR_CodeCopy:{create:true;type:string;suggested:[true;false;hover];default:;description:'Enable a code copy icon for code blocks.true: Always show the iconfalse: Never show the iconhover (default): Show the icon when the mouse hovers over the code block';OptionName:code-copy;Section:code;}</v>
      </c>
      <c r="S112" t="str">
        <f t="shared" si="11"/>
        <v>code</v>
      </c>
    </row>
    <row r="113" spans="1:19" ht="26" customHeight="1">
      <c r="A113" s="6" t="s">
        <v>572</v>
      </c>
      <c r="B113" t="str">
        <f t="shared" si="7"/>
        <v>QR_CodeLink</v>
      </c>
      <c r="C113" s="5" t="s">
        <v>580</v>
      </c>
      <c r="D113" s="9" t="s">
        <v>739</v>
      </c>
      <c r="E113" s="5" t="s">
        <v>837</v>
      </c>
      <c r="F113" t="s">
        <v>852</v>
      </c>
      <c r="J113">
        <f t="shared" si="8"/>
        <v>2</v>
      </c>
      <c r="K113" t="str" cm="1">
        <f t="array" ref="K113">"QR_"&amp;_xlfn.SWITCH($J113,1,_xlfn.CONCAT(PROPER(E113),),2,_xlfn.CONCAT(PROPER(E113),PROPER(F113)),3,_xlfn.CONCAT(PROPER(E113),PROPER(F113),PROPER(G113)),4,_xlfn.CONCAT(PROPER(E113),PROPER(F113),PROPER(G113),PROPER(H113)),5,_xlfn.CONCAT(PROPER(E113),PROPER(F113),PROPER(G113),PROPER(H113),PROPER(I113)))</f>
        <v>QR_CodeLink</v>
      </c>
      <c r="L113" t="s">
        <v>920</v>
      </c>
      <c r="O113" t="b">
        <v>0</v>
      </c>
      <c r="P113" t="str">
        <f t="shared" si="13"/>
        <v>QR_CodeLink</v>
      </c>
      <c r="Q113" s="4" t="str">
        <f t="shared" si="12"/>
        <v>Enables hyper-linking of functions within code blocks to their online documentation.Code linking is currently implemented only for the knitr engine (via the downlit package). A limitation of downlit currently prevents code linking if code-line-numbers is also true.</v>
      </c>
      <c r="R113" s="13" t="str">
        <f t="shared" si="10"/>
        <v>QR_CodeLink:{create:false;type:boolean;suggested:[];default:;description:'Enables hyper-linking of functions within code blocks to their online documentation.Code linking is currently implemented only for the knitr engine (via the downlit package). A limitation of downlit currently prevents code linking if code-line-numbers is also true.';OptionName:code-link;Section:code;}</v>
      </c>
      <c r="S113" t="str">
        <f t="shared" si="11"/>
        <v>code</v>
      </c>
    </row>
    <row r="114" spans="1:19" ht="26" customHeight="1">
      <c r="A114" s="6" t="s">
        <v>572</v>
      </c>
      <c r="B114" t="str">
        <f t="shared" si="7"/>
        <v>QR_CodeAnnotations</v>
      </c>
      <c r="C114" s="5" t="s">
        <v>581</v>
      </c>
      <c r="D114" s="9" t="s">
        <v>582</v>
      </c>
      <c r="E114" s="5" t="s">
        <v>837</v>
      </c>
      <c r="F114" t="s">
        <v>853</v>
      </c>
      <c r="J114">
        <f t="shared" si="8"/>
        <v>2</v>
      </c>
      <c r="K114" t="str" cm="1">
        <f t="array" ref="K114">"QR_"&amp;_xlfn.SWITCH($J114,1,_xlfn.CONCAT(PROPER(E114),),2,_xlfn.CONCAT(PROPER(E114),PROPER(F114)),3,_xlfn.CONCAT(PROPER(E114),PROPER(F114),PROPER(G114)),4,_xlfn.CONCAT(PROPER(E114),PROPER(F114),PROPER(G114),PROPER(H114)),5,_xlfn.CONCAT(PROPER(E114),PROPER(F114),PROPER(G114),PROPER(H114),PROPER(I114)))</f>
        <v>QR_CodeAnnotations</v>
      </c>
      <c r="L114" t="s">
        <v>920</v>
      </c>
      <c r="O114" t="b">
        <v>1</v>
      </c>
      <c r="P114" t="str">
        <f t="shared" si="13"/>
        <v>QR_CodeAnnotations</v>
      </c>
      <c r="Q114" s="4" t="str">
        <f t="shared" si="12"/>
        <v>The style to use when displaying code annotations. Set this value to false to hide code annotations.</v>
      </c>
      <c r="R114" s="13" t="str">
        <f t="shared" si="10"/>
        <v>QR_CodeAnnotations:{create:true;type:boolean;suggested:[];default:;description:'The style to use when displaying code annotations. Set this value to false to hide code annotations.';OptionName:code-annotations;Section:code;}</v>
      </c>
      <c r="S114" t="str">
        <f t="shared" si="11"/>
        <v>code</v>
      </c>
    </row>
    <row r="115" spans="1:19" ht="26" customHeight="1">
      <c r="A115" s="6" t="s">
        <v>572</v>
      </c>
      <c r="B115" t="str">
        <f t="shared" si="7"/>
        <v>QR_HighlightStyle</v>
      </c>
      <c r="C115" s="5" t="s">
        <v>583</v>
      </c>
      <c r="D115" s="9" t="s">
        <v>740</v>
      </c>
      <c r="E115" s="5" t="s">
        <v>854</v>
      </c>
      <c r="F115" t="s">
        <v>224</v>
      </c>
      <c r="J115">
        <f t="shared" si="8"/>
        <v>2</v>
      </c>
      <c r="K115" t="str" cm="1">
        <f t="array" ref="K115">"QR_"&amp;_xlfn.SWITCH($J115,1,_xlfn.CONCAT(PROPER(E115),),2,_xlfn.CONCAT(PROPER(E115),PROPER(F115)),3,_xlfn.CONCAT(PROPER(E115),PROPER(F115),PROPER(G115)),4,_xlfn.CONCAT(PROPER(E115),PROPER(F115),PROPER(G115),PROPER(H115)),5,_xlfn.CONCAT(PROPER(E115),PROPER(F115),PROPER(G115),PROPER(H115),PROPER(I115)))</f>
        <v>QR_HighlightStyle</v>
      </c>
      <c r="L115" t="s">
        <v>913</v>
      </c>
      <c r="O115" t="b">
        <v>0</v>
      </c>
      <c r="P115" t="str">
        <f t="shared" si="13"/>
        <v>QR_HighlightStyle</v>
      </c>
      <c r="Q115" s="4" t="str">
        <f t="shared" si="12"/>
        <v>Specifies the coloring style to be used in highlighted source code.Instead of a STYLE name, a JSON file with extension .theme may be supplied. This will be parsed as a KDE syntax highlighting theme and (if valid) used as the highlighting style.</v>
      </c>
      <c r="R115" s="13" t="str">
        <f t="shared" si="10"/>
        <v>QR_HighlightStyle:{create:false;type:string;suggested:[];default:;description:'Specifies the coloring style to be used in highlighted source code.Instead of a STYLE name, a JSON file with extension .theme may be supplied. This will be parsed as a KDE syntax highlighting theme and (if valid) used as the highlighting style.';OptionName:highlight-style;Section:code;}</v>
      </c>
      <c r="S115" t="str">
        <f t="shared" si="11"/>
        <v>code</v>
      </c>
    </row>
    <row r="116" spans="1:19" ht="26" customHeight="1">
      <c r="A116" s="6" t="s">
        <v>572</v>
      </c>
      <c r="B116" t="str">
        <f t="shared" si="7"/>
        <v>QR_SyntaxDefinitions</v>
      </c>
      <c r="C116" s="5" t="s">
        <v>584</v>
      </c>
      <c r="D116" s="9" t="s">
        <v>585</v>
      </c>
      <c r="E116" s="5" t="s">
        <v>855</v>
      </c>
      <c r="F116" t="s">
        <v>856</v>
      </c>
      <c r="J116">
        <f t="shared" si="8"/>
        <v>2</v>
      </c>
      <c r="K116" t="str" cm="1">
        <f t="array" ref="K116">"QR_"&amp;_xlfn.SWITCH($J116,1,_xlfn.CONCAT(PROPER(E116),),2,_xlfn.CONCAT(PROPER(E116),PROPER(F116)),3,_xlfn.CONCAT(PROPER(E116),PROPER(F116),PROPER(G116)),4,_xlfn.CONCAT(PROPER(E116),PROPER(F116),PROPER(G116),PROPER(H116)),5,_xlfn.CONCAT(PROPER(E116),PROPER(F116),PROPER(G116),PROPER(H116),PROPER(I116)))</f>
        <v>QR_SyntaxDefinitions</v>
      </c>
      <c r="L116" t="s">
        <v>916</v>
      </c>
      <c r="O116" t="b">
        <v>0</v>
      </c>
      <c r="P116" t="str">
        <f t="shared" si="13"/>
        <v>QR_SyntaxDefinitions</v>
      </c>
      <c r="Q116" s="4" t="str">
        <f t="shared" si="12"/>
        <v>KDE language syntax definition files (XML)</v>
      </c>
      <c r="R116" s="13" t="str">
        <f t="shared" si="10"/>
        <v>QR_SyntaxDefinitions:{create:false;type:file;suggested:[];default:;description:'KDE language syntax definition files (XML)';OptionName:syntax-definitions;Section:code;}</v>
      </c>
      <c r="S116" t="str">
        <f t="shared" si="11"/>
        <v>code</v>
      </c>
    </row>
    <row r="117" spans="1:19" ht="26" customHeight="1">
      <c r="A117" s="6" t="s">
        <v>572</v>
      </c>
      <c r="B117" t="str">
        <f t="shared" si="7"/>
        <v>QR_IndentedCodeClasses</v>
      </c>
      <c r="C117" s="5" t="s">
        <v>586</v>
      </c>
      <c r="D117" s="9" t="s">
        <v>587</v>
      </c>
      <c r="E117" s="5" t="s">
        <v>857</v>
      </c>
      <c r="F117" t="s">
        <v>837</v>
      </c>
      <c r="G117" t="s">
        <v>858</v>
      </c>
      <c r="J117">
        <f t="shared" si="8"/>
        <v>3</v>
      </c>
      <c r="K117" t="str" cm="1">
        <f t="array" ref="K117">"QR_"&amp;_xlfn.SWITCH($J117,1,_xlfn.CONCAT(PROPER(E117),),2,_xlfn.CONCAT(PROPER(E117),PROPER(F117)),3,_xlfn.CONCAT(PROPER(E117),PROPER(F117),PROPER(G117)),4,_xlfn.CONCAT(PROPER(E117),PROPER(F117),PROPER(G117),PROPER(H117)),5,_xlfn.CONCAT(PROPER(E117),PROPER(F117),PROPER(G117),PROPER(H117),PROPER(I117)))</f>
        <v>QR_IndentedCodeClasses</v>
      </c>
      <c r="L117" t="s">
        <v>913</v>
      </c>
      <c r="O117" t="b">
        <v>0</v>
      </c>
      <c r="P117" t="str">
        <f t="shared" si="13"/>
        <v>QR_IndentedCodeClasses</v>
      </c>
      <c r="Q117" s="4" t="str">
        <f t="shared" si="12"/>
        <v>Specify classes to use for all indented code blocks</v>
      </c>
      <c r="R117" s="13" t="str">
        <f t="shared" si="10"/>
        <v>QR_IndentedCodeClasses:{create:false;type:string;suggested:[];default:;description:'Specify classes to use for all indented code blocks';OptionName:indented-code-classes;Section:code;}</v>
      </c>
      <c r="S117" t="str">
        <f t="shared" si="11"/>
        <v>code</v>
      </c>
    </row>
    <row r="118" spans="1:19" ht="26" customHeight="1">
      <c r="A118" s="6" t="s">
        <v>600</v>
      </c>
      <c r="B118" t="str">
        <f t="shared" si="7"/>
        <v>QR_FigAlign</v>
      </c>
      <c r="C118" s="5" t="s">
        <v>601</v>
      </c>
      <c r="D118" s="9" t="s">
        <v>602</v>
      </c>
      <c r="E118" s="5" t="s">
        <v>840</v>
      </c>
      <c r="F118" t="s">
        <v>859</v>
      </c>
      <c r="J118">
        <f t="shared" si="8"/>
        <v>2</v>
      </c>
      <c r="K118" t="str" cm="1">
        <f t="array" ref="K118">"QR_"&amp;_xlfn.SWITCH($J118,1,_xlfn.CONCAT(PROPER(E118),),2,_xlfn.CONCAT(PROPER(E118),PROPER(F118)),3,_xlfn.CONCAT(PROPER(E118),PROPER(F118),PROPER(G118)),4,_xlfn.CONCAT(PROPER(E118),PROPER(F118),PROPER(G118),PROPER(H118)),5,_xlfn.CONCAT(PROPER(E118),PROPER(F118),PROPER(G118),PROPER(H118),PROPER(I118)))</f>
        <v>QR_FigAlign</v>
      </c>
      <c r="L118" t="s">
        <v>913</v>
      </c>
      <c r="M118" t="s">
        <v>941</v>
      </c>
      <c r="O118" t="b">
        <v>1</v>
      </c>
      <c r="P118" t="str">
        <f t="shared" si="13"/>
        <v>QR_FigAlign</v>
      </c>
      <c r="Q118" s="4" t="str">
        <f t="shared" si="12"/>
        <v>Figure horizontal alignment (default, left, right, or center)</v>
      </c>
      <c r="R118" s="13" t="str">
        <f t="shared" si="10"/>
        <v>QR_FigAlign:{create:true;type:string;suggested:[default;left;right;center];default:;description:'Figure horizontal alignment (default, left, right, or center)';OptionName:fig-align;Section:figures;}</v>
      </c>
      <c r="S118" t="str">
        <f t="shared" si="11"/>
        <v>figures</v>
      </c>
    </row>
    <row r="119" spans="1:19" ht="26" customHeight="1">
      <c r="A119" s="6" t="s">
        <v>600</v>
      </c>
      <c r="B119" t="str">
        <f t="shared" si="7"/>
        <v>QR_FigCapLocation</v>
      </c>
      <c r="C119" s="5" t="s">
        <v>559</v>
      </c>
      <c r="D119" s="9" t="s">
        <v>560</v>
      </c>
      <c r="E119" s="5" t="s">
        <v>840</v>
      </c>
      <c r="F119" t="s">
        <v>839</v>
      </c>
      <c r="G119" t="s">
        <v>782</v>
      </c>
      <c r="J119">
        <f t="shared" si="8"/>
        <v>3</v>
      </c>
      <c r="K119" t="str" cm="1">
        <f t="array" ref="K119">"QR_"&amp;_xlfn.SWITCH($J119,1,_xlfn.CONCAT(PROPER(E119),),2,_xlfn.CONCAT(PROPER(E119),PROPER(F119)),3,_xlfn.CONCAT(PROPER(E119),PROPER(F119),PROPER(G119)),4,_xlfn.CONCAT(PROPER(E119),PROPER(F119),PROPER(G119),PROPER(H119)),5,_xlfn.CONCAT(PROPER(E119),PROPER(F119),PROPER(G119),PROPER(H119),PROPER(I119)))</f>
        <v>QR_FigCapLocation</v>
      </c>
      <c r="L119" t="s">
        <v>913</v>
      </c>
      <c r="M119" t="s">
        <v>937</v>
      </c>
      <c r="O119" t="b">
        <v>1</v>
      </c>
      <c r="P119" t="str">
        <f t="shared" si="13"/>
        <v>QR_FigCapLocation</v>
      </c>
      <c r="Q119" s="4" t="str">
        <f t="shared" si="12"/>
        <v>Where to place figure captions (top, bottom, or margin)</v>
      </c>
      <c r="R119" s="13" t="str">
        <f t="shared" si="10"/>
        <v>QR_FigCapLocation:{create:true;type:string;suggested:[top;bottom;margin];default:;description:'Where to place figure captions (top, bottom, or margin)';OptionName:fig-cap-location;Section:figures;}</v>
      </c>
      <c r="S119" t="str">
        <f t="shared" si="11"/>
        <v>figures</v>
      </c>
    </row>
    <row r="120" spans="1:19" ht="26" customHeight="1">
      <c r="A120" s="6" t="s">
        <v>600</v>
      </c>
      <c r="B120" t="str">
        <f t="shared" si="7"/>
        <v>QR_FigWidth</v>
      </c>
      <c r="C120" s="5" t="s">
        <v>603</v>
      </c>
      <c r="D120" s="9" t="s">
        <v>746</v>
      </c>
      <c r="E120" s="5" t="s">
        <v>840</v>
      </c>
      <c r="F120" t="s">
        <v>250</v>
      </c>
      <c r="J120">
        <f t="shared" si="8"/>
        <v>2</v>
      </c>
      <c r="K120" t="str" cm="1">
        <f t="array" ref="K120">"QR_"&amp;_xlfn.SWITCH($J120,1,_xlfn.CONCAT(PROPER(E120),),2,_xlfn.CONCAT(PROPER(E120),PROPER(F120)),3,_xlfn.CONCAT(PROPER(E120),PROPER(F120),PROPER(G120)),4,_xlfn.CONCAT(PROPER(E120),PROPER(F120),PROPER(G120),PROPER(H120)),5,_xlfn.CONCAT(PROPER(E120),PROPER(F120),PROPER(G120),PROPER(H120),PROPER(I120)))</f>
        <v>QR_FigWidth</v>
      </c>
      <c r="L120" t="s">
        <v>921</v>
      </c>
      <c r="O120" t="b">
        <v>1</v>
      </c>
      <c r="P120" t="str">
        <f t="shared" si="13"/>
        <v>QR_FigWidth</v>
      </c>
      <c r="Q120" s="4" t="str">
        <f t="shared" si="12"/>
        <v>Default width for figures generated by Matplotlib or R graphics.Note that with the Jupyter engine, this option has no effect when provided at the cell level; it can only be provided with document or project metadata.</v>
      </c>
      <c r="R120" s="13" t="str">
        <f t="shared" si="10"/>
        <v>QR_FigWidth:{create:true;type:number;suggested:[];default:;description:'Default width for figures generated by Matplotlib or R graphics.Note that with the Jupyter engine, this option has no effect when provided at the cell level; it can only be provided with document or project metadata.';OptionName:fig-width;Section:figures;}</v>
      </c>
      <c r="S120" t="str">
        <f t="shared" si="11"/>
        <v>figures</v>
      </c>
    </row>
    <row r="121" spans="1:19" ht="26" customHeight="1">
      <c r="A121" s="6" t="s">
        <v>600</v>
      </c>
      <c r="B121" t="str">
        <f t="shared" si="7"/>
        <v>QR_FigHeight</v>
      </c>
      <c r="C121" s="5" t="s">
        <v>604</v>
      </c>
      <c r="D121" s="9" t="s">
        <v>747</v>
      </c>
      <c r="E121" s="5" t="s">
        <v>840</v>
      </c>
      <c r="F121" t="s">
        <v>233</v>
      </c>
      <c r="J121">
        <f t="shared" si="8"/>
        <v>2</v>
      </c>
      <c r="K121" t="str" cm="1">
        <f t="array" ref="K121">"QR_"&amp;_xlfn.SWITCH($J121,1,_xlfn.CONCAT(PROPER(E121),),2,_xlfn.CONCAT(PROPER(E121),PROPER(F121)),3,_xlfn.CONCAT(PROPER(E121),PROPER(F121),PROPER(G121)),4,_xlfn.CONCAT(PROPER(E121),PROPER(F121),PROPER(G121),PROPER(H121)),5,_xlfn.CONCAT(PROPER(E121),PROPER(F121),PROPER(G121),PROPER(H121),PROPER(I121)))</f>
        <v>QR_FigHeight</v>
      </c>
      <c r="L121" t="s">
        <v>921</v>
      </c>
      <c r="O121" t="b">
        <v>1</v>
      </c>
      <c r="P121" t="str">
        <f t="shared" si="13"/>
        <v>QR_FigHeight</v>
      </c>
      <c r="Q121" s="4" t="str">
        <f t="shared" si="12"/>
        <v>Default height for figures generated by Matplotlib or R graphics.Note that with the Jupyter engine, this option has no effect when provided at the cell level; it can only be provided with document or project metadata.</v>
      </c>
      <c r="R121" s="13" t="str">
        <f t="shared" si="10"/>
        <v>QR_FigHeight:{create:true;type:number;suggested:[];default:;description:'Default height for figures generated by Matplotlib or R graphics.Note that with the Jupyter engine, this option has no effect when provided at the cell level; it can only be provided with document or project metadata.';OptionName:fig-height;Section:figures;}</v>
      </c>
      <c r="S121" t="str">
        <f t="shared" si="11"/>
        <v>figures</v>
      </c>
    </row>
    <row r="122" spans="1:19" ht="26" customHeight="1">
      <c r="A122" s="6" t="s">
        <v>600</v>
      </c>
      <c r="B122" t="str">
        <f t="shared" si="7"/>
        <v>QR_FigFormat</v>
      </c>
      <c r="C122" s="5" t="s">
        <v>605</v>
      </c>
      <c r="D122" s="9" t="s">
        <v>606</v>
      </c>
      <c r="E122" s="5" t="s">
        <v>840</v>
      </c>
      <c r="F122" t="s">
        <v>860</v>
      </c>
      <c r="J122">
        <f t="shared" si="8"/>
        <v>2</v>
      </c>
      <c r="K122" t="str" cm="1">
        <f t="array" ref="K122">"QR_"&amp;_xlfn.SWITCH($J122,1,_xlfn.CONCAT(PROPER(E122),),2,_xlfn.CONCAT(PROPER(E122),PROPER(F122)),3,_xlfn.CONCAT(PROPER(E122),PROPER(F122),PROPER(G122)),4,_xlfn.CONCAT(PROPER(E122),PROPER(F122),PROPER(G122),PROPER(H122)),5,_xlfn.CONCAT(PROPER(E122),PROPER(F122),PROPER(G122),PROPER(H122),PROPER(I122)))</f>
        <v>QR_FigFormat</v>
      </c>
      <c r="L122" t="s">
        <v>913</v>
      </c>
      <c r="M122" t="s">
        <v>942</v>
      </c>
      <c r="O122" t="b">
        <v>1</v>
      </c>
      <c r="P122" t="str">
        <f t="shared" si="13"/>
        <v>QR_FigFormat</v>
      </c>
      <c r="Q122" s="4" t="str">
        <f t="shared" si="12"/>
        <v>Default format for figures generated by Matplotlib or R graphics (retina, png, jpeg, svg, or pdf)</v>
      </c>
      <c r="R122" s="13" t="str">
        <f t="shared" si="10"/>
        <v>QR_FigFormat:{create:true;type:string;suggested:[retina;png;jpeg;svg;pdf];default:;description:'Default format for figures generated by Matplotlib or R graphics (retina, png, jpeg, svg, or pdf)';OptionName:fig-format;Section:figures;}</v>
      </c>
      <c r="S122" t="str">
        <f t="shared" si="11"/>
        <v>figures</v>
      </c>
    </row>
    <row r="123" spans="1:19" ht="26" customHeight="1">
      <c r="A123" s="6" t="s">
        <v>600</v>
      </c>
      <c r="B123" t="str">
        <f t="shared" ref="B123:B178" si="14">K123</f>
        <v>QR_FigDpi</v>
      </c>
      <c r="C123" s="5" t="s">
        <v>607</v>
      </c>
      <c r="D123" s="9" t="s">
        <v>748</v>
      </c>
      <c r="E123" s="5" t="s">
        <v>840</v>
      </c>
      <c r="F123" t="s">
        <v>203</v>
      </c>
      <c r="J123">
        <f t="shared" ref="J123:J178" si="15">COUNTA(E123:I123)</f>
        <v>2</v>
      </c>
      <c r="K123" t="str" cm="1">
        <f t="array" ref="K123">"QR_"&amp;_xlfn.SWITCH($J123,1,_xlfn.CONCAT(PROPER(E123),),2,_xlfn.CONCAT(PROPER(E123),PROPER(F123)),3,_xlfn.CONCAT(PROPER(E123),PROPER(F123),PROPER(G123)),4,_xlfn.CONCAT(PROPER(E123),PROPER(F123),PROPER(G123),PROPER(H123)),5,_xlfn.CONCAT(PROPER(E123),PROPER(F123),PROPER(G123),PROPER(H123),PROPER(I123)))</f>
        <v>QR_FigDpi</v>
      </c>
      <c r="L123" t="s">
        <v>921</v>
      </c>
      <c r="O123" t="b">
        <v>1</v>
      </c>
      <c r="P123" t="str">
        <f t="shared" si="13"/>
        <v>QR_FigDpi</v>
      </c>
      <c r="Q123" s="4" t="str">
        <f t="shared" si="12"/>
        <v>Default DPI for figures generated by Matplotlib or R graphics.Note that with the Jupyter engine, this option has no effect when provided at the cell level; it can only be provided with document or project metadata.</v>
      </c>
      <c r="R123" s="13" t="str">
        <f t="shared" si="10"/>
        <v>QR_FigDpi:{create:true;type:number;suggested:[];default:;description:'Default DPI for figures generated by Matplotlib or R graphics.Note that with the Jupyter engine, this option has no effect when provided at the cell level; it can only be provided with document or project metadata.';OptionName:fig-dpi;Section:figures;}</v>
      </c>
      <c r="S123" t="str">
        <f t="shared" si="11"/>
        <v>figures</v>
      </c>
    </row>
    <row r="124" spans="1:19" ht="26" customHeight="1">
      <c r="A124" s="6" t="s">
        <v>600</v>
      </c>
      <c r="B124" t="str">
        <f t="shared" si="14"/>
        <v>QR_FigAsp</v>
      </c>
      <c r="C124" s="5" t="s">
        <v>608</v>
      </c>
      <c r="D124" s="9" t="s">
        <v>749</v>
      </c>
      <c r="E124" s="5" t="s">
        <v>840</v>
      </c>
      <c r="F124" t="s">
        <v>861</v>
      </c>
      <c r="J124">
        <f t="shared" si="15"/>
        <v>2</v>
      </c>
      <c r="K124" t="str" cm="1">
        <f t="array" ref="K124">"QR_"&amp;_xlfn.SWITCH($J124,1,_xlfn.CONCAT(PROPER(E124),),2,_xlfn.CONCAT(PROPER(E124),PROPER(F124)),3,_xlfn.CONCAT(PROPER(E124),PROPER(F124),PROPER(G124)),4,_xlfn.CONCAT(PROPER(E124),PROPER(F124),PROPER(G124),PROPER(H124)),5,_xlfn.CONCAT(PROPER(E124),PROPER(F124),PROPER(G124),PROPER(H124),PROPER(I124)))</f>
        <v>QR_FigAsp</v>
      </c>
      <c r="L124" t="s">
        <v>921</v>
      </c>
      <c r="O124" t="b">
        <v>0</v>
      </c>
      <c r="P124" t="str">
        <f t="shared" si="13"/>
        <v>QR_FigAsp</v>
      </c>
      <c r="Q124" s="4" t="str">
        <f t="shared" si="12"/>
        <v>The aspect ratio of the plot, i.e., the ratio of height/width. When fig-asp is specified, the height of a plot (the option fig-height) is calculated from fig-width * fig-asp.The fig-asp option is only available within the knitr engine.</v>
      </c>
      <c r="R124" s="13" t="str">
        <f t="shared" si="10"/>
        <v>QR_FigAsp:{create:false;type:number;suggested:[];default:;description:'The aspect ratio of the plot, i.e., the ratio of height/width. When fig-asp is specified, the height of a plot (the option fig-height) is calculated from fig-width * fig-asp.The fig-asp option is only available within the knitr engine.';OptionName:fig-asp;Section:figures;}</v>
      </c>
      <c r="S124" t="str">
        <f t="shared" si="11"/>
        <v>figures</v>
      </c>
    </row>
    <row r="125" spans="1:19" ht="26" customHeight="1">
      <c r="A125" s="6" t="s">
        <v>600</v>
      </c>
      <c r="B125" t="str">
        <f t="shared" si="14"/>
        <v>QR_FigResponsive</v>
      </c>
      <c r="C125" s="5" t="s">
        <v>609</v>
      </c>
      <c r="D125" s="9" t="s">
        <v>610</v>
      </c>
      <c r="E125" s="5" t="s">
        <v>840</v>
      </c>
      <c r="F125" t="s">
        <v>862</v>
      </c>
      <c r="J125">
        <f t="shared" si="15"/>
        <v>2</v>
      </c>
      <c r="K125" t="str" cm="1">
        <f t="array" ref="K125">"QR_"&amp;_xlfn.SWITCH($J125,1,_xlfn.CONCAT(PROPER(E125),),2,_xlfn.CONCAT(PROPER(E125),PROPER(F125)),3,_xlfn.CONCAT(PROPER(E125),PROPER(F125),PROPER(G125)),4,_xlfn.CONCAT(PROPER(E125),PROPER(F125),PROPER(G125),PROPER(H125)),5,_xlfn.CONCAT(PROPER(E125),PROPER(F125),PROPER(G125),PROPER(H125),PROPER(I125)))</f>
        <v>QR_FigResponsive</v>
      </c>
      <c r="L125" t="s">
        <v>920</v>
      </c>
      <c r="O125" t="b">
        <v>1</v>
      </c>
      <c r="P125" t="str">
        <f t="shared" si="13"/>
        <v>QR_FigResponsive</v>
      </c>
      <c r="Q125" s="4" t="str">
        <f t="shared" si="12"/>
        <v>Whether to make images in this document responsive.</v>
      </c>
      <c r="R125" s="13" t="str">
        <f t="shared" si="10"/>
        <v>QR_FigResponsive:{create:true;type:boolean;suggested:[];default:;description:'Whether to make images in this document responsive.';OptionName:fig-responsive;Section:figures;}</v>
      </c>
      <c r="S125" t="str">
        <f t="shared" si="11"/>
        <v>figures</v>
      </c>
    </row>
    <row r="126" spans="1:19" ht="26" customHeight="1">
      <c r="A126" s="6" t="s">
        <v>611</v>
      </c>
      <c r="B126" t="str">
        <f t="shared" si="14"/>
        <v>QR_TblColwidths</v>
      </c>
      <c r="C126" s="5" t="s">
        <v>612</v>
      </c>
      <c r="D126" s="9" t="s">
        <v>750</v>
      </c>
      <c r="E126" s="5" t="s">
        <v>841</v>
      </c>
      <c r="F126" t="s">
        <v>863</v>
      </c>
      <c r="J126">
        <f t="shared" si="15"/>
        <v>2</v>
      </c>
      <c r="K126" t="str" cm="1">
        <f t="array" ref="K126">"QR_"&amp;_xlfn.SWITCH($J126,1,_xlfn.CONCAT(PROPER(E126),),2,_xlfn.CONCAT(PROPER(E126),PROPER(F126)),3,_xlfn.CONCAT(PROPER(E126),PROPER(F126),PROPER(G126)),4,_xlfn.CONCAT(PROPER(E126),PROPER(F126),PROPER(G126),PROPER(H126)),5,_xlfn.CONCAT(PROPER(E126),PROPER(F126),PROPER(G126),PROPER(H126),PROPER(I126)))</f>
        <v>QR_TblColwidths</v>
      </c>
      <c r="L126" t="s">
        <v>913</v>
      </c>
      <c r="M126" t="s">
        <v>943</v>
      </c>
      <c r="O126" t="b">
        <v>1</v>
      </c>
      <c r="P126" t="str">
        <f t="shared" si="13"/>
        <v>QR_TblColwidths</v>
      </c>
      <c r="Q126" s="4" t="str">
        <f t="shared" si="12"/>
        <v>Apply explicit table column widths for markdown grid tables and pipe tables that are more than columns characters wide (72 by default).Some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v>
      </c>
      <c r="R126" s="13" t="str">
        <f t="shared" si="10"/>
        <v>QR_TblColwidths:{create:true;type:string;suggested:[auto;true;false;];default:;description:'Apply explicit table column widths for markdown grid tables and pipe tables that are more than columns characters wide (72 by default).Some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percentages.';OptionName:tbl-colwidths;Section:tables;}</v>
      </c>
      <c r="S126" t="str">
        <f t="shared" si="11"/>
        <v>tables</v>
      </c>
    </row>
    <row r="127" spans="1:19" ht="26" customHeight="1">
      <c r="A127" s="6" t="s">
        <v>611</v>
      </c>
      <c r="B127" t="str">
        <f t="shared" si="14"/>
        <v>QR_TblCapLocation</v>
      </c>
      <c r="C127" s="5" t="s">
        <v>561</v>
      </c>
      <c r="D127" s="9" t="s">
        <v>562</v>
      </c>
      <c r="E127" s="5" t="s">
        <v>841</v>
      </c>
      <c r="F127" t="s">
        <v>839</v>
      </c>
      <c r="G127" t="s">
        <v>782</v>
      </c>
      <c r="J127">
        <f t="shared" si="15"/>
        <v>3</v>
      </c>
      <c r="K127" t="str" cm="1">
        <f t="array" ref="K127">"QR_"&amp;_xlfn.SWITCH($J127,1,_xlfn.CONCAT(PROPER(E127),),2,_xlfn.CONCAT(PROPER(E127),PROPER(F127)),3,_xlfn.CONCAT(PROPER(E127),PROPER(F127),PROPER(G127)),4,_xlfn.CONCAT(PROPER(E127),PROPER(F127),PROPER(G127),PROPER(H127)),5,_xlfn.CONCAT(PROPER(E127),PROPER(F127),PROPER(G127),PROPER(H127),PROPER(I127)))</f>
        <v>QR_TblCapLocation</v>
      </c>
      <c r="L127" t="s">
        <v>913</v>
      </c>
      <c r="M127" t="s">
        <v>937</v>
      </c>
      <c r="O127" t="b">
        <v>1</v>
      </c>
      <c r="P127" t="str">
        <f t="shared" si="13"/>
        <v>QR_TblCapLocation</v>
      </c>
      <c r="Q127" s="4" t="str">
        <f t="shared" si="12"/>
        <v>Where to place table captions (top, bottom, or margin)</v>
      </c>
      <c r="R127" s="13" t="str">
        <f t="shared" si="10"/>
        <v>QR_TblCapLocation:{create:true;type:string;suggested:[top;bottom;margin];default:;description:'Where to place table captions (top, bottom, or margin)';OptionName:tbl-cap-location;Section:tables;}</v>
      </c>
      <c r="S127" t="str">
        <f t="shared" si="11"/>
        <v>tables</v>
      </c>
    </row>
    <row r="128" spans="1:19" ht="26" customHeight="1">
      <c r="A128" s="6" t="s">
        <v>611</v>
      </c>
      <c r="B128" t="str">
        <f t="shared" si="14"/>
        <v>QR_DfPrint</v>
      </c>
      <c r="C128" s="5" t="s">
        <v>613</v>
      </c>
      <c r="D128" s="9" t="s">
        <v>751</v>
      </c>
      <c r="E128" s="5" t="s">
        <v>864</v>
      </c>
      <c r="F128" t="s">
        <v>865</v>
      </c>
      <c r="J128">
        <f t="shared" si="15"/>
        <v>2</v>
      </c>
      <c r="K128" t="str" cm="1">
        <f t="array" ref="K128">"QR_"&amp;_xlfn.SWITCH($J128,1,_xlfn.CONCAT(PROPER(E128),),2,_xlfn.CONCAT(PROPER(E128),PROPER(F128)),3,_xlfn.CONCAT(PROPER(E128),PROPER(F128),PROPER(G128)),4,_xlfn.CONCAT(PROPER(E128),PROPER(F128),PROPER(G128),PROPER(H128)),5,_xlfn.CONCAT(PROPER(E128),PROPER(F128),PROPER(G128),PROPER(H128),PROPER(I128)))</f>
        <v>QR_DfPrint</v>
      </c>
      <c r="L128" t="s">
        <v>913</v>
      </c>
      <c r="M128" t="s">
        <v>944</v>
      </c>
      <c r="O128" t="b">
        <v>1</v>
      </c>
      <c r="P128" t="str">
        <f t="shared" si="13"/>
        <v>QR_DfPrint</v>
      </c>
      <c r="Q128" s="4" t="str">
        <f t="shared" si="12"/>
        <v>Method used to print tables in Knitr engine documents:default: Use the default S3 method for the data frame.kable: Markdown table using the knitr::kable() function.tibble: Plain text table using the tibble package.paged: HTML table with paging for row and column overflow.The default printing method is kable.</v>
      </c>
      <c r="R128" s="13" t="str">
        <f t="shared" si="10"/>
        <v>QR_DfPrint:{create:true;type:string;suggested:[default;kable;tibble;paged];default:;description:'Method used to print tables in Knitr engine documents:default: Use the default S3 method for the data frame.kable: Markdown table using the knitr::kable() function.tibble: Plain text table using the tibble package.paged: HTML table with paging for row and column overflow.The default printing method is kable.';OptionName:df-print;Section:tables;}</v>
      </c>
      <c r="S128" t="str">
        <f t="shared" si="11"/>
        <v>tables</v>
      </c>
    </row>
    <row r="129" spans="1:19" ht="26" customHeight="1">
      <c r="A129" s="6" t="s">
        <v>614</v>
      </c>
      <c r="B129" t="str">
        <f t="shared" si="14"/>
        <v>QR_LinkExternalIcon</v>
      </c>
      <c r="C129" s="5" t="s">
        <v>615</v>
      </c>
      <c r="D129" s="9" t="s">
        <v>616</v>
      </c>
      <c r="E129" s="5" t="s">
        <v>852</v>
      </c>
      <c r="F129" t="s">
        <v>866</v>
      </c>
      <c r="G129" t="s">
        <v>867</v>
      </c>
      <c r="J129">
        <f t="shared" si="15"/>
        <v>3</v>
      </c>
      <c r="K129" t="str" cm="1">
        <f t="array" ref="K129">"QR_"&amp;_xlfn.SWITCH($J129,1,_xlfn.CONCAT(PROPER(E129),),2,_xlfn.CONCAT(PROPER(E129),PROPER(F129)),3,_xlfn.CONCAT(PROPER(E129),PROPER(F129),PROPER(G129)),4,_xlfn.CONCAT(PROPER(E129),PROPER(F129),PROPER(G129),PROPER(H129)),5,_xlfn.CONCAT(PROPER(E129),PROPER(F129),PROPER(G129),PROPER(H129),PROPER(I129)))</f>
        <v>QR_LinkExternalIcon</v>
      </c>
      <c r="L129" t="s">
        <v>920</v>
      </c>
      <c r="O129" t="b">
        <v>1</v>
      </c>
      <c r="P129" t="str">
        <f t="shared" si="13"/>
        <v>QR_LinkExternalIcon</v>
      </c>
      <c r="Q129" s="4" t="str">
        <f t="shared" si="12"/>
        <v>Show a special icon next to links that leave the current site.</v>
      </c>
      <c r="R129" s="13" t="str">
        <f t="shared" si="10"/>
        <v>QR_LinkExternalIcon:{create:true;type:boolean;suggested:[];default:;description:'Show a special icon next to links that leave the current site.';OptionName:link-external-icon;Section:links;}</v>
      </c>
      <c r="S129" t="str">
        <f t="shared" si="11"/>
        <v>links</v>
      </c>
    </row>
    <row r="130" spans="1:19" ht="26" customHeight="1">
      <c r="A130" s="6" t="s">
        <v>614</v>
      </c>
      <c r="B130" t="str">
        <f t="shared" si="14"/>
        <v>QR_LinkExternalNewwindow</v>
      </c>
      <c r="C130" s="5" t="s">
        <v>617</v>
      </c>
      <c r="D130" s="9" t="s">
        <v>618</v>
      </c>
      <c r="E130" s="5" t="s">
        <v>852</v>
      </c>
      <c r="F130" t="s">
        <v>866</v>
      </c>
      <c r="G130" t="s">
        <v>868</v>
      </c>
      <c r="J130">
        <f t="shared" si="15"/>
        <v>3</v>
      </c>
      <c r="K130" t="str" cm="1">
        <f t="array" ref="K130">"QR_"&amp;_xlfn.SWITCH($J130,1,_xlfn.CONCAT(PROPER(E130),),2,_xlfn.CONCAT(PROPER(E130),PROPER(F130)),3,_xlfn.CONCAT(PROPER(E130),PROPER(F130),PROPER(G130)),4,_xlfn.CONCAT(PROPER(E130),PROPER(F130),PROPER(G130),PROPER(H130)),5,_xlfn.CONCAT(PROPER(E130),PROPER(F130),PROPER(G130),PROPER(H130),PROPER(I130)))</f>
        <v>QR_LinkExternalNewwindow</v>
      </c>
      <c r="L130" t="s">
        <v>920</v>
      </c>
      <c r="O130" t="b">
        <v>1</v>
      </c>
      <c r="P130" t="str">
        <f t="shared" si="13"/>
        <v>QR_LinkExternalNewwindow</v>
      </c>
      <c r="Q130" s="4" t="str">
        <f t="shared" si="12"/>
        <v>Open external links in a new browser window or tab (rather than navigating the current tab).</v>
      </c>
      <c r="R130" s="13" t="str">
        <f t="shared" si="10"/>
        <v>QR_LinkExternalNewwindow:{create:true;type:boolean;suggested:[];default:;description:'Open external links in a new browser window or tab (rather than navigating the current tab).';OptionName:link-external-newwindow;Section:links;}</v>
      </c>
      <c r="S130" t="str">
        <f t="shared" si="11"/>
        <v>links</v>
      </c>
    </row>
    <row r="131" spans="1:19" ht="26" customHeight="1">
      <c r="A131" s="6" t="s">
        <v>614</v>
      </c>
      <c r="B131" t="str">
        <f t="shared" si="14"/>
        <v>QR_LinkExternalFilter</v>
      </c>
      <c r="C131" s="5" t="s">
        <v>619</v>
      </c>
      <c r="D131" s="9" t="s">
        <v>752</v>
      </c>
      <c r="E131" s="5" t="s">
        <v>852</v>
      </c>
      <c r="F131" t="s">
        <v>866</v>
      </c>
      <c r="G131" t="s">
        <v>869</v>
      </c>
      <c r="J131">
        <f t="shared" si="15"/>
        <v>3</v>
      </c>
      <c r="K131" t="str" cm="1">
        <f t="array" ref="K131">"QR_"&amp;_xlfn.SWITCH($J131,1,_xlfn.CONCAT(PROPER(E131),),2,_xlfn.CONCAT(PROPER(E131),PROPER(F131)),3,_xlfn.CONCAT(PROPER(E131),PROPER(F131),PROPER(G131)),4,_xlfn.CONCAT(PROPER(E131),PROPER(F131),PROPER(G131),PROPER(H131)),5,_xlfn.CONCAT(PROPER(E131),PROPER(F131),PROPER(G131),PROPER(H131),PROPER(I131)))</f>
        <v>QR_LinkExternalFilter</v>
      </c>
      <c r="L131" t="s">
        <v>913</v>
      </c>
      <c r="O131" t="b">
        <v>0</v>
      </c>
      <c r="P131" t="str">
        <f t="shared" si="13"/>
        <v>QR_LinkExternalFilter</v>
      </c>
      <c r="Q131" s="4" t="str">
        <f t="shared" si="12"/>
        <v>A regular expression that can be used to determine whether a link is an internal link. For example, the following will treat links that start with http://www.quarto.org as internal links (and others will be considered external):^(?:http:|https:)\/\/www\.quarto\.org\/custom</v>
      </c>
      <c r="R131" s="13" t="str">
        <f t="shared" ref="R131:R186" si="16">_xlfn.CONCAT(P131,$AA$1,$Y$1,$O$1,$AA$1,IF(O131,"true","false"),$AB$1,$L$1,$AA$1,L131,$AB$1,$M$1,$AA$1,"[",M131,"]",$AB$1,$N$1,$AA$1,N131,$AB$1,$Q$1,$AA$1,"'",Q131,"'",$AB$1,$C$1,$AA$1,C131,$AB$1,$S$1,$AA$1,S131,$AB$1,$Z$1)</f>
        <v>QR_LinkExternalFilter:{create:false;type:string;suggested:[];default:;description:'A regular expression that can be used to determine whether a link is an internal link. For example, the following will treat links that start with http://www.quarto.org as internal links (and others will be considered external):^(?:http:|https:)\/\/www\.quarto\.org\/custom';OptionName:link-external-filter;Section:links;}</v>
      </c>
      <c r="S131" t="str">
        <f t="shared" ref="S131:S186" si="17">SUBSTITUTE(SUBSTITUTE(LOWER(A131),"&amp;","and")," ","")</f>
        <v>links</v>
      </c>
    </row>
    <row r="132" spans="1:19" ht="26" customHeight="1">
      <c r="A132" s="6" t="s">
        <v>620</v>
      </c>
      <c r="B132" t="str">
        <f t="shared" si="14"/>
        <v>QR_Bibliography</v>
      </c>
      <c r="C132" s="5" t="s">
        <v>621</v>
      </c>
      <c r="D132" s="9" t="s">
        <v>622</v>
      </c>
      <c r="E132" s="5" t="s">
        <v>621</v>
      </c>
      <c r="J132">
        <f t="shared" si="15"/>
        <v>1</v>
      </c>
      <c r="K132" t="str" cm="1">
        <f t="array" ref="K132">"QR_"&amp;_xlfn.SWITCH($J132,1,_xlfn.CONCAT(PROPER(E132),),2,_xlfn.CONCAT(PROPER(E132),PROPER(F132)),3,_xlfn.CONCAT(PROPER(E132),PROPER(F132),PROPER(G132)),4,_xlfn.CONCAT(PROPER(E132),PROPER(F132),PROPER(G132),PROPER(H132)),5,_xlfn.CONCAT(PROPER(E132),PROPER(F132),PROPER(G132),PROPER(H132),PROPER(I132)))</f>
        <v>QR_Bibliography</v>
      </c>
      <c r="L132" t="s">
        <v>916</v>
      </c>
      <c r="O132" t="b">
        <v>0</v>
      </c>
      <c r="P132" t="str">
        <f t="shared" si="13"/>
        <v>QR_Bibliography</v>
      </c>
      <c r="Q132" s="4" t="str">
        <f t="shared" si="12"/>
        <v>Document bibliography (BibTeX or CSL). May be a single file or a list of files</v>
      </c>
      <c r="R132" s="13" t="str">
        <f t="shared" si="16"/>
        <v>QR_Bibliography:{create:false;type:file;suggested:[];default:;description:'Document bibliography (BibTeX or CSL). May be a single file or a list of files';OptionName:bibliography;Section:references;}</v>
      </c>
      <c r="S132" t="str">
        <f t="shared" si="17"/>
        <v>references</v>
      </c>
    </row>
    <row r="133" spans="1:19" ht="26" customHeight="1">
      <c r="A133" s="6" t="s">
        <v>620</v>
      </c>
      <c r="B133" t="str">
        <f t="shared" si="14"/>
        <v>QR_Csl</v>
      </c>
      <c r="C133" s="5" t="s">
        <v>623</v>
      </c>
      <c r="D133" s="9" t="s">
        <v>624</v>
      </c>
      <c r="E133" s="5" t="s">
        <v>623</v>
      </c>
      <c r="J133">
        <f t="shared" si="15"/>
        <v>1</v>
      </c>
      <c r="K133" t="str" cm="1">
        <f t="array" ref="K133">"QR_"&amp;_xlfn.SWITCH($J133,1,_xlfn.CONCAT(PROPER(E133),),2,_xlfn.CONCAT(PROPER(E133),PROPER(F133)),3,_xlfn.CONCAT(PROPER(E133),PROPER(F133),PROPER(G133)),4,_xlfn.CONCAT(PROPER(E133),PROPER(F133),PROPER(G133),PROPER(H133)),5,_xlfn.CONCAT(PROPER(E133),PROPER(F133),PROPER(G133),PROPER(H133),PROPER(I133)))</f>
        <v>QR_Csl</v>
      </c>
      <c r="L133" t="s">
        <v>916</v>
      </c>
      <c r="O133" t="b">
        <v>0</v>
      </c>
      <c r="P133" t="str">
        <f t="shared" si="13"/>
        <v>QR_Csl</v>
      </c>
      <c r="Q133" s="4" t="str">
        <f t="shared" si="12"/>
        <v>Citation Style Language file to use for formatting references.</v>
      </c>
      <c r="R133" s="13" t="str">
        <f t="shared" si="16"/>
        <v>QR_Csl:{create:false;type:file;suggested:[];default:;description:'Citation Style Language file to use for formatting references.';OptionName:csl;Section:references;}</v>
      </c>
      <c r="S133" t="str">
        <f t="shared" si="17"/>
        <v>references</v>
      </c>
    </row>
    <row r="134" spans="1:19" ht="26" customHeight="1">
      <c r="A134" s="6" t="s">
        <v>620</v>
      </c>
      <c r="B134" t="str">
        <f t="shared" si="14"/>
        <v>QR_CitationsHover</v>
      </c>
      <c r="C134" s="5" t="s">
        <v>625</v>
      </c>
      <c r="D134" s="9" t="s">
        <v>626</v>
      </c>
      <c r="E134" s="5" t="s">
        <v>870</v>
      </c>
      <c r="F134" t="s">
        <v>871</v>
      </c>
      <c r="J134">
        <f t="shared" si="15"/>
        <v>2</v>
      </c>
      <c r="K134" t="str" cm="1">
        <f t="array" ref="K134">"QR_"&amp;_xlfn.SWITCH($J134,1,_xlfn.CONCAT(PROPER(E134),),2,_xlfn.CONCAT(PROPER(E134),PROPER(F134)),3,_xlfn.CONCAT(PROPER(E134),PROPER(F134),PROPER(G134)),4,_xlfn.CONCAT(PROPER(E134),PROPER(F134),PROPER(G134),PROPER(H134)),5,_xlfn.CONCAT(PROPER(E134),PROPER(F134),PROPER(G134),PROPER(H134),PROPER(I134)))</f>
        <v>QR_CitationsHover</v>
      </c>
      <c r="L134" t="s">
        <v>920</v>
      </c>
      <c r="O134" t="b">
        <v>1</v>
      </c>
      <c r="P134" t="str">
        <f t="shared" si="13"/>
        <v>QR_CitationsHover</v>
      </c>
      <c r="Q134" s="4" t="str">
        <f t="shared" si="12"/>
        <v>Enables a hover popup for citation that shows the reference information.</v>
      </c>
      <c r="R134" s="13" t="str">
        <f t="shared" si="16"/>
        <v>QR_CitationsHover:{create:true;type:boolean;suggested:[];default:;description:'Enables a hover popup for citation that shows the reference information.';OptionName:citations-hover;Section:references;}</v>
      </c>
      <c r="S134" t="str">
        <f t="shared" si="17"/>
        <v>references</v>
      </c>
    </row>
    <row r="135" spans="1:19" ht="26" customHeight="1">
      <c r="A135" s="6" t="s">
        <v>620</v>
      </c>
      <c r="B135" t="str">
        <f t="shared" si="14"/>
        <v>QR_Citeproc</v>
      </c>
      <c r="C135" s="5" t="s">
        <v>627</v>
      </c>
      <c r="D135" s="9" t="s">
        <v>628</v>
      </c>
      <c r="E135" s="5" t="s">
        <v>627</v>
      </c>
      <c r="J135">
        <f t="shared" si="15"/>
        <v>1</v>
      </c>
      <c r="K135" t="str" cm="1">
        <f t="array" ref="K135">"QR_"&amp;_xlfn.SWITCH($J135,1,_xlfn.CONCAT(PROPER(E135),),2,_xlfn.CONCAT(PROPER(E135),PROPER(F135)),3,_xlfn.CONCAT(PROPER(E135),PROPER(F135),PROPER(G135)),4,_xlfn.CONCAT(PROPER(E135),PROPER(F135),PROPER(G135),PROPER(H135)),5,_xlfn.CONCAT(PROPER(E135),PROPER(F135),PROPER(G135),PROPER(H135),PROPER(I135)))</f>
        <v>QR_Citeproc</v>
      </c>
      <c r="L135" t="s">
        <v>920</v>
      </c>
      <c r="O135" t="b">
        <v>1</v>
      </c>
      <c r="P135" t="str">
        <f t="shared" si="13"/>
        <v>QR_Citeproc</v>
      </c>
      <c r="Q135" s="4" t="str">
        <f t="shared" si="12"/>
        <v>Turn on built-in citation processing. To use this feature, you will need to have a document containing citations and a source of bibliographic data: either an external bibliography file or a list of references in the document’s YAML metadata. You can optionally also include a csl citation style file.</v>
      </c>
      <c r="R135" s="13" t="str">
        <f t="shared" si="16"/>
        <v>QR_Citeproc:{create:true;type:boolean;suggested:[];default:;description:'Turn on built-in citation processing. To use this feature, you will need to have a document containing citations and a source of bibliographic data: either an external bibliography file or a list of references in the document’s YAML metadata. You can optionally also include a csl citation style file.';OptionName:citeproc;Section:references;}</v>
      </c>
      <c r="S135" t="str">
        <f t="shared" si="17"/>
        <v>references</v>
      </c>
    </row>
    <row r="136" spans="1:19" ht="26" customHeight="1">
      <c r="A136" s="6" t="s">
        <v>620</v>
      </c>
      <c r="B136" t="str">
        <f t="shared" si="14"/>
        <v>QR_CitationAbbreviations</v>
      </c>
      <c r="C136" s="5" t="s">
        <v>629</v>
      </c>
      <c r="D136" s="9" t="s">
        <v>962</v>
      </c>
      <c r="E136" s="5" t="s">
        <v>640</v>
      </c>
      <c r="F136" t="s">
        <v>702</v>
      </c>
      <c r="J136">
        <f t="shared" si="15"/>
        <v>2</v>
      </c>
      <c r="K136" t="str" cm="1">
        <f t="array" ref="K136">"QR_"&amp;_xlfn.SWITCH($J136,1,_xlfn.CONCAT(PROPER(E136),),2,_xlfn.CONCAT(PROPER(E136),PROPER(F136)),3,_xlfn.CONCAT(PROPER(E136),PROPER(F136),PROPER(G136)),4,_xlfn.CONCAT(PROPER(E136),PROPER(F136),PROPER(G136),PROPER(H136)),5,_xlfn.CONCAT(PROPER(E136),PROPER(F136),PROPER(G136),PROPER(H136),PROPER(I136)))</f>
        <v>QR_CitationAbbreviations</v>
      </c>
      <c r="L136" t="s">
        <v>913</v>
      </c>
      <c r="O136" t="b">
        <v>0</v>
      </c>
      <c r="P136" t="str">
        <f t="shared" si="13"/>
        <v>QR_CitationAbbreviations</v>
      </c>
      <c r="Q136" s="4" t="str">
        <f t="shared" si="12"/>
        <v>JSON file containing abbreviations of journals that should be used in formatted bibliographies when form=short is specified. The format of the file can be illustrated with an example:{ default: {    container-title: {      Lloyds Law Reports: Lloyds Rep,      Estates Gazette: EG,      Scots Law Times: SLT    }  }}</v>
      </c>
      <c r="R136" s="13" t="str">
        <f t="shared" si="16"/>
        <v>QR_CitationAbbreviations:{create:false;type:string;suggested:[];default:;description:'JSON file containing abbreviations of journals that should be used in formatted bibliographies when form=short is specified. The format of the file can be illustrated with an example:{ default: {    container-title: {      Lloyds Law Reports: Lloyds Rep,      Estates Gazette: EG,      Scots Law Times: SLT    }  }}';OptionName:citation-abbreviations;Section:references;}</v>
      </c>
      <c r="S136" t="str">
        <f t="shared" si="17"/>
        <v>references</v>
      </c>
    </row>
    <row r="137" spans="1:19" ht="26" customHeight="1">
      <c r="A137" s="6" t="s">
        <v>630</v>
      </c>
      <c r="B137" t="str">
        <f t="shared" si="14"/>
        <v>QR_FootnotesHover</v>
      </c>
      <c r="C137" s="5" t="s">
        <v>631</v>
      </c>
      <c r="D137" s="9" t="s">
        <v>632</v>
      </c>
      <c r="E137" s="5" t="s">
        <v>872</v>
      </c>
      <c r="F137" t="s">
        <v>871</v>
      </c>
      <c r="J137">
        <f t="shared" si="15"/>
        <v>2</v>
      </c>
      <c r="K137" t="str" cm="1">
        <f t="array" ref="K137">"QR_"&amp;_xlfn.SWITCH($J137,1,_xlfn.CONCAT(PROPER(E137),),2,_xlfn.CONCAT(PROPER(E137),PROPER(F137)),3,_xlfn.CONCAT(PROPER(E137),PROPER(F137),PROPER(G137)),4,_xlfn.CONCAT(PROPER(E137),PROPER(F137),PROPER(G137),PROPER(H137)),5,_xlfn.CONCAT(PROPER(E137),PROPER(F137),PROPER(G137),PROPER(H137),PROPER(I137)))</f>
        <v>QR_FootnotesHover</v>
      </c>
      <c r="L137" t="s">
        <v>920</v>
      </c>
      <c r="O137" t="b">
        <v>1</v>
      </c>
      <c r="P137" t="str">
        <f t="shared" si="13"/>
        <v>QR_FootnotesHover</v>
      </c>
      <c r="Q137" s="4" t="str">
        <f t="shared" si="12"/>
        <v>Enables a hover popup for footnotes that shows the footnote contents.</v>
      </c>
      <c r="R137" s="13" t="str">
        <f t="shared" si="16"/>
        <v>QR_FootnotesHover:{create:true;type:boolean;suggested:[];default:;description:'Enables a hover popup for footnotes that shows the footnote contents.';OptionName:footnotes-hover;Section:footnotes;}</v>
      </c>
      <c r="S137" t="str">
        <f t="shared" si="17"/>
        <v>footnotes</v>
      </c>
    </row>
    <row r="138" spans="1:19" ht="26" customHeight="1">
      <c r="A138" s="6" t="s">
        <v>630</v>
      </c>
      <c r="B138" t="str">
        <f t="shared" si="14"/>
        <v>QR_ReferenceLocation</v>
      </c>
      <c r="C138" s="5" t="s">
        <v>633</v>
      </c>
      <c r="D138" s="9" t="s">
        <v>753</v>
      </c>
      <c r="E138" s="5" t="s">
        <v>873</v>
      </c>
      <c r="F138" t="s">
        <v>782</v>
      </c>
      <c r="J138">
        <f t="shared" si="15"/>
        <v>2</v>
      </c>
      <c r="K138" t="str" cm="1">
        <f t="array" ref="K138">"QR_"&amp;_xlfn.SWITCH($J138,1,_xlfn.CONCAT(PROPER(E138),),2,_xlfn.CONCAT(PROPER(E138),PROPER(F138)),3,_xlfn.CONCAT(PROPER(E138),PROPER(F138),PROPER(G138)),4,_xlfn.CONCAT(PROPER(E138),PROPER(F138),PROPER(G138),PROPER(H138)),5,_xlfn.CONCAT(PROPER(E138),PROPER(F138),PROPER(G138),PROPER(H138),PROPER(I138)))</f>
        <v>QR_ReferenceLocation</v>
      </c>
      <c r="L138" t="s">
        <v>913</v>
      </c>
      <c r="M138" t="s">
        <v>945</v>
      </c>
      <c r="O138" t="b">
        <v>1</v>
      </c>
      <c r="P138" t="str">
        <f t="shared" si="13"/>
        <v>QR_ReferenceLocation</v>
      </c>
      <c r="Q138" s="4" t="str">
        <f t="shared" si="12"/>
        <v>Specify location for footnotes. Also controls the location of references, if reference-links is set.block: Place at end of current top-level blocksection: Place at end of current sectionmargin: Place at the margindocument: Place at end of document</v>
      </c>
      <c r="R138" s="13" t="str">
        <f t="shared" si="16"/>
        <v>QR_ReferenceLocation:{create:true;type:string;suggested:[block;section;margin;document];default:;description:'Specify location for footnotes. Also controls the location of references, if reference-links is set.block: Place at end of current top-level blocksection: Place at end of current sectionmargin: Place at the margindocument: Place at end of document';OptionName:reference-location;Section:footnotes;}</v>
      </c>
      <c r="S138" t="str">
        <f t="shared" si="17"/>
        <v>footnotes</v>
      </c>
    </row>
    <row r="139" spans="1:19" ht="26" customHeight="1">
      <c r="A139" s="6" t="s">
        <v>634</v>
      </c>
      <c r="B139" t="str">
        <f t="shared" si="14"/>
        <v>QR_Crossref</v>
      </c>
      <c r="C139" s="5" t="s">
        <v>635</v>
      </c>
      <c r="D139" s="11" t="s">
        <v>636</v>
      </c>
      <c r="E139" s="5" t="s">
        <v>635</v>
      </c>
      <c r="J139">
        <f t="shared" si="15"/>
        <v>1</v>
      </c>
      <c r="K139" t="str" cm="1">
        <f t="array" ref="K139">"QR_"&amp;_xlfn.SWITCH($J139,1,_xlfn.CONCAT(PROPER(E139),),2,_xlfn.CONCAT(PROPER(E139),PROPER(F139)),3,_xlfn.CONCAT(PROPER(E139),PROPER(F139),PROPER(G139)),4,_xlfn.CONCAT(PROPER(E139),PROPER(F139),PROPER(G139),PROPER(H139)),5,_xlfn.CONCAT(PROPER(E139),PROPER(F139),PROPER(G139),PROPER(H139),PROPER(I139)))</f>
        <v>QR_Crossref</v>
      </c>
      <c r="L139" t="s">
        <v>913</v>
      </c>
      <c r="O139" t="b">
        <v>0</v>
      </c>
      <c r="P139" t="str">
        <f t="shared" si="13"/>
        <v>QR_Crossref</v>
      </c>
      <c r="Q139" s="4" t="str">
        <f t="shared" si="12"/>
        <v>Configuration for cross-reference labels and prefixes. See Cross-Reference Options for more details.</v>
      </c>
      <c r="R139" s="13" t="str">
        <f t="shared" si="16"/>
        <v>QR_Crossref:{create:false;type:string;suggested:[];default:;description:'Configuration for cross-reference labels and prefixes. See Cross-Reference Options for more details.';OptionName:crossref;Section:cross-references;}</v>
      </c>
      <c r="S139" t="str">
        <f t="shared" si="17"/>
        <v>cross-references</v>
      </c>
    </row>
    <row r="140" spans="1:19" ht="26" customHeight="1">
      <c r="A140" s="6" t="s">
        <v>634</v>
      </c>
      <c r="B140" t="str">
        <f t="shared" si="14"/>
        <v>QR_CrossrefsHover</v>
      </c>
      <c r="C140" s="5" t="s">
        <v>637</v>
      </c>
      <c r="D140" s="9" t="s">
        <v>638</v>
      </c>
      <c r="E140" s="5" t="s">
        <v>874</v>
      </c>
      <c r="F140" t="s">
        <v>871</v>
      </c>
      <c r="J140">
        <f t="shared" si="15"/>
        <v>2</v>
      </c>
      <c r="K140" t="str" cm="1">
        <f t="array" ref="K140">"QR_"&amp;_xlfn.SWITCH($J140,1,_xlfn.CONCAT(PROPER(E140),),2,_xlfn.CONCAT(PROPER(E140),PROPER(F140)),3,_xlfn.CONCAT(PROPER(E140),PROPER(F140),PROPER(G140)),4,_xlfn.CONCAT(PROPER(E140),PROPER(F140),PROPER(G140),PROPER(H140)),5,_xlfn.CONCAT(PROPER(E140),PROPER(F140),PROPER(G140),PROPER(H140),PROPER(I140)))</f>
        <v>QR_CrossrefsHover</v>
      </c>
      <c r="L140" t="s">
        <v>920</v>
      </c>
      <c r="O140" t="b">
        <v>1</v>
      </c>
      <c r="P140" t="str">
        <f t="shared" si="13"/>
        <v>QR_CrossrefsHover</v>
      </c>
      <c r="Q140" s="4" t="str">
        <f t="shared" si="12"/>
        <v>Enables a hover popup for cross references that shows the item being referenced.</v>
      </c>
      <c r="R140" s="13" t="str">
        <f t="shared" si="16"/>
        <v>QR_CrossrefsHover:{create:true;type:boolean;suggested:[];default:;description:'Enables a hover popup for cross references that shows the item being referenced.';OptionName:crossrefs-hover;Section:cross-references;}</v>
      </c>
      <c r="S140" t="str">
        <f t="shared" si="17"/>
        <v>cross-references</v>
      </c>
    </row>
    <row r="141" spans="1:19" ht="26" customHeight="1">
      <c r="A141" s="6" t="s">
        <v>639</v>
      </c>
      <c r="B141" t="str">
        <f t="shared" si="14"/>
        <v>QR_Citation</v>
      </c>
      <c r="C141" s="5" t="s">
        <v>640</v>
      </c>
      <c r="D141" s="11" t="s">
        <v>754</v>
      </c>
      <c r="E141" s="5" t="s">
        <v>640</v>
      </c>
      <c r="J141">
        <f t="shared" si="15"/>
        <v>1</v>
      </c>
      <c r="K141" t="str" cm="1">
        <f t="array" ref="K141">"QR_"&amp;_xlfn.SWITCH($J141,1,_xlfn.CONCAT(PROPER(E141),),2,_xlfn.CONCAT(PROPER(E141),PROPER(F141)),3,_xlfn.CONCAT(PROPER(E141),PROPER(F141),PROPER(G141)),4,_xlfn.CONCAT(PROPER(E141),PROPER(F141),PROPER(G141),PROPER(H141)),5,_xlfn.CONCAT(PROPER(E141),PROPER(F141),PROPER(G141),PROPER(H141),PROPER(I141)))</f>
        <v>QR_Citation</v>
      </c>
      <c r="L141" t="s">
        <v>913</v>
      </c>
      <c r="O141" t="b">
        <v>0</v>
      </c>
      <c r="P141" t="str">
        <f t="shared" si="13"/>
        <v>QR_Citation</v>
      </c>
      <c r="Q141" s="4" t="str">
        <f t="shared" ref="Q141:Q186" si="18">SUBSTITUTE(SUBSTITUTE(D141,CHAR(13),""),CHAR(10),"")</f>
        <v>Citation information for the document itself specified as CSL YAML in the document front matter.For more on supported options, see Citation Metadata.</v>
      </c>
      <c r="R141" s="13" t="str">
        <f t="shared" si="16"/>
        <v>QR_Citation:{create:false;type:string;suggested:[];default:;description:'Citation information for the document itself specified as CSL YAML in the document front matter.For more on supported options, see Citation Metadata.';OptionName:citation;Section:citation;}</v>
      </c>
      <c r="S141" t="str">
        <f t="shared" si="17"/>
        <v>citation</v>
      </c>
    </row>
    <row r="142" spans="1:19" ht="26" customHeight="1">
      <c r="A142" s="6" t="s">
        <v>641</v>
      </c>
      <c r="B142" t="str">
        <f t="shared" si="14"/>
        <v>QR_Lang</v>
      </c>
      <c r="C142" s="5" t="s">
        <v>642</v>
      </c>
      <c r="D142" s="9" t="s">
        <v>755</v>
      </c>
      <c r="E142" s="5" t="s">
        <v>642</v>
      </c>
      <c r="J142">
        <f t="shared" si="15"/>
        <v>1</v>
      </c>
      <c r="K142" t="str" cm="1">
        <f t="array" ref="K142">"QR_"&amp;_xlfn.SWITCH($J142,1,_xlfn.CONCAT(PROPER(E142),),2,_xlfn.CONCAT(PROPER(E142),PROPER(F142)),3,_xlfn.CONCAT(PROPER(E142),PROPER(F142),PROPER(G142)),4,_xlfn.CONCAT(PROPER(E142),PROPER(F142),PROPER(G142),PROPER(H142)),5,_xlfn.CONCAT(PROPER(E142),PROPER(F142),PROPER(G142),PROPER(H142),PROPER(I142)))</f>
        <v>QR_Lang</v>
      </c>
      <c r="L142" t="s">
        <v>913</v>
      </c>
      <c r="O142" t="b">
        <v>1</v>
      </c>
      <c r="P142" t="str">
        <f t="shared" si="13"/>
        <v>QR_Lang</v>
      </c>
      <c r="Q142" s="4" t="str">
        <f t="shared" si="18"/>
        <v>Identifies the main language of the document using IETF language tags (following the BCP 47 standard), such as en or en-GB. The Language subtag lookup tool can look up or verify these tags.This affects most formats, and controls hyphenation in PDF output when using LaTeX (through babel and polyglossia) or ConTeXt.</v>
      </c>
      <c r="R142" s="13" t="str">
        <f t="shared" si="16"/>
        <v>QR_Lang:{create:true;type:string;suggested:[];default:;description:'Identifies the main language of the document using IETF language tags (following the BCP 47 standard), such as en or en-GB. The Language subtag lookup tool can look up or verify these tags.This affects most formats, and controls hyphenation in PDF output when using LaTeX (through babel and polyglossia) or ConTeXt.';OptionName:lang;Section:language;}</v>
      </c>
      <c r="S142" t="str">
        <f t="shared" si="17"/>
        <v>language</v>
      </c>
    </row>
    <row r="143" spans="1:19" ht="26" customHeight="1">
      <c r="A143" s="6" t="s">
        <v>641</v>
      </c>
      <c r="B143" t="str">
        <f t="shared" si="14"/>
        <v>QR_Language</v>
      </c>
      <c r="C143" s="5" t="s">
        <v>643</v>
      </c>
      <c r="D143" s="9" t="s">
        <v>644</v>
      </c>
      <c r="E143" s="5" t="s">
        <v>643</v>
      </c>
      <c r="J143">
        <f t="shared" si="15"/>
        <v>1</v>
      </c>
      <c r="K143" t="str" cm="1">
        <f t="array" ref="K143">"QR_"&amp;_xlfn.SWITCH($J143,1,_xlfn.CONCAT(PROPER(E143),),2,_xlfn.CONCAT(PROPER(E143),PROPER(F143)),3,_xlfn.CONCAT(PROPER(E143),PROPER(F143),PROPER(G143)),4,_xlfn.CONCAT(PROPER(E143),PROPER(F143),PROPER(G143),PROPER(H143)),5,_xlfn.CONCAT(PROPER(E143),PROPER(F143),PROPER(G143),PROPER(H143),PROPER(I143)))</f>
        <v>QR_Language</v>
      </c>
      <c r="L143" t="s">
        <v>916</v>
      </c>
      <c r="O143" t="b">
        <v>1</v>
      </c>
      <c r="P143" t="str">
        <f t="shared" si="13"/>
        <v>QR_Language</v>
      </c>
      <c r="Q143" s="4" t="str">
        <f t="shared" si="18"/>
        <v>YAML file containing custom language translations</v>
      </c>
      <c r="R143" s="13" t="str">
        <f t="shared" si="16"/>
        <v>QR_Language:{create:true;type:file;suggested:[];default:;description:'YAML file containing custom language translations';OptionName:language;Section:language;}</v>
      </c>
      <c r="S143" t="str">
        <f t="shared" si="17"/>
        <v>language</v>
      </c>
    </row>
    <row r="144" spans="1:19" ht="26" customHeight="1">
      <c r="A144" s="6" t="s">
        <v>641</v>
      </c>
      <c r="B144" t="str">
        <f t="shared" si="14"/>
        <v>QR_Dir</v>
      </c>
      <c r="C144" s="5" t="s">
        <v>645</v>
      </c>
      <c r="D144" s="9" t="s">
        <v>756</v>
      </c>
      <c r="E144" s="5" t="s">
        <v>645</v>
      </c>
      <c r="J144">
        <f t="shared" si="15"/>
        <v>1</v>
      </c>
      <c r="K144" t="str" cm="1">
        <f t="array" ref="K144">"QR_"&amp;_xlfn.SWITCH($J144,1,_xlfn.CONCAT(PROPER(E144),),2,_xlfn.CONCAT(PROPER(E144),PROPER(F144)),3,_xlfn.CONCAT(PROPER(E144),PROPER(F144),PROPER(G144)),4,_xlfn.CONCAT(PROPER(E144),PROPER(F144),PROPER(G144),PROPER(H144)),5,_xlfn.CONCAT(PROPER(E144),PROPER(F144),PROPER(G144),PROPER(H144),PROPER(I144)))</f>
        <v>QR_Dir</v>
      </c>
      <c r="L144" t="s">
        <v>913</v>
      </c>
      <c r="M144" t="s">
        <v>946</v>
      </c>
      <c r="O144" t="b">
        <v>0</v>
      </c>
      <c r="P144" t="str">
        <f t="shared" si="13"/>
        <v>QR_Dir</v>
      </c>
      <c r="Q144" s="4" t="str">
        <f t="shared" si="18"/>
        <v>The base script direction for the document (rtl or ltr).For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Algorithm].When using LaTeX for bidirectional documents, only the xelatex engine is fully supported (use --pdf-engine=xelatex).</v>
      </c>
      <c r="R144" s="13" t="str">
        <f t="shared" si="16"/>
        <v>QR_Dir:{create:false;type:string;suggested:[rtl;ltr];default:;description:'The base script direction for the document (rtl or ltr).For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Algorithm].When using LaTeX for bidirectional documents, only the xelatex engine is fully supported (use --pdf-engine=xelatex).';OptionName:dir;Section:language;}</v>
      </c>
      <c r="S144" t="str">
        <f t="shared" si="17"/>
        <v>language</v>
      </c>
    </row>
    <row r="145" spans="1:19" ht="26" customHeight="1">
      <c r="A145" s="6" t="s">
        <v>646</v>
      </c>
      <c r="B145" t="str">
        <f t="shared" si="14"/>
        <v>QR_IncludeBeforeBody</v>
      </c>
      <c r="C145" s="5" t="s">
        <v>647</v>
      </c>
      <c r="D145" s="9" t="s">
        <v>757</v>
      </c>
      <c r="E145" s="5" t="s">
        <v>596</v>
      </c>
      <c r="F145" t="s">
        <v>875</v>
      </c>
      <c r="G145" t="s">
        <v>876</v>
      </c>
      <c r="J145">
        <f t="shared" si="15"/>
        <v>3</v>
      </c>
      <c r="K145" t="str" cm="1">
        <f t="array" ref="K145">"QR_"&amp;_xlfn.SWITCH($J145,1,_xlfn.CONCAT(PROPER(E145),),2,_xlfn.CONCAT(PROPER(E145),PROPER(F145)),3,_xlfn.CONCAT(PROPER(E145),PROPER(F145),PROPER(G145)),4,_xlfn.CONCAT(PROPER(E145),PROPER(F145),PROPER(G145),PROPER(H145)),5,_xlfn.CONCAT(PROPER(E145),PROPER(F145),PROPER(G145),PROPER(H145),PROPER(I145)))</f>
        <v>QR_IncludeBeforeBody</v>
      </c>
      <c r="L145" t="s">
        <v>913</v>
      </c>
      <c r="O145" t="b">
        <v>1</v>
      </c>
      <c r="P145" t="str">
        <f t="shared" si="13"/>
        <v>QR_IncludeBeforeBody</v>
      </c>
      <c r="Q145" s="4" t="str">
        <f t="shared" si="18"/>
        <v>Include contents at the beginning of the document body (e.g. after the &lt;body&gt; tag in HTML, or the \begin{document} command in LaTeX).A string value or an object with key “file” indicates a filename whose contents are to be includedAn object with key “text” indicates textual content to be included</v>
      </c>
      <c r="R145" s="13" t="str">
        <f t="shared" si="16"/>
        <v>QR_IncludeBeforeBody:{create:true;type:string;suggested:[];default:;description:'Include contents at the beginning of the document body (e.g. after the &lt;body&gt; tag in HTML, or the \begin{document} command in LaTeX).A string value or an object with key “file” indicates a filename whose contents are to be includedAn object with key “text” indicates textual content to be included';OptionName:include-before-body;Section:includes;}</v>
      </c>
      <c r="S145" t="str">
        <f t="shared" si="17"/>
        <v>includes</v>
      </c>
    </row>
    <row r="146" spans="1:19" ht="26" customHeight="1">
      <c r="A146" s="6" t="s">
        <v>646</v>
      </c>
      <c r="B146" t="str">
        <f t="shared" si="14"/>
        <v>QR_IncludeAfterBody</v>
      </c>
      <c r="C146" s="5" t="s">
        <v>648</v>
      </c>
      <c r="D146" s="9" t="s">
        <v>758</v>
      </c>
      <c r="E146" s="5" t="s">
        <v>596</v>
      </c>
      <c r="F146" t="s">
        <v>877</v>
      </c>
      <c r="G146" t="s">
        <v>876</v>
      </c>
      <c r="J146">
        <f t="shared" si="15"/>
        <v>3</v>
      </c>
      <c r="K146" t="str" cm="1">
        <f t="array" ref="K146">"QR_"&amp;_xlfn.SWITCH($J146,1,_xlfn.CONCAT(PROPER(E146),),2,_xlfn.CONCAT(PROPER(E146),PROPER(F146)),3,_xlfn.CONCAT(PROPER(E146),PROPER(F146),PROPER(G146)),4,_xlfn.CONCAT(PROPER(E146),PROPER(F146),PROPER(G146),PROPER(H146)),5,_xlfn.CONCAT(PROPER(E146),PROPER(F146),PROPER(G146),PROPER(H146),PROPER(I146)))</f>
        <v>QR_IncludeAfterBody</v>
      </c>
      <c r="L146" t="s">
        <v>913</v>
      </c>
      <c r="O146" t="b">
        <v>1</v>
      </c>
      <c r="P146" t="str">
        <f t="shared" si="13"/>
        <v>QR_IncludeAfterBody</v>
      </c>
      <c r="Q146" s="4" t="str">
        <f t="shared" si="18"/>
        <v>Include content at the end of the document body immediately after the markdown content. While it will be included before the closing &lt;/body&gt; tag in HTML and the \end{document} command in LaTeX, this option refers to the end of the markdown content.A string value or an object with key “file” indicates a filename whose contents are to be includedAn object with key “text” indicates textual content to be included</v>
      </c>
      <c r="R146" s="13" t="str">
        <f t="shared" si="16"/>
        <v>QR_IncludeAfterBody:{create:true;type:string;suggested:[];default:;description:'Include content at the end of the document body immediately after the markdown content. While it will be included before the closing &lt;/body&gt; tag in HTML and the \end{document} command in LaTeX, this option refers to the end of the markdown content.A string value or an object with key “file” indicates a filename whose contents are to be includedAn object with key “text” indicates textual content to be included';OptionName:include-after-body;Section:includes;}</v>
      </c>
      <c r="S146" t="str">
        <f t="shared" si="17"/>
        <v>includes</v>
      </c>
    </row>
    <row r="147" spans="1:19" ht="26" customHeight="1">
      <c r="A147" s="6" t="s">
        <v>646</v>
      </c>
      <c r="B147" t="str">
        <f t="shared" si="14"/>
        <v>QR_IncludeInHeader</v>
      </c>
      <c r="C147" s="5" t="s">
        <v>649</v>
      </c>
      <c r="D147" s="9" t="s">
        <v>759</v>
      </c>
      <c r="E147" s="5" t="s">
        <v>596</v>
      </c>
      <c r="F147" t="s">
        <v>814</v>
      </c>
      <c r="G147" t="s">
        <v>878</v>
      </c>
      <c r="J147">
        <f t="shared" si="15"/>
        <v>3</v>
      </c>
      <c r="K147" t="str" cm="1">
        <f t="array" ref="K147">"QR_"&amp;_xlfn.SWITCH($J147,1,_xlfn.CONCAT(PROPER(E147),),2,_xlfn.CONCAT(PROPER(E147),PROPER(F147)),3,_xlfn.CONCAT(PROPER(E147),PROPER(F147),PROPER(G147)),4,_xlfn.CONCAT(PROPER(E147),PROPER(F147),PROPER(G147),PROPER(H147)),5,_xlfn.CONCAT(PROPER(E147),PROPER(F147),PROPER(G147),PROPER(H147),PROPER(I147)))</f>
        <v>QR_IncludeInHeader</v>
      </c>
      <c r="L147" t="s">
        <v>913</v>
      </c>
      <c r="O147" t="b">
        <v>1</v>
      </c>
      <c r="P147" t="str">
        <f t="shared" si="13"/>
        <v>QR_IncludeInHeader</v>
      </c>
      <c r="Q147" s="4" t="str">
        <f t="shared" si="18"/>
        <v>Include contents at the end of the header. This can be used, for example, to include special CSS or JavaScript in HTML documents.A string value or an object with key “file” indicates a filename whose contents are to be includedAn object with key “text” indicates textual content to be included</v>
      </c>
      <c r="R147" s="13" t="str">
        <f t="shared" si="16"/>
        <v>QR_IncludeInHeader:{create:true;type:string;suggested:[];default:;description:'Include contents at the end of the header. This can be used, for example, to include special CSS or JavaScript in HTML documents.A string value or an object with key “file” indicates a filename whose contents are to be includedAn object with key “text” indicates textual content to be included';OptionName:include-in-header;Section:includes;}</v>
      </c>
      <c r="S147" t="str">
        <f t="shared" si="17"/>
        <v>includes</v>
      </c>
    </row>
    <row r="148" spans="1:19" ht="26" customHeight="1">
      <c r="A148" s="6" t="s">
        <v>646</v>
      </c>
      <c r="B148" t="str">
        <f t="shared" si="14"/>
        <v>QR_Resources</v>
      </c>
      <c r="C148" s="5" t="s">
        <v>650</v>
      </c>
      <c r="D148" s="9" t="s">
        <v>651</v>
      </c>
      <c r="E148" s="5" t="s">
        <v>650</v>
      </c>
      <c r="J148">
        <f t="shared" si="15"/>
        <v>1</v>
      </c>
      <c r="K148" t="str" cm="1">
        <f t="array" ref="K148">"QR_"&amp;_xlfn.SWITCH($J148,1,_xlfn.CONCAT(PROPER(E148),),2,_xlfn.CONCAT(PROPER(E148),PROPER(F148)),3,_xlfn.CONCAT(PROPER(E148),PROPER(F148),PROPER(G148)),4,_xlfn.CONCAT(PROPER(E148),PROPER(F148),PROPER(G148),PROPER(H148)),5,_xlfn.CONCAT(PROPER(E148),PROPER(F148),PROPER(G148),PROPER(H148),PROPER(I148)))</f>
        <v>QR_Resources</v>
      </c>
      <c r="L148" t="s">
        <v>913</v>
      </c>
      <c r="O148" t="b">
        <v>1</v>
      </c>
      <c r="P148" t="str">
        <f t="shared" si="13"/>
        <v>QR_Resources</v>
      </c>
      <c r="Q148" s="4" t="str">
        <f t="shared" si="18"/>
        <v>Path (or glob) to files to publish with this document.</v>
      </c>
      <c r="R148" s="13" t="str">
        <f t="shared" si="16"/>
        <v>QR_Resources:{create:true;type:string;suggested:[];default:;description:'Path (or glob) to files to publish with this document.';OptionName:resources;Section:includes;}</v>
      </c>
      <c r="S148" t="str">
        <f t="shared" si="17"/>
        <v>includes</v>
      </c>
    </row>
    <row r="149" spans="1:19" ht="26" customHeight="1">
      <c r="A149" s="6" t="s">
        <v>646</v>
      </c>
      <c r="B149" t="str">
        <f t="shared" si="14"/>
        <v>QR_MetadataFiles</v>
      </c>
      <c r="C149" s="5" t="s">
        <v>652</v>
      </c>
      <c r="D149" s="9" t="s">
        <v>653</v>
      </c>
      <c r="E149" s="5" t="s">
        <v>879</v>
      </c>
      <c r="F149" t="s">
        <v>880</v>
      </c>
      <c r="J149">
        <f t="shared" si="15"/>
        <v>2</v>
      </c>
      <c r="K149" t="str" cm="1">
        <f t="array" ref="K149">"QR_"&amp;_xlfn.SWITCH($J149,1,_xlfn.CONCAT(PROPER(E149),),2,_xlfn.CONCAT(PROPER(E149),PROPER(F149)),3,_xlfn.CONCAT(PROPER(E149),PROPER(F149),PROPER(G149)),4,_xlfn.CONCAT(PROPER(E149),PROPER(F149),PROPER(G149),PROPER(H149)),5,_xlfn.CONCAT(PROPER(E149),PROPER(F149),PROPER(G149),PROPER(H149),PROPER(I149)))</f>
        <v>QR_MetadataFiles</v>
      </c>
      <c r="L149" t="s">
        <v>916</v>
      </c>
      <c r="O149" t="b">
        <v>1</v>
      </c>
      <c r="P149" t="str">
        <f t="shared" si="13"/>
        <v>QR_MetadataFiles</v>
      </c>
      <c r="Q149" s="4" t="str">
        <f t="shared" si="18"/>
        <v>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-M, overwrite values specified with this option.</v>
      </c>
      <c r="R149" s="13" t="str">
        <f t="shared" si="16"/>
        <v>QR_MetadataFiles:{create:true;type:file;suggested:[];default:;description:'Read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-M, overwrite values specified with this option.';OptionName:metadata-files;Section:includes;}</v>
      </c>
      <c r="S149" t="str">
        <f t="shared" si="17"/>
        <v>includes</v>
      </c>
    </row>
    <row r="150" spans="1:19" ht="26" customHeight="1">
      <c r="A150" s="6" t="s">
        <v>654</v>
      </c>
      <c r="B150" t="str">
        <f t="shared" si="14"/>
        <v>QR_Keywords</v>
      </c>
      <c r="C150" s="5" t="s">
        <v>655</v>
      </c>
      <c r="D150" s="9" t="s">
        <v>656</v>
      </c>
      <c r="E150" s="5" t="s">
        <v>655</v>
      </c>
      <c r="J150">
        <f t="shared" si="15"/>
        <v>1</v>
      </c>
      <c r="K150" t="str" cm="1">
        <f t="array" ref="K150">"QR_"&amp;_xlfn.SWITCH($J150,1,_xlfn.CONCAT(PROPER(E150),),2,_xlfn.CONCAT(PROPER(E150),PROPER(F150)),3,_xlfn.CONCAT(PROPER(E150),PROPER(F150),PROPER(G150)),4,_xlfn.CONCAT(PROPER(E150),PROPER(F150),PROPER(G150),PROPER(H150)),5,_xlfn.CONCAT(PROPER(E150),PROPER(F150),PROPER(G150),PROPER(H150),PROPER(I150)))</f>
        <v>QR_Keywords</v>
      </c>
      <c r="L150" t="s">
        <v>947</v>
      </c>
      <c r="O150" t="b">
        <v>1</v>
      </c>
      <c r="P150" t="str">
        <f t="shared" si="13"/>
        <v>QR_Keywords</v>
      </c>
      <c r="Q150" s="4" t="str">
        <f t="shared" si="18"/>
        <v>List of keywords to be included in the document metadata.</v>
      </c>
      <c r="R150" s="13" t="str">
        <f t="shared" si="16"/>
        <v>QR_Keywords:{create:true;type:set;suggested:[];default:;description:'List of keywords to be included in the document metadata.';OptionName:keywords;Section:metadata;}</v>
      </c>
      <c r="S150" t="str">
        <f t="shared" si="17"/>
        <v>metadata</v>
      </c>
    </row>
    <row r="151" spans="1:19" ht="26" customHeight="1">
      <c r="A151" s="6" t="s">
        <v>654</v>
      </c>
      <c r="B151" t="str">
        <f t="shared" si="14"/>
        <v>QR_Pagetitle</v>
      </c>
      <c r="C151" s="5" t="s">
        <v>657</v>
      </c>
      <c r="D151" s="9" t="s">
        <v>658</v>
      </c>
      <c r="E151" s="5" t="s">
        <v>657</v>
      </c>
      <c r="J151">
        <f t="shared" si="15"/>
        <v>1</v>
      </c>
      <c r="K151" t="str" cm="1">
        <f t="array" ref="K151">"QR_"&amp;_xlfn.SWITCH($J151,1,_xlfn.CONCAT(PROPER(E151),),2,_xlfn.CONCAT(PROPER(E151),PROPER(F151)),3,_xlfn.CONCAT(PROPER(E151),PROPER(F151),PROPER(G151)),4,_xlfn.CONCAT(PROPER(E151),PROPER(F151),PROPER(G151),PROPER(H151)),5,_xlfn.CONCAT(PROPER(E151),PROPER(F151),PROPER(G151),PROPER(H151),PROPER(I151)))</f>
        <v>QR_Pagetitle</v>
      </c>
      <c r="L151" t="s">
        <v>913</v>
      </c>
      <c r="O151" t="b">
        <v>1</v>
      </c>
      <c r="P151" t="str">
        <f t="shared" si="13"/>
        <v>QR_Pagetitle</v>
      </c>
      <c r="Q151" s="4" t="str">
        <f t="shared" si="18"/>
        <v>Sets the title metadata for the document</v>
      </c>
      <c r="R151" s="13" t="str">
        <f t="shared" si="16"/>
        <v>QR_Pagetitle:{create:true;type:string;suggested:[];default:;description:'Sets the title metadata for the document';OptionName:pagetitle;Section:metadata;}</v>
      </c>
      <c r="S151" t="str">
        <f t="shared" si="17"/>
        <v>metadata</v>
      </c>
    </row>
    <row r="152" spans="1:19" ht="26" customHeight="1">
      <c r="A152" s="6" t="s">
        <v>654</v>
      </c>
      <c r="B152" t="str">
        <f t="shared" si="14"/>
        <v>QR_TitlePrefix</v>
      </c>
      <c r="C152" s="5" t="s">
        <v>659</v>
      </c>
      <c r="D152" s="9" t="s">
        <v>660</v>
      </c>
      <c r="E152" s="5" t="s">
        <v>369</v>
      </c>
      <c r="F152" t="s">
        <v>762</v>
      </c>
      <c r="J152">
        <f t="shared" si="15"/>
        <v>2</v>
      </c>
      <c r="K152" t="str" cm="1">
        <f t="array" ref="K152">"QR_"&amp;_xlfn.SWITCH($J152,1,_xlfn.CONCAT(PROPER(E152),),2,_xlfn.CONCAT(PROPER(E152),PROPER(F152)),3,_xlfn.CONCAT(PROPER(E152),PROPER(F152),PROPER(G152)),4,_xlfn.CONCAT(PROPER(E152),PROPER(F152),PROPER(G152),PROPER(H152)),5,_xlfn.CONCAT(PROPER(E152),PROPER(F152),PROPER(G152),PROPER(H152),PROPER(I152)))</f>
        <v>QR_TitlePrefix</v>
      </c>
      <c r="L152" t="s">
        <v>913</v>
      </c>
      <c r="O152" t="b">
        <v>1</v>
      </c>
      <c r="P152" t="str">
        <f t="shared" si="13"/>
        <v>QR_TitlePrefix</v>
      </c>
      <c r="Q152" s="4" t="str">
        <f t="shared" si="18"/>
        <v>Specify STRING as a prefix at the beginning of the title that appears in the HTML header (but not in the title as it appears at the beginning of the body)</v>
      </c>
      <c r="R152" s="13" t="str">
        <f t="shared" si="16"/>
        <v>QR_TitlePrefix:{create:true;type:string;suggested:[];default:;description:'Specify STRING as a prefix at the beginning of the title that appears in the HTML header (but not in the title as it appears at the beginning of the body)';OptionName:title-prefix;Section:metadata;}</v>
      </c>
      <c r="S152" t="str">
        <f t="shared" si="17"/>
        <v>metadata</v>
      </c>
    </row>
    <row r="153" spans="1:19" ht="26" customHeight="1">
      <c r="A153" s="6" t="s">
        <v>654</v>
      </c>
      <c r="B153" t="str">
        <f t="shared" si="14"/>
        <v>QR_DescriptionMeta</v>
      </c>
      <c r="C153" s="5" t="s">
        <v>661</v>
      </c>
      <c r="D153" s="9" t="s">
        <v>662</v>
      </c>
      <c r="E153" s="5" t="s">
        <v>715</v>
      </c>
      <c r="F153" t="s">
        <v>881</v>
      </c>
      <c r="J153">
        <f t="shared" si="15"/>
        <v>2</v>
      </c>
      <c r="K153" t="str" cm="1">
        <f t="array" ref="K153">"QR_"&amp;_xlfn.SWITCH($J153,1,_xlfn.CONCAT(PROPER(E153),),2,_xlfn.CONCAT(PROPER(E153),PROPER(F153)),3,_xlfn.CONCAT(PROPER(E153),PROPER(F153),PROPER(G153)),4,_xlfn.CONCAT(PROPER(E153),PROPER(F153),PROPER(G153),PROPER(H153)),5,_xlfn.CONCAT(PROPER(E153),PROPER(F153),PROPER(G153),PROPER(H153),PROPER(I153)))</f>
        <v>QR_DescriptionMeta</v>
      </c>
      <c r="L153" t="s">
        <v>947</v>
      </c>
      <c r="O153" t="b">
        <v>1</v>
      </c>
      <c r="P153" t="str">
        <f t="shared" si="13"/>
        <v>QR_DescriptionMeta</v>
      </c>
      <c r="Q153" s="4" t="str">
        <f t="shared" si="18"/>
        <v>Sets the description metadata for the document</v>
      </c>
      <c r="R153" s="13" t="str">
        <f t="shared" si="16"/>
        <v>QR_DescriptionMeta:{create:true;type:set;suggested:[];default:;description:'Sets the description metadata for the document';OptionName:description-meta;Section:metadata;}</v>
      </c>
      <c r="S153" t="str">
        <f t="shared" si="17"/>
        <v>metadata</v>
      </c>
    </row>
    <row r="154" spans="1:19" ht="26" customHeight="1">
      <c r="A154" s="6" t="s">
        <v>654</v>
      </c>
      <c r="B154" t="str">
        <f t="shared" si="14"/>
        <v>QR_AuthorMeta</v>
      </c>
      <c r="C154" s="5" t="s">
        <v>663</v>
      </c>
      <c r="D154" s="9" t="s">
        <v>664</v>
      </c>
      <c r="E154" s="5" t="s">
        <v>375</v>
      </c>
      <c r="F154" t="s">
        <v>881</v>
      </c>
      <c r="J154">
        <f t="shared" si="15"/>
        <v>2</v>
      </c>
      <c r="K154" t="str" cm="1">
        <f t="array" ref="K154">"QR_"&amp;_xlfn.SWITCH($J154,1,_xlfn.CONCAT(PROPER(E154),),2,_xlfn.CONCAT(PROPER(E154),PROPER(F154)),3,_xlfn.CONCAT(PROPER(E154),PROPER(F154),PROPER(G154)),4,_xlfn.CONCAT(PROPER(E154),PROPER(F154),PROPER(G154),PROPER(H154)),5,_xlfn.CONCAT(PROPER(E154),PROPER(F154),PROPER(G154),PROPER(H154),PROPER(I154)))</f>
        <v>QR_AuthorMeta</v>
      </c>
      <c r="L154" t="s">
        <v>947</v>
      </c>
      <c r="O154" t="b">
        <v>1</v>
      </c>
      <c r="P154" t="str">
        <f t="shared" si="13"/>
        <v>QR_AuthorMeta</v>
      </c>
      <c r="Q154" s="4" t="str">
        <f t="shared" si="18"/>
        <v>Sets the author metadata for the document</v>
      </c>
      <c r="R154" s="13" t="str">
        <f t="shared" si="16"/>
        <v>QR_AuthorMeta:{create:true;type:set;suggested:[];default:;description:'Sets the author metadata for the document';OptionName:author-meta;Section:metadata;}</v>
      </c>
      <c r="S154" t="str">
        <f t="shared" si="17"/>
        <v>metadata</v>
      </c>
    </row>
    <row r="155" spans="1:19" ht="26" customHeight="1">
      <c r="A155" s="6" t="s">
        <v>654</v>
      </c>
      <c r="B155" t="str">
        <f t="shared" si="14"/>
        <v>QR_DateMeta</v>
      </c>
      <c r="C155" s="5" t="s">
        <v>665</v>
      </c>
      <c r="D155" s="9" t="s">
        <v>666</v>
      </c>
      <c r="E155" s="5" t="s">
        <v>373</v>
      </c>
      <c r="F155" t="s">
        <v>881</v>
      </c>
      <c r="J155">
        <f t="shared" si="15"/>
        <v>2</v>
      </c>
      <c r="K155" t="str" cm="1">
        <f t="array" ref="K155">"QR_"&amp;_xlfn.SWITCH($J155,1,_xlfn.CONCAT(PROPER(E155),),2,_xlfn.CONCAT(PROPER(E155),PROPER(F155)),3,_xlfn.CONCAT(PROPER(E155),PROPER(F155),PROPER(G155)),4,_xlfn.CONCAT(PROPER(E155),PROPER(F155),PROPER(G155),PROPER(H155)),5,_xlfn.CONCAT(PROPER(E155),PROPER(F155),PROPER(G155),PROPER(H155),PROPER(I155)))</f>
        <v>QR_DateMeta</v>
      </c>
      <c r="L155" t="s">
        <v>947</v>
      </c>
      <c r="O155" t="b">
        <v>1</v>
      </c>
      <c r="P155" t="str">
        <f t="shared" si="13"/>
        <v>QR_DateMeta</v>
      </c>
      <c r="Q155" s="4" t="str">
        <f t="shared" si="18"/>
        <v>Sets the date metadata for the document</v>
      </c>
      <c r="R155" s="13" t="str">
        <f t="shared" si="16"/>
        <v>QR_DateMeta:{create:true;type:set;suggested:[];default:;description:'Sets the date metadata for the document';OptionName:date-meta;Section:metadata;}</v>
      </c>
      <c r="S155" t="str">
        <f t="shared" si="17"/>
        <v>metadata</v>
      </c>
    </row>
    <row r="156" spans="1:19" ht="26" customHeight="1">
      <c r="A156" s="6" t="s">
        <v>667</v>
      </c>
      <c r="B156" t="str">
        <f t="shared" si="14"/>
        <v>QR_From</v>
      </c>
      <c r="C156" s="5" t="s">
        <v>668</v>
      </c>
      <c r="D156" s="9" t="s">
        <v>669</v>
      </c>
      <c r="E156" s="5" t="s">
        <v>668</v>
      </c>
      <c r="J156">
        <f t="shared" si="15"/>
        <v>1</v>
      </c>
      <c r="K156" t="str" cm="1">
        <f t="array" ref="K156">"QR_"&amp;_xlfn.SWITCH($J156,1,_xlfn.CONCAT(PROPER(E156),),2,_xlfn.CONCAT(PROPER(E156),PROPER(F156)),3,_xlfn.CONCAT(PROPER(E156),PROPER(F156),PROPER(G156)),4,_xlfn.CONCAT(PROPER(E156),PROPER(F156),PROPER(G156),PROPER(H156)),5,_xlfn.CONCAT(PROPER(E156),PROPER(F156),PROPER(G156),PROPER(H156),PROPER(I156)))</f>
        <v>QR_From</v>
      </c>
      <c r="L156" t="s">
        <v>913</v>
      </c>
      <c r="M156" t="s">
        <v>948</v>
      </c>
      <c r="O156" t="b">
        <v>1</v>
      </c>
      <c r="P156" t="str">
        <f t="shared" si="13"/>
        <v>QR_From</v>
      </c>
      <c r="Q156" s="4" t="str">
        <f t="shared" si="18"/>
        <v>Format to read from. Extensions can be individually enabled or disabled by appending +EXTENSION or -EXTENSION to the format name (e.g. markdown+emoji).</v>
      </c>
      <c r="R156" s="13" t="str">
        <f t="shared" si="16"/>
        <v>QR_From:{create:true;type:string;suggested:[markdown+emoji];default:;description:'Format to read from. Extensions can be individually enabled or disabled by appending +EXTENSION or -EXTENSION to the format name (e.g. markdown+emoji).';OptionName:from;Section:rendering;}</v>
      </c>
      <c r="S156" t="str">
        <f t="shared" si="17"/>
        <v>rendering</v>
      </c>
    </row>
    <row r="157" spans="1:19" ht="26" customHeight="1">
      <c r="A157" s="6" t="s">
        <v>667</v>
      </c>
      <c r="B157" t="str">
        <f t="shared" si="14"/>
        <v>QR_OutputFile</v>
      </c>
      <c r="C157" s="5" t="s">
        <v>670</v>
      </c>
      <c r="D157" s="9" t="s">
        <v>671</v>
      </c>
      <c r="E157" s="5" t="s">
        <v>591</v>
      </c>
      <c r="F157" t="s">
        <v>882</v>
      </c>
      <c r="J157">
        <f t="shared" si="15"/>
        <v>2</v>
      </c>
      <c r="K157" t="str" cm="1">
        <f t="array" ref="K157">"QR_"&amp;_xlfn.SWITCH($J157,1,_xlfn.CONCAT(PROPER(E157),),2,_xlfn.CONCAT(PROPER(E157),PROPER(F157)),3,_xlfn.CONCAT(PROPER(E157),PROPER(F157),PROPER(G157)),4,_xlfn.CONCAT(PROPER(E157),PROPER(F157),PROPER(G157),PROPER(H157)),5,_xlfn.CONCAT(PROPER(E157),PROPER(F157),PROPER(G157),PROPER(H157),PROPER(I157)))</f>
        <v>QR_OutputFile</v>
      </c>
      <c r="L157" t="s">
        <v>916</v>
      </c>
      <c r="O157" t="b">
        <v>1</v>
      </c>
      <c r="P157" t="str">
        <f t="shared" si="13"/>
        <v>QR_OutputFile</v>
      </c>
      <c r="Q157" s="4" t="str">
        <f t="shared" si="18"/>
        <v>Output file to write to</v>
      </c>
      <c r="R157" s="13" t="str">
        <f t="shared" si="16"/>
        <v>QR_OutputFile:{create:true;type:file;suggested:[];default:;description:'Output file to write to';OptionName:output-file;Section:rendering;}</v>
      </c>
      <c r="S157" t="str">
        <f t="shared" si="17"/>
        <v>rendering</v>
      </c>
    </row>
    <row r="158" spans="1:19" ht="26" customHeight="1">
      <c r="A158" s="6" t="s">
        <v>667</v>
      </c>
      <c r="B158" t="str">
        <f t="shared" si="14"/>
        <v>QR_OutputExt</v>
      </c>
      <c r="C158" s="5" t="s">
        <v>672</v>
      </c>
      <c r="D158" s="9" t="s">
        <v>673</v>
      </c>
      <c r="E158" s="5" t="s">
        <v>591</v>
      </c>
      <c r="F158" t="s">
        <v>883</v>
      </c>
      <c r="J158">
        <f t="shared" si="15"/>
        <v>2</v>
      </c>
      <c r="K158" t="str" cm="1">
        <f t="array" ref="K158">"QR_"&amp;_xlfn.SWITCH($J158,1,_xlfn.CONCAT(PROPER(E158),),2,_xlfn.CONCAT(PROPER(E158),PROPER(F158)),3,_xlfn.CONCAT(PROPER(E158),PROPER(F158),PROPER(G158)),4,_xlfn.CONCAT(PROPER(E158),PROPER(F158),PROPER(G158),PROPER(H158)),5,_xlfn.CONCAT(PROPER(E158),PROPER(F158),PROPER(G158),PROPER(H158),PROPER(I158)))</f>
        <v>QR_OutputExt</v>
      </c>
      <c r="L158" t="s">
        <v>913</v>
      </c>
      <c r="O158" t="b">
        <v>1</v>
      </c>
      <c r="P158" t="str">
        <f t="shared" si="13"/>
        <v>QR_OutputExt</v>
      </c>
      <c r="Q158" s="4" t="str">
        <f t="shared" si="18"/>
        <v>Extension to use for generated output file</v>
      </c>
      <c r="R158" s="13" t="str">
        <f t="shared" si="16"/>
        <v>QR_OutputExt:{create:true;type:string;suggested:[];default:;description:'Extension to use for generated output file';OptionName:output-ext;Section:rendering;}</v>
      </c>
      <c r="S158" t="str">
        <f t="shared" si="17"/>
        <v>rendering</v>
      </c>
    </row>
    <row r="159" spans="1:19" ht="26" customHeight="1">
      <c r="A159" s="6" t="s">
        <v>667</v>
      </c>
      <c r="B159" t="str">
        <f t="shared" si="14"/>
        <v>QR_Template</v>
      </c>
      <c r="C159" s="5" t="s">
        <v>674</v>
      </c>
      <c r="D159" s="9" t="s">
        <v>675</v>
      </c>
      <c r="E159" s="5" t="s">
        <v>674</v>
      </c>
      <c r="J159">
        <f t="shared" si="15"/>
        <v>1</v>
      </c>
      <c r="K159" t="str" cm="1">
        <f t="array" ref="K159">"QR_"&amp;_xlfn.SWITCH($J159,1,_xlfn.CONCAT(PROPER(E159),),2,_xlfn.CONCAT(PROPER(E159),PROPER(F159)),3,_xlfn.CONCAT(PROPER(E159),PROPER(F159),PROPER(G159)),4,_xlfn.CONCAT(PROPER(E159),PROPER(F159),PROPER(G159),PROPER(H159)),5,_xlfn.CONCAT(PROPER(E159),PROPER(F159),PROPER(G159),PROPER(H159),PROPER(I159)))</f>
        <v>QR_Template</v>
      </c>
      <c r="L159" t="s">
        <v>916</v>
      </c>
      <c r="O159" t="b">
        <v>1</v>
      </c>
      <c r="P159" t="str">
        <f t="shared" si="13"/>
        <v>QR_Template</v>
      </c>
      <c r="Q159" s="4" t="str">
        <f t="shared" si="18"/>
        <v>Use the specified file as a custom template for the generated document.</v>
      </c>
      <c r="R159" s="13" t="str">
        <f t="shared" si="16"/>
        <v>QR_Template:{create:true;type:file;suggested:[];default:;description:'Use the specified file as a custom template for the generated document.';OptionName:template;Section:rendering;}</v>
      </c>
      <c r="S159" t="str">
        <f t="shared" si="17"/>
        <v>rendering</v>
      </c>
    </row>
    <row r="160" spans="1:19" ht="26" customHeight="1">
      <c r="A160" s="6" t="s">
        <v>667</v>
      </c>
      <c r="B160" t="str">
        <f t="shared" si="14"/>
        <v>QR_TemplatePartials</v>
      </c>
      <c r="C160" s="5" t="s">
        <v>676</v>
      </c>
      <c r="D160" s="9" t="s">
        <v>677</v>
      </c>
      <c r="E160" s="5" t="s">
        <v>674</v>
      </c>
      <c r="F160" t="s">
        <v>884</v>
      </c>
      <c r="J160">
        <f t="shared" si="15"/>
        <v>2</v>
      </c>
      <c r="K160" t="str" cm="1">
        <f t="array" ref="K160">"QR_"&amp;_xlfn.SWITCH($J160,1,_xlfn.CONCAT(PROPER(E160),),2,_xlfn.CONCAT(PROPER(E160),PROPER(F160)),3,_xlfn.CONCAT(PROPER(E160),PROPER(F160),PROPER(G160)),4,_xlfn.CONCAT(PROPER(E160),PROPER(F160),PROPER(G160),PROPER(H160)),5,_xlfn.CONCAT(PROPER(E160),PROPER(F160),PROPER(G160),PROPER(H160),PROPER(I160)))</f>
        <v>QR_TemplatePartials</v>
      </c>
      <c r="L160" t="s">
        <v>916</v>
      </c>
      <c r="O160" t="b">
        <v>1</v>
      </c>
      <c r="P160" t="str">
        <f t="shared" si="13"/>
        <v>QR_TemplatePartials</v>
      </c>
      <c r="Q160" s="4" t="str">
        <f t="shared" si="18"/>
        <v>Include the specified files as partials accessible to the template for the generated content.</v>
      </c>
      <c r="R160" s="13" t="str">
        <f t="shared" si="16"/>
        <v>QR_TemplatePartials:{create:true;type:file;suggested:[];default:;description:'Include the specified files as partials accessible to the template for the generated content.';OptionName:template-partials;Section:rendering;}</v>
      </c>
      <c r="S160" t="str">
        <f t="shared" si="17"/>
        <v>rendering</v>
      </c>
    </row>
    <row r="161" spans="1:19" ht="26" customHeight="1">
      <c r="A161" s="6" t="s">
        <v>667</v>
      </c>
      <c r="B161" t="str">
        <f t="shared" si="14"/>
        <v>QR_EmbedResources</v>
      </c>
      <c r="C161" s="5" t="s">
        <v>678</v>
      </c>
      <c r="D161" s="9" t="s">
        <v>961</v>
      </c>
      <c r="E161" s="5" t="s">
        <v>885</v>
      </c>
      <c r="F161" t="s">
        <v>650</v>
      </c>
      <c r="J161">
        <f t="shared" si="15"/>
        <v>2</v>
      </c>
      <c r="K161" t="str" cm="1">
        <f t="array" ref="K161">"QR_"&amp;_xlfn.SWITCH($J161,1,_xlfn.CONCAT(PROPER(E161),),2,_xlfn.CONCAT(PROPER(E161),PROPER(F161)),3,_xlfn.CONCAT(PROPER(E161),PROPER(F161),PROPER(G161)),4,_xlfn.CONCAT(PROPER(E161),PROPER(F161),PROPER(G161),PROPER(H161)),5,_xlfn.CONCAT(PROPER(E161),PROPER(F161),PROPER(G161),PROPER(H161),PROPER(I161)))</f>
        <v>QR_EmbedResources</v>
      </c>
      <c r="L161" t="s">
        <v>920</v>
      </c>
      <c r="O161" t="b">
        <v>1</v>
      </c>
      <c r="P161" t="str">
        <f t="shared" si="13"/>
        <v>QR_EmbedResources</v>
      </c>
      <c r="Q161" s="4" t="str">
        <f t="shared" si="18"/>
        <v>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v>
      </c>
      <c r="R161" s="13" t="str">
        <f t="shared" si="16"/>
        <v>QR_EmbedResources:{create:true;type:boolean;suggested:[];default:;description:'Produce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show.';OptionName:embed-resources;Section:rendering;}</v>
      </c>
      <c r="S161" t="str">
        <f t="shared" si="17"/>
        <v>rendering</v>
      </c>
    </row>
    <row r="162" spans="1:19" ht="26" customHeight="1">
      <c r="A162" s="6" t="s">
        <v>667</v>
      </c>
      <c r="B162" t="str">
        <f t="shared" si="14"/>
        <v>QR_SelfContainedMath</v>
      </c>
      <c r="C162" s="5" t="s">
        <v>680</v>
      </c>
      <c r="D162" s="9" t="s">
        <v>681</v>
      </c>
      <c r="E162" s="5" t="s">
        <v>886</v>
      </c>
      <c r="F162" t="s">
        <v>887</v>
      </c>
      <c r="G162" t="s">
        <v>888</v>
      </c>
      <c r="J162">
        <f t="shared" si="15"/>
        <v>3</v>
      </c>
      <c r="K162" t="str" cm="1">
        <f t="array" ref="K162">"QR_"&amp;_xlfn.SWITCH($J162,1,_xlfn.CONCAT(PROPER(E162),),2,_xlfn.CONCAT(PROPER(E162),PROPER(F162)),3,_xlfn.CONCAT(PROPER(E162),PROPER(F162),PROPER(G162)),4,_xlfn.CONCAT(PROPER(E162),PROPER(F162),PROPER(G162),PROPER(H162)),5,_xlfn.CONCAT(PROPER(E162),PROPER(F162),PROPER(G162),PROPER(H162),PROPER(I162)))</f>
        <v>QR_SelfContainedMath</v>
      </c>
      <c r="L162" t="s">
        <v>920</v>
      </c>
      <c r="O162" t="b">
        <v>1</v>
      </c>
      <c r="P162" t="str">
        <f t="shared" si="13"/>
        <v>QR_SelfContainedMath</v>
      </c>
      <c r="Q162" s="4" t="str">
        <f t="shared" si="18"/>
        <v>Embed math libraries (e.g. MathJax) within self-contained output. Note that math libraries are not embedded by default because they are quite large and often time consuming to download.</v>
      </c>
      <c r="R162" s="13" t="str">
        <f t="shared" si="16"/>
        <v>QR_SelfContainedMath:{create:true;type:boolean;suggested:[];default:;description:'Embed math libraries (e.g. MathJax) within self-contained output. Note that math libraries are not embedded by default because they are quite large and often time consuming to download.';OptionName:self-contained-math;Section:rendering;}</v>
      </c>
      <c r="S162" t="str">
        <f t="shared" si="17"/>
        <v>rendering</v>
      </c>
    </row>
    <row r="163" spans="1:19" ht="26" customHeight="1">
      <c r="A163" s="6" t="s">
        <v>667</v>
      </c>
      <c r="B163" t="str">
        <f t="shared" si="14"/>
        <v>QR_Filters</v>
      </c>
      <c r="C163" s="5" t="s">
        <v>682</v>
      </c>
      <c r="D163" s="9" t="s">
        <v>683</v>
      </c>
      <c r="E163" s="5" t="s">
        <v>682</v>
      </c>
      <c r="J163">
        <f t="shared" si="15"/>
        <v>1</v>
      </c>
      <c r="K163" t="str" cm="1">
        <f t="array" ref="K163">"QR_"&amp;_xlfn.SWITCH($J163,1,_xlfn.CONCAT(PROPER(E163),),2,_xlfn.CONCAT(PROPER(E163),PROPER(F163)),3,_xlfn.CONCAT(PROPER(E163),PROPER(F163),PROPER(G163)),4,_xlfn.CONCAT(PROPER(E163),PROPER(F163),PROPER(G163),PROPER(H163)),5,_xlfn.CONCAT(PROPER(E163),PROPER(F163),PROPER(G163),PROPER(H163),PROPER(I163)))</f>
        <v>QR_Filters</v>
      </c>
      <c r="L163" t="s">
        <v>913</v>
      </c>
      <c r="O163" t="b">
        <v>1</v>
      </c>
      <c r="P163" t="str">
        <f t="shared" si="13"/>
        <v>QR_Filters</v>
      </c>
      <c r="Q163" s="4" t="str">
        <f t="shared" si="18"/>
        <v>Specify executables or Lua scripts to be used as a filter transforming the pandoc AST after the input is parsed and before the output is written.</v>
      </c>
      <c r="R163" s="13" t="str">
        <f t="shared" si="16"/>
        <v>QR_Filters:{create:true;type:string;suggested:[];default:;description:'Specify executables or Lua scripts to be used as a filter transforming the pandoc AST after the input is parsed and before the output is written.';OptionName:filters;Section:rendering;}</v>
      </c>
      <c r="S163" t="str">
        <f t="shared" si="17"/>
        <v>rendering</v>
      </c>
    </row>
    <row r="164" spans="1:19" ht="26" customHeight="1">
      <c r="A164" s="6" t="s">
        <v>667</v>
      </c>
      <c r="B164" t="str">
        <f t="shared" si="14"/>
        <v>QR_Shortcodes</v>
      </c>
      <c r="C164" s="5" t="s">
        <v>684</v>
      </c>
      <c r="D164" s="9" t="s">
        <v>685</v>
      </c>
      <c r="E164" s="5" t="s">
        <v>684</v>
      </c>
      <c r="J164">
        <f t="shared" si="15"/>
        <v>1</v>
      </c>
      <c r="K164" t="str" cm="1">
        <f t="array" ref="K164">"QR_"&amp;_xlfn.SWITCH($J164,1,_xlfn.CONCAT(PROPER(E164),),2,_xlfn.CONCAT(PROPER(E164),PROPER(F164)),3,_xlfn.CONCAT(PROPER(E164),PROPER(F164),PROPER(G164)),4,_xlfn.CONCAT(PROPER(E164),PROPER(F164),PROPER(G164),PROPER(H164)),5,_xlfn.CONCAT(PROPER(E164),PROPER(F164),PROPER(G164),PROPER(H164),PROPER(I164)))</f>
        <v>QR_Shortcodes</v>
      </c>
      <c r="L164" t="s">
        <v>913</v>
      </c>
      <c r="O164" t="b">
        <v>1</v>
      </c>
      <c r="P164" t="str">
        <f t="shared" si="13"/>
        <v>QR_Shortcodes</v>
      </c>
      <c r="Q164" s="4" t="str">
        <f t="shared" si="18"/>
        <v>Specify Lua scripts that implement shortcode handlers</v>
      </c>
      <c r="R164" s="13" t="str">
        <f t="shared" si="16"/>
        <v>QR_Shortcodes:{create:true;type:string;suggested:[];default:;description:'Specify Lua scripts that implement shortcode handlers';OptionName:shortcodes;Section:rendering;}</v>
      </c>
      <c r="S164" t="str">
        <f t="shared" si="17"/>
        <v>rendering</v>
      </c>
    </row>
    <row r="165" spans="1:19" ht="26" customHeight="1">
      <c r="A165" s="6" t="s">
        <v>667</v>
      </c>
      <c r="B165" t="str">
        <f t="shared" si="14"/>
        <v>QR_KeepMd</v>
      </c>
      <c r="C165" s="5" t="s">
        <v>686</v>
      </c>
      <c r="D165" s="9" t="s">
        <v>687</v>
      </c>
      <c r="E165" s="5" t="s">
        <v>889</v>
      </c>
      <c r="F165" t="s">
        <v>890</v>
      </c>
      <c r="J165">
        <f t="shared" si="15"/>
        <v>2</v>
      </c>
      <c r="K165" t="str" cm="1">
        <f t="array" ref="K165">"QR_"&amp;_xlfn.SWITCH($J165,1,_xlfn.CONCAT(PROPER(E165),),2,_xlfn.CONCAT(PROPER(E165),PROPER(F165)),3,_xlfn.CONCAT(PROPER(E165),PROPER(F165),PROPER(G165)),4,_xlfn.CONCAT(PROPER(E165),PROPER(F165),PROPER(G165),PROPER(H165)),5,_xlfn.CONCAT(PROPER(E165),PROPER(F165),PROPER(G165),PROPER(H165),PROPER(I165)))</f>
        <v>QR_KeepMd</v>
      </c>
      <c r="L165" t="s">
        <v>920</v>
      </c>
      <c r="O165" t="b">
        <v>1</v>
      </c>
      <c r="P165" t="str">
        <f t="shared" si="13"/>
        <v>QR_KeepMd</v>
      </c>
      <c r="Q165" s="4" t="str">
        <f t="shared" si="18"/>
        <v>Keep the markdown file generated by executing code</v>
      </c>
      <c r="R165" s="13" t="str">
        <f t="shared" si="16"/>
        <v>QR_KeepMd:{create:true;type:boolean;suggested:[];default:;description:'Keep the markdown file generated by executing code';OptionName:keep-md;Section:rendering;}</v>
      </c>
      <c r="S165" t="str">
        <f t="shared" si="17"/>
        <v>rendering</v>
      </c>
    </row>
    <row r="166" spans="1:19" ht="26" customHeight="1">
      <c r="A166" s="6" t="s">
        <v>667</v>
      </c>
      <c r="B166" t="str">
        <f t="shared" si="14"/>
        <v>QR_KeepIpynb</v>
      </c>
      <c r="C166" s="5" t="s">
        <v>688</v>
      </c>
      <c r="D166" s="9" t="s">
        <v>689</v>
      </c>
      <c r="E166" s="5" t="s">
        <v>889</v>
      </c>
      <c r="F166" t="s">
        <v>891</v>
      </c>
      <c r="J166">
        <f t="shared" si="15"/>
        <v>2</v>
      </c>
      <c r="K166" t="str" cm="1">
        <f t="array" ref="K166">"QR_"&amp;_xlfn.SWITCH($J166,1,_xlfn.CONCAT(PROPER(E166),),2,_xlfn.CONCAT(PROPER(E166),PROPER(F166)),3,_xlfn.CONCAT(PROPER(E166),PROPER(F166),PROPER(G166)),4,_xlfn.CONCAT(PROPER(E166),PROPER(F166),PROPER(G166),PROPER(H166)),5,_xlfn.CONCAT(PROPER(E166),PROPER(F166),PROPER(G166),PROPER(H166),PROPER(I166)))</f>
        <v>QR_KeepIpynb</v>
      </c>
      <c r="L166" t="s">
        <v>920</v>
      </c>
      <c r="O166" t="b">
        <v>1</v>
      </c>
      <c r="P166" t="str">
        <f t="shared" si="13"/>
        <v>QR_KeepIpynb</v>
      </c>
      <c r="Q166" s="4" t="str">
        <f t="shared" si="18"/>
        <v>Keep the notebook file generated from executing code.</v>
      </c>
      <c r="R166" s="13" t="str">
        <f t="shared" si="16"/>
        <v>QR_KeepIpynb:{create:true;type:boolean;suggested:[];default:;description:'Keep the notebook file generated from executing code.';OptionName:keep-ipynb;Section:rendering;}</v>
      </c>
      <c r="S166" t="str">
        <f t="shared" si="17"/>
        <v>rendering</v>
      </c>
    </row>
    <row r="167" spans="1:19" ht="26" customHeight="1">
      <c r="A167" s="6" t="s">
        <v>667</v>
      </c>
      <c r="B167" t="str">
        <f t="shared" si="14"/>
        <v>QR_IpynbFilters</v>
      </c>
      <c r="C167" s="5" t="s">
        <v>690</v>
      </c>
      <c r="D167" s="9" t="s">
        <v>691</v>
      </c>
      <c r="E167" s="5" t="s">
        <v>891</v>
      </c>
      <c r="F167" t="s">
        <v>682</v>
      </c>
      <c r="J167">
        <f t="shared" si="15"/>
        <v>2</v>
      </c>
      <c r="K167" t="str" cm="1">
        <f t="array" ref="K167">"QR_"&amp;_xlfn.SWITCH($J167,1,_xlfn.CONCAT(PROPER(E167),),2,_xlfn.CONCAT(PROPER(E167),PROPER(F167)),3,_xlfn.CONCAT(PROPER(E167),PROPER(F167),PROPER(G167)),4,_xlfn.CONCAT(PROPER(E167),PROPER(F167),PROPER(G167),PROPER(H167)),5,_xlfn.CONCAT(PROPER(E167),PROPER(F167),PROPER(G167),PROPER(H167),PROPER(I167)))</f>
        <v>QR_IpynbFilters</v>
      </c>
      <c r="L167" t="s">
        <v>913</v>
      </c>
      <c r="O167" t="b">
        <v>1</v>
      </c>
      <c r="P167" t="str">
        <f t="shared" si="13"/>
        <v>QR_IpynbFilters</v>
      </c>
      <c r="Q167" s="4" t="str">
        <f t="shared" si="18"/>
        <v>Filters to pre-process ipynb files before rendering to markdown</v>
      </c>
      <c r="R167" s="13" t="str">
        <f t="shared" si="16"/>
        <v>QR_IpynbFilters:{create:true;type:string;suggested:[];default:;description:'Filters to pre-process ipynb files before rendering to markdown';OptionName:ipynb-filters;Section:rendering;}</v>
      </c>
      <c r="S167" t="str">
        <f t="shared" si="17"/>
        <v>rendering</v>
      </c>
    </row>
    <row r="168" spans="1:19" ht="26" customHeight="1">
      <c r="A168" s="6" t="s">
        <v>667</v>
      </c>
      <c r="B168" t="str">
        <f t="shared" si="14"/>
        <v>QR_IpynbShellInteractivity</v>
      </c>
      <c r="C168" s="5" t="s">
        <v>692</v>
      </c>
      <c r="D168" s="9" t="s">
        <v>693</v>
      </c>
      <c r="E168" s="5" t="s">
        <v>891</v>
      </c>
      <c r="F168" t="s">
        <v>892</v>
      </c>
      <c r="G168" t="s">
        <v>893</v>
      </c>
      <c r="J168">
        <f t="shared" si="15"/>
        <v>3</v>
      </c>
      <c r="K168" t="str" cm="1">
        <f t="array" ref="K168">"QR_"&amp;_xlfn.SWITCH($J168,1,_xlfn.CONCAT(PROPER(E168),),2,_xlfn.CONCAT(PROPER(E168),PROPER(F168)),3,_xlfn.CONCAT(PROPER(E168),PROPER(F168),PROPER(G168)),4,_xlfn.CONCAT(PROPER(E168),PROPER(F168),PROPER(G168),PROPER(H168)),5,_xlfn.CONCAT(PROPER(E168),PROPER(F168),PROPER(G168),PROPER(H168),PROPER(I168)))</f>
        <v>QR_IpynbShellInteractivity</v>
      </c>
      <c r="L168" t="s">
        <v>913</v>
      </c>
      <c r="O168" t="b">
        <v>1</v>
      </c>
      <c r="P168" t="str">
        <f t="shared" si="13"/>
        <v>QR_IpynbShellInteractivity</v>
      </c>
      <c r="Q168" s="4" t="str">
        <f t="shared" si="18"/>
        <v>Specify which nodes should be run interactively (displaying output from expressions)</v>
      </c>
      <c r="R168" s="13" t="str">
        <f t="shared" si="16"/>
        <v>QR_IpynbShellInteractivity:{create:true;type:string;suggested:[];default:;description:'Specify which nodes should be run interactively (displaying output from expressions)';OptionName:ipynb-shell-interactivity;Section:rendering;}</v>
      </c>
      <c r="S168" t="str">
        <f t="shared" si="17"/>
        <v>rendering</v>
      </c>
    </row>
    <row r="169" spans="1:19" ht="26" customHeight="1">
      <c r="A169" s="6" t="s">
        <v>667</v>
      </c>
      <c r="B169" t="str">
        <f t="shared" si="14"/>
        <v>QR_PlotlyConnected</v>
      </c>
      <c r="C169" s="5" t="s">
        <v>694</v>
      </c>
      <c r="D169" s="9" t="s">
        <v>695</v>
      </c>
      <c r="E169" s="5" t="s">
        <v>894</v>
      </c>
      <c r="F169" t="s">
        <v>895</v>
      </c>
      <c r="J169">
        <f t="shared" si="15"/>
        <v>2</v>
      </c>
      <c r="K169" t="str" cm="1">
        <f t="array" ref="K169">"QR_"&amp;_xlfn.SWITCH($J169,1,_xlfn.CONCAT(PROPER(E169),),2,_xlfn.CONCAT(PROPER(E169),PROPER(F169)),3,_xlfn.CONCAT(PROPER(E169),PROPER(F169),PROPER(G169)),4,_xlfn.CONCAT(PROPER(E169),PROPER(F169),PROPER(G169),PROPER(H169)),5,_xlfn.CONCAT(PROPER(E169),PROPER(F169),PROPER(G169),PROPER(H169),PROPER(I169)))</f>
        <v>QR_PlotlyConnected</v>
      </c>
      <c r="L169" t="s">
        <v>920</v>
      </c>
      <c r="O169" t="b">
        <v>1</v>
      </c>
      <c r="P169" t="str">
        <f t="shared" ref="P169:P186" si="19">TRIM(B169)</f>
        <v>QR_PlotlyConnected</v>
      </c>
      <c r="Q169" s="4" t="str">
        <f t="shared" si="18"/>
        <v>If true, use the “notebook_connected” plotly renderer, which downloads its dependencies from a CDN and requires an internet connection to view.</v>
      </c>
      <c r="R169" s="13" t="str">
        <f t="shared" si="16"/>
        <v>QR_PlotlyConnected:{create:true;type:boolean;suggested:[];default:;description:'If true, use the “notebook_connected” plotly renderer, which downloads its dependencies from a CDN and requires an internet connection to view.';OptionName:plotly-connected;Section:rendering;}</v>
      </c>
      <c r="S169" t="str">
        <f t="shared" si="17"/>
        <v>rendering</v>
      </c>
    </row>
    <row r="170" spans="1:19" ht="26" customHeight="1">
      <c r="A170" s="6" t="s">
        <v>667</v>
      </c>
      <c r="B170" t="str">
        <f t="shared" si="14"/>
        <v>QR_ExtractMedia</v>
      </c>
      <c r="C170" s="5" t="s">
        <v>696</v>
      </c>
      <c r="D170" s="9" t="s">
        <v>697</v>
      </c>
      <c r="E170" s="5" t="s">
        <v>896</v>
      </c>
      <c r="F170" t="s">
        <v>826</v>
      </c>
      <c r="J170">
        <f t="shared" si="15"/>
        <v>2</v>
      </c>
      <c r="K170" t="str" cm="1">
        <f t="array" ref="K170">"QR_"&amp;_xlfn.SWITCH($J170,1,_xlfn.CONCAT(PROPER(E170),),2,_xlfn.CONCAT(PROPER(E170),PROPER(F170)),3,_xlfn.CONCAT(PROPER(E170),PROPER(F170),PROPER(G170)),4,_xlfn.CONCAT(PROPER(E170),PROPER(F170),PROPER(G170),PROPER(H170)),5,_xlfn.CONCAT(PROPER(E170),PROPER(F170),PROPER(G170),PROPER(H170),PROPER(I170)))</f>
        <v>QR_ExtractMedia</v>
      </c>
      <c r="L170" t="s">
        <v>916</v>
      </c>
      <c r="O170" t="b">
        <v>1</v>
      </c>
      <c r="P170" t="str">
        <f t="shared" si="19"/>
        <v>QR_ExtractMedia</v>
      </c>
      <c r="Q170" s="4" t="str">
        <f t="shared" si="18"/>
        <v>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v>
      </c>
      <c r="R170" s="13" t="str">
        <f t="shared" si="16"/>
        <v>QR_ExtractMedia:{create:true;type:file;suggested:[];default:;description:'Extract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contents.';OptionName:extract-media;Section:rendering;}</v>
      </c>
      <c r="S170" t="str">
        <f t="shared" si="17"/>
        <v>rendering</v>
      </c>
    </row>
    <row r="171" spans="1:19" ht="26" customHeight="1">
      <c r="A171" s="6" t="s">
        <v>667</v>
      </c>
      <c r="B171" t="str">
        <f t="shared" si="14"/>
        <v>QR_ResourcePath</v>
      </c>
      <c r="C171" s="5" t="s">
        <v>698</v>
      </c>
      <c r="D171" s="9" t="s">
        <v>699</v>
      </c>
      <c r="E171" s="5" t="s">
        <v>897</v>
      </c>
      <c r="F171" t="s">
        <v>898</v>
      </c>
      <c r="J171">
        <f t="shared" si="15"/>
        <v>2</v>
      </c>
      <c r="K171" t="str" cm="1">
        <f t="array" ref="K171">"QR_"&amp;_xlfn.SWITCH($J171,1,_xlfn.CONCAT(PROPER(E171),),2,_xlfn.CONCAT(PROPER(E171),PROPER(F171)),3,_xlfn.CONCAT(PROPER(E171),PROPER(F171),PROPER(G171)),4,_xlfn.CONCAT(PROPER(E171),PROPER(F171),PROPER(G171),PROPER(H171)),5,_xlfn.CONCAT(PROPER(E171),PROPER(F171),PROPER(G171),PROPER(H171),PROPER(I171)))</f>
        <v>QR_ResourcePath</v>
      </c>
      <c r="L171" t="s">
        <v>917</v>
      </c>
      <c r="O171" t="b">
        <v>1</v>
      </c>
      <c r="P171" t="str">
        <f t="shared" si="19"/>
        <v>QR_ResourcePath</v>
      </c>
      <c r="Q171" s="4" t="str">
        <f t="shared" si="18"/>
        <v>List of paths to search for images and other resources.</v>
      </c>
      <c r="R171" s="13" t="str">
        <f t="shared" si="16"/>
        <v>QR_ResourcePath:{create:true;type:list;suggested:[];default:;description:'List of paths to search for images and other resources.';OptionName:resource-path;Section:rendering;}</v>
      </c>
      <c r="S171" t="str">
        <f t="shared" si="17"/>
        <v>rendering</v>
      </c>
    </row>
    <row r="172" spans="1:19" ht="26" customHeight="1">
      <c r="A172" s="6" t="s">
        <v>667</v>
      </c>
      <c r="B172" t="str">
        <f t="shared" si="14"/>
        <v>QR_DefaultImageExtension</v>
      </c>
      <c r="C172" s="5" t="s">
        <v>700</v>
      </c>
      <c r="D172" s="9" t="s">
        <v>701</v>
      </c>
      <c r="E172" s="5" t="s">
        <v>804</v>
      </c>
      <c r="F172" t="s">
        <v>234</v>
      </c>
      <c r="G172" t="s">
        <v>899</v>
      </c>
      <c r="J172">
        <f t="shared" si="15"/>
        <v>3</v>
      </c>
      <c r="K172" t="str" cm="1">
        <f t="array" ref="K172">"QR_"&amp;_xlfn.SWITCH($J172,1,_xlfn.CONCAT(PROPER(E172),),2,_xlfn.CONCAT(PROPER(E172),PROPER(F172)),3,_xlfn.CONCAT(PROPER(E172),PROPER(F172),PROPER(G172)),4,_xlfn.CONCAT(PROPER(E172),PROPER(F172),PROPER(G172),PROPER(H172)),5,_xlfn.CONCAT(PROPER(E172),PROPER(F172),PROPER(G172),PROPER(H172),PROPER(I172)))</f>
        <v>QR_DefaultImageExtension</v>
      </c>
      <c r="L172" t="s">
        <v>913</v>
      </c>
      <c r="O172" t="b">
        <v>0</v>
      </c>
      <c r="P172" t="str">
        <f t="shared" si="19"/>
        <v>QR_DefaultImageExtension</v>
      </c>
      <c r="Q172" s="4" t="str">
        <f t="shared" si="18"/>
        <v>Specify a default extension to use when image paths/URLs have no extension. This allows you to use the same source for formats that require different kinds of images. Currently this option only affects the Markdown and LaTeX readers.</v>
      </c>
      <c r="R172" s="13" t="str">
        <f t="shared" si="16"/>
        <v>QR_DefaultImageExtension:{create:false;type:string;suggested:[];default:;description:'Specify a default extension to use when image paths/URLs have no extension. This allows you to use the same source for formats that require different kinds of images. Currently this option only affects the Markdown and LaTeX readers.';OptionName:default-image-extension;Section:rendering;}</v>
      </c>
      <c r="S172" t="str">
        <f t="shared" si="17"/>
        <v>rendering</v>
      </c>
    </row>
    <row r="173" spans="1:19" ht="26" customHeight="1">
      <c r="A173" s="6" t="s">
        <v>667</v>
      </c>
      <c r="B173" t="str">
        <f t="shared" si="14"/>
        <v>QR_Abbreviations</v>
      </c>
      <c r="C173" s="5" t="s">
        <v>702</v>
      </c>
      <c r="D173" s="9" t="s">
        <v>703</v>
      </c>
      <c r="E173" s="5" t="s">
        <v>702</v>
      </c>
      <c r="J173">
        <f t="shared" si="15"/>
        <v>1</v>
      </c>
      <c r="K173" t="str" cm="1">
        <f t="array" ref="K173">"QR_"&amp;_xlfn.SWITCH($J173,1,_xlfn.CONCAT(PROPER(E173),),2,_xlfn.CONCAT(PROPER(E173),PROPER(F173)),3,_xlfn.CONCAT(PROPER(E173),PROPER(F173),PROPER(G173)),4,_xlfn.CONCAT(PROPER(E173),PROPER(F173),PROPER(G173),PROPER(H173)),5,_xlfn.CONCAT(PROPER(E173),PROPER(F173),PROPER(G173),PROPER(H173),PROPER(I173)))</f>
        <v>QR_Abbreviations</v>
      </c>
      <c r="L173" t="s">
        <v>916</v>
      </c>
      <c r="O173" t="b">
        <v>0</v>
      </c>
      <c r="P173" t="str">
        <f t="shared" si="19"/>
        <v>QR_Abbreviations</v>
      </c>
      <c r="Q173" s="4" t="str">
        <f t="shared" si="18"/>
        <v>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v>
      </c>
      <c r="R173" s="13" t="str">
        <f t="shared" si="16"/>
        <v>QR_Abbreviations:{create:false;type:file;suggested:[];default:;description:'Specifies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spaces.';OptionName:abbreviations;Section:rendering;}</v>
      </c>
      <c r="S173" t="str">
        <f t="shared" si="17"/>
        <v>rendering</v>
      </c>
    </row>
    <row r="174" spans="1:19" ht="26" customHeight="1">
      <c r="A174" s="6" t="s">
        <v>667</v>
      </c>
      <c r="B174" t="str">
        <f t="shared" si="14"/>
        <v>QR_Dpi</v>
      </c>
      <c r="C174" s="5" t="s">
        <v>203</v>
      </c>
      <c r="D174" s="9" t="s">
        <v>704</v>
      </c>
      <c r="E174" s="5" t="s">
        <v>203</v>
      </c>
      <c r="J174">
        <f t="shared" si="15"/>
        <v>1</v>
      </c>
      <c r="K174" t="str" cm="1">
        <f t="array" ref="K174">"QR_"&amp;_xlfn.SWITCH($J174,1,_xlfn.CONCAT(PROPER(E174),),2,_xlfn.CONCAT(PROPER(E174),PROPER(F174)),3,_xlfn.CONCAT(PROPER(E174),PROPER(F174),PROPER(G174)),4,_xlfn.CONCAT(PROPER(E174),PROPER(F174),PROPER(G174),PROPER(H174)),5,_xlfn.CONCAT(PROPER(E174),PROPER(F174),PROPER(G174),PROPER(H174),PROPER(I174)))</f>
        <v>QR_Dpi</v>
      </c>
      <c r="L174" t="s">
        <v>921</v>
      </c>
      <c r="O174" t="b">
        <v>1</v>
      </c>
      <c r="P174" t="str">
        <f t="shared" si="19"/>
        <v>QR_Dpi</v>
      </c>
      <c r="Q174" s="4" t="str">
        <f t="shared" si="18"/>
        <v>Specify the default dpi (dots per inch) value for conversion from pixels to inch/ centimeters and vice versa. (Technically, the correct term would be ppi: pixels per inch.) The default is 96. When images contain information about dpi internally, the encoded value is used instead of the default specified by this option.</v>
      </c>
      <c r="R174" s="13" t="str">
        <f t="shared" si="16"/>
        <v>QR_Dpi:{create:true;type:number;suggested:[];default:;description:'Specify the default dpi (dots per inch) value for conversion from pixels to inch/ centimeters and vice versa. (Technically, the correct term would be ppi: pixels per inch.) The default is 96. When images contain information about dpi internally, the encoded value is used instead of the default specified by this option.';OptionName:dpi;Section:rendering;}</v>
      </c>
      <c r="S174" t="str">
        <f t="shared" si="17"/>
        <v>rendering</v>
      </c>
    </row>
    <row r="175" spans="1:19" ht="26" customHeight="1">
      <c r="A175" s="6" t="s">
        <v>667</v>
      </c>
      <c r="B175" t="str">
        <f t="shared" si="14"/>
        <v>QR_HtmlTableProcessing</v>
      </c>
      <c r="C175" s="5" t="s">
        <v>705</v>
      </c>
      <c r="D175" s="9" t="s">
        <v>706</v>
      </c>
      <c r="E175" s="5" t="s">
        <v>765</v>
      </c>
      <c r="F175" t="s">
        <v>900</v>
      </c>
      <c r="G175" t="s">
        <v>901</v>
      </c>
      <c r="J175">
        <f t="shared" si="15"/>
        <v>3</v>
      </c>
      <c r="K175" t="str" cm="1">
        <f t="array" ref="K175">"QR_"&amp;_xlfn.SWITCH($J175,1,_xlfn.CONCAT(PROPER(E175),),2,_xlfn.CONCAT(PROPER(E175),PROPER(F175)),3,_xlfn.CONCAT(PROPER(E175),PROPER(F175),PROPER(G175)),4,_xlfn.CONCAT(PROPER(E175),PROPER(F175),PROPER(G175),PROPER(H175)),5,_xlfn.CONCAT(PROPER(E175),PROPER(F175),PROPER(G175),PROPER(H175),PROPER(I175)))</f>
        <v>QR_HtmlTableProcessing</v>
      </c>
      <c r="L175" t="s">
        <v>913</v>
      </c>
      <c r="M175" t="s">
        <v>949</v>
      </c>
      <c r="O175" t="b">
        <v>1</v>
      </c>
      <c r="P175" t="str">
        <f t="shared" si="19"/>
        <v>QR_HtmlTableProcessing</v>
      </c>
      <c r="Q175" s="4" t="str">
        <f t="shared" si="18"/>
        <v>If none, do not process tables in HTML input.</v>
      </c>
      <c r="R175" s="13" t="str">
        <f t="shared" si="16"/>
        <v>QR_HtmlTableProcessing:{create:true;type:string;suggested:[none];default:;description:'If none, do not process tables in HTML input.';OptionName:html-table-processing;Section:rendering;}</v>
      </c>
      <c r="S175" t="str">
        <f t="shared" si="17"/>
        <v>rendering</v>
      </c>
    </row>
    <row r="176" spans="1:19" ht="26" customHeight="1">
      <c r="A176" s="6" t="s">
        <v>707</v>
      </c>
      <c r="B176" t="str">
        <f t="shared" si="14"/>
        <v>QR_StripComments</v>
      </c>
      <c r="C176" s="5" t="s">
        <v>708</v>
      </c>
      <c r="D176" s="9" t="s">
        <v>709</v>
      </c>
      <c r="E176" s="5" t="s">
        <v>902</v>
      </c>
      <c r="F176" t="s">
        <v>903</v>
      </c>
      <c r="J176">
        <f t="shared" si="15"/>
        <v>2</v>
      </c>
      <c r="K176" t="str" cm="1">
        <f t="array" ref="K176">"QR_"&amp;_xlfn.SWITCH($J176,1,_xlfn.CONCAT(PROPER(E176),),2,_xlfn.CONCAT(PROPER(E176),PROPER(F176)),3,_xlfn.CONCAT(PROPER(E176),PROPER(F176),PROPER(G176)),4,_xlfn.CONCAT(PROPER(E176),PROPER(F176),PROPER(G176),PROPER(H176)),5,_xlfn.CONCAT(PROPER(E176),PROPER(F176),PROPER(G176),PROPER(H176),PROPER(I176)))</f>
        <v>QR_StripComments</v>
      </c>
      <c r="L176" t="s">
        <v>920</v>
      </c>
      <c r="O176" t="b">
        <v>1</v>
      </c>
      <c r="P176" t="str">
        <f t="shared" si="19"/>
        <v>QR_StripComments</v>
      </c>
      <c r="Q176" s="4" t="str">
        <f t="shared" si="18"/>
        <v>Strip out HTML comments in the Markdown source, rather than passing them on to Markdown, Textile or HTML output as raw HTML. This does not apply to HTML comments inside raw HTML blocks when the markdown_in_html_blocks extension is not set.</v>
      </c>
      <c r="R176" s="13" t="str">
        <f t="shared" si="16"/>
        <v>QR_StripComments:{create:true;type:boolean;suggested:[];default:;description:'Strip out HTML comments in the Markdown source, rather than passing them on to Markdown, Textile or HTML output as raw HTML. This does not apply to HTML comments inside raw HTML blocks when the markdown_in_html_blocks extension is not set.';OptionName:strip-comments;Section:textoutput;}</v>
      </c>
      <c r="S176" t="str">
        <f t="shared" si="17"/>
        <v>textoutput</v>
      </c>
    </row>
    <row r="177" spans="1:19" ht="26" customHeight="1">
      <c r="A177" s="6" t="s">
        <v>707</v>
      </c>
      <c r="B177" t="str">
        <f t="shared" si="14"/>
        <v>QR_Ascii</v>
      </c>
      <c r="C177" s="5" t="s">
        <v>710</v>
      </c>
      <c r="D177" s="9" t="s">
        <v>711</v>
      </c>
      <c r="E177" s="5" t="s">
        <v>710</v>
      </c>
      <c r="J177">
        <f t="shared" si="15"/>
        <v>1</v>
      </c>
      <c r="K177" t="str" cm="1">
        <f t="array" ref="K177">"QR_"&amp;_xlfn.SWITCH($J177,1,_xlfn.CONCAT(PROPER(E177),),2,_xlfn.CONCAT(PROPER(E177),PROPER(F177)),3,_xlfn.CONCAT(PROPER(E177),PROPER(F177),PROPER(G177)),4,_xlfn.CONCAT(PROPER(E177),PROPER(F177),PROPER(G177),PROPER(H177)),5,_xlfn.CONCAT(PROPER(E177),PROPER(F177),PROPER(G177),PROPER(H177),PROPER(I177)))</f>
        <v>QR_Ascii</v>
      </c>
      <c r="L177" t="s">
        <v>920</v>
      </c>
      <c r="O177" t="b">
        <v>1</v>
      </c>
      <c r="P177" t="str">
        <f t="shared" si="19"/>
        <v>QR_Ascii</v>
      </c>
      <c r="Q177" s="4" t="str">
        <f t="shared" si="18"/>
        <v>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v>
      </c>
      <c r="R177" s="13" t="str">
        <f t="shared" si="16"/>
        <v>QR_Ascii:{create:true;type:boolean;suggested:[];default:;description:'Use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default.';OptionName:ascii;Section:textoutput;}</v>
      </c>
      <c r="S177" t="str">
        <f t="shared" si="17"/>
        <v>textoutput</v>
      </c>
    </row>
    <row r="178" spans="1:19" ht="26" customHeight="1">
      <c r="A178" s="6" t="s">
        <v>712</v>
      </c>
      <c r="B178" t="str">
        <f t="shared" si="14"/>
        <v>QR_RevealjsUrl</v>
      </c>
      <c r="C178" s="5" t="s">
        <v>713</v>
      </c>
      <c r="D178" s="9" t="s">
        <v>714</v>
      </c>
      <c r="E178" s="5" t="s">
        <v>904</v>
      </c>
      <c r="F178" t="s">
        <v>815</v>
      </c>
      <c r="J178">
        <f t="shared" si="15"/>
        <v>2</v>
      </c>
      <c r="K178" t="str" cm="1">
        <f t="array" ref="K178">"QR_"&amp;_xlfn.SWITCH($J178,1,_xlfn.CONCAT(PROPER(E178),),2,_xlfn.CONCAT(PROPER(E178),PROPER(F178)),3,_xlfn.CONCAT(PROPER(E178),PROPER(F178),PROPER(G178)),4,_xlfn.CONCAT(PROPER(E178),PROPER(F178),PROPER(G178),PROPER(H178)),5,_xlfn.CONCAT(PROPER(E178),PROPER(F178),PROPER(G178),PROPER(H178),PROPER(I178)))</f>
        <v>QR_RevealjsUrl</v>
      </c>
      <c r="L178" t="s">
        <v>950</v>
      </c>
      <c r="O178" t="b">
        <v>1</v>
      </c>
      <c r="P178" t="str">
        <f t="shared" si="19"/>
        <v>QR_RevealjsUrl</v>
      </c>
      <c r="Q178" s="4" t="str">
        <f t="shared" si="18"/>
        <v>Directory containing reveal.js files.</v>
      </c>
      <c r="R178" s="13" t="str">
        <f t="shared" si="16"/>
        <v>QR_RevealjsUrl:{create:true;type:url;suggested:[];default:;description:'Directory containing reveal.js files.';OptionName:revealjs-url;Section:library;}</v>
      </c>
      <c r="S178" t="str">
        <f t="shared" si="17"/>
        <v>library</v>
      </c>
    </row>
    <row r="179" spans="1:19" ht="26" customHeight="1">
      <c r="A179" s="6" t="s">
        <v>588</v>
      </c>
      <c r="B179" t="str">
        <f t="shared" ref="B179:B186" si="20">K179</f>
        <v>QR_Eval</v>
      </c>
      <c r="C179" s="5" t="s">
        <v>589</v>
      </c>
      <c r="D179" s="9" t="s">
        <v>743</v>
      </c>
      <c r="E179" s="5" t="s">
        <v>589</v>
      </c>
      <c r="J179">
        <f t="shared" ref="J179:J186" si="21">COUNTA(E179:I179)</f>
        <v>1</v>
      </c>
      <c r="K179" t="str" cm="1">
        <f t="array" ref="K179">"QR_"&amp;_xlfn.SWITCH($J179,1,_xlfn.CONCAT(PROPER(E179),),2,_xlfn.CONCAT(PROPER(E179),PROPER(F179)),3,_xlfn.CONCAT(PROPER(E179),PROPER(F179),PROPER(G179)),4,_xlfn.CONCAT(PROPER(E179),PROPER(F179),PROPER(G179),PROPER(H179)),5,_xlfn.CONCAT(PROPER(E179),PROPER(F179),PROPER(G179),PROPER(H179),PROPER(I179)))</f>
        <v>QR_Eval</v>
      </c>
      <c r="L179" t="s">
        <v>920</v>
      </c>
      <c r="O179" t="b">
        <v>1</v>
      </c>
      <c r="P179" t="str">
        <f t="shared" si="19"/>
        <v>QR_Eval</v>
      </c>
      <c r="Q179" s="4" t="str">
        <f t="shared" si="18"/>
        <v>Evaluate code cells (if false just echos the code into output).true (default): evaluate code cellfalse: don’t evaluate code cell[...]: A list of positive or negative line numbers to selectively include or exclude lines (explicit inclusion/excusion of lines is available only when using the knitr engine)true (default): evaluate code cellfalse: don’t evaluate code cell[...]: A list of positive or negative line numbers to selectively include or exclude lines (explicit inclusion/excusion of lines is available only when using the knitr engine)</v>
      </c>
      <c r="R179" s="13" t="str">
        <f t="shared" si="16"/>
        <v>QR_Eval:{create:true;type:boolean;suggested:[];default:;description:'Evaluate code cells (if false just echos the code into output).true (default): evaluate code cellfalse: don’t evaluate code cell[...]: A list of positive or negative line numbers to selectively include or exclude lines (explicit inclusion/excusion of lines is available only when using the knitr engine)true (default): evaluate code cellfalse: don’t evaluate code cell[...]: A list of positive or negative line numbers to selectively include or exclude lines (explicit inclusion/excusion of lines is available only when using the knitr engine)';OptionName:eval;Section:execution;}</v>
      </c>
      <c r="S179" t="str">
        <f t="shared" si="17"/>
        <v>execution</v>
      </c>
    </row>
    <row r="180" spans="1:19" ht="26" customHeight="1">
      <c r="A180" s="6" t="s">
        <v>588</v>
      </c>
      <c r="B180" t="str">
        <f t="shared" si="20"/>
        <v>QR_Echo</v>
      </c>
      <c r="C180" s="5" t="s">
        <v>590</v>
      </c>
      <c r="D180" s="9" t="s">
        <v>741</v>
      </c>
      <c r="E180" s="5" t="s">
        <v>590</v>
      </c>
      <c r="J180">
        <f t="shared" si="21"/>
        <v>1</v>
      </c>
      <c r="K180" t="str" cm="1">
        <f t="array" ref="K180">"QR_"&amp;_xlfn.SWITCH($J180,1,_xlfn.CONCAT(PROPER(E180),),2,_xlfn.CONCAT(PROPER(E180),PROPER(F180)),3,_xlfn.CONCAT(PROPER(E180),PROPER(F180),PROPER(G180)),4,_xlfn.CONCAT(PROPER(E180),PROPER(F180),PROPER(G180),PROPER(H180)),5,_xlfn.CONCAT(PROPER(E180),PROPER(F180),PROPER(G180),PROPER(H180),PROPER(I180)))</f>
        <v>QR_Echo</v>
      </c>
      <c r="L180" t="s">
        <v>920</v>
      </c>
      <c r="O180" t="b">
        <v>1</v>
      </c>
      <c r="P180" t="str">
        <f t="shared" si="19"/>
        <v>QR_Echo</v>
      </c>
      <c r="Q180" s="4" t="str">
        <f t="shared" si="18"/>
        <v>Include cell source code in rendered output.true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v>
      </c>
      <c r="R180" s="13" t="str">
        <f t="shared" si="16"/>
        <v>QR_Echo:{create:true;type:boolean;suggested:[];default:;description:'Include cell source code in rendered output.true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engine)';OptionName:echo;Section:execution;}</v>
      </c>
      <c r="S180" t="str">
        <f t="shared" si="17"/>
        <v>execution</v>
      </c>
    </row>
    <row r="181" spans="1:19" ht="26" customHeight="1">
      <c r="A181" s="6" t="s">
        <v>588</v>
      </c>
      <c r="B181" t="str">
        <f t="shared" si="20"/>
        <v>QR_Output</v>
      </c>
      <c r="C181" s="5" t="s">
        <v>591</v>
      </c>
      <c r="D181" s="9" t="s">
        <v>951</v>
      </c>
      <c r="E181" s="5" t="s">
        <v>591</v>
      </c>
      <c r="J181">
        <f t="shared" si="21"/>
        <v>1</v>
      </c>
      <c r="K181" t="str" cm="1">
        <f t="array" ref="K181">"QR_"&amp;_xlfn.SWITCH($J181,1,_xlfn.CONCAT(PROPER(E181),),2,_xlfn.CONCAT(PROPER(E181),PROPER(F181)),3,_xlfn.CONCAT(PROPER(E181),PROPER(F181),PROPER(G181)),4,_xlfn.CONCAT(PROPER(E181),PROPER(F181),PROPER(G181),PROPER(H181)),5,_xlfn.CONCAT(PROPER(E181),PROPER(F181),PROPER(G181),PROPER(H181),PROPER(I181)))</f>
        <v>QR_Output</v>
      </c>
      <c r="L181" t="s">
        <v>913</v>
      </c>
      <c r="M181" t="s">
        <v>952</v>
      </c>
      <c r="O181" t="b">
        <v>1</v>
      </c>
      <c r="P181" t="str">
        <f t="shared" si="19"/>
        <v>QR_Output</v>
      </c>
      <c r="Q181" s="4" t="str">
        <f t="shared" si="18"/>
        <v>Include the results of executing the code in the output. Possible values:true: Include results.false: Do not include results.asis: Treat output as raw markdown with no enclosing containers.</v>
      </c>
      <c r="R181" s="13" t="str">
        <f t="shared" si="16"/>
        <v>QR_Output:{create:true;type:string;suggested:[true;false;asis];default:;description:'Include the results of executing the code in the output. Possible values:true: Include results.false: Do not include results.asis: Treat output as raw markdown with no enclosing containers.';OptionName:output;Section:execution;}</v>
      </c>
      <c r="S181" t="str">
        <f t="shared" si="17"/>
        <v>execution</v>
      </c>
    </row>
    <row r="182" spans="1:19" ht="26" customHeight="1">
      <c r="A182" s="6" t="s">
        <v>588</v>
      </c>
      <c r="B182" t="str">
        <f t="shared" si="20"/>
        <v>QR_Warning</v>
      </c>
      <c r="C182" s="5" t="s">
        <v>592</v>
      </c>
      <c r="D182" s="9" t="s">
        <v>593</v>
      </c>
      <c r="E182" s="5" t="s">
        <v>592</v>
      </c>
      <c r="J182">
        <f t="shared" si="21"/>
        <v>1</v>
      </c>
      <c r="K182" t="str" cm="1">
        <f t="array" ref="K182">"QR_"&amp;_xlfn.SWITCH($J182,1,_xlfn.CONCAT(PROPER(E182),),2,_xlfn.CONCAT(PROPER(E182),PROPER(F182)),3,_xlfn.CONCAT(PROPER(E182),PROPER(F182),PROPER(G182)),4,_xlfn.CONCAT(PROPER(E182),PROPER(F182),PROPER(G182),PROPER(H182)),5,_xlfn.CONCAT(PROPER(E182),PROPER(F182),PROPER(G182),PROPER(H182),PROPER(I182)))</f>
        <v>QR_Warning</v>
      </c>
      <c r="L182" t="s">
        <v>920</v>
      </c>
      <c r="O182" t="b">
        <v>1</v>
      </c>
      <c r="P182" t="str">
        <f t="shared" si="19"/>
        <v>QR_Warning</v>
      </c>
      <c r="Q182" s="4" t="str">
        <f t="shared" si="18"/>
        <v>Include warnings in rendered output.</v>
      </c>
      <c r="R182" s="13" t="str">
        <f t="shared" si="16"/>
        <v>QR_Warning:{create:true;type:boolean;suggested:[];default:;description:'Include warnings in rendered output.';OptionName:warning;Section:execution;}</v>
      </c>
      <c r="S182" t="str">
        <f t="shared" si="17"/>
        <v>execution</v>
      </c>
    </row>
    <row r="183" spans="1:19" ht="26" customHeight="1">
      <c r="A183" s="6" t="s">
        <v>588</v>
      </c>
      <c r="B183" t="str">
        <f t="shared" si="20"/>
        <v>QR_Error</v>
      </c>
      <c r="C183" s="5" t="s">
        <v>594</v>
      </c>
      <c r="D183" s="9" t="s">
        <v>595</v>
      </c>
      <c r="E183" s="5" t="s">
        <v>594</v>
      </c>
      <c r="J183">
        <f t="shared" si="21"/>
        <v>1</v>
      </c>
      <c r="K183" t="str" cm="1">
        <f t="array" ref="K183">"QR_"&amp;_xlfn.SWITCH($J183,1,_xlfn.CONCAT(PROPER(E183),),2,_xlfn.CONCAT(PROPER(E183),PROPER(F183)),3,_xlfn.CONCAT(PROPER(E183),PROPER(F183),PROPER(G183)),4,_xlfn.CONCAT(PROPER(E183),PROPER(F183),PROPER(G183),PROPER(H183)),5,_xlfn.CONCAT(PROPER(E183),PROPER(F183),PROPER(G183),PROPER(H183),PROPER(I183)))</f>
        <v>QR_Error</v>
      </c>
      <c r="L183" t="s">
        <v>920</v>
      </c>
      <c r="O183" t="b">
        <v>1</v>
      </c>
      <c r="P183" t="str">
        <f t="shared" si="19"/>
        <v>QR_Error</v>
      </c>
      <c r="Q183" s="4" t="str">
        <f t="shared" si="18"/>
        <v>Include errors in the output (note that this implies that errors executing code will not halt processing of the document).</v>
      </c>
      <c r="R183" s="13" t="str">
        <f t="shared" si="16"/>
        <v>QR_Error:{create:true;type:boolean;suggested:[];default:;description:'Include errors in the output (note that this implies that errors executing code will not halt processing of the document).';OptionName:error;Section:execution;}</v>
      </c>
      <c r="S183" t="str">
        <f t="shared" si="17"/>
        <v>execution</v>
      </c>
    </row>
    <row r="184" spans="1:19" ht="26" customHeight="1">
      <c r="A184" s="6" t="s">
        <v>588</v>
      </c>
      <c r="B184" t="str">
        <f t="shared" si="20"/>
        <v>QR_Include</v>
      </c>
      <c r="C184" s="5" t="s">
        <v>596</v>
      </c>
      <c r="D184" s="9" t="s">
        <v>597</v>
      </c>
      <c r="E184" s="5" t="s">
        <v>596</v>
      </c>
      <c r="J184">
        <f t="shared" si="21"/>
        <v>1</v>
      </c>
      <c r="K184" t="str" cm="1">
        <f t="array" ref="K184">"QR_"&amp;_xlfn.SWITCH($J184,1,_xlfn.CONCAT(PROPER(E184),),2,_xlfn.CONCAT(PROPER(E184),PROPER(F184)),3,_xlfn.CONCAT(PROPER(E184),PROPER(F184),PROPER(G184)),4,_xlfn.CONCAT(PROPER(E184),PROPER(F184),PROPER(G184),PROPER(H184)),5,_xlfn.CONCAT(PROPER(E184),PROPER(F184),PROPER(G184),PROPER(H184),PROPER(I184)))</f>
        <v>QR_Include</v>
      </c>
      <c r="L184" t="s">
        <v>920</v>
      </c>
      <c r="O184" t="b">
        <v>1</v>
      </c>
      <c r="P184" t="str">
        <f t="shared" si="19"/>
        <v>QR_Include</v>
      </c>
      <c r="Q184" s="4" t="str">
        <f t="shared" si="18"/>
        <v>Catch all for preventing any output (code or results) from being included in output.</v>
      </c>
      <c r="R184" s="13" t="str">
        <f t="shared" si="16"/>
        <v>QR_Include:{create:true;type:boolean;suggested:[];default:;description:'Catch all for preventing any output (code or results) from being included in output.';OptionName:include;Section:execution;}</v>
      </c>
      <c r="S184" t="str">
        <f t="shared" si="17"/>
        <v>execution</v>
      </c>
    </row>
    <row r="185" spans="1:19" ht="26" customHeight="1">
      <c r="A185" s="6" t="s">
        <v>588</v>
      </c>
      <c r="B185" t="str">
        <f t="shared" si="20"/>
        <v>QR_Cache</v>
      </c>
      <c r="C185" s="5" t="s">
        <v>598</v>
      </c>
      <c r="D185" s="9" t="s">
        <v>744</v>
      </c>
      <c r="E185" s="5" t="s">
        <v>598</v>
      </c>
      <c r="J185">
        <f t="shared" si="21"/>
        <v>1</v>
      </c>
      <c r="K185" t="str" cm="1">
        <f t="array" ref="K185">"QR_"&amp;_xlfn.SWITCH($J185,1,_xlfn.CONCAT(PROPER(E185),),2,_xlfn.CONCAT(PROPER(E185),PROPER(F185)),3,_xlfn.CONCAT(PROPER(E185),PROPER(F185),PROPER(G185)),4,_xlfn.CONCAT(PROPER(E185),PROPER(F185),PROPER(G185),PROPER(H185)),5,_xlfn.CONCAT(PROPER(E185),PROPER(F185),PROPER(G185),PROPER(H185),PROPER(I185)))</f>
        <v>QR_Cache</v>
      </c>
      <c r="L185" t="s">
        <v>913</v>
      </c>
      <c r="M185" t="s">
        <v>953</v>
      </c>
      <c r="O185" t="b">
        <v>1</v>
      </c>
      <c r="P185" t="str">
        <f t="shared" si="19"/>
        <v>QR_Cache</v>
      </c>
      <c r="Q185" s="4" t="str">
        <f t="shared" si="18"/>
        <v>Cache results of computations (using the knitr cache for R documents, and Jupyter Cache for Jupyter documents).Note that cache invalidation is triggered by changes in chunk source code (or other cache attributes you’ve defined).true: Cache resultsfalse: Do not cache resultsrefresh: Force a refresh of the cache even if has not been otherwise invalidated.</v>
      </c>
      <c r="R185" s="13" t="str">
        <f t="shared" si="16"/>
        <v>QR_Cache:{create:true;type:string;suggested:[true;false;refresh];default:;description:'Cache results of computations (using the knitr cache for R documents, and Jupyter Cache for Jupyter documents).Note that cache invalidation is triggered by changes in chunk source code (or other cache attributes you’ve defined).true: Cache resultsfalse: Do not cache resultsrefresh: Force a refresh of the cache even if has not been otherwise invalidated.';OptionName:cache;Section:execution;}</v>
      </c>
      <c r="S185" t="str">
        <f t="shared" si="17"/>
        <v>execution</v>
      </c>
    </row>
    <row r="186" spans="1:19" ht="26" customHeight="1">
      <c r="A186" s="6" t="s">
        <v>588</v>
      </c>
      <c r="B186" t="str">
        <f t="shared" si="20"/>
        <v>QR_Freeze</v>
      </c>
      <c r="C186" s="5" t="s">
        <v>599</v>
      </c>
      <c r="D186" s="9" t="s">
        <v>745</v>
      </c>
      <c r="E186" s="5" t="s">
        <v>599</v>
      </c>
      <c r="J186">
        <f t="shared" si="21"/>
        <v>1</v>
      </c>
      <c r="K186" t="str" cm="1">
        <f t="array" ref="K186">"QR_"&amp;_xlfn.SWITCH($J186,1,_xlfn.CONCAT(PROPER(E186),),2,_xlfn.CONCAT(PROPER(E186),PROPER(F186)),3,_xlfn.CONCAT(PROPER(E186),PROPER(F186),PROPER(G186)),4,_xlfn.CONCAT(PROPER(E186),PROPER(F186),PROPER(G186),PROPER(H186)),5,_xlfn.CONCAT(PROPER(E186),PROPER(F186),PROPER(G186),PROPER(H186),PROPER(I186)))</f>
        <v>QR_Freeze</v>
      </c>
      <c r="L186" t="s">
        <v>913</v>
      </c>
      <c r="M186" t="s">
        <v>931</v>
      </c>
      <c r="O186" t="b">
        <v>1</v>
      </c>
      <c r="P186" t="str">
        <f t="shared" si="19"/>
        <v>QR_Freeze</v>
      </c>
      <c r="Q186" s="4" t="str">
        <f t="shared" si="18"/>
        <v>Control the re-use of previous computational output when rendering.true: Never recompute previously generated computational output during a global project renderfalse (default): Recompute previously generated computational outputauto: Re-compute previously generated computational output only in case their source file changes</v>
      </c>
      <c r="R186" s="13" t="str">
        <f t="shared" si="16"/>
        <v>QR_Freeze:{create:true;type:string;suggested:[true;false;auto];default:;description:'Control the re-use of previous computational output when rendering.true: Never recompute previously generated computational output during a global project renderfalse (default): Recompute previously generated computational outputauto: Re-compute previously generated computational output only in case their source file changes';OptionName:freeze;Section:execution;}</v>
      </c>
      <c r="S186" t="str">
        <f t="shared" si="17"/>
        <v>execution</v>
      </c>
    </row>
  </sheetData>
  <autoFilter ref="A1:Y186" xr:uid="{CA7F2D64-387C-FD42-961A-9BB461F6C2E1}"/>
  <phoneticPr fontId="1"/>
  <hyperlinks>
    <hyperlink ref="A2" r:id="rId1" location="title-author" display="https://quarto.org/docs/reference/formats/presentations/revealjs.html - title-author" xr:uid="{27F0BF20-230E-A946-8D7A-9FA18CD82F60}"/>
    <hyperlink ref="A8" r:id="rId2" location="format-options" display="https://quarto.org/docs/reference/formats/presentations/revealjs.html - format-options" xr:uid="{A93549DF-2926-1E4F-BA9C-62D892B586A1}"/>
    <hyperlink ref="A15" r:id="rId3" location="table-of-contents" display="https://quarto.org/docs/reference/formats/presentations/revealjs.html - table-of-contents" xr:uid="{F3D1BB30-4764-6742-BA69-F7D8ED0EE1CF}"/>
    <hyperlink ref="A18" r:id="rId4" location="numbering" display="https://quarto.org/docs/reference/formats/presentations/revealjs.html - numbering" xr:uid="{C6FE5DF7-0B12-1F4F-9CAF-B76E34C97EA6}"/>
    <hyperlink ref="A22" r:id="rId5" location="slides" display="https://quarto.org/docs/reference/formats/presentations/revealjs.html - slides" xr:uid="{8CF40116-5168-784E-9A95-4054952C91F8}"/>
    <hyperlink ref="A31" r:id="rId6" location="slide-content" display="https://quarto.org/docs/reference/formats/presentations/revealjs.html - slide-content" xr:uid="{D198D60F-6C9B-494C-A267-1637BECBE5A6}"/>
    <hyperlink ref="A36" r:id="rId7" location="slide-tools" display="https://quarto.org/docs/reference/formats/presentations/revealjs.html - slide-tools" xr:uid="{91D0E36C-11C4-A045-93F1-8895961C96BF}"/>
    <hyperlink ref="A41" r:id="rId8" location="transitions" display="https://quarto.org/docs/reference/formats/presentations/revealjs.html - transitions" xr:uid="{BD8D967E-D7FC-0C43-9DB8-B444EDCE6987}"/>
    <hyperlink ref="A50" r:id="rId9" location="navigation" display="https://quarto.org/docs/reference/formats/presentations/revealjs.html - navigation" xr:uid="{8D41FC92-2B47-1244-8672-66A519C0FCB5}"/>
    <hyperlink ref="A77" r:id="rId10" location="print-to-pdf" display="https://quarto.org/docs/reference/formats/presentations/revealjs.html - print-to-pdf" xr:uid="{B390D496-7DA8-7C43-9C5D-8E52A15621B6}"/>
    <hyperlink ref="A80" r:id="rId11" location="media" display="https://quarto.org/docs/reference/formats/presentations/revealjs.html - media" xr:uid="{D8DB0250-C640-1D43-B82C-16984A6D2A77}"/>
    <hyperlink ref="A89" r:id="rId12" location="slide-layout" display="https://quarto.org/docs/reference/formats/presentations/revealjs.html - slide-layout" xr:uid="{CBDE9A82-744A-1145-9EE4-8749305E213D}"/>
    <hyperlink ref="A98" r:id="rId13" location="layout" display="https://quarto.org/docs/reference/formats/presentations/revealjs.html - layout" xr:uid="{18298A5D-70AA-B245-BFA2-49B2F632A0C2}"/>
    <hyperlink ref="A108" r:id="rId14" location="code" display="https://quarto.org/docs/reference/formats/presentations/revealjs.html - code" xr:uid="{FB6AC244-44FB-3C42-9A5F-5A8F2306DD01}"/>
    <hyperlink ref="A137" r:id="rId15" location="footnotes" display="https://quarto.org/docs/reference/formats/presentations/revealjs.html - footnotes" xr:uid="{E910B071-87C3-4B40-9D96-37260F9FEFB6}"/>
    <hyperlink ref="A139" r:id="rId16" location="cross-references" display="https://quarto.org/docs/reference/formats/presentations/revealjs.html - cross-references" xr:uid="{BF8FA83C-B23A-1949-8562-9F5143857CA8}"/>
    <hyperlink ref="A141" r:id="rId17" location="citation" display="https://quarto.org/docs/reference/formats/presentations/revealjs.html - citation" xr:uid="{9899E601-0AFD-614E-8BEF-45FD43FA92D1}"/>
    <hyperlink ref="A142" r:id="rId18" location="language" display="https://quarto.org/docs/reference/formats/presentations/revealjs.html - language" xr:uid="{1632CC95-8734-3E46-B8FD-9E61090C9CA6}"/>
    <hyperlink ref="A145" r:id="rId19" location="includes" display="https://quarto.org/docs/reference/formats/presentations/revealjs.html - includes" xr:uid="{F3BE0B69-A3C2-9443-8C10-2164ADE51C21}"/>
    <hyperlink ref="A176" r:id="rId20" location="text-output" display="https://quarto.org/docs/reference/formats/presentations/revealjs.html - text-output" xr:uid="{EDB3FE70-F63E-F640-B9FA-E13FDE41BF8E}"/>
    <hyperlink ref="A178" r:id="rId21" location="library" display="https://quarto.org/docs/reference/formats/presentations/revealjs.html - library" xr:uid="{95CC357B-492F-294C-AB8D-C55D1D08E0FF}"/>
    <hyperlink ref="A23:A30" r:id="rId22" location="slides" display="https://quarto.org/docs/reference/formats/presentations/revealjs.html - slides" xr:uid="{8833AA32-8086-4542-AF58-D0F44108A468}"/>
    <hyperlink ref="A3:A7" r:id="rId23" location="title-author" display="https://quarto.org/docs/reference/formats/presentations/revealjs.html - title-author" xr:uid="{ABCB128F-6759-9E44-8A6E-112D3AFA5768}"/>
    <hyperlink ref="A9:A14" r:id="rId24" location="format-options" display="https://quarto.org/docs/reference/formats/presentations/revealjs.html - format-options" xr:uid="{70B7CC32-F2E1-C64A-87E9-47CEC7A9F78E}"/>
    <hyperlink ref="A16" r:id="rId25" location="table-of-contents" display="https://quarto.org/docs/reference/formats/presentations/revealjs.html - table-of-contents" xr:uid="{D243D197-75B3-304B-8BB6-EB001B43738C}"/>
    <hyperlink ref="A17" r:id="rId26" location="table-of-contents" display="https://quarto.org/docs/reference/formats/presentations/revealjs.html - table-of-contents" xr:uid="{B5C8073E-1BF3-1F41-A33B-7BCDEBB94762}"/>
    <hyperlink ref="A19" r:id="rId27" location="numbering" display="https://quarto.org/docs/reference/formats/presentations/revealjs.html - numbering" xr:uid="{879F114F-DC2B-DD4D-9780-1242FF6ECD87}"/>
    <hyperlink ref="A20" r:id="rId28" location="numbering" display="https://quarto.org/docs/reference/formats/presentations/revealjs.html - numbering" xr:uid="{235F4415-552F-E442-A40A-31C2367FE383}"/>
    <hyperlink ref="A21" r:id="rId29" location="numbering" display="https://quarto.org/docs/reference/formats/presentations/revealjs.html - numbering" xr:uid="{AC92882F-9242-F243-9B0E-24406D039BDE}"/>
    <hyperlink ref="A32:A35" r:id="rId30" location="slide-content" display="https://quarto.org/docs/reference/formats/presentations/revealjs.html - slide-content" xr:uid="{675EB66E-C17D-6D4C-A75D-04C62596FCAC}"/>
    <hyperlink ref="A37:A40" r:id="rId31" location="slide-tools" display="https://quarto.org/docs/reference/formats/presentations/revealjs.html - slide-tools" xr:uid="{1E28807F-24AD-1245-8C8C-7DD31E9F87A1}"/>
    <hyperlink ref="A42:A49" r:id="rId32" location="transitions" display="https://quarto.org/docs/reference/formats/presentations/revealjs.html - transitions" xr:uid="{F1463A88-9AF0-324F-B269-7C7EA0C4EAA8}"/>
    <hyperlink ref="A51:A76" r:id="rId33" location="navigation" display="https://quarto.org/docs/reference/formats/presentations/revealjs.html - navigation" xr:uid="{7517456B-C3C7-BB43-A1C9-3DE511A15822}"/>
    <hyperlink ref="A78:A79" r:id="rId34" location="print-to-pdf" display="https://quarto.org/docs/reference/formats/presentations/revealjs.html - print-to-pdf" xr:uid="{72ACC1A9-2F65-EE4B-BDC7-B25D542E67F6}"/>
    <hyperlink ref="A81:A88" r:id="rId35" location="media" display="https://quarto.org/docs/reference/formats/presentations/revealjs.html - media" xr:uid="{5CD8482F-DFE1-2D48-B947-58ED523976C3}"/>
    <hyperlink ref="A90:A97" r:id="rId36" location="slide-layout" display="https://quarto.org/docs/reference/formats/presentations/revealjs.html - slide-layout" xr:uid="{93BB9F23-209A-4E46-A74B-B2DEB91BA1AF}"/>
    <hyperlink ref="A99:A107" r:id="rId37" location="layout" display="https://quarto.org/docs/reference/formats/presentations/revealjs.html - layout" xr:uid="{00889D8A-4DCE-864B-A3C5-38BA870AA868}"/>
    <hyperlink ref="A129" r:id="rId38" location="links" display="https://quarto.org/docs/reference/formats/presentations/revealjs.html - links" xr:uid="{D3C1DAB9-B0E2-F047-A200-4E8DE9C767A3}"/>
    <hyperlink ref="A109:A117" r:id="rId39" location="code" display="https://quarto.org/docs/reference/formats/presentations/revealjs.html - code" xr:uid="{CFB6806D-47EE-4045-9658-3ACBE6D19302}"/>
    <hyperlink ref="A179:A186" r:id="rId40" location="figures" display="https://quarto.org/docs/reference/formats/presentations/revealjs.html - figures" xr:uid="{B2338ADE-B9D8-5F49-8184-28E6133CB791}"/>
    <hyperlink ref="A118:A125" r:id="rId41" location="tables" display="https://quarto.org/docs/reference/formats/presentations/revealjs.html - tables" xr:uid="{7149CCB6-0D67-FF4F-8183-AE2F2A45DC22}"/>
    <hyperlink ref="A126:A128" r:id="rId42" location="references" display="https://quarto.org/docs/reference/formats/presentations/revealjs.html - references" xr:uid="{E633AFFC-12FC-134D-9579-84E60CDD5953}"/>
    <hyperlink ref="A130:A131" r:id="rId43" location="links" display="https://quarto.org/docs/reference/formats/presentations/revealjs.html - links" xr:uid="{D86675EC-C2EB-AD48-98BD-1D43CF3AC996}"/>
    <hyperlink ref="A132:A136" r:id="rId44" location="footnotes" display="https://quarto.org/docs/reference/formats/presentations/revealjs.html - footnotes" xr:uid="{1065ABE4-C288-2A48-AB56-811CABE5F28A}"/>
    <hyperlink ref="A138" r:id="rId45" location="footnotes" display="https://quarto.org/docs/reference/formats/presentations/revealjs.html - footnotes" xr:uid="{FEB063C9-7807-F44D-B4EC-F582D9C33C8F}"/>
    <hyperlink ref="A140" r:id="rId46" location="cross-references" display="https://quarto.org/docs/reference/formats/presentations/revealjs.html - cross-references" xr:uid="{3FBA2501-E3F4-504F-AB33-DC362B9585B3}"/>
    <hyperlink ref="A143:A144" r:id="rId47" location="language" display="https://quarto.org/docs/reference/formats/presentations/revealjs.html - language" xr:uid="{D9FDE55E-62D1-5B4D-8BEB-C485C89A38F4}"/>
    <hyperlink ref="A146:A149" r:id="rId48" location="includes" display="https://quarto.org/docs/reference/formats/presentations/revealjs.html - includes" xr:uid="{D3AF728E-9A8A-D449-AF24-3F2942A2648B}"/>
    <hyperlink ref="A150:A155" r:id="rId49" location="rendering" display="https://quarto.org/docs/reference/formats/presentations/revealjs.html - rendering" xr:uid="{8C8B7798-587E-2A4E-9537-4833963598EB}"/>
    <hyperlink ref="A156:A175" r:id="rId50" location="text-output" display="https://quarto.org/docs/reference/formats/presentations/revealjs.html - text-output" xr:uid="{B29C4B4B-BA9F-ED40-BCF2-FA0C330724A2}"/>
    <hyperlink ref="A177" r:id="rId51" location="text-output" display="https://quarto.org/docs/reference/formats/presentations/revealjs.html - text-output" xr:uid="{6C2AF8F0-67D1-F745-AF91-C124FCF9D8AE}"/>
    <hyperlink ref="D141" r:id="rId52" display="https://docs.citationstyles.org/en/stable/specification.html" xr:uid="{7993E502-D814-6942-9C88-17C4DABEA742}"/>
    <hyperlink ref="D139" r:id="rId53" display="https://quarto.org/docs/reference/metadata/crossref.html" xr:uid="{A6656D7A-3F1E-6642-9023-1CF02BE52E3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BDC1-E051-4249-BA30-9A1402622A04}">
  <dimension ref="A1:D186"/>
  <sheetViews>
    <sheetView workbookViewId="0">
      <selection activeCell="D30" sqref="D30"/>
    </sheetView>
  </sheetViews>
  <sheetFormatPr baseColWidth="10" defaultRowHeight="20"/>
  <cols>
    <col min="1" max="1" width="22" customWidth="1"/>
    <col min="2" max="2" width="37.7109375" customWidth="1"/>
    <col min="3" max="3" width="177.42578125" customWidth="1"/>
    <col min="4" max="4" width="21.85546875" customWidth="1"/>
  </cols>
  <sheetData>
    <row r="1" spans="1:4">
      <c r="A1" t="s">
        <v>717</v>
      </c>
      <c r="B1" t="s">
        <v>716</v>
      </c>
      <c r="C1" t="s">
        <v>85</v>
      </c>
      <c r="D1" t="str">
        <f>CHAR(13)&amp;CHAR(13)</f>
        <v>_x000D__x000D_</v>
      </c>
    </row>
    <row r="2" spans="1:4">
      <c r="A2" s="6" t="s">
        <v>368</v>
      </c>
      <c r="B2" s="5" t="s">
        <v>369</v>
      </c>
      <c r="C2" s="2" t="s">
        <v>370</v>
      </c>
    </row>
    <row r="3" spans="1:4">
      <c r="A3" s="6" t="s">
        <v>368</v>
      </c>
      <c r="B3" s="5" t="s">
        <v>371</v>
      </c>
      <c r="C3" s="2" t="s">
        <v>372</v>
      </c>
    </row>
    <row r="4" spans="1:4">
      <c r="A4" s="6" t="s">
        <v>368</v>
      </c>
      <c r="B4" s="5" t="s">
        <v>373</v>
      </c>
      <c r="C4" s="2" t="s">
        <v>374</v>
      </c>
    </row>
    <row r="5" spans="1:4">
      <c r="A5" s="6" t="s">
        <v>368</v>
      </c>
      <c r="B5" s="5" t="s">
        <v>375</v>
      </c>
      <c r="C5" s="2" t="s">
        <v>376</v>
      </c>
    </row>
    <row r="6" spans="1:4">
      <c r="A6" s="6" t="s">
        <v>368</v>
      </c>
      <c r="B6" s="5" t="s">
        <v>377</v>
      </c>
      <c r="C6" s="2" t="s">
        <v>378</v>
      </c>
    </row>
    <row r="7" spans="1:4">
      <c r="A7" s="6" t="s">
        <v>368</v>
      </c>
      <c r="B7" s="5" t="s">
        <v>379</v>
      </c>
      <c r="C7" s="2" t="s">
        <v>380</v>
      </c>
    </row>
    <row r="8" spans="1:4">
      <c r="A8" s="6" t="s">
        <v>381</v>
      </c>
      <c r="B8" s="5" t="s">
        <v>382</v>
      </c>
      <c r="C8" s="2" t="s">
        <v>383</v>
      </c>
    </row>
    <row r="9" spans="1:4" ht="20" customHeight="1">
      <c r="A9" s="6" t="s">
        <v>381</v>
      </c>
      <c r="B9" s="5" t="s">
        <v>384</v>
      </c>
      <c r="C9" s="2" t="s">
        <v>385</v>
      </c>
    </row>
    <row r="10" spans="1:4" ht="20" customHeight="1">
      <c r="A10" s="6" t="s">
        <v>381</v>
      </c>
      <c r="B10" s="5" t="s">
        <v>386</v>
      </c>
      <c r="C10" s="2" t="s">
        <v>387</v>
      </c>
    </row>
    <row r="11" spans="1:4" ht="20" customHeight="1">
      <c r="A11" s="6" t="s">
        <v>381</v>
      </c>
      <c r="B11" s="5" t="s">
        <v>388</v>
      </c>
      <c r="C11" s="2" t="s">
        <v>389</v>
      </c>
    </row>
    <row r="12" spans="1:4" ht="27" customHeight="1">
      <c r="A12" s="6" t="s">
        <v>381</v>
      </c>
      <c r="B12" s="5" t="s">
        <v>390</v>
      </c>
      <c r="C12" s="2" t="s">
        <v>718</v>
      </c>
      <c r="D12" s="4"/>
    </row>
    <row r="13" spans="1:4" ht="27" customHeight="1">
      <c r="A13" s="6" t="s">
        <v>381</v>
      </c>
      <c r="B13" s="5" t="s">
        <v>391</v>
      </c>
      <c r="C13" s="2" t="s">
        <v>392</v>
      </c>
    </row>
    <row r="14" spans="1:4" ht="27" customHeight="1">
      <c r="A14" s="6" t="s">
        <v>381</v>
      </c>
      <c r="B14" s="5" t="s">
        <v>393</v>
      </c>
      <c r="C14" s="2" t="s">
        <v>719</v>
      </c>
      <c r="D14" s="4"/>
    </row>
    <row r="15" spans="1:4" ht="20" customHeight="1">
      <c r="A15" s="6" t="s">
        <v>394</v>
      </c>
      <c r="B15" s="5" t="s">
        <v>395</v>
      </c>
      <c r="C15" s="2" t="s">
        <v>720</v>
      </c>
      <c r="D15" s="4"/>
    </row>
    <row r="16" spans="1:4" ht="20" customHeight="1">
      <c r="A16" s="6" t="s">
        <v>394</v>
      </c>
      <c r="B16" s="5" t="s">
        <v>396</v>
      </c>
      <c r="C16" s="2" t="s">
        <v>397</v>
      </c>
    </row>
    <row r="17" spans="1:4" ht="20" customHeight="1">
      <c r="A17" s="6" t="s">
        <v>394</v>
      </c>
      <c r="B17" s="5" t="s">
        <v>398</v>
      </c>
      <c r="C17" s="2" t="s">
        <v>399</v>
      </c>
    </row>
    <row r="18" spans="1:4" ht="20" customHeight="1">
      <c r="A18" s="6" t="s">
        <v>400</v>
      </c>
      <c r="B18" s="5" t="s">
        <v>401</v>
      </c>
      <c r="C18" s="2" t="s">
        <v>402</v>
      </c>
    </row>
    <row r="19" spans="1:4" ht="20" customHeight="1">
      <c r="A19" s="6" t="s">
        <v>400</v>
      </c>
      <c r="B19" s="5" t="s">
        <v>403</v>
      </c>
      <c r="C19" s="2" t="s">
        <v>721</v>
      </c>
      <c r="D19" s="4"/>
    </row>
    <row r="20" spans="1:4" ht="20" customHeight="1">
      <c r="A20" s="6" t="s">
        <v>400</v>
      </c>
      <c r="B20" s="5" t="s">
        <v>404</v>
      </c>
      <c r="C20" s="2" t="s">
        <v>405</v>
      </c>
    </row>
    <row r="21" spans="1:4" ht="20" customHeight="1">
      <c r="A21" s="6" t="s">
        <v>400</v>
      </c>
      <c r="B21" s="5" t="s">
        <v>406</v>
      </c>
      <c r="C21" s="2" t="s">
        <v>407</v>
      </c>
    </row>
    <row r="22" spans="1:4" ht="20" customHeight="1">
      <c r="A22" s="6" t="s">
        <v>408</v>
      </c>
      <c r="B22" s="5" t="s">
        <v>409</v>
      </c>
      <c r="C22" s="2" t="s">
        <v>410</v>
      </c>
    </row>
    <row r="23" spans="1:4" ht="20" customHeight="1">
      <c r="A23" s="6" t="s">
        <v>408</v>
      </c>
      <c r="B23" s="5" t="s">
        <v>411</v>
      </c>
      <c r="C23" s="2" t="s">
        <v>412</v>
      </c>
    </row>
    <row r="24" spans="1:4" ht="20" customHeight="1">
      <c r="A24" s="6" t="s">
        <v>408</v>
      </c>
      <c r="B24" s="5" t="s">
        <v>413</v>
      </c>
      <c r="C24" s="2" t="s">
        <v>722</v>
      </c>
      <c r="D24" s="4" t="e">
        <f>_xlfn.CONCAT(C24,$D$1,#REF!,$D$1,#REF!,$D$1,#REF!,$D$1,#REF!,$D$1,#REF!,$D$1,#REF!,$D$1,#REF!,)</f>
        <v>#REF!</v>
      </c>
    </row>
    <row r="25" spans="1:4" ht="20" customHeight="1">
      <c r="A25" s="6" t="s">
        <v>408</v>
      </c>
      <c r="B25" s="5" t="s">
        <v>414</v>
      </c>
      <c r="C25" s="2" t="s">
        <v>415</v>
      </c>
    </row>
    <row r="26" spans="1:4" ht="20" customHeight="1">
      <c r="A26" s="6" t="s">
        <v>408</v>
      </c>
      <c r="B26" s="5" t="s">
        <v>416</v>
      </c>
      <c r="C26" s="2" t="s">
        <v>723</v>
      </c>
      <c r="D26" s="4" t="e">
        <f>_xlfn.CONCAT(C26,$D$1,#REF!,$D$1,#REF!,$D$1,#REF!,$D$1,#REF!)</f>
        <v>#REF!</v>
      </c>
    </row>
    <row r="27" spans="1:4" ht="20" customHeight="1">
      <c r="A27" s="6" t="s">
        <v>408</v>
      </c>
      <c r="B27" s="5" t="s">
        <v>417</v>
      </c>
      <c r="C27" s="2" t="s">
        <v>418</v>
      </c>
    </row>
    <row r="28" spans="1:4" ht="20" customHeight="1">
      <c r="A28" s="6" t="s">
        <v>408</v>
      </c>
      <c r="B28" s="5" t="s">
        <v>419</v>
      </c>
      <c r="C28" s="2" t="s">
        <v>420</v>
      </c>
    </row>
    <row r="29" spans="1:4" ht="20" customHeight="1">
      <c r="A29" s="6" t="s">
        <v>408</v>
      </c>
      <c r="B29" s="5" t="s">
        <v>421</v>
      </c>
      <c r="C29" s="2" t="s">
        <v>422</v>
      </c>
    </row>
    <row r="30" spans="1:4" ht="20" customHeight="1">
      <c r="A30" s="6" t="s">
        <v>408</v>
      </c>
      <c r="B30" s="5" t="s">
        <v>423</v>
      </c>
      <c r="C30" s="2" t="s">
        <v>424</v>
      </c>
    </row>
    <row r="31" spans="1:4" ht="20" customHeight="1">
      <c r="A31" s="6" t="s">
        <v>425</v>
      </c>
      <c r="B31" s="5" t="s">
        <v>426</v>
      </c>
      <c r="C31" s="2" t="s">
        <v>427</v>
      </c>
    </row>
    <row r="32" spans="1:4" ht="20" customHeight="1">
      <c r="A32" s="6" t="s">
        <v>425</v>
      </c>
      <c r="B32" s="5" t="s">
        <v>428</v>
      </c>
      <c r="C32" s="2" t="s">
        <v>429</v>
      </c>
    </row>
    <row r="33" spans="1:4" ht="20" customHeight="1">
      <c r="A33" s="6" t="s">
        <v>425</v>
      </c>
      <c r="B33" s="5" t="s">
        <v>430</v>
      </c>
      <c r="C33" s="7" t="s">
        <v>431</v>
      </c>
    </row>
    <row r="34" spans="1:4" ht="20" customHeight="1">
      <c r="A34" s="6" t="s">
        <v>425</v>
      </c>
      <c r="B34" s="5" t="s">
        <v>432</v>
      </c>
      <c r="C34" s="7" t="s">
        <v>433</v>
      </c>
    </row>
    <row r="35" spans="1:4" ht="20" customHeight="1">
      <c r="A35" s="6" t="s">
        <v>425</v>
      </c>
      <c r="B35" s="5" t="s">
        <v>434</v>
      </c>
      <c r="C35" s="2" t="s">
        <v>724</v>
      </c>
      <c r="D35" s="4" t="e">
        <f>_xlfn.CONCAT(C35,$D$1,#REF!,$D$1,#REF!,$D$1,#REF!,$D$1,#REF!,$D$1,#REF!,$D$1,#REF!,)</f>
        <v>#REF!</v>
      </c>
    </row>
    <row r="36" spans="1:4" ht="20" customHeight="1">
      <c r="A36" s="6" t="s">
        <v>435</v>
      </c>
      <c r="B36" s="5" t="s">
        <v>436</v>
      </c>
      <c r="C36" s="2" t="s">
        <v>437</v>
      </c>
    </row>
    <row r="37" spans="1:4" ht="20" customHeight="1">
      <c r="A37" s="6" t="s">
        <v>435</v>
      </c>
      <c r="B37" s="5" t="s">
        <v>438</v>
      </c>
      <c r="C37" s="2" t="s">
        <v>439</v>
      </c>
    </row>
    <row r="38" spans="1:4" ht="20" customHeight="1">
      <c r="A38" s="6" t="s">
        <v>435</v>
      </c>
      <c r="B38" s="5" t="s">
        <v>440</v>
      </c>
      <c r="C38" s="2" t="s">
        <v>441</v>
      </c>
    </row>
    <row r="39" spans="1:4" ht="20" customHeight="1">
      <c r="A39" s="6" t="s">
        <v>435</v>
      </c>
      <c r="B39" s="5" t="s">
        <v>442</v>
      </c>
      <c r="C39" s="2" t="s">
        <v>443</v>
      </c>
    </row>
    <row r="40" spans="1:4" ht="20" customHeight="1">
      <c r="A40" s="6" t="s">
        <v>435</v>
      </c>
      <c r="B40" s="5" t="s">
        <v>444</v>
      </c>
      <c r="C40" s="2" t="s">
        <v>445</v>
      </c>
    </row>
    <row r="41" spans="1:4" ht="20" customHeight="1">
      <c r="A41" s="6" t="s">
        <v>446</v>
      </c>
      <c r="B41" s="5" t="s">
        <v>447</v>
      </c>
      <c r="C41" s="2" t="s">
        <v>448</v>
      </c>
    </row>
    <row r="42" spans="1:4" ht="20" customHeight="1">
      <c r="A42" s="6" t="s">
        <v>446</v>
      </c>
      <c r="B42" s="5" t="s">
        <v>449</v>
      </c>
      <c r="C42" s="2" t="s">
        <v>450</v>
      </c>
    </row>
    <row r="43" spans="1:4" ht="20" customHeight="1">
      <c r="A43" s="6" t="s">
        <v>446</v>
      </c>
      <c r="B43" s="5" t="s">
        <v>451</v>
      </c>
      <c r="C43" s="2" t="s">
        <v>452</v>
      </c>
    </row>
    <row r="44" spans="1:4" ht="20" customHeight="1">
      <c r="A44" s="6" t="s">
        <v>446</v>
      </c>
      <c r="B44" s="5" t="s">
        <v>453</v>
      </c>
      <c r="C44" s="2" t="s">
        <v>454</v>
      </c>
    </row>
    <row r="45" spans="1:4" ht="20" customHeight="1">
      <c r="A45" s="6" t="s">
        <v>446</v>
      </c>
      <c r="B45" s="5" t="s">
        <v>455</v>
      </c>
      <c r="C45" s="2" t="s">
        <v>456</v>
      </c>
    </row>
    <row r="46" spans="1:4" ht="20" customHeight="1">
      <c r="A46" s="6" t="s">
        <v>446</v>
      </c>
      <c r="B46" s="5" t="s">
        <v>457</v>
      </c>
      <c r="C46" s="2" t="s">
        <v>458</v>
      </c>
    </row>
    <row r="47" spans="1:4" ht="20" customHeight="1">
      <c r="A47" s="6" t="s">
        <v>446</v>
      </c>
      <c r="B47" s="5" t="s">
        <v>459</v>
      </c>
      <c r="C47" s="2" t="s">
        <v>460</v>
      </c>
    </row>
    <row r="48" spans="1:4" ht="20" customHeight="1">
      <c r="A48" s="6" t="s">
        <v>446</v>
      </c>
      <c r="B48" s="5" t="s">
        <v>461</v>
      </c>
      <c r="C48" s="2" t="s">
        <v>462</v>
      </c>
    </row>
    <row r="49" spans="1:4" ht="20" customHeight="1">
      <c r="A49" s="6" t="s">
        <v>446</v>
      </c>
      <c r="B49" s="5" t="s">
        <v>463</v>
      </c>
      <c r="C49" s="2" t="s">
        <v>464</v>
      </c>
    </row>
    <row r="50" spans="1:4" ht="20" customHeight="1">
      <c r="A50" s="6" t="s">
        <v>465</v>
      </c>
      <c r="B50" s="5" t="s">
        <v>466</v>
      </c>
      <c r="C50" s="2" t="s">
        <v>467</v>
      </c>
    </row>
    <row r="51" spans="1:4" ht="20" customHeight="1">
      <c r="A51" s="6" t="s">
        <v>465</v>
      </c>
      <c r="B51" s="5" t="s">
        <v>468</v>
      </c>
      <c r="C51" s="2" t="s">
        <v>469</v>
      </c>
    </row>
    <row r="52" spans="1:4" ht="20" customHeight="1">
      <c r="A52" s="6" t="s">
        <v>465</v>
      </c>
      <c r="B52" s="5" t="s">
        <v>470</v>
      </c>
      <c r="C52" s="2" t="s">
        <v>725</v>
      </c>
      <c r="D52" s="4" t="e">
        <f>_xlfn.CONCAT(C52,$D$1,#REF!,$D$1,#REF!,$D$1,#REF!,,)</f>
        <v>#REF!</v>
      </c>
    </row>
    <row r="53" spans="1:4" ht="20" customHeight="1">
      <c r="A53" s="6" t="s">
        <v>465</v>
      </c>
      <c r="B53" s="5" t="s">
        <v>471</v>
      </c>
      <c r="C53" s="2" t="s">
        <v>472</v>
      </c>
    </row>
    <row r="54" spans="1:4" ht="20" customHeight="1">
      <c r="A54" s="6" t="s">
        <v>465</v>
      </c>
      <c r="B54" s="5" t="s">
        <v>473</v>
      </c>
      <c r="C54" s="2" t="s">
        <v>474</v>
      </c>
    </row>
    <row r="55" spans="1:4" ht="20" customHeight="1">
      <c r="A55" s="6" t="s">
        <v>465</v>
      </c>
      <c r="B55" s="5" t="s">
        <v>475</v>
      </c>
      <c r="C55" s="2" t="s">
        <v>476</v>
      </c>
    </row>
    <row r="56" spans="1:4" ht="20" customHeight="1">
      <c r="A56" s="6" t="s">
        <v>465</v>
      </c>
      <c r="B56" s="5" t="s">
        <v>477</v>
      </c>
      <c r="C56" s="2" t="s">
        <v>478</v>
      </c>
    </row>
    <row r="57" spans="1:4" ht="20" customHeight="1">
      <c r="A57" s="6" t="s">
        <v>465</v>
      </c>
      <c r="B57" s="5" t="s">
        <v>479</v>
      </c>
      <c r="C57" s="2" t="s">
        <v>480</v>
      </c>
    </row>
    <row r="58" spans="1:4" ht="20" customHeight="1">
      <c r="A58" s="6" t="s">
        <v>465</v>
      </c>
      <c r="B58" s="5" t="s">
        <v>481</v>
      </c>
      <c r="C58" s="2" t="s">
        <v>482</v>
      </c>
    </row>
    <row r="59" spans="1:4" ht="20" customHeight="1">
      <c r="A59" s="6" t="s">
        <v>465</v>
      </c>
      <c r="B59" s="5" t="s">
        <v>483</v>
      </c>
      <c r="C59" s="2" t="s">
        <v>484</v>
      </c>
    </row>
    <row r="60" spans="1:4" ht="20" customHeight="1">
      <c r="A60" s="6" t="s">
        <v>465</v>
      </c>
      <c r="B60" s="5" t="s">
        <v>485</v>
      </c>
      <c r="C60" s="2" t="s">
        <v>726</v>
      </c>
      <c r="D60" s="4" t="e">
        <f>_xlfn.CONCAT(C60,$D$1,#REF!,$D$1,#REF!,$D$1,#REF!,)</f>
        <v>#REF!</v>
      </c>
    </row>
    <row r="61" spans="1:4" ht="20" customHeight="1">
      <c r="A61" s="6" t="s">
        <v>465</v>
      </c>
      <c r="B61" s="5" t="s">
        <v>486</v>
      </c>
      <c r="C61" s="2" t="s">
        <v>487</v>
      </c>
    </row>
    <row r="62" spans="1:4" ht="20" customHeight="1">
      <c r="A62" s="6" t="s">
        <v>465</v>
      </c>
      <c r="B62" s="5" t="s">
        <v>488</v>
      </c>
      <c r="C62" s="2" t="s">
        <v>489</v>
      </c>
    </row>
    <row r="63" spans="1:4" ht="20" customHeight="1">
      <c r="A63" s="6" t="s">
        <v>465</v>
      </c>
      <c r="B63" s="5" t="s">
        <v>490</v>
      </c>
      <c r="C63" s="2" t="s">
        <v>491</v>
      </c>
    </row>
    <row r="64" spans="1:4" ht="20" customHeight="1">
      <c r="A64" s="6" t="s">
        <v>465</v>
      </c>
      <c r="B64" s="5" t="s">
        <v>492</v>
      </c>
      <c r="C64" s="2" t="s">
        <v>493</v>
      </c>
    </row>
    <row r="65" spans="1:4" ht="20" customHeight="1">
      <c r="A65" s="6" t="s">
        <v>465</v>
      </c>
      <c r="B65" s="5" t="s">
        <v>494</v>
      </c>
      <c r="C65" s="2" t="s">
        <v>495</v>
      </c>
    </row>
    <row r="66" spans="1:4" ht="20" customHeight="1">
      <c r="A66" s="6" t="s">
        <v>465</v>
      </c>
      <c r="B66" s="5" t="s">
        <v>496</v>
      </c>
      <c r="C66" s="2" t="s">
        <v>497</v>
      </c>
    </row>
    <row r="67" spans="1:4" ht="20" customHeight="1">
      <c r="A67" s="6" t="s">
        <v>465</v>
      </c>
      <c r="B67" s="5" t="s">
        <v>498</v>
      </c>
      <c r="C67" s="2" t="s">
        <v>499</v>
      </c>
    </row>
    <row r="68" spans="1:4" ht="20" customHeight="1">
      <c r="A68" s="6" t="s">
        <v>465</v>
      </c>
      <c r="B68" s="5" t="s">
        <v>500</v>
      </c>
      <c r="C68" s="2" t="s">
        <v>501</v>
      </c>
    </row>
    <row r="69" spans="1:4" ht="20" customHeight="1">
      <c r="A69" s="6" t="s">
        <v>465</v>
      </c>
      <c r="B69" s="5" t="s">
        <v>502</v>
      </c>
      <c r="C69" s="2" t="s">
        <v>503</v>
      </c>
    </row>
    <row r="70" spans="1:4" ht="20" customHeight="1">
      <c r="A70" s="6" t="s">
        <v>465</v>
      </c>
      <c r="B70" s="5" t="s">
        <v>504</v>
      </c>
      <c r="C70" s="2" t="s">
        <v>505</v>
      </c>
    </row>
    <row r="71" spans="1:4" ht="20" customHeight="1">
      <c r="A71" s="6" t="s">
        <v>465</v>
      </c>
      <c r="B71" s="5" t="s">
        <v>506</v>
      </c>
      <c r="C71" s="2" t="s">
        <v>507</v>
      </c>
    </row>
    <row r="72" spans="1:4" ht="20" customHeight="1">
      <c r="A72" s="6" t="s">
        <v>465</v>
      </c>
      <c r="B72" s="5" t="s">
        <v>508</v>
      </c>
      <c r="C72" s="2" t="s">
        <v>509</v>
      </c>
    </row>
    <row r="73" spans="1:4" ht="20" customHeight="1">
      <c r="A73" s="6" t="s">
        <v>465</v>
      </c>
      <c r="B73" s="5" t="s">
        <v>510</v>
      </c>
      <c r="C73" s="2" t="s">
        <v>511</v>
      </c>
    </row>
    <row r="74" spans="1:4" ht="20" customHeight="1">
      <c r="A74" s="6" t="s">
        <v>465</v>
      </c>
      <c r="B74" s="5" t="s">
        <v>512</v>
      </c>
      <c r="C74" s="2" t="s">
        <v>513</v>
      </c>
    </row>
    <row r="75" spans="1:4" ht="20" customHeight="1">
      <c r="A75" s="6" t="s">
        <v>465</v>
      </c>
      <c r="B75" s="5" t="s">
        <v>514</v>
      </c>
      <c r="C75" s="2" t="s">
        <v>515</v>
      </c>
    </row>
    <row r="76" spans="1:4" ht="20" customHeight="1">
      <c r="A76" s="6" t="s">
        <v>465</v>
      </c>
      <c r="B76" s="5" t="s">
        <v>516</v>
      </c>
      <c r="C76" s="2" t="s">
        <v>517</v>
      </c>
    </row>
    <row r="77" spans="1:4" ht="20" customHeight="1">
      <c r="A77" s="6" t="s">
        <v>518</v>
      </c>
      <c r="B77" s="5" t="s">
        <v>519</v>
      </c>
      <c r="C77" s="2" t="s">
        <v>520</v>
      </c>
    </row>
    <row r="78" spans="1:4" ht="20" customHeight="1">
      <c r="A78" s="6" t="s">
        <v>518</v>
      </c>
      <c r="B78" s="5" t="s">
        <v>521</v>
      </c>
      <c r="C78" s="2" t="s">
        <v>522</v>
      </c>
    </row>
    <row r="79" spans="1:4" ht="20" customHeight="1">
      <c r="A79" s="6" t="s">
        <v>518</v>
      </c>
      <c r="B79" s="5" t="s">
        <v>523</v>
      </c>
      <c r="C79" s="2" t="s">
        <v>524</v>
      </c>
    </row>
    <row r="80" spans="1:4" ht="20" customHeight="1">
      <c r="A80" s="6" t="s">
        <v>525</v>
      </c>
      <c r="B80" s="5" t="s">
        <v>526</v>
      </c>
      <c r="C80" s="2" t="s">
        <v>727</v>
      </c>
      <c r="D80" s="4" t="e">
        <f>_xlfn.CONCAT(C80,$D$1,#REF!,$D$1,#REF!,$D$1,#REF!)</f>
        <v>#REF!</v>
      </c>
    </row>
    <row r="81" spans="1:4" ht="20" customHeight="1">
      <c r="A81" s="6" t="s">
        <v>525</v>
      </c>
      <c r="B81" s="5" t="s">
        <v>527</v>
      </c>
      <c r="C81" s="2" t="s">
        <v>528</v>
      </c>
    </row>
    <row r="82" spans="1:4" ht="20" customHeight="1">
      <c r="A82" s="6" t="s">
        <v>525</v>
      </c>
      <c r="B82" s="5" t="s">
        <v>529</v>
      </c>
      <c r="C82" s="2" t="s">
        <v>728</v>
      </c>
      <c r="D82" s="4" t="e">
        <f>_xlfn.CONCAT(C82,$D$1,#REF!,$D$1,#REF!,$D$1,#REF!,)</f>
        <v>#REF!</v>
      </c>
    </row>
    <row r="83" spans="1:4" ht="20" customHeight="1">
      <c r="A83" s="6" t="s">
        <v>525</v>
      </c>
      <c r="B83" s="5" t="s">
        <v>530</v>
      </c>
      <c r="C83" s="2" t="s">
        <v>531</v>
      </c>
    </row>
    <row r="84" spans="1:4" ht="20" customHeight="1">
      <c r="A84" s="6" t="s">
        <v>525</v>
      </c>
      <c r="B84" s="5" t="s">
        <v>532</v>
      </c>
      <c r="C84" s="2" t="s">
        <v>533</v>
      </c>
    </row>
    <row r="85" spans="1:4" ht="20" customHeight="1">
      <c r="A85" s="6" t="s">
        <v>525</v>
      </c>
      <c r="B85" s="5" t="s">
        <v>534</v>
      </c>
      <c r="C85" s="2" t="s">
        <v>535</v>
      </c>
    </row>
    <row r="86" spans="1:4" ht="20" customHeight="1">
      <c r="A86" s="6" t="s">
        <v>525</v>
      </c>
      <c r="B86" s="5" t="s">
        <v>536</v>
      </c>
      <c r="C86" s="2" t="s">
        <v>537</v>
      </c>
    </row>
    <row r="87" spans="1:4" ht="20" customHeight="1">
      <c r="A87" s="6" t="s">
        <v>525</v>
      </c>
      <c r="B87" s="5" t="s">
        <v>538</v>
      </c>
      <c r="C87" s="2" t="s">
        <v>539</v>
      </c>
    </row>
    <row r="88" spans="1:4" ht="20" customHeight="1">
      <c r="A88" s="6" t="s">
        <v>525</v>
      </c>
      <c r="B88" s="5" t="s">
        <v>540</v>
      </c>
      <c r="C88" s="2" t="s">
        <v>541</v>
      </c>
    </row>
    <row r="89" spans="1:4" ht="20" customHeight="1">
      <c r="A89" s="6" t="s">
        <v>542</v>
      </c>
      <c r="B89" s="5" t="s">
        <v>543</v>
      </c>
      <c r="C89" s="2" t="s">
        <v>544</v>
      </c>
    </row>
    <row r="90" spans="1:4" ht="20" customHeight="1">
      <c r="A90" s="6" t="s">
        <v>542</v>
      </c>
      <c r="B90" s="5" t="s">
        <v>250</v>
      </c>
      <c r="C90" s="2" t="s">
        <v>545</v>
      </c>
    </row>
    <row r="91" spans="1:4" ht="20" customHeight="1">
      <c r="A91" s="6" t="s">
        <v>542</v>
      </c>
      <c r="B91" s="5" t="s">
        <v>233</v>
      </c>
      <c r="C91" s="2" t="s">
        <v>546</v>
      </c>
    </row>
    <row r="92" spans="1:4" ht="20" customHeight="1">
      <c r="A92" s="6" t="s">
        <v>542</v>
      </c>
      <c r="B92" s="5" t="s">
        <v>213</v>
      </c>
      <c r="C92" s="2" t="s">
        <v>729</v>
      </c>
      <c r="D92" s="4" t="e">
        <f>_xlfn.CONCAT(C92,$D$1,#REF!)</f>
        <v>#REF!</v>
      </c>
    </row>
    <row r="93" spans="1:4" ht="20" customHeight="1">
      <c r="A93" s="6" t="s">
        <v>542</v>
      </c>
      <c r="B93" s="5" t="s">
        <v>547</v>
      </c>
      <c r="C93" s="2" t="s">
        <v>548</v>
      </c>
    </row>
    <row r="94" spans="1:4" ht="20" customHeight="1">
      <c r="A94" s="6" t="s">
        <v>542</v>
      </c>
      <c r="B94" s="5" t="s">
        <v>549</v>
      </c>
      <c r="C94" s="2" t="s">
        <v>550</v>
      </c>
    </row>
    <row r="95" spans="1:4" ht="20" customHeight="1">
      <c r="A95" s="6" t="s">
        <v>542</v>
      </c>
      <c r="B95" s="5" t="s">
        <v>199</v>
      </c>
      <c r="C95" s="2" t="s">
        <v>551</v>
      </c>
    </row>
    <row r="96" spans="1:4" ht="20" customHeight="1">
      <c r="A96" s="6" t="s">
        <v>542</v>
      </c>
      <c r="B96" s="5" t="s">
        <v>552</v>
      </c>
      <c r="C96" s="2" t="s">
        <v>553</v>
      </c>
    </row>
    <row r="97" spans="1:4" ht="20" customHeight="1">
      <c r="A97" s="6" t="s">
        <v>542</v>
      </c>
      <c r="B97" s="5" t="s">
        <v>554</v>
      </c>
      <c r="C97" s="2" t="s">
        <v>555</v>
      </c>
    </row>
    <row r="98" spans="1:4" ht="20" customHeight="1">
      <c r="A98" s="6" t="s">
        <v>556</v>
      </c>
      <c r="B98" s="5" t="s">
        <v>557</v>
      </c>
      <c r="C98" s="2" t="s">
        <v>558</v>
      </c>
    </row>
    <row r="99" spans="1:4" ht="20" customHeight="1">
      <c r="A99" s="6" t="s">
        <v>556</v>
      </c>
      <c r="B99" s="5" t="s">
        <v>559</v>
      </c>
      <c r="C99" s="2" t="s">
        <v>560</v>
      </c>
    </row>
    <row r="100" spans="1:4" ht="20" customHeight="1">
      <c r="A100" s="6" t="s">
        <v>556</v>
      </c>
      <c r="B100" s="5" t="s">
        <v>561</v>
      </c>
      <c r="C100" s="2" t="s">
        <v>562</v>
      </c>
    </row>
    <row r="101" spans="1:4" ht="20" customHeight="1">
      <c r="A101" s="6" t="s">
        <v>556</v>
      </c>
      <c r="B101" s="5" t="s">
        <v>563</v>
      </c>
      <c r="C101" s="2" t="s">
        <v>730</v>
      </c>
      <c r="D101" s="4" t="e">
        <f>_xlfn.CONCAT(C101,$D$1,#REF!)</f>
        <v>#REF!</v>
      </c>
    </row>
    <row r="102" spans="1:4" ht="20" customHeight="1">
      <c r="A102" s="6" t="s">
        <v>556</v>
      </c>
      <c r="B102" s="5" t="s">
        <v>564</v>
      </c>
      <c r="C102" s="2" t="s">
        <v>565</v>
      </c>
    </row>
    <row r="103" spans="1:4" ht="20" customHeight="1">
      <c r="A103" s="6" t="s">
        <v>556</v>
      </c>
      <c r="B103" s="5" t="s">
        <v>566</v>
      </c>
      <c r="C103" s="2" t="s">
        <v>567</v>
      </c>
    </row>
    <row r="104" spans="1:4" ht="20" customHeight="1">
      <c r="A104" s="6" t="s">
        <v>556</v>
      </c>
      <c r="B104" s="5" t="s">
        <v>568</v>
      </c>
      <c r="C104" s="2" t="s">
        <v>731</v>
      </c>
      <c r="D104" s="4" t="e">
        <f>_xlfn.CONCAT(C104,$D$1,#REF!,$D$1,#REF!,$D$1,#REF!)</f>
        <v>#REF!</v>
      </c>
    </row>
    <row r="105" spans="1:4" ht="20" customHeight="1">
      <c r="A105" s="6" t="s">
        <v>556</v>
      </c>
      <c r="B105" s="5" t="s">
        <v>569</v>
      </c>
      <c r="C105" s="2" t="s">
        <v>732</v>
      </c>
      <c r="D105" s="4" t="e">
        <f>_xlfn.CONCAT(C105,$D$1,#REF!,$D$1,#REF!,$D$1,#REF!)</f>
        <v>#REF!</v>
      </c>
    </row>
    <row r="106" spans="1:4" ht="20" customHeight="1">
      <c r="A106" s="6" t="s">
        <v>556</v>
      </c>
      <c r="B106" s="5" t="s">
        <v>570</v>
      </c>
      <c r="C106" s="2" t="s">
        <v>733</v>
      </c>
      <c r="D106" s="4" t="e">
        <f>_xlfn.CONCAT(C106,$D$1,#REF!,$D$1,#REF!,$D$1,#REF!)</f>
        <v>#REF!</v>
      </c>
    </row>
    <row r="107" spans="1:4" ht="20" customHeight="1">
      <c r="A107" s="6" t="s">
        <v>556</v>
      </c>
      <c r="B107" s="5" t="s">
        <v>571</v>
      </c>
      <c r="C107" s="2" t="s">
        <v>734</v>
      </c>
      <c r="D107" s="4" t="e">
        <f>_xlfn.CONCAT(C107,$D$1,#REF!,$D$1,#REF!,$D$1,#REF!)</f>
        <v>#REF!</v>
      </c>
    </row>
    <row r="108" spans="1:4" ht="20" customHeight="1">
      <c r="A108" s="6" t="s">
        <v>572</v>
      </c>
      <c r="B108" s="5" t="s">
        <v>573</v>
      </c>
      <c r="C108" s="2" t="s">
        <v>735</v>
      </c>
      <c r="D108" s="4" t="e">
        <f>_xlfn.CONCAT(C108,$D$1,#REF!,$D$1,#REF!,$D$1,#REF!)</f>
        <v>#REF!</v>
      </c>
    </row>
    <row r="109" spans="1:4" ht="20" customHeight="1">
      <c r="A109" s="6" t="s">
        <v>572</v>
      </c>
      <c r="B109" s="5" t="s">
        <v>574</v>
      </c>
      <c r="C109" s="2" t="s">
        <v>575</v>
      </c>
    </row>
    <row r="110" spans="1:4" ht="20" customHeight="1">
      <c r="A110" s="6" t="s">
        <v>572</v>
      </c>
      <c r="B110" s="5" t="s">
        <v>576</v>
      </c>
      <c r="C110" s="2" t="s">
        <v>736</v>
      </c>
      <c r="D110" s="4" t="e">
        <f>_xlfn.CONCAT(C110,$D$1,#REF!,$D$1,#REF!)</f>
        <v>#REF!</v>
      </c>
    </row>
    <row r="111" spans="1:4" ht="20" customHeight="1">
      <c r="A111" s="6" t="s">
        <v>572</v>
      </c>
      <c r="B111" s="5" t="s">
        <v>578</v>
      </c>
      <c r="C111" s="2" t="s">
        <v>737</v>
      </c>
      <c r="D111" s="4" t="e">
        <f>_xlfn.CONCAT(C111,$D$1,#REF!,)</f>
        <v>#REF!</v>
      </c>
    </row>
    <row r="112" spans="1:4" ht="20" customHeight="1">
      <c r="A112" s="6" t="s">
        <v>572</v>
      </c>
      <c r="B112" s="5" t="s">
        <v>579</v>
      </c>
      <c r="C112" s="2" t="s">
        <v>738</v>
      </c>
      <c r="D112" s="4" t="e">
        <f>_xlfn.CONCAT(C112,$D$1,#REF!,$D$1,#REF!,$D$1,#REF!)</f>
        <v>#REF!</v>
      </c>
    </row>
    <row r="113" spans="1:4" ht="20" customHeight="1">
      <c r="A113" s="6" t="s">
        <v>572</v>
      </c>
      <c r="B113" s="5" t="s">
        <v>580</v>
      </c>
      <c r="C113" s="2" t="s">
        <v>739</v>
      </c>
      <c r="D113" s="4" t="e">
        <f>_xlfn.CONCAT(C113,$D$1,#REF!)</f>
        <v>#REF!</v>
      </c>
    </row>
    <row r="114" spans="1:4" ht="20" customHeight="1">
      <c r="A114" s="6" t="s">
        <v>572</v>
      </c>
      <c r="B114" s="5" t="s">
        <v>581</v>
      </c>
      <c r="C114" s="2" t="s">
        <v>582</v>
      </c>
    </row>
    <row r="115" spans="1:4" ht="20" customHeight="1">
      <c r="A115" s="6" t="s">
        <v>572</v>
      </c>
      <c r="B115" s="5" t="s">
        <v>583</v>
      </c>
      <c r="C115" s="2" t="s">
        <v>740</v>
      </c>
      <c r="D115" s="4" t="e">
        <f>_xlfn.CONCAT(C115,$D$1,#REF!)</f>
        <v>#REF!</v>
      </c>
    </row>
    <row r="116" spans="1:4" ht="20" customHeight="1">
      <c r="A116" s="6" t="s">
        <v>572</v>
      </c>
      <c r="B116" s="5" t="s">
        <v>584</v>
      </c>
      <c r="C116" s="2" t="s">
        <v>585</v>
      </c>
    </row>
    <row r="117" spans="1:4" ht="20" customHeight="1">
      <c r="A117" s="6" t="s">
        <v>572</v>
      </c>
      <c r="B117" s="5" t="s">
        <v>586</v>
      </c>
      <c r="C117" s="2" t="s">
        <v>587</v>
      </c>
    </row>
    <row r="118" spans="1:4" ht="20" customHeight="1">
      <c r="A118" s="6" t="s">
        <v>588</v>
      </c>
      <c r="B118" s="5" t="s">
        <v>589</v>
      </c>
      <c r="C118" s="2" t="s">
        <v>743</v>
      </c>
      <c r="D118" s="4" t="e">
        <f>_xlfn.CONCAT(C118,$D$1,#REF!,$D$1,#REF!,$D$1,#REF!)</f>
        <v>#REF!</v>
      </c>
    </row>
    <row r="119" spans="1:4" ht="20" customHeight="1">
      <c r="A119" s="6" t="s">
        <v>588</v>
      </c>
      <c r="B119" s="5" t="s">
        <v>590</v>
      </c>
      <c r="C119" s="2" t="s">
        <v>741</v>
      </c>
      <c r="D119" s="4" t="e">
        <f>_xlfn.CONCAT(C119,$D$1,#REF!,$D$1,#REF!,$D$1,#REF!,$D$1,#REF!)</f>
        <v>#REF!</v>
      </c>
    </row>
    <row r="120" spans="1:4" ht="20" customHeight="1">
      <c r="A120" s="6" t="s">
        <v>588</v>
      </c>
      <c r="B120" s="5" t="s">
        <v>591</v>
      </c>
      <c r="C120" s="2" t="s">
        <v>742</v>
      </c>
      <c r="D120" s="4" t="e">
        <f>_xlfn.CONCAT(C120,$D$1,#REF!,$D$1,#REF!,$D$1,#REF!)</f>
        <v>#REF!</v>
      </c>
    </row>
    <row r="121" spans="1:4" ht="20" customHeight="1">
      <c r="A121" s="6" t="s">
        <v>588</v>
      </c>
      <c r="B121" s="5" t="s">
        <v>592</v>
      </c>
      <c r="C121" s="2" t="s">
        <v>593</v>
      </c>
    </row>
    <row r="122" spans="1:4" ht="20" customHeight="1">
      <c r="A122" s="6" t="s">
        <v>588</v>
      </c>
      <c r="B122" s="5" t="s">
        <v>594</v>
      </c>
      <c r="C122" s="2" t="s">
        <v>595</v>
      </c>
    </row>
    <row r="123" spans="1:4" ht="20" customHeight="1">
      <c r="A123" s="6" t="s">
        <v>588</v>
      </c>
      <c r="B123" s="5" t="s">
        <v>596</v>
      </c>
      <c r="C123" s="2" t="s">
        <v>597</v>
      </c>
    </row>
    <row r="124" spans="1:4" ht="20" customHeight="1">
      <c r="A124" s="6" t="s">
        <v>588</v>
      </c>
      <c r="B124" s="5" t="s">
        <v>598</v>
      </c>
      <c r="C124" s="2" t="s">
        <v>744</v>
      </c>
      <c r="D124" s="4" t="e">
        <f>_xlfn.CONCAT(C124,$D$1,#REF!,$D$1,#REF!,$D$1,#REF!,$D$1,#REF!)</f>
        <v>#REF!</v>
      </c>
    </row>
    <row r="125" spans="1:4" ht="20" customHeight="1">
      <c r="A125" s="6" t="s">
        <v>588</v>
      </c>
      <c r="B125" s="5" t="s">
        <v>599</v>
      </c>
      <c r="C125" s="2" t="s">
        <v>745</v>
      </c>
      <c r="D125" s="4" t="e">
        <f>_xlfn.CONCAT(C125,$D$1,#REF!,$D$1,#REF!,$D$1,#REF!)</f>
        <v>#REF!</v>
      </c>
    </row>
    <row r="126" spans="1:4" ht="20" customHeight="1">
      <c r="A126" s="6" t="s">
        <v>600</v>
      </c>
      <c r="B126" s="5" t="s">
        <v>601</v>
      </c>
      <c r="C126" s="2" t="s">
        <v>602</v>
      </c>
    </row>
    <row r="127" spans="1:4" ht="20" customHeight="1">
      <c r="A127" s="6" t="s">
        <v>600</v>
      </c>
      <c r="B127" s="5" t="s">
        <v>559</v>
      </c>
      <c r="C127" s="2" t="s">
        <v>560</v>
      </c>
    </row>
    <row r="128" spans="1:4" ht="20" customHeight="1">
      <c r="A128" s="6" t="s">
        <v>600</v>
      </c>
      <c r="B128" s="5" t="s">
        <v>603</v>
      </c>
      <c r="C128" s="2" t="s">
        <v>746</v>
      </c>
      <c r="D128" s="4" t="e">
        <f>_xlfn.CONCAT(C128,$D$1,#REF!)</f>
        <v>#REF!</v>
      </c>
    </row>
    <row r="129" spans="1:4" ht="20" customHeight="1">
      <c r="A129" s="6" t="s">
        <v>600</v>
      </c>
      <c r="B129" s="5" t="s">
        <v>604</v>
      </c>
      <c r="C129" s="2" t="s">
        <v>747</v>
      </c>
      <c r="D129" s="4" t="e">
        <f>_xlfn.CONCAT(C129,$D$1,#REF!)</f>
        <v>#REF!</v>
      </c>
    </row>
    <row r="130" spans="1:4" ht="20" customHeight="1">
      <c r="A130" s="6" t="s">
        <v>600</v>
      </c>
      <c r="B130" s="5" t="s">
        <v>605</v>
      </c>
      <c r="C130" s="2" t="s">
        <v>606</v>
      </c>
    </row>
    <row r="131" spans="1:4" ht="20" customHeight="1">
      <c r="A131" s="6" t="s">
        <v>600</v>
      </c>
      <c r="B131" s="5" t="s">
        <v>607</v>
      </c>
      <c r="C131" s="2" t="s">
        <v>748</v>
      </c>
      <c r="D131" s="4" t="e">
        <f>_xlfn.CONCAT(C131,$D$1,#REF!)</f>
        <v>#REF!</v>
      </c>
    </row>
    <row r="132" spans="1:4" ht="20" customHeight="1">
      <c r="A132" s="6" t="s">
        <v>600</v>
      </c>
      <c r="B132" s="5" t="s">
        <v>608</v>
      </c>
      <c r="C132" s="2" t="s">
        <v>749</v>
      </c>
      <c r="D132" s="4" t="e">
        <f>_xlfn.CONCAT(C132,$D$1,#REF!)</f>
        <v>#REF!</v>
      </c>
    </row>
    <row r="133" spans="1:4" ht="20" customHeight="1">
      <c r="A133" s="6" t="s">
        <v>600</v>
      </c>
      <c r="B133" s="5" t="s">
        <v>609</v>
      </c>
      <c r="C133" s="2" t="s">
        <v>610</v>
      </c>
    </row>
    <row r="134" spans="1:4" ht="20" customHeight="1">
      <c r="A134" s="6" t="s">
        <v>611</v>
      </c>
      <c r="B134" s="5" t="s">
        <v>612</v>
      </c>
      <c r="C134" s="2" t="s">
        <v>750</v>
      </c>
      <c r="D134" s="4" t="e">
        <f>_xlfn.CONCAT(C134,$D$1,#REF!,$D$1,#REF!,$D$1,#REF!,$D$1,#REF!,$D$1,#REF!,$D$1,#REF!)</f>
        <v>#REF!</v>
      </c>
    </row>
    <row r="135" spans="1:4" ht="20" customHeight="1">
      <c r="A135" s="6" t="s">
        <v>611</v>
      </c>
      <c r="B135" s="5" t="s">
        <v>561</v>
      </c>
      <c r="C135" s="2" t="s">
        <v>562</v>
      </c>
    </row>
    <row r="136" spans="1:4" ht="20" customHeight="1">
      <c r="A136" s="6" t="s">
        <v>611</v>
      </c>
      <c r="B136" s="5" t="s">
        <v>613</v>
      </c>
      <c r="C136" s="2" t="s">
        <v>751</v>
      </c>
      <c r="D136" s="4" t="e">
        <f>_xlfn.CONCAT(C136,$D$1,#REF!,$D$1,#REF!,$D$1,#REF!,$D$1,#REF!,$D$1,#REF!)</f>
        <v>#REF!</v>
      </c>
    </row>
    <row r="137" spans="1:4" ht="20" customHeight="1">
      <c r="A137" s="6" t="s">
        <v>614</v>
      </c>
      <c r="B137" s="5" t="s">
        <v>615</v>
      </c>
      <c r="C137" s="2" t="s">
        <v>616</v>
      </c>
    </row>
    <row r="138" spans="1:4" ht="20" customHeight="1">
      <c r="A138" s="6" t="s">
        <v>614</v>
      </c>
      <c r="B138" s="5" t="s">
        <v>617</v>
      </c>
      <c r="C138" s="2" t="s">
        <v>618</v>
      </c>
    </row>
    <row r="139" spans="1:4" ht="20" customHeight="1">
      <c r="A139" s="6" t="s">
        <v>614</v>
      </c>
      <c r="B139" s="5" t="s">
        <v>619</v>
      </c>
      <c r="C139" s="2" t="s">
        <v>752</v>
      </c>
      <c r="D139" s="4" t="e">
        <f>_xlfn.CONCAT(C139,$D$1,#REF!)</f>
        <v>#REF!</v>
      </c>
    </row>
    <row r="140" spans="1:4" ht="20" customHeight="1">
      <c r="A140" s="6" t="s">
        <v>620</v>
      </c>
      <c r="B140" s="5" t="s">
        <v>621</v>
      </c>
      <c r="C140" s="2" t="s">
        <v>622</v>
      </c>
    </row>
    <row r="141" spans="1:4" ht="20" customHeight="1">
      <c r="A141" s="6" t="s">
        <v>620</v>
      </c>
      <c r="B141" s="5" t="s">
        <v>623</v>
      </c>
      <c r="C141" s="2" t="s">
        <v>624</v>
      </c>
    </row>
    <row r="142" spans="1:4" ht="20" customHeight="1">
      <c r="A142" s="6" t="s">
        <v>620</v>
      </c>
      <c r="B142" s="5" t="s">
        <v>625</v>
      </c>
      <c r="C142" s="2" t="s">
        <v>626</v>
      </c>
    </row>
    <row r="143" spans="1:4" ht="20" customHeight="1">
      <c r="A143" s="6" t="s">
        <v>620</v>
      </c>
      <c r="B143" s="5" t="s">
        <v>627</v>
      </c>
      <c r="C143" s="2" t="s">
        <v>628</v>
      </c>
      <c r="D143" s="4"/>
    </row>
    <row r="144" spans="1:4" ht="20" customHeight="1">
      <c r="A144" s="6" t="s">
        <v>620</v>
      </c>
      <c r="B144" s="5" t="s">
        <v>629</v>
      </c>
      <c r="C144" s="2" t="s">
        <v>760</v>
      </c>
      <c r="D144" s="4" t="e">
        <f>_xlfn.CONCAT(C144,$D$1,#REF!,$D$1,#REF!,$D$1,#REF!,$D$1,#REF!,$D$1,#REF!,$D$1,#REF!,$D$1,#REF!,$D$1,#REF!)</f>
        <v>#REF!</v>
      </c>
    </row>
    <row r="145" spans="1:4" ht="20" customHeight="1">
      <c r="A145" s="6" t="s">
        <v>630</v>
      </c>
      <c r="B145" s="5" t="s">
        <v>631</v>
      </c>
      <c r="C145" s="2" t="s">
        <v>632</v>
      </c>
    </row>
    <row r="146" spans="1:4" ht="20" customHeight="1">
      <c r="A146" s="6" t="s">
        <v>630</v>
      </c>
      <c r="B146" s="5" t="s">
        <v>633</v>
      </c>
      <c r="C146" s="2" t="s">
        <v>753</v>
      </c>
      <c r="D146" s="4" t="e">
        <f>_xlfn.CONCAT(C146,$D$1,#REF!,$D$1,#REF!,$D$1,#REF!,$D$1,#REF!)</f>
        <v>#REF!</v>
      </c>
    </row>
    <row r="147" spans="1:4" ht="20" customHeight="1">
      <c r="A147" s="6" t="s">
        <v>634</v>
      </c>
      <c r="B147" s="5" t="s">
        <v>635</v>
      </c>
      <c r="C147" s="8" t="s">
        <v>636</v>
      </c>
    </row>
    <row r="148" spans="1:4" ht="20" customHeight="1">
      <c r="A148" s="6" t="s">
        <v>634</v>
      </c>
      <c r="B148" s="5" t="s">
        <v>637</v>
      </c>
      <c r="C148" s="2" t="s">
        <v>638</v>
      </c>
    </row>
    <row r="149" spans="1:4" ht="20" customHeight="1">
      <c r="A149" s="6" t="s">
        <v>639</v>
      </c>
      <c r="B149" s="5" t="s">
        <v>640</v>
      </c>
      <c r="C149" s="8" t="s">
        <v>754</v>
      </c>
      <c r="D149" s="4" t="e">
        <f>_xlfn.CONCAT(C149,$D$1,#REF!)</f>
        <v>#REF!</v>
      </c>
    </row>
    <row r="150" spans="1:4" ht="20" customHeight="1">
      <c r="A150" s="6" t="s">
        <v>641</v>
      </c>
      <c r="B150" s="5" t="s">
        <v>642</v>
      </c>
      <c r="C150" s="2" t="s">
        <v>755</v>
      </c>
      <c r="D150" s="4" t="e">
        <f>_xlfn.CONCAT(C150,$D$1,#REF!)</f>
        <v>#REF!</v>
      </c>
    </row>
    <row r="151" spans="1:4" ht="20" customHeight="1">
      <c r="A151" s="6" t="s">
        <v>641</v>
      </c>
      <c r="B151" s="5" t="s">
        <v>643</v>
      </c>
      <c r="C151" s="2" t="s">
        <v>644</v>
      </c>
    </row>
    <row r="152" spans="1:4" ht="20" customHeight="1">
      <c r="A152" s="6" t="s">
        <v>641</v>
      </c>
      <c r="B152" s="5" t="s">
        <v>645</v>
      </c>
      <c r="C152" s="2" t="s">
        <v>756</v>
      </c>
      <c r="D152" s="4" t="e">
        <f>_xlfn.CONCAT(C152,$D$1,#REF!,$D$1,#REF!)</f>
        <v>#REF!</v>
      </c>
    </row>
    <row r="153" spans="1:4" ht="20" customHeight="1">
      <c r="A153" s="6" t="s">
        <v>646</v>
      </c>
      <c r="B153" s="5" t="s">
        <v>647</v>
      </c>
      <c r="C153" s="2" t="s">
        <v>757</v>
      </c>
      <c r="D153" s="4" t="e">
        <f>_xlfn.CONCAT(C153,$D$1,#REF!,$D$1,#REF!)</f>
        <v>#REF!</v>
      </c>
    </row>
    <row r="154" spans="1:4" ht="20" customHeight="1">
      <c r="A154" s="6" t="s">
        <v>646</v>
      </c>
      <c r="B154" s="5" t="s">
        <v>648</v>
      </c>
      <c r="C154" s="2" t="s">
        <v>758</v>
      </c>
      <c r="D154" s="4" t="e">
        <f>_xlfn.CONCAT(C154,$D$1,#REF!,$D$1,#REF!)</f>
        <v>#REF!</v>
      </c>
    </row>
    <row r="155" spans="1:4" ht="20" customHeight="1">
      <c r="A155" s="6" t="s">
        <v>646</v>
      </c>
      <c r="B155" s="5" t="s">
        <v>649</v>
      </c>
      <c r="C155" s="2" t="s">
        <v>759</v>
      </c>
      <c r="D155" s="4" t="e">
        <f>_xlfn.CONCAT(C155,$D$1,#REF!,$D$1,#REF!)</f>
        <v>#REF!</v>
      </c>
    </row>
    <row r="156" spans="1:4" ht="20" customHeight="1">
      <c r="A156" s="6" t="s">
        <v>646</v>
      </c>
      <c r="B156" s="5" t="s">
        <v>650</v>
      </c>
      <c r="C156" s="2" t="s">
        <v>651</v>
      </c>
    </row>
    <row r="157" spans="1:4" ht="20" customHeight="1">
      <c r="A157" s="6" t="s">
        <v>646</v>
      </c>
      <c r="B157" s="5" t="s">
        <v>652</v>
      </c>
      <c r="C157" s="2" t="s">
        <v>653</v>
      </c>
    </row>
    <row r="158" spans="1:4" ht="20" customHeight="1">
      <c r="A158" s="6" t="s">
        <v>654</v>
      </c>
      <c r="B158" s="5" t="s">
        <v>655</v>
      </c>
      <c r="C158" s="2" t="s">
        <v>656</v>
      </c>
    </row>
    <row r="159" spans="1:4" ht="20" customHeight="1">
      <c r="A159" s="6" t="s">
        <v>654</v>
      </c>
      <c r="B159" s="5" t="s">
        <v>657</v>
      </c>
      <c r="C159" s="2" t="s">
        <v>658</v>
      </c>
    </row>
    <row r="160" spans="1:4" ht="20" customHeight="1">
      <c r="A160" s="6" t="s">
        <v>654</v>
      </c>
      <c r="B160" s="5" t="s">
        <v>659</v>
      </c>
      <c r="C160" s="2" t="s">
        <v>660</v>
      </c>
    </row>
    <row r="161" spans="1:3" ht="20" customHeight="1">
      <c r="A161" s="6" t="s">
        <v>654</v>
      </c>
      <c r="B161" s="5" t="s">
        <v>661</v>
      </c>
      <c r="C161" s="2" t="s">
        <v>662</v>
      </c>
    </row>
    <row r="162" spans="1:3" ht="20" customHeight="1">
      <c r="A162" s="6" t="s">
        <v>654</v>
      </c>
      <c r="B162" s="5" t="s">
        <v>663</v>
      </c>
      <c r="C162" s="2" t="s">
        <v>664</v>
      </c>
    </row>
    <row r="163" spans="1:3" ht="20" customHeight="1">
      <c r="A163" s="6" t="s">
        <v>654</v>
      </c>
      <c r="B163" s="5" t="s">
        <v>665</v>
      </c>
      <c r="C163" s="2" t="s">
        <v>666</v>
      </c>
    </row>
    <row r="164" spans="1:3" ht="20" customHeight="1">
      <c r="A164" s="6" t="s">
        <v>667</v>
      </c>
      <c r="B164" s="5" t="s">
        <v>668</v>
      </c>
      <c r="C164" s="2" t="s">
        <v>669</v>
      </c>
    </row>
    <row r="165" spans="1:3" ht="20" customHeight="1">
      <c r="A165" s="6" t="s">
        <v>667</v>
      </c>
      <c r="B165" s="5" t="s">
        <v>670</v>
      </c>
      <c r="C165" s="2" t="s">
        <v>671</v>
      </c>
    </row>
    <row r="166" spans="1:3" ht="20" customHeight="1">
      <c r="A166" s="6" t="s">
        <v>667</v>
      </c>
      <c r="B166" s="5" t="s">
        <v>672</v>
      </c>
      <c r="C166" s="2" t="s">
        <v>673</v>
      </c>
    </row>
    <row r="167" spans="1:3" ht="20" customHeight="1">
      <c r="A167" s="6" t="s">
        <v>667</v>
      </c>
      <c r="B167" s="5" t="s">
        <v>674</v>
      </c>
      <c r="C167" s="2" t="s">
        <v>675</v>
      </c>
    </row>
    <row r="168" spans="1:3" ht="20" customHeight="1">
      <c r="A168" s="6" t="s">
        <v>667</v>
      </c>
      <c r="B168" s="5" t="s">
        <v>676</v>
      </c>
      <c r="C168" s="2" t="s">
        <v>677</v>
      </c>
    </row>
    <row r="169" spans="1:3" ht="20" customHeight="1">
      <c r="A169" s="6" t="s">
        <v>667</v>
      </c>
      <c r="B169" s="5" t="s">
        <v>678</v>
      </c>
      <c r="C169" s="2" t="s">
        <v>679</v>
      </c>
    </row>
    <row r="170" spans="1:3" ht="20" customHeight="1">
      <c r="A170" s="6" t="s">
        <v>667</v>
      </c>
      <c r="B170" s="5" t="s">
        <v>680</v>
      </c>
      <c r="C170" s="2" t="s">
        <v>681</v>
      </c>
    </row>
    <row r="171" spans="1:3" ht="20" customHeight="1">
      <c r="A171" s="6" t="s">
        <v>667</v>
      </c>
      <c r="B171" s="5" t="s">
        <v>682</v>
      </c>
      <c r="C171" s="2" t="s">
        <v>683</v>
      </c>
    </row>
    <row r="172" spans="1:3" ht="20" customHeight="1">
      <c r="A172" s="6" t="s">
        <v>667</v>
      </c>
      <c r="B172" s="5" t="s">
        <v>684</v>
      </c>
      <c r="C172" s="2" t="s">
        <v>685</v>
      </c>
    </row>
    <row r="173" spans="1:3" ht="20" customHeight="1">
      <c r="A173" s="6" t="s">
        <v>667</v>
      </c>
      <c r="B173" s="5" t="s">
        <v>686</v>
      </c>
      <c r="C173" s="2" t="s">
        <v>687</v>
      </c>
    </row>
    <row r="174" spans="1:3" ht="20" customHeight="1">
      <c r="A174" s="6" t="s">
        <v>667</v>
      </c>
      <c r="B174" s="5" t="s">
        <v>688</v>
      </c>
      <c r="C174" s="2" t="s">
        <v>689</v>
      </c>
    </row>
    <row r="175" spans="1:3" ht="20" customHeight="1">
      <c r="A175" s="6" t="s">
        <v>667</v>
      </c>
      <c r="B175" s="5" t="s">
        <v>690</v>
      </c>
      <c r="C175" s="2" t="s">
        <v>691</v>
      </c>
    </row>
    <row r="176" spans="1:3" ht="20" customHeight="1">
      <c r="A176" s="6" t="s">
        <v>667</v>
      </c>
      <c r="B176" s="5" t="s">
        <v>692</v>
      </c>
      <c r="C176" s="2" t="s">
        <v>693</v>
      </c>
    </row>
    <row r="177" spans="1:3" ht="20" customHeight="1">
      <c r="A177" s="6" t="s">
        <v>667</v>
      </c>
      <c r="B177" s="5" t="s">
        <v>694</v>
      </c>
      <c r="C177" s="2" t="s">
        <v>695</v>
      </c>
    </row>
    <row r="178" spans="1:3" ht="20" customHeight="1">
      <c r="A178" s="6" t="s">
        <v>667</v>
      </c>
      <c r="B178" s="5" t="s">
        <v>696</v>
      </c>
      <c r="C178" s="2" t="s">
        <v>697</v>
      </c>
    </row>
    <row r="179" spans="1:3" ht="20" customHeight="1">
      <c r="A179" s="6" t="s">
        <v>667</v>
      </c>
      <c r="B179" s="5" t="s">
        <v>698</v>
      </c>
      <c r="C179" s="2" t="s">
        <v>699</v>
      </c>
    </row>
    <row r="180" spans="1:3" ht="20" customHeight="1">
      <c r="A180" s="6" t="s">
        <v>667</v>
      </c>
      <c r="B180" s="5" t="s">
        <v>700</v>
      </c>
      <c r="C180" s="2" t="s">
        <v>701</v>
      </c>
    </row>
    <row r="181" spans="1:3" ht="20" customHeight="1">
      <c r="A181" s="6" t="s">
        <v>667</v>
      </c>
      <c r="B181" s="5" t="s">
        <v>702</v>
      </c>
      <c r="C181" s="2" t="s">
        <v>703</v>
      </c>
    </row>
    <row r="182" spans="1:3" ht="20" customHeight="1">
      <c r="A182" s="6" t="s">
        <v>667</v>
      </c>
      <c r="B182" s="5" t="s">
        <v>203</v>
      </c>
      <c r="C182" s="2" t="s">
        <v>704</v>
      </c>
    </row>
    <row r="183" spans="1:3" ht="20" customHeight="1">
      <c r="A183" s="6" t="s">
        <v>667</v>
      </c>
      <c r="B183" s="5" t="s">
        <v>705</v>
      </c>
      <c r="C183" s="2" t="s">
        <v>706</v>
      </c>
    </row>
    <row r="184" spans="1:3" ht="20" customHeight="1">
      <c r="A184" s="6" t="s">
        <v>707</v>
      </c>
      <c r="B184" s="5" t="s">
        <v>708</v>
      </c>
      <c r="C184" s="2" t="s">
        <v>709</v>
      </c>
    </row>
    <row r="185" spans="1:3" ht="20" customHeight="1">
      <c r="A185" s="6" t="s">
        <v>707</v>
      </c>
      <c r="B185" s="5" t="s">
        <v>710</v>
      </c>
      <c r="C185" s="2" t="s">
        <v>711</v>
      </c>
    </row>
    <row r="186" spans="1:3" ht="20" customHeight="1">
      <c r="A186" s="6" t="s">
        <v>712</v>
      </c>
      <c r="B186" s="5" t="s">
        <v>713</v>
      </c>
      <c r="C186" s="2" t="s">
        <v>714</v>
      </c>
    </row>
  </sheetData>
  <autoFilter ref="A1:C186" xr:uid="{F587BDC1-E051-4249-BA30-9A1402622A04}"/>
  <phoneticPr fontId="1"/>
  <hyperlinks>
    <hyperlink ref="A2" r:id="rId1" location="title-author" display="https://quarto.org/docs/reference/formats/presentations/revealjs.html - title-author" xr:uid="{980F70D6-906D-7B4E-81E3-4DE4379FE6B5}"/>
    <hyperlink ref="A8" r:id="rId2" location="format-options" display="https://quarto.org/docs/reference/formats/presentations/revealjs.html - format-options" xr:uid="{9E179510-C9D6-704E-A4FE-07F4FCE5E001}"/>
    <hyperlink ref="A15" r:id="rId3" location="table-of-contents" display="https://quarto.org/docs/reference/formats/presentations/revealjs.html - table-of-contents" xr:uid="{6532E701-FD52-CF4F-85B1-0EE3B9F20171}"/>
    <hyperlink ref="A18" r:id="rId4" location="numbering" display="https://quarto.org/docs/reference/formats/presentations/revealjs.html - numbering" xr:uid="{92BF3874-85DD-4D44-B9AE-AAE91A0F2770}"/>
    <hyperlink ref="A22" r:id="rId5" location="slides" display="https://quarto.org/docs/reference/formats/presentations/revealjs.html - slides" xr:uid="{52A71FFB-EA05-054B-91BD-F6F0E3F8B46F}"/>
    <hyperlink ref="A31" r:id="rId6" location="slide-content" display="https://quarto.org/docs/reference/formats/presentations/revealjs.html - slide-content" xr:uid="{76F579C2-281B-724E-88B3-32BF7A8A5D4B}"/>
    <hyperlink ref="A36" r:id="rId7" location="slide-tools" display="https://quarto.org/docs/reference/formats/presentations/revealjs.html - slide-tools" xr:uid="{B7D01C5D-1548-FC4D-8143-D9A30C5D5459}"/>
    <hyperlink ref="A41" r:id="rId8" location="transitions" display="https://quarto.org/docs/reference/formats/presentations/revealjs.html - transitions" xr:uid="{BCB7BAD7-5A78-BC42-A3D3-271E1687FC89}"/>
    <hyperlink ref="A50" r:id="rId9" location="navigation" display="https://quarto.org/docs/reference/formats/presentations/revealjs.html - navigation" xr:uid="{74BE7B9C-97BD-5543-B6CA-5982B2CEB72A}"/>
    <hyperlink ref="A77" r:id="rId10" location="print-to-pdf" display="https://quarto.org/docs/reference/formats/presentations/revealjs.html - print-to-pdf" xr:uid="{64114F83-92C1-6645-8723-E839107DCB5E}"/>
    <hyperlink ref="A80" r:id="rId11" location="media" display="https://quarto.org/docs/reference/formats/presentations/revealjs.html - media" xr:uid="{6594A78B-E9B5-6D43-98D7-0B8B0E1FD647}"/>
    <hyperlink ref="A89" r:id="rId12" location="slide-layout" display="https://quarto.org/docs/reference/formats/presentations/revealjs.html - slide-layout" xr:uid="{C4F8BBCF-AC84-C44E-B27A-60042736F99B}"/>
    <hyperlink ref="A98" r:id="rId13" location="layout" display="https://quarto.org/docs/reference/formats/presentations/revealjs.html - layout" xr:uid="{575D88F5-CD45-2845-891C-9EC5F8F683ED}"/>
    <hyperlink ref="A108" r:id="rId14" location="code" display="https://quarto.org/docs/reference/formats/presentations/revealjs.html - code" xr:uid="{0690D731-A4AD-FC40-BE6C-90AF66B731EB}"/>
    <hyperlink ref="A145" r:id="rId15" location="footnotes" display="https://quarto.org/docs/reference/formats/presentations/revealjs.html - footnotes" xr:uid="{7D8472E9-2BAC-5C4F-B46D-F9408318FFA2}"/>
    <hyperlink ref="A147" r:id="rId16" location="cross-references" display="https://quarto.org/docs/reference/formats/presentations/revealjs.html - cross-references" xr:uid="{41A0F503-54F2-AA43-8746-BE470292C0D5}"/>
    <hyperlink ref="C147" r:id="rId17" display="https://quarto.org/docs/reference/metadata/crossref.html" xr:uid="{4F97D911-B5CC-6744-B273-5EFDBA66FAEF}"/>
    <hyperlink ref="A149" r:id="rId18" location="citation" display="https://quarto.org/docs/reference/formats/presentations/revealjs.html - citation" xr:uid="{B0E611FD-F052-7C47-BC47-496857C67595}"/>
    <hyperlink ref="C149" r:id="rId19" display="https://docs.citationstyles.org/en/stable/specification.html" xr:uid="{0F5A890C-C5A6-404D-A72E-739A5D4E5D7C}"/>
    <hyperlink ref="A150" r:id="rId20" location="language" display="https://quarto.org/docs/reference/formats/presentations/revealjs.html - language" xr:uid="{467C7ADB-5C39-0546-9FEB-1DF2E4B2CC9B}"/>
    <hyperlink ref="A153" r:id="rId21" location="includes" display="https://quarto.org/docs/reference/formats/presentations/revealjs.html - includes" xr:uid="{D8ADEAE4-4039-C440-B6DD-E13AD13865EE}"/>
    <hyperlink ref="A184" r:id="rId22" location="text-output" display="https://quarto.org/docs/reference/formats/presentations/revealjs.html - text-output" xr:uid="{EA56C67E-1573-9443-8D8F-A55F71C2DE82}"/>
    <hyperlink ref="A186" r:id="rId23" location="library" display="https://quarto.org/docs/reference/formats/presentations/revealjs.html - library" xr:uid="{675ABF2D-30BB-C644-9046-339F96C51FB7}"/>
    <hyperlink ref="A23:A30" r:id="rId24" location="slides" display="https://quarto.org/docs/reference/formats/presentations/revealjs.html - slides" xr:uid="{C67960F1-B338-E349-B96B-1B1EAD314442}"/>
    <hyperlink ref="A3:A7" r:id="rId25" location="title-author" display="https://quarto.org/docs/reference/formats/presentations/revealjs.html - title-author" xr:uid="{10A42D65-E527-7240-9254-4EEBF7A3D8F8}"/>
    <hyperlink ref="A9:A14" r:id="rId26" location="format-options" display="https://quarto.org/docs/reference/formats/presentations/revealjs.html - format-options" xr:uid="{DF8B535A-3F96-6845-90B4-3CB3EFF59A29}"/>
    <hyperlink ref="A16" r:id="rId27" location="table-of-contents" display="https://quarto.org/docs/reference/formats/presentations/revealjs.html - table-of-contents" xr:uid="{011039AE-E57D-554F-A549-33C5264B59F0}"/>
    <hyperlink ref="A17" r:id="rId28" location="table-of-contents" display="https://quarto.org/docs/reference/formats/presentations/revealjs.html - table-of-contents" xr:uid="{20150034-E0E3-6C46-BB35-62F596ECF493}"/>
    <hyperlink ref="A19" r:id="rId29" location="numbering" display="https://quarto.org/docs/reference/formats/presentations/revealjs.html - numbering" xr:uid="{C9BD9C1F-0585-5947-9F96-A5FBF817D41A}"/>
    <hyperlink ref="A20" r:id="rId30" location="numbering" display="https://quarto.org/docs/reference/formats/presentations/revealjs.html - numbering" xr:uid="{44640C62-BDF5-D64F-87AC-3D437CD2725B}"/>
    <hyperlink ref="A21" r:id="rId31" location="numbering" display="https://quarto.org/docs/reference/formats/presentations/revealjs.html - numbering" xr:uid="{E624D74E-C720-F841-A36C-D651377F260E}"/>
    <hyperlink ref="A32:A35" r:id="rId32" location="slide-content" display="https://quarto.org/docs/reference/formats/presentations/revealjs.html - slide-content" xr:uid="{54A6FDF7-2B4B-C94D-9EB6-D5F6EB46E091}"/>
    <hyperlink ref="A37:A40" r:id="rId33" location="slide-tools" display="https://quarto.org/docs/reference/formats/presentations/revealjs.html - slide-tools" xr:uid="{5F79A2A3-B3A4-F14A-B1CE-28D70235E032}"/>
    <hyperlink ref="A42:A49" r:id="rId34" location="transitions" display="https://quarto.org/docs/reference/formats/presentations/revealjs.html - transitions" xr:uid="{46B2BE5F-E816-E54E-997F-7C2E1BC29E6F}"/>
    <hyperlink ref="A51:A76" r:id="rId35" location="navigation" display="https://quarto.org/docs/reference/formats/presentations/revealjs.html - navigation" xr:uid="{B9EFD3D1-8FEE-4A46-BD7C-05D725836B9C}"/>
    <hyperlink ref="A78:A79" r:id="rId36" location="print-to-pdf" display="https://quarto.org/docs/reference/formats/presentations/revealjs.html - print-to-pdf" xr:uid="{D171CA20-C872-5F4A-AA8C-E9C4A7E7EDB2}"/>
    <hyperlink ref="A81:A88" r:id="rId37" location="media" display="https://quarto.org/docs/reference/formats/presentations/revealjs.html - media" xr:uid="{4E353101-D426-9B4C-8B4E-6479C40FC7CA}"/>
    <hyperlink ref="A90:A97" r:id="rId38" location="slide-layout" display="https://quarto.org/docs/reference/formats/presentations/revealjs.html - slide-layout" xr:uid="{1A3A2889-7B21-6B4A-82C3-B11B52CCBD41}"/>
    <hyperlink ref="A99:A107" r:id="rId39" location="layout" display="https://quarto.org/docs/reference/formats/presentations/revealjs.html - layout" xr:uid="{97F1EF86-70CE-DE4B-AFCE-FE2B44BAF7EE}"/>
    <hyperlink ref="A137" r:id="rId40" location="links" display="https://quarto.org/docs/reference/formats/presentations/revealjs.html - links" xr:uid="{CC0105BB-AB82-3044-A796-6DE997169D73}"/>
    <hyperlink ref="A109:A117" r:id="rId41" location="code" display="https://quarto.org/docs/reference/formats/presentations/revealjs.html - code" xr:uid="{76FECC53-37D0-C641-AB39-20B1DFCD6120}"/>
    <hyperlink ref="A118:A125" r:id="rId42" location="figures" display="https://quarto.org/docs/reference/formats/presentations/revealjs.html - figures" xr:uid="{258E0381-EC09-6149-8510-FDB7AAA74F0F}"/>
    <hyperlink ref="A126:A133" r:id="rId43" location="tables" display="https://quarto.org/docs/reference/formats/presentations/revealjs.html - tables" xr:uid="{FF48B60A-B13F-1842-A66F-D1687CB4B099}"/>
    <hyperlink ref="A134:A136" r:id="rId44" location="references" display="https://quarto.org/docs/reference/formats/presentations/revealjs.html - references" xr:uid="{70377C33-C02C-A947-A3FB-6F92C2FB23DB}"/>
    <hyperlink ref="A138:A139" r:id="rId45" location="links" display="https://quarto.org/docs/reference/formats/presentations/revealjs.html - links" xr:uid="{CDE8735C-1F24-4A46-A45C-39450A6CDC6B}"/>
    <hyperlink ref="A140:A144" r:id="rId46" location="footnotes" display="https://quarto.org/docs/reference/formats/presentations/revealjs.html - footnotes" xr:uid="{E47661EE-E18B-C642-BBF3-73631E80D406}"/>
    <hyperlink ref="A146" r:id="rId47" location="footnotes" display="https://quarto.org/docs/reference/formats/presentations/revealjs.html - footnotes" xr:uid="{48F37B85-E582-B444-A8DB-F5A26777BF82}"/>
    <hyperlink ref="A148" r:id="rId48" location="cross-references" display="https://quarto.org/docs/reference/formats/presentations/revealjs.html - cross-references" xr:uid="{E64B8C06-972A-834C-8F26-6FCFBF5C1CBA}"/>
    <hyperlink ref="A151:A152" r:id="rId49" location="language" display="https://quarto.org/docs/reference/formats/presentations/revealjs.html - language" xr:uid="{1110F532-4CEF-0A4C-AE2D-C7E09B8D9F3C}"/>
    <hyperlink ref="A154:A157" r:id="rId50" location="includes" display="https://quarto.org/docs/reference/formats/presentations/revealjs.html - includes" xr:uid="{1C47C8AC-2122-E44C-8BAA-9E21EC8CC63E}"/>
    <hyperlink ref="A158:A163" r:id="rId51" location="rendering" display="https://quarto.org/docs/reference/formats/presentations/revealjs.html - rendering" xr:uid="{3FA8380C-1B32-7840-BE99-F46E7DA871AE}"/>
    <hyperlink ref="A164:A183" r:id="rId52" location="text-output" display="https://quarto.org/docs/reference/formats/presentations/revealjs.html - text-output" xr:uid="{C88D44A1-C108-4D4B-B848-79ECAB55CF50}"/>
    <hyperlink ref="A185" r:id="rId53" location="text-output" display="https://quarto.org/docs/reference/formats/presentations/revealjs.html - text-output" xr:uid="{3A4C8F61-06F9-7846-86BC-28EB9E9944E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AC3C-0D73-7140-A86F-FB9C1BD8B8E9}">
  <dimension ref="A1:W106"/>
  <sheetViews>
    <sheetView workbookViewId="0">
      <pane xSplit="2" ySplit="1" topLeftCell="C36"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2" max="2" width="13.28515625" bestFit="1" customWidth="1"/>
    <col min="3" max="3" width="63.85546875"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customWidth="1"/>
    <col min="11" max="11" width="9.85546875" bestFit="1" customWidth="1"/>
  </cols>
  <sheetData>
    <row r="1" spans="1:23">
      <c r="B1" t="s">
        <v>102</v>
      </c>
      <c r="C1" t="s">
        <v>85</v>
      </c>
      <c r="D1" t="s">
        <v>77</v>
      </c>
      <c r="E1" t="s">
        <v>79</v>
      </c>
      <c r="F1" t="s">
        <v>80</v>
      </c>
      <c r="G1" t="s">
        <v>100</v>
      </c>
      <c r="H1" t="s">
        <v>82</v>
      </c>
      <c r="I1" t="s">
        <v>81</v>
      </c>
      <c r="J1" t="s">
        <v>101</v>
      </c>
      <c r="K1" t="s">
        <v>78</v>
      </c>
      <c r="L1" t="s">
        <v>195</v>
      </c>
      <c r="M1" t="s">
        <v>194</v>
      </c>
      <c r="N1" t="s">
        <v>196</v>
      </c>
      <c r="O1" t="s">
        <v>367</v>
      </c>
      <c r="P1" t="s">
        <v>77</v>
      </c>
      <c r="Q1" t="s">
        <v>79</v>
      </c>
      <c r="R1" t="s">
        <v>80</v>
      </c>
      <c r="S1" t="s">
        <v>100</v>
      </c>
      <c r="T1" t="s">
        <v>82</v>
      </c>
      <c r="U1" t="s">
        <v>81</v>
      </c>
      <c r="V1" t="s">
        <v>101</v>
      </c>
      <c r="W1" t="s">
        <v>78</v>
      </c>
    </row>
    <row r="2" spans="1:23">
      <c r="A2" t="str">
        <f t="shared" ref="A2:A33" si="0">"G"&amp;LEFT($B$1,1)&amp;IF(LEFT(B2,1)="_","","_")&amp;PROPER($B2)</f>
        <v>GN_Area</v>
      </c>
      <c r="B2" t="s">
        <v>198</v>
      </c>
      <c r="C2" s="2" t="s">
        <v>197</v>
      </c>
      <c r="K2" s="1" t="s">
        <v>83</v>
      </c>
      <c r="L2">
        <v>1</v>
      </c>
      <c r="N2" t="str">
        <f t="shared" ref="N2:N58" si="1">TRIM(A2)</f>
        <v>GN_Area</v>
      </c>
      <c r="O2" t="str">
        <f t="shared" ref="O2:O58" si="2">TRIM(C2)</f>
        <v>Indicates the preferred area for a node or empty cluster</v>
      </c>
      <c r="P2" t="str">
        <f>IF(D2="●",$A2&amp;";","")</f>
        <v/>
      </c>
      <c r="Q2" t="str">
        <f t="shared" ref="Q2:W2" si="3">IF(E2="●",$A2&amp;";","")</f>
        <v/>
      </c>
      <c r="R2" t="str">
        <f t="shared" si="3"/>
        <v/>
      </c>
      <c r="S2" t="str">
        <f t="shared" si="3"/>
        <v/>
      </c>
      <c r="T2" t="str">
        <f t="shared" si="3"/>
        <v/>
      </c>
      <c r="U2" t="str">
        <f t="shared" si="3"/>
        <v/>
      </c>
      <c r="V2" t="str">
        <f t="shared" si="3"/>
        <v/>
      </c>
      <c r="W2" t="str">
        <f t="shared" si="3"/>
        <v>GN_Area;</v>
      </c>
    </row>
    <row r="3" spans="1:23">
      <c r="A3" t="str">
        <f t="shared" si="0"/>
        <v>GN_Class</v>
      </c>
      <c r="B3" t="s">
        <v>200</v>
      </c>
      <c r="C3" s="2" t="s">
        <v>29</v>
      </c>
      <c r="D3" t="str">
        <f t="shared" ref="D3:K13" si="4">IF($L3=0,"●","")</f>
        <v>●</v>
      </c>
      <c r="E3" t="str">
        <f t="shared" si="4"/>
        <v>●</v>
      </c>
      <c r="F3" t="str">
        <f t="shared" si="4"/>
        <v>●</v>
      </c>
      <c r="G3" t="str">
        <f t="shared" si="4"/>
        <v>●</v>
      </c>
      <c r="H3" t="str">
        <f t="shared" si="4"/>
        <v>●</v>
      </c>
      <c r="I3" t="str">
        <f t="shared" si="4"/>
        <v>●</v>
      </c>
      <c r="J3" t="str">
        <f t="shared" si="4"/>
        <v>●</v>
      </c>
      <c r="K3" t="str">
        <f t="shared" si="4"/>
        <v>●</v>
      </c>
      <c r="L3">
        <v>0</v>
      </c>
      <c r="N3" t="str">
        <f t="shared" si="1"/>
        <v>GN_Class</v>
      </c>
      <c r="O3" t="str">
        <f t="shared" si="2"/>
        <v>Classnames to attach to the node, edge, graph, or cluster's SVG element</v>
      </c>
      <c r="P3" t="str">
        <f t="shared" ref="P3:P64" si="5">IF($D3="●",$A3&amp;";","")</f>
        <v>GN_Class;</v>
      </c>
      <c r="Q3" t="str">
        <f t="shared" ref="Q3:W38" si="6">IF($D3="●",$A3&amp;";","")</f>
        <v>GN_Class;</v>
      </c>
      <c r="R3" t="str">
        <f t="shared" si="6"/>
        <v>GN_Class;</v>
      </c>
      <c r="S3" t="str">
        <f t="shared" si="6"/>
        <v>GN_Class;</v>
      </c>
      <c r="T3" t="str">
        <f t="shared" si="6"/>
        <v>GN_Class;</v>
      </c>
      <c r="U3" t="str">
        <f t="shared" si="6"/>
        <v>GN_Class;</v>
      </c>
      <c r="V3" t="str">
        <f t="shared" si="6"/>
        <v>GN_Class;</v>
      </c>
      <c r="W3" t="str">
        <f t="shared" si="6"/>
        <v>GN_Class;</v>
      </c>
    </row>
    <row r="4" spans="1:23">
      <c r="A4" t="str">
        <f t="shared" si="0"/>
        <v>GN_Color</v>
      </c>
      <c r="B4" t="s">
        <v>228</v>
      </c>
      <c r="C4" s="2" t="s">
        <v>30</v>
      </c>
      <c r="D4" t="str">
        <f t="shared" si="4"/>
        <v>●</v>
      </c>
      <c r="E4" t="str">
        <f t="shared" si="4"/>
        <v>●</v>
      </c>
      <c r="F4" t="str">
        <f t="shared" si="4"/>
        <v>●</v>
      </c>
      <c r="G4" t="str">
        <f t="shared" si="4"/>
        <v>●</v>
      </c>
      <c r="H4" t="str">
        <f t="shared" si="4"/>
        <v>●</v>
      </c>
      <c r="I4" t="str">
        <f t="shared" si="4"/>
        <v>●</v>
      </c>
      <c r="J4" t="str">
        <f t="shared" si="4"/>
        <v>●</v>
      </c>
      <c r="K4" t="str">
        <f t="shared" si="4"/>
        <v>●</v>
      </c>
      <c r="L4">
        <v>0</v>
      </c>
      <c r="N4" t="str">
        <f t="shared" si="1"/>
        <v>GN_Color</v>
      </c>
      <c r="O4" t="str">
        <f t="shared" si="2"/>
        <v>Basic drawing color for graphics, not text</v>
      </c>
      <c r="P4" t="str">
        <f t="shared" si="5"/>
        <v>GN_Color;</v>
      </c>
      <c r="Q4" t="str">
        <f t="shared" si="6"/>
        <v>GN_Color;</v>
      </c>
      <c r="R4" t="str">
        <f t="shared" si="6"/>
        <v>GN_Color;</v>
      </c>
      <c r="S4" t="str">
        <f t="shared" si="6"/>
        <v>GN_Color;</v>
      </c>
      <c r="T4" t="str">
        <f t="shared" si="6"/>
        <v>GN_Color;</v>
      </c>
      <c r="U4" t="str">
        <f t="shared" si="6"/>
        <v>GN_Color;</v>
      </c>
      <c r="V4" t="str">
        <f t="shared" si="6"/>
        <v>GN_Color;</v>
      </c>
      <c r="W4" t="str">
        <f t="shared" si="6"/>
        <v>GN_Color;</v>
      </c>
    </row>
    <row r="5" spans="1:23">
      <c r="A5" t="str">
        <f t="shared" si="0"/>
        <v>GN_Colorscheme</v>
      </c>
      <c r="B5" t="s">
        <v>201</v>
      </c>
      <c r="C5" s="2" t="s">
        <v>31</v>
      </c>
      <c r="D5" t="str">
        <f t="shared" si="4"/>
        <v>●</v>
      </c>
      <c r="E5" t="str">
        <f t="shared" si="4"/>
        <v>●</v>
      </c>
      <c r="F5" t="str">
        <f t="shared" si="4"/>
        <v>●</v>
      </c>
      <c r="G5" t="str">
        <f t="shared" si="4"/>
        <v>●</v>
      </c>
      <c r="H5" t="str">
        <f t="shared" si="4"/>
        <v>●</v>
      </c>
      <c r="I5" t="str">
        <f t="shared" si="4"/>
        <v>●</v>
      </c>
      <c r="J5" t="str">
        <f t="shared" si="4"/>
        <v>●</v>
      </c>
      <c r="K5" t="str">
        <f t="shared" si="4"/>
        <v>●</v>
      </c>
      <c r="L5">
        <v>0</v>
      </c>
      <c r="N5" t="str">
        <f t="shared" si="1"/>
        <v>GN_Colorscheme</v>
      </c>
      <c r="O5" t="str">
        <f t="shared" si="2"/>
        <v>A color scheme namespace: the context for interpreting color names</v>
      </c>
      <c r="P5" t="str">
        <f t="shared" si="5"/>
        <v>GN_Colorscheme;</v>
      </c>
      <c r="Q5" t="str">
        <f t="shared" si="6"/>
        <v>GN_Colorscheme;</v>
      </c>
      <c r="R5" t="str">
        <f t="shared" si="6"/>
        <v>GN_Colorscheme;</v>
      </c>
      <c r="S5" t="str">
        <f t="shared" si="6"/>
        <v>GN_Colorscheme;</v>
      </c>
      <c r="T5" t="str">
        <f t="shared" si="6"/>
        <v>GN_Colorscheme;</v>
      </c>
      <c r="U5" t="str">
        <f t="shared" si="6"/>
        <v>GN_Colorscheme;</v>
      </c>
      <c r="V5" t="str">
        <f t="shared" si="6"/>
        <v>GN_Colorscheme;</v>
      </c>
      <c r="W5" t="str">
        <f t="shared" si="6"/>
        <v>GN_Colorscheme;</v>
      </c>
    </row>
    <row r="6" spans="1:23">
      <c r="A6" t="str">
        <f t="shared" si="0"/>
        <v>GN_Comment</v>
      </c>
      <c r="B6" t="s">
        <v>202</v>
      </c>
      <c r="C6" s="2" t="s">
        <v>32</v>
      </c>
      <c r="D6" t="str">
        <f t="shared" si="4"/>
        <v>●</v>
      </c>
      <c r="E6" t="str">
        <f t="shared" si="4"/>
        <v>●</v>
      </c>
      <c r="F6" t="str">
        <f t="shared" si="4"/>
        <v>●</v>
      </c>
      <c r="G6" t="str">
        <f t="shared" si="4"/>
        <v>●</v>
      </c>
      <c r="H6" t="str">
        <f t="shared" si="4"/>
        <v>●</v>
      </c>
      <c r="I6" t="str">
        <f t="shared" si="4"/>
        <v>●</v>
      </c>
      <c r="J6" t="str">
        <f t="shared" si="4"/>
        <v>●</v>
      </c>
      <c r="K6" t="str">
        <f t="shared" si="4"/>
        <v>●</v>
      </c>
      <c r="L6">
        <v>0</v>
      </c>
      <c r="N6" t="str">
        <f t="shared" si="1"/>
        <v>GN_Comment</v>
      </c>
      <c r="O6" t="str">
        <f t="shared" si="2"/>
        <v>Comments are inserted into output</v>
      </c>
      <c r="P6" t="str">
        <f t="shared" si="5"/>
        <v>GN_Comment;</v>
      </c>
      <c r="Q6" t="str">
        <f t="shared" si="6"/>
        <v>GN_Comment;</v>
      </c>
      <c r="R6" t="str">
        <f t="shared" si="6"/>
        <v>GN_Comment;</v>
      </c>
      <c r="S6" t="str">
        <f t="shared" si="6"/>
        <v>GN_Comment;</v>
      </c>
      <c r="T6" t="str">
        <f t="shared" si="6"/>
        <v>GN_Comment;</v>
      </c>
      <c r="U6" t="str">
        <f t="shared" si="6"/>
        <v>GN_Comment;</v>
      </c>
      <c r="V6" t="str">
        <f t="shared" si="6"/>
        <v>GN_Comment;</v>
      </c>
      <c r="W6" t="str">
        <f t="shared" si="6"/>
        <v>GN_Comment;</v>
      </c>
    </row>
    <row r="7" spans="1:23">
      <c r="A7" t="str">
        <f t="shared" si="0"/>
        <v>GN_Distortion</v>
      </c>
      <c r="B7" t="s">
        <v>229</v>
      </c>
      <c r="C7" s="2" t="s">
        <v>33</v>
      </c>
      <c r="D7" t="str">
        <f t="shared" si="4"/>
        <v>●</v>
      </c>
      <c r="E7" t="str">
        <f t="shared" si="4"/>
        <v>●</v>
      </c>
      <c r="F7" t="str">
        <f t="shared" si="4"/>
        <v>●</v>
      </c>
      <c r="G7" t="str">
        <f t="shared" si="4"/>
        <v>●</v>
      </c>
      <c r="H7" t="str">
        <f t="shared" si="4"/>
        <v>●</v>
      </c>
      <c r="I7" t="str">
        <f t="shared" si="4"/>
        <v>●</v>
      </c>
      <c r="J7" t="str">
        <f t="shared" si="4"/>
        <v>●</v>
      </c>
      <c r="K7" t="str">
        <f t="shared" si="4"/>
        <v>●</v>
      </c>
      <c r="L7">
        <v>0</v>
      </c>
      <c r="N7" t="str">
        <f t="shared" si="1"/>
        <v>GN_Distortion</v>
      </c>
      <c r="O7" t="str">
        <f t="shared" si="2"/>
        <v>Distortion factor for shape=polygon</v>
      </c>
      <c r="P7" t="str">
        <f t="shared" si="5"/>
        <v>GN_Distortion;</v>
      </c>
      <c r="Q7" t="str">
        <f t="shared" si="6"/>
        <v>GN_Distortion;</v>
      </c>
      <c r="R7" t="str">
        <f t="shared" si="6"/>
        <v>GN_Distortion;</v>
      </c>
      <c r="S7" t="str">
        <f t="shared" si="6"/>
        <v>GN_Distortion;</v>
      </c>
      <c r="T7" t="str">
        <f t="shared" si="6"/>
        <v>GN_Distortion;</v>
      </c>
      <c r="U7" t="str">
        <f t="shared" si="6"/>
        <v>GN_Distortion;</v>
      </c>
      <c r="V7" t="str">
        <f t="shared" si="6"/>
        <v>GN_Distortion;</v>
      </c>
      <c r="W7" t="str">
        <f t="shared" si="6"/>
        <v>GN_Distortion;</v>
      </c>
    </row>
    <row r="8" spans="1:23">
      <c r="A8" t="str">
        <f t="shared" si="0"/>
        <v>GN_Fillcolor</v>
      </c>
      <c r="B8" t="s">
        <v>230</v>
      </c>
      <c r="C8" s="2" t="s">
        <v>34</v>
      </c>
      <c r="D8" t="str">
        <f t="shared" si="4"/>
        <v>●</v>
      </c>
      <c r="E8" t="str">
        <f t="shared" si="4"/>
        <v>●</v>
      </c>
      <c r="F8" t="str">
        <f t="shared" si="4"/>
        <v>●</v>
      </c>
      <c r="G8" t="str">
        <f t="shared" si="4"/>
        <v>●</v>
      </c>
      <c r="H8" t="str">
        <f t="shared" si="4"/>
        <v>●</v>
      </c>
      <c r="I8" t="str">
        <f t="shared" si="4"/>
        <v>●</v>
      </c>
      <c r="J8" t="str">
        <f t="shared" si="4"/>
        <v>●</v>
      </c>
      <c r="K8" t="str">
        <f t="shared" si="4"/>
        <v>●</v>
      </c>
      <c r="L8">
        <v>0</v>
      </c>
      <c r="N8" t="str">
        <f t="shared" si="1"/>
        <v>GN_Fillcolor</v>
      </c>
      <c r="O8" t="str">
        <f t="shared" si="2"/>
        <v>Color used to fill the background of a node or cluster</v>
      </c>
      <c r="P8" t="str">
        <f t="shared" si="5"/>
        <v>GN_Fillcolor;</v>
      </c>
      <c r="Q8" t="str">
        <f t="shared" si="6"/>
        <v>GN_Fillcolor;</v>
      </c>
      <c r="R8" t="str">
        <f t="shared" si="6"/>
        <v>GN_Fillcolor;</v>
      </c>
      <c r="S8" t="str">
        <f t="shared" si="6"/>
        <v>GN_Fillcolor;</v>
      </c>
      <c r="T8" t="str">
        <f t="shared" si="6"/>
        <v>GN_Fillcolor;</v>
      </c>
      <c r="U8" t="str">
        <f t="shared" si="6"/>
        <v>GN_Fillcolor;</v>
      </c>
      <c r="V8" t="str">
        <f t="shared" si="6"/>
        <v>GN_Fillcolor;</v>
      </c>
      <c r="W8" t="str">
        <f t="shared" si="6"/>
        <v>GN_Fillcolor;</v>
      </c>
    </row>
    <row r="9" spans="1:23">
      <c r="A9" t="str">
        <f t="shared" si="0"/>
        <v>GN_Fixedsize</v>
      </c>
      <c r="B9" t="s">
        <v>231</v>
      </c>
      <c r="C9" s="2" t="s">
        <v>35</v>
      </c>
      <c r="D9" t="str">
        <f t="shared" si="4"/>
        <v>●</v>
      </c>
      <c r="E9" t="str">
        <f t="shared" si="4"/>
        <v>●</v>
      </c>
      <c r="F9" t="str">
        <f t="shared" si="4"/>
        <v>●</v>
      </c>
      <c r="G9" t="str">
        <f t="shared" si="4"/>
        <v>●</v>
      </c>
      <c r="H9" t="str">
        <f t="shared" si="4"/>
        <v>●</v>
      </c>
      <c r="I9" t="str">
        <f t="shared" si="4"/>
        <v>●</v>
      </c>
      <c r="J9" t="str">
        <f t="shared" si="4"/>
        <v>●</v>
      </c>
      <c r="K9" t="str">
        <f t="shared" si="4"/>
        <v>●</v>
      </c>
      <c r="L9">
        <v>0</v>
      </c>
      <c r="N9" t="str">
        <f t="shared" si="1"/>
        <v>GN_Fixedsize</v>
      </c>
      <c r="O9" t="str">
        <f t="shared" si="2"/>
        <v>Whether to use the specified width and height attributes to choose node size (rather than sizing to fit the node contents)</v>
      </c>
      <c r="P9" t="str">
        <f t="shared" si="5"/>
        <v>GN_Fixedsize;</v>
      </c>
      <c r="Q9" t="str">
        <f t="shared" si="6"/>
        <v>GN_Fixedsize;</v>
      </c>
      <c r="R9" t="str">
        <f t="shared" si="6"/>
        <v>GN_Fixedsize;</v>
      </c>
      <c r="S9" t="str">
        <f t="shared" si="6"/>
        <v>GN_Fixedsize;</v>
      </c>
      <c r="T9" t="str">
        <f t="shared" si="6"/>
        <v>GN_Fixedsize;</v>
      </c>
      <c r="U9" t="str">
        <f t="shared" si="6"/>
        <v>GN_Fixedsize;</v>
      </c>
      <c r="V9" t="str">
        <f t="shared" si="6"/>
        <v>GN_Fixedsize;</v>
      </c>
      <c r="W9" t="str">
        <f t="shared" si="6"/>
        <v>GN_Fixedsize;</v>
      </c>
    </row>
    <row r="10" spans="1:23">
      <c r="A10" t="str">
        <f t="shared" si="0"/>
        <v>GN_Fontcolor</v>
      </c>
      <c r="B10" t="s">
        <v>204</v>
      </c>
      <c r="C10" s="2" t="s">
        <v>36</v>
      </c>
      <c r="D10" t="str">
        <f t="shared" si="4"/>
        <v>●</v>
      </c>
      <c r="E10" t="str">
        <f t="shared" si="4"/>
        <v>●</v>
      </c>
      <c r="F10" t="str">
        <f t="shared" si="4"/>
        <v>●</v>
      </c>
      <c r="G10" t="str">
        <f t="shared" si="4"/>
        <v>●</v>
      </c>
      <c r="H10" t="str">
        <f t="shared" si="4"/>
        <v>●</v>
      </c>
      <c r="I10" t="str">
        <f t="shared" si="4"/>
        <v>●</v>
      </c>
      <c r="J10" t="str">
        <f t="shared" si="4"/>
        <v>●</v>
      </c>
      <c r="K10" t="str">
        <f t="shared" si="4"/>
        <v>●</v>
      </c>
      <c r="L10">
        <v>0</v>
      </c>
      <c r="N10" t="str">
        <f t="shared" si="1"/>
        <v>GN_Fontcolor</v>
      </c>
      <c r="O10" t="str">
        <f t="shared" si="2"/>
        <v>Color used for text</v>
      </c>
      <c r="P10" t="str">
        <f t="shared" si="5"/>
        <v>GN_Fontcolor;</v>
      </c>
      <c r="Q10" t="str">
        <f t="shared" si="6"/>
        <v>GN_Fontcolor;</v>
      </c>
      <c r="R10" t="str">
        <f t="shared" si="6"/>
        <v>GN_Fontcolor;</v>
      </c>
      <c r="S10" t="str">
        <f t="shared" si="6"/>
        <v>GN_Fontcolor;</v>
      </c>
      <c r="T10" t="str">
        <f t="shared" si="6"/>
        <v>GN_Fontcolor;</v>
      </c>
      <c r="U10" t="str">
        <f t="shared" si="6"/>
        <v>GN_Fontcolor;</v>
      </c>
      <c r="V10" t="str">
        <f t="shared" si="6"/>
        <v>GN_Fontcolor;</v>
      </c>
      <c r="W10" t="str">
        <f t="shared" si="6"/>
        <v>GN_Fontcolor;</v>
      </c>
    </row>
    <row r="11" spans="1:23">
      <c r="A11" t="str">
        <f t="shared" si="0"/>
        <v>GN_Fontname</v>
      </c>
      <c r="B11" t="s">
        <v>205</v>
      </c>
      <c r="C11" s="2" t="s">
        <v>37</v>
      </c>
      <c r="D11" t="str">
        <f t="shared" si="4"/>
        <v>●</v>
      </c>
      <c r="E11" t="str">
        <f t="shared" si="4"/>
        <v>●</v>
      </c>
      <c r="F11" t="str">
        <f t="shared" si="4"/>
        <v>●</v>
      </c>
      <c r="G11" t="str">
        <f t="shared" si="4"/>
        <v>●</v>
      </c>
      <c r="H11" t="str">
        <f t="shared" si="4"/>
        <v>●</v>
      </c>
      <c r="I11" t="str">
        <f t="shared" si="4"/>
        <v>●</v>
      </c>
      <c r="J11" t="str">
        <f t="shared" si="4"/>
        <v>●</v>
      </c>
      <c r="K11" t="str">
        <f t="shared" si="4"/>
        <v>●</v>
      </c>
      <c r="L11">
        <v>0</v>
      </c>
      <c r="N11" t="str">
        <f t="shared" si="1"/>
        <v>GN_Fontname</v>
      </c>
      <c r="O11" t="str">
        <f t="shared" si="2"/>
        <v>Font used for text</v>
      </c>
      <c r="P11" t="str">
        <f t="shared" si="5"/>
        <v>GN_Fontname;</v>
      </c>
      <c r="Q11" t="str">
        <f t="shared" si="6"/>
        <v>GN_Fontname;</v>
      </c>
      <c r="R11" t="str">
        <f t="shared" si="6"/>
        <v>GN_Fontname;</v>
      </c>
      <c r="S11" t="str">
        <f t="shared" si="6"/>
        <v>GN_Fontname;</v>
      </c>
      <c r="T11" t="str">
        <f t="shared" si="6"/>
        <v>GN_Fontname;</v>
      </c>
      <c r="U11" t="str">
        <f t="shared" si="6"/>
        <v>GN_Fontname;</v>
      </c>
      <c r="V11" t="str">
        <f t="shared" si="6"/>
        <v>GN_Fontname;</v>
      </c>
      <c r="W11" t="str">
        <f t="shared" si="6"/>
        <v>GN_Fontname;</v>
      </c>
    </row>
    <row r="12" spans="1:23">
      <c r="A12" t="str">
        <f t="shared" si="0"/>
        <v>GN_Fontsize</v>
      </c>
      <c r="B12" t="s">
        <v>206</v>
      </c>
      <c r="C12" s="2" t="s">
        <v>38</v>
      </c>
      <c r="D12" t="str">
        <f t="shared" si="4"/>
        <v>●</v>
      </c>
      <c r="E12" t="str">
        <f t="shared" si="4"/>
        <v>●</v>
      </c>
      <c r="F12" t="str">
        <f t="shared" si="4"/>
        <v>●</v>
      </c>
      <c r="G12" t="str">
        <f t="shared" si="4"/>
        <v>●</v>
      </c>
      <c r="H12" t="str">
        <f t="shared" si="4"/>
        <v>●</v>
      </c>
      <c r="I12" t="str">
        <f t="shared" si="4"/>
        <v>●</v>
      </c>
      <c r="J12" t="str">
        <f t="shared" si="4"/>
        <v>●</v>
      </c>
      <c r="K12" t="str">
        <f t="shared" si="4"/>
        <v>●</v>
      </c>
      <c r="L12">
        <v>0</v>
      </c>
      <c r="N12" t="str">
        <f t="shared" si="1"/>
        <v>GN_Fontsize</v>
      </c>
      <c r="O12" t="str">
        <f t="shared" si="2"/>
        <v>Font size, in points, used for text</v>
      </c>
      <c r="P12" t="str">
        <f t="shared" si="5"/>
        <v>GN_Fontsize;</v>
      </c>
      <c r="Q12" t="str">
        <f t="shared" si="6"/>
        <v>GN_Fontsize;</v>
      </c>
      <c r="R12" t="str">
        <f t="shared" si="6"/>
        <v>GN_Fontsize;</v>
      </c>
      <c r="S12" t="str">
        <f t="shared" si="6"/>
        <v>GN_Fontsize;</v>
      </c>
      <c r="T12" t="str">
        <f t="shared" si="6"/>
        <v>GN_Fontsize;</v>
      </c>
      <c r="U12" t="str">
        <f t="shared" si="6"/>
        <v>GN_Fontsize;</v>
      </c>
      <c r="V12" t="str">
        <f t="shared" si="6"/>
        <v>GN_Fontsize;</v>
      </c>
      <c r="W12" t="str">
        <f t="shared" si="6"/>
        <v>GN_Fontsize;</v>
      </c>
    </row>
    <row r="13" spans="1:23">
      <c r="A13" t="str">
        <f t="shared" si="0"/>
        <v>GN_Gradientangle</v>
      </c>
      <c r="B13" t="s">
        <v>207</v>
      </c>
      <c r="C13" s="2" t="s">
        <v>39</v>
      </c>
      <c r="D13" t="str">
        <f t="shared" si="4"/>
        <v>●</v>
      </c>
      <c r="E13" t="str">
        <f t="shared" si="4"/>
        <v>●</v>
      </c>
      <c r="F13" t="str">
        <f t="shared" si="4"/>
        <v>●</v>
      </c>
      <c r="G13" t="str">
        <f t="shared" si="4"/>
        <v>●</v>
      </c>
      <c r="H13" t="str">
        <f t="shared" si="4"/>
        <v>●</v>
      </c>
      <c r="I13" t="str">
        <f t="shared" si="4"/>
        <v>●</v>
      </c>
      <c r="J13" t="str">
        <f t="shared" si="4"/>
        <v>●</v>
      </c>
      <c r="K13" t="str">
        <f t="shared" si="4"/>
        <v>●</v>
      </c>
      <c r="L13">
        <v>0</v>
      </c>
      <c r="N13" t="str">
        <f t="shared" si="1"/>
        <v>GN_Gradientangle</v>
      </c>
      <c r="O13" t="str">
        <f t="shared" si="2"/>
        <v>If a gradient fill is being used, this determines the angle of the fill</v>
      </c>
      <c r="P13" t="str">
        <f t="shared" si="5"/>
        <v>GN_Gradientangle;</v>
      </c>
      <c r="Q13" t="str">
        <f t="shared" si="6"/>
        <v>GN_Gradientangle;</v>
      </c>
      <c r="R13" t="str">
        <f t="shared" si="6"/>
        <v>GN_Gradientangle;</v>
      </c>
      <c r="S13" t="str">
        <f t="shared" si="6"/>
        <v>GN_Gradientangle;</v>
      </c>
      <c r="T13" t="str">
        <f t="shared" si="6"/>
        <v>GN_Gradientangle;</v>
      </c>
      <c r="U13" t="str">
        <f t="shared" si="6"/>
        <v>GN_Gradientangle;</v>
      </c>
      <c r="V13" t="str">
        <f t="shared" si="6"/>
        <v>GN_Gradientangle;</v>
      </c>
      <c r="W13" t="str">
        <f t="shared" si="6"/>
        <v>GN_Gradientangle;</v>
      </c>
    </row>
    <row r="14" spans="1:23">
      <c r="A14" t="str">
        <f t="shared" si="0"/>
        <v>GN_Group</v>
      </c>
      <c r="B14" t="s">
        <v>232</v>
      </c>
      <c r="C14" s="2" t="s">
        <v>40</v>
      </c>
      <c r="D14" s="1" t="s">
        <v>83</v>
      </c>
      <c r="L14">
        <v>1</v>
      </c>
      <c r="N14" t="str">
        <f t="shared" si="1"/>
        <v>GN_Group</v>
      </c>
      <c r="O14" t="str">
        <f t="shared" si="2"/>
        <v>Name for a group of nodes, for bundling edges avoiding crossings</v>
      </c>
      <c r="P14" t="str">
        <f t="shared" si="5"/>
        <v>GN_Group;</v>
      </c>
      <c r="Q14" t="str">
        <f t="shared" si="6"/>
        <v>GN_Group;</v>
      </c>
      <c r="R14" t="str">
        <f t="shared" si="6"/>
        <v>GN_Group;</v>
      </c>
      <c r="S14" t="str">
        <f t="shared" si="6"/>
        <v>GN_Group;</v>
      </c>
      <c r="T14" t="str">
        <f t="shared" si="6"/>
        <v>GN_Group;</v>
      </c>
      <c r="U14" t="str">
        <f t="shared" si="6"/>
        <v>GN_Group;</v>
      </c>
      <c r="V14" t="str">
        <f t="shared" si="6"/>
        <v>GN_Group;</v>
      </c>
      <c r="W14" t="str">
        <f t="shared" si="6"/>
        <v>GN_Group;</v>
      </c>
    </row>
    <row r="15" spans="1:23">
      <c r="A15" t="str">
        <f t="shared" si="0"/>
        <v>GN_Height</v>
      </c>
      <c r="B15" t="s">
        <v>233</v>
      </c>
      <c r="C15" s="2" t="s">
        <v>41</v>
      </c>
      <c r="D15" t="str">
        <f t="shared" ref="D15:K25" si="7">IF($L15=0,"●","")</f>
        <v>●</v>
      </c>
      <c r="E15" t="str">
        <f t="shared" si="7"/>
        <v>●</v>
      </c>
      <c r="F15" t="str">
        <f t="shared" si="7"/>
        <v>●</v>
      </c>
      <c r="G15" t="str">
        <f t="shared" si="7"/>
        <v>●</v>
      </c>
      <c r="H15" t="str">
        <f t="shared" si="7"/>
        <v>●</v>
      </c>
      <c r="I15" t="str">
        <f t="shared" si="7"/>
        <v>●</v>
      </c>
      <c r="J15" t="str">
        <f t="shared" si="7"/>
        <v>●</v>
      </c>
      <c r="K15" t="str">
        <f t="shared" si="7"/>
        <v>●</v>
      </c>
      <c r="L15">
        <v>0</v>
      </c>
      <c r="N15" t="str">
        <f t="shared" si="1"/>
        <v>GN_Height</v>
      </c>
      <c r="O15" t="str">
        <f t="shared" si="2"/>
        <v>Height of node, in inches</v>
      </c>
      <c r="P15" t="str">
        <f t="shared" si="5"/>
        <v>GN_Height;</v>
      </c>
      <c r="Q15" t="str">
        <f t="shared" si="6"/>
        <v>GN_Height;</v>
      </c>
      <c r="R15" t="str">
        <f t="shared" si="6"/>
        <v>GN_Height;</v>
      </c>
      <c r="S15" t="str">
        <f t="shared" si="6"/>
        <v>GN_Height;</v>
      </c>
      <c r="T15" t="str">
        <f t="shared" si="6"/>
        <v>GN_Height;</v>
      </c>
      <c r="U15" t="str">
        <f t="shared" si="6"/>
        <v>GN_Height;</v>
      </c>
      <c r="V15" t="str">
        <f t="shared" si="6"/>
        <v>GN_Height;</v>
      </c>
      <c r="W15" t="str">
        <f t="shared" si="6"/>
        <v>GN_Height;</v>
      </c>
    </row>
    <row r="16" spans="1:23">
      <c r="A16" t="str">
        <f t="shared" si="0"/>
        <v>GN_Href</v>
      </c>
      <c r="B16" t="s">
        <v>208</v>
      </c>
      <c r="C16" s="2" t="s">
        <v>42</v>
      </c>
      <c r="D16" t="str">
        <f t="shared" si="7"/>
        <v>●</v>
      </c>
      <c r="E16" t="str">
        <f t="shared" si="7"/>
        <v>●</v>
      </c>
      <c r="F16" t="str">
        <f t="shared" si="7"/>
        <v>●</v>
      </c>
      <c r="G16" t="str">
        <f t="shared" si="7"/>
        <v>●</v>
      </c>
      <c r="H16" t="str">
        <f t="shared" si="7"/>
        <v>●</v>
      </c>
      <c r="I16" t="str">
        <f t="shared" si="7"/>
        <v>●</v>
      </c>
      <c r="J16" t="str">
        <f t="shared" si="7"/>
        <v>●</v>
      </c>
      <c r="K16" t="str">
        <f t="shared" si="7"/>
        <v>●</v>
      </c>
      <c r="L16">
        <v>0</v>
      </c>
      <c r="N16" t="str">
        <f t="shared" si="1"/>
        <v>GN_Href</v>
      </c>
      <c r="O16" t="str">
        <f t="shared" si="2"/>
        <v>Synonym for URL</v>
      </c>
      <c r="P16" t="str">
        <f t="shared" si="5"/>
        <v>GN_Href;</v>
      </c>
      <c r="Q16" t="str">
        <f t="shared" si="6"/>
        <v>GN_Href;</v>
      </c>
      <c r="R16" t="str">
        <f t="shared" si="6"/>
        <v>GN_Href;</v>
      </c>
      <c r="S16" t="str">
        <f t="shared" si="6"/>
        <v>GN_Href;</v>
      </c>
      <c r="T16" t="str">
        <f t="shared" si="6"/>
        <v>GN_Href;</v>
      </c>
      <c r="U16" t="str">
        <f t="shared" si="6"/>
        <v>GN_Href;</v>
      </c>
      <c r="V16" t="str">
        <f t="shared" si="6"/>
        <v>GN_Href;</v>
      </c>
      <c r="W16" t="str">
        <f t="shared" si="6"/>
        <v>GN_Href;</v>
      </c>
    </row>
    <row r="17" spans="1:23">
      <c r="A17" t="str">
        <f t="shared" si="0"/>
        <v>GN_Id</v>
      </c>
      <c r="B17" t="s">
        <v>209</v>
      </c>
      <c r="C17" s="2" t="s">
        <v>43</v>
      </c>
      <c r="D17" t="str">
        <f t="shared" si="7"/>
        <v>●</v>
      </c>
      <c r="E17" t="str">
        <f t="shared" si="7"/>
        <v>●</v>
      </c>
      <c r="F17" t="str">
        <f t="shared" si="7"/>
        <v>●</v>
      </c>
      <c r="G17" t="str">
        <f t="shared" si="7"/>
        <v>●</v>
      </c>
      <c r="H17" t="str">
        <f t="shared" si="7"/>
        <v>●</v>
      </c>
      <c r="I17" t="str">
        <f t="shared" si="7"/>
        <v>●</v>
      </c>
      <c r="J17" t="str">
        <f t="shared" si="7"/>
        <v>●</v>
      </c>
      <c r="K17" t="str">
        <f t="shared" si="7"/>
        <v>●</v>
      </c>
      <c r="L17">
        <v>0</v>
      </c>
      <c r="N17" t="str">
        <f t="shared" si="1"/>
        <v>GN_Id</v>
      </c>
      <c r="O17" t="str">
        <f t="shared" si="2"/>
        <v>Identifier for graph objects</v>
      </c>
      <c r="P17" t="str">
        <f t="shared" si="5"/>
        <v>GN_Id;</v>
      </c>
      <c r="Q17" t="str">
        <f t="shared" si="6"/>
        <v>GN_Id;</v>
      </c>
      <c r="R17" t="str">
        <f t="shared" si="6"/>
        <v>GN_Id;</v>
      </c>
      <c r="S17" t="str">
        <f t="shared" si="6"/>
        <v>GN_Id;</v>
      </c>
      <c r="T17" t="str">
        <f t="shared" si="6"/>
        <v>GN_Id;</v>
      </c>
      <c r="U17" t="str">
        <f t="shared" si="6"/>
        <v>GN_Id;</v>
      </c>
      <c r="V17" t="str">
        <f t="shared" si="6"/>
        <v>GN_Id;</v>
      </c>
      <c r="W17" t="str">
        <f t="shared" si="6"/>
        <v>GN_Id;</v>
      </c>
    </row>
    <row r="18" spans="1:23">
      <c r="A18" t="str">
        <f t="shared" si="0"/>
        <v>GN_Image</v>
      </c>
      <c r="B18" t="s">
        <v>234</v>
      </c>
      <c r="C18" s="2" t="s">
        <v>44</v>
      </c>
      <c r="D18" t="str">
        <f t="shared" si="7"/>
        <v>●</v>
      </c>
      <c r="E18" t="str">
        <f t="shared" si="7"/>
        <v>●</v>
      </c>
      <c r="F18" t="str">
        <f t="shared" si="7"/>
        <v>●</v>
      </c>
      <c r="G18" t="str">
        <f t="shared" si="7"/>
        <v>●</v>
      </c>
      <c r="H18" t="str">
        <f t="shared" si="7"/>
        <v>●</v>
      </c>
      <c r="I18" t="str">
        <f t="shared" si="7"/>
        <v>●</v>
      </c>
      <c r="J18" t="str">
        <f t="shared" si="7"/>
        <v>●</v>
      </c>
      <c r="K18" t="str">
        <f t="shared" si="7"/>
        <v>●</v>
      </c>
      <c r="L18">
        <v>0</v>
      </c>
      <c r="N18" t="str">
        <f t="shared" si="1"/>
        <v>GN_Image</v>
      </c>
      <c r="O18" t="str">
        <f t="shared" si="2"/>
        <v>Gives the name of a file containing an image to be displayed inside a node</v>
      </c>
      <c r="P18" t="str">
        <f t="shared" si="5"/>
        <v>GN_Image;</v>
      </c>
      <c r="Q18" t="str">
        <f t="shared" si="6"/>
        <v>GN_Image;</v>
      </c>
      <c r="R18" t="str">
        <f t="shared" si="6"/>
        <v>GN_Image;</v>
      </c>
      <c r="S18" t="str">
        <f t="shared" si="6"/>
        <v>GN_Image;</v>
      </c>
      <c r="T18" t="str">
        <f t="shared" si="6"/>
        <v>GN_Image;</v>
      </c>
      <c r="U18" t="str">
        <f t="shared" si="6"/>
        <v>GN_Image;</v>
      </c>
      <c r="V18" t="str">
        <f t="shared" si="6"/>
        <v>GN_Image;</v>
      </c>
      <c r="W18" t="str">
        <f t="shared" si="6"/>
        <v>GN_Image;</v>
      </c>
    </row>
    <row r="19" spans="1:23">
      <c r="A19" t="str">
        <f t="shared" si="0"/>
        <v>GN_Imagepos</v>
      </c>
      <c r="B19" t="s">
        <v>235</v>
      </c>
      <c r="C19" s="2" t="s">
        <v>45</v>
      </c>
      <c r="D19" t="str">
        <f t="shared" si="7"/>
        <v>●</v>
      </c>
      <c r="E19" t="str">
        <f t="shared" si="7"/>
        <v>●</v>
      </c>
      <c r="F19" t="str">
        <f t="shared" si="7"/>
        <v>●</v>
      </c>
      <c r="G19" t="str">
        <f t="shared" si="7"/>
        <v>●</v>
      </c>
      <c r="H19" t="str">
        <f t="shared" si="7"/>
        <v>●</v>
      </c>
      <c r="I19" t="str">
        <f t="shared" si="7"/>
        <v>●</v>
      </c>
      <c r="J19" t="str">
        <f t="shared" si="7"/>
        <v>●</v>
      </c>
      <c r="K19" t="str">
        <f t="shared" si="7"/>
        <v>●</v>
      </c>
      <c r="L19">
        <v>0</v>
      </c>
      <c r="N19" t="str">
        <f t="shared" si="1"/>
        <v>GN_Imagepos</v>
      </c>
      <c r="O19" t="str">
        <f t="shared" si="2"/>
        <v>Controls how an image is positioned within its containing node</v>
      </c>
      <c r="P19" t="str">
        <f t="shared" si="5"/>
        <v>GN_Imagepos;</v>
      </c>
      <c r="Q19" t="str">
        <f t="shared" si="6"/>
        <v>GN_Imagepos;</v>
      </c>
      <c r="R19" t="str">
        <f t="shared" si="6"/>
        <v>GN_Imagepos;</v>
      </c>
      <c r="S19" t="str">
        <f t="shared" si="6"/>
        <v>GN_Imagepos;</v>
      </c>
      <c r="T19" t="str">
        <f t="shared" si="6"/>
        <v>GN_Imagepos;</v>
      </c>
      <c r="U19" t="str">
        <f t="shared" si="6"/>
        <v>GN_Imagepos;</v>
      </c>
      <c r="V19" t="str">
        <f t="shared" si="6"/>
        <v>GN_Imagepos;</v>
      </c>
      <c r="W19" t="str">
        <f t="shared" si="6"/>
        <v>GN_Imagepos;</v>
      </c>
    </row>
    <row r="20" spans="1:23">
      <c r="A20" t="str">
        <f t="shared" si="0"/>
        <v>GN_Imagescale</v>
      </c>
      <c r="B20" t="s">
        <v>236</v>
      </c>
      <c r="C20" s="2" t="s">
        <v>46</v>
      </c>
      <c r="D20" t="str">
        <f t="shared" si="7"/>
        <v>●</v>
      </c>
      <c r="E20" t="str">
        <f t="shared" si="7"/>
        <v>●</v>
      </c>
      <c r="F20" t="str">
        <f t="shared" si="7"/>
        <v>●</v>
      </c>
      <c r="G20" t="str">
        <f t="shared" si="7"/>
        <v>●</v>
      </c>
      <c r="H20" t="str">
        <f t="shared" si="7"/>
        <v>●</v>
      </c>
      <c r="I20" t="str">
        <f t="shared" si="7"/>
        <v>●</v>
      </c>
      <c r="J20" t="str">
        <f t="shared" si="7"/>
        <v>●</v>
      </c>
      <c r="K20" t="str">
        <f t="shared" si="7"/>
        <v>●</v>
      </c>
      <c r="L20">
        <v>0</v>
      </c>
      <c r="N20" t="str">
        <f t="shared" si="1"/>
        <v>GN_Imagescale</v>
      </c>
      <c r="O20" t="str">
        <f t="shared" si="2"/>
        <v>Controls how an image fills its containing node</v>
      </c>
      <c r="P20" t="str">
        <f t="shared" si="5"/>
        <v>GN_Imagescale;</v>
      </c>
      <c r="Q20" t="str">
        <f t="shared" si="6"/>
        <v>GN_Imagescale;</v>
      </c>
      <c r="R20" t="str">
        <f t="shared" si="6"/>
        <v>GN_Imagescale;</v>
      </c>
      <c r="S20" t="str">
        <f t="shared" si="6"/>
        <v>GN_Imagescale;</v>
      </c>
      <c r="T20" t="str">
        <f t="shared" si="6"/>
        <v>GN_Imagescale;</v>
      </c>
      <c r="U20" t="str">
        <f t="shared" si="6"/>
        <v>GN_Imagescale;</v>
      </c>
      <c r="V20" t="str">
        <f t="shared" si="6"/>
        <v>GN_Imagescale;</v>
      </c>
      <c r="W20" t="str">
        <f t="shared" si="6"/>
        <v>GN_Imagescale;</v>
      </c>
    </row>
    <row r="21" spans="1:23">
      <c r="A21" t="str">
        <f t="shared" si="0"/>
        <v>GN_Label</v>
      </c>
      <c r="B21" t="s">
        <v>210</v>
      </c>
      <c r="C21" s="2" t="s">
        <v>47</v>
      </c>
      <c r="D21" t="str">
        <f t="shared" si="7"/>
        <v>●</v>
      </c>
      <c r="E21" t="str">
        <f t="shared" si="7"/>
        <v>●</v>
      </c>
      <c r="F21" t="str">
        <f t="shared" si="7"/>
        <v>●</v>
      </c>
      <c r="G21" t="str">
        <f t="shared" si="7"/>
        <v>●</v>
      </c>
      <c r="H21" t="str">
        <f t="shared" si="7"/>
        <v>●</v>
      </c>
      <c r="I21" t="str">
        <f t="shared" si="7"/>
        <v>●</v>
      </c>
      <c r="J21" t="str">
        <f t="shared" si="7"/>
        <v>●</v>
      </c>
      <c r="K21" t="str">
        <f t="shared" si="7"/>
        <v>●</v>
      </c>
      <c r="L21">
        <v>0</v>
      </c>
      <c r="N21" t="str">
        <f t="shared" si="1"/>
        <v>GN_Label</v>
      </c>
      <c r="O21" t="str">
        <f t="shared" si="2"/>
        <v>Text label attached to objects</v>
      </c>
      <c r="P21" t="str">
        <f t="shared" si="5"/>
        <v>GN_Label;</v>
      </c>
      <c r="Q21" t="str">
        <f t="shared" si="6"/>
        <v>GN_Label;</v>
      </c>
      <c r="R21" t="str">
        <f t="shared" si="6"/>
        <v>GN_Label;</v>
      </c>
      <c r="S21" t="str">
        <f t="shared" si="6"/>
        <v>GN_Label;</v>
      </c>
      <c r="T21" t="str">
        <f t="shared" si="6"/>
        <v>GN_Label;</v>
      </c>
      <c r="U21" t="str">
        <f t="shared" si="6"/>
        <v>GN_Label;</v>
      </c>
      <c r="V21" t="str">
        <f t="shared" si="6"/>
        <v>GN_Label;</v>
      </c>
      <c r="W21" t="str">
        <f t="shared" si="6"/>
        <v>GN_Label;</v>
      </c>
    </row>
    <row r="22" spans="1:23">
      <c r="A22" t="str">
        <f t="shared" si="0"/>
        <v>GN_Labelloc</v>
      </c>
      <c r="B22" t="s">
        <v>211</v>
      </c>
      <c r="C22" s="2" t="s">
        <v>48</v>
      </c>
      <c r="D22" t="str">
        <f t="shared" si="7"/>
        <v>●</v>
      </c>
      <c r="E22" t="str">
        <f t="shared" si="7"/>
        <v>●</v>
      </c>
      <c r="F22" t="str">
        <f t="shared" si="7"/>
        <v>●</v>
      </c>
      <c r="G22" t="str">
        <f t="shared" si="7"/>
        <v>●</v>
      </c>
      <c r="H22" t="str">
        <f t="shared" si="7"/>
        <v>●</v>
      </c>
      <c r="I22" t="str">
        <f t="shared" si="7"/>
        <v>●</v>
      </c>
      <c r="J22" t="str">
        <f t="shared" si="7"/>
        <v>●</v>
      </c>
      <c r="K22" t="str">
        <f t="shared" si="7"/>
        <v>●</v>
      </c>
      <c r="L22">
        <v>0</v>
      </c>
      <c r="N22" t="str">
        <f t="shared" si="1"/>
        <v>GN_Labelloc</v>
      </c>
      <c r="O22" t="str">
        <f t="shared" si="2"/>
        <v>Vertical placement of labels for nodes, root graphs and clusters</v>
      </c>
      <c r="P22" t="str">
        <f t="shared" si="5"/>
        <v>GN_Labelloc;</v>
      </c>
      <c r="Q22" t="str">
        <f t="shared" si="6"/>
        <v>GN_Labelloc;</v>
      </c>
      <c r="R22" t="str">
        <f t="shared" si="6"/>
        <v>GN_Labelloc;</v>
      </c>
      <c r="S22" t="str">
        <f t="shared" si="6"/>
        <v>GN_Labelloc;</v>
      </c>
      <c r="T22" t="str">
        <f t="shared" si="6"/>
        <v>GN_Labelloc;</v>
      </c>
      <c r="U22" t="str">
        <f t="shared" si="6"/>
        <v>GN_Labelloc;</v>
      </c>
      <c r="V22" t="str">
        <f t="shared" si="6"/>
        <v>GN_Labelloc;</v>
      </c>
      <c r="W22" t="str">
        <f t="shared" si="6"/>
        <v>GN_Labelloc;</v>
      </c>
    </row>
    <row r="23" spans="1:23">
      <c r="A23" t="str">
        <f t="shared" si="0"/>
        <v>GN_Layer</v>
      </c>
      <c r="B23" t="s">
        <v>237</v>
      </c>
      <c r="C23" s="2" t="s">
        <v>49</v>
      </c>
      <c r="D23" t="str">
        <f t="shared" si="7"/>
        <v>●</v>
      </c>
      <c r="E23" t="str">
        <f t="shared" si="7"/>
        <v>●</v>
      </c>
      <c r="F23" t="str">
        <f t="shared" si="7"/>
        <v>●</v>
      </c>
      <c r="G23" t="str">
        <f t="shared" si="7"/>
        <v>●</v>
      </c>
      <c r="H23" t="str">
        <f t="shared" si="7"/>
        <v>●</v>
      </c>
      <c r="I23" t="str">
        <f t="shared" si="7"/>
        <v>●</v>
      </c>
      <c r="J23" t="str">
        <f t="shared" si="7"/>
        <v>●</v>
      </c>
      <c r="K23" t="str">
        <f t="shared" si="7"/>
        <v>●</v>
      </c>
      <c r="L23">
        <v>0</v>
      </c>
      <c r="N23" t="str">
        <f t="shared" si="1"/>
        <v>GN_Layer</v>
      </c>
      <c r="O23" t="str">
        <f t="shared" si="2"/>
        <v>Specifies layers in which the node, edge or cluster is present</v>
      </c>
      <c r="P23" t="str">
        <f t="shared" si="5"/>
        <v>GN_Layer;</v>
      </c>
      <c r="Q23" t="str">
        <f t="shared" si="6"/>
        <v>GN_Layer;</v>
      </c>
      <c r="R23" t="str">
        <f t="shared" si="6"/>
        <v>GN_Layer;</v>
      </c>
      <c r="S23" t="str">
        <f t="shared" si="6"/>
        <v>GN_Layer;</v>
      </c>
      <c r="T23" t="str">
        <f t="shared" si="6"/>
        <v>GN_Layer;</v>
      </c>
      <c r="U23" t="str">
        <f t="shared" si="6"/>
        <v>GN_Layer;</v>
      </c>
      <c r="V23" t="str">
        <f t="shared" si="6"/>
        <v>GN_Layer;</v>
      </c>
      <c r="W23" t="str">
        <f t="shared" si="6"/>
        <v>GN_Layer;</v>
      </c>
    </row>
    <row r="24" spans="1:23">
      <c r="A24" t="str">
        <f t="shared" si="0"/>
        <v>GN_Margin</v>
      </c>
      <c r="B24" t="s">
        <v>213</v>
      </c>
      <c r="C24" s="2" t="s">
        <v>50</v>
      </c>
      <c r="D24" t="str">
        <f t="shared" si="7"/>
        <v>●</v>
      </c>
      <c r="E24" t="str">
        <f t="shared" si="7"/>
        <v>●</v>
      </c>
      <c r="F24" t="str">
        <f t="shared" si="7"/>
        <v>●</v>
      </c>
      <c r="G24" t="str">
        <f t="shared" si="7"/>
        <v>●</v>
      </c>
      <c r="H24" t="str">
        <f t="shared" si="7"/>
        <v>●</v>
      </c>
      <c r="I24" t="str">
        <f t="shared" si="7"/>
        <v>●</v>
      </c>
      <c r="J24" t="str">
        <f t="shared" si="7"/>
        <v>●</v>
      </c>
      <c r="K24" t="str">
        <f t="shared" si="7"/>
        <v>●</v>
      </c>
      <c r="L24">
        <v>0</v>
      </c>
      <c r="N24" t="str">
        <f t="shared" si="1"/>
        <v>GN_Margin</v>
      </c>
      <c r="O24" t="str">
        <f t="shared" si="2"/>
        <v>For graphs, this sets x and y margins of canvas, in inches</v>
      </c>
      <c r="P24" t="str">
        <f t="shared" si="5"/>
        <v>GN_Margin;</v>
      </c>
      <c r="Q24" t="str">
        <f t="shared" si="6"/>
        <v>GN_Margin;</v>
      </c>
      <c r="R24" t="str">
        <f t="shared" si="6"/>
        <v>GN_Margin;</v>
      </c>
      <c r="S24" t="str">
        <f t="shared" si="6"/>
        <v>GN_Margin;</v>
      </c>
      <c r="T24" t="str">
        <f t="shared" si="6"/>
        <v>GN_Margin;</v>
      </c>
      <c r="U24" t="str">
        <f t="shared" si="6"/>
        <v>GN_Margin;</v>
      </c>
      <c r="V24" t="str">
        <f t="shared" si="6"/>
        <v>GN_Margin;</v>
      </c>
      <c r="W24" t="str">
        <f t="shared" si="6"/>
        <v>GN_Margin;</v>
      </c>
    </row>
    <row r="25" spans="1:23">
      <c r="A25" t="str">
        <f t="shared" si="0"/>
        <v>GN_Nojustify</v>
      </c>
      <c r="B25" t="s">
        <v>215</v>
      </c>
      <c r="C25" s="2" t="s">
        <v>51</v>
      </c>
      <c r="D25" t="str">
        <f t="shared" si="7"/>
        <v>●</v>
      </c>
      <c r="E25" t="str">
        <f t="shared" si="7"/>
        <v>●</v>
      </c>
      <c r="F25" t="str">
        <f t="shared" si="7"/>
        <v>●</v>
      </c>
      <c r="G25" t="str">
        <f t="shared" si="7"/>
        <v>●</v>
      </c>
      <c r="H25" t="str">
        <f t="shared" si="7"/>
        <v>●</v>
      </c>
      <c r="I25" t="str">
        <f t="shared" si="7"/>
        <v>●</v>
      </c>
      <c r="J25" t="str">
        <f t="shared" si="7"/>
        <v>●</v>
      </c>
      <c r="K25" t="str">
        <f t="shared" si="7"/>
        <v>●</v>
      </c>
      <c r="L25">
        <v>0</v>
      </c>
      <c r="N25" t="str">
        <f t="shared" si="1"/>
        <v>GN_Nojustify</v>
      </c>
      <c r="O25" t="str">
        <f t="shared" si="2"/>
        <v>Whether to justify multiline text vs the previous text line (rather than the side of the container)</v>
      </c>
      <c r="P25" t="str">
        <f t="shared" si="5"/>
        <v>GN_Nojustify;</v>
      </c>
      <c r="Q25" t="str">
        <f t="shared" si="6"/>
        <v>GN_Nojustify;</v>
      </c>
      <c r="R25" t="str">
        <f t="shared" si="6"/>
        <v>GN_Nojustify;</v>
      </c>
      <c r="S25" t="str">
        <f t="shared" si="6"/>
        <v>GN_Nojustify;</v>
      </c>
      <c r="T25" t="str">
        <f t="shared" si="6"/>
        <v>GN_Nojustify;</v>
      </c>
      <c r="U25" t="str">
        <f t="shared" si="6"/>
        <v>GN_Nojustify;</v>
      </c>
      <c r="V25" t="str">
        <f t="shared" si="6"/>
        <v>GN_Nojustify;</v>
      </c>
      <c r="W25" t="str">
        <f t="shared" si="6"/>
        <v>GN_Nojustify;</v>
      </c>
    </row>
    <row r="26" spans="1:23">
      <c r="A26" t="str">
        <f t="shared" si="0"/>
        <v>GN_Ordering</v>
      </c>
      <c r="B26" t="s">
        <v>216</v>
      </c>
      <c r="C26" s="2" t="s">
        <v>52</v>
      </c>
      <c r="D26" s="1" t="s">
        <v>83</v>
      </c>
      <c r="L26">
        <v>1</v>
      </c>
      <c r="N26" t="str">
        <f t="shared" si="1"/>
        <v>GN_Ordering</v>
      </c>
      <c r="O26" t="str">
        <f t="shared" si="2"/>
        <v>Constrains the left-to-right ordering of node edges</v>
      </c>
      <c r="P26" t="str">
        <f t="shared" si="5"/>
        <v>GN_Ordering;</v>
      </c>
      <c r="Q26" t="str">
        <f t="shared" si="6"/>
        <v>GN_Ordering;</v>
      </c>
      <c r="R26" t="str">
        <f t="shared" si="6"/>
        <v>GN_Ordering;</v>
      </c>
      <c r="S26" t="str">
        <f t="shared" si="6"/>
        <v>GN_Ordering;</v>
      </c>
      <c r="T26" t="str">
        <f t="shared" si="6"/>
        <v>GN_Ordering;</v>
      </c>
      <c r="U26" t="str">
        <f t="shared" si="6"/>
        <v>GN_Ordering;</v>
      </c>
      <c r="V26" t="str">
        <f t="shared" si="6"/>
        <v>GN_Ordering;</v>
      </c>
      <c r="W26" t="str">
        <f t="shared" si="6"/>
        <v>GN_Ordering;</v>
      </c>
    </row>
    <row r="27" spans="1:23">
      <c r="A27" t="str">
        <f t="shared" si="0"/>
        <v>GN_Orientation</v>
      </c>
      <c r="B27" t="s">
        <v>217</v>
      </c>
      <c r="C27" s="2" t="s">
        <v>53</v>
      </c>
      <c r="D27" t="str">
        <f t="shared" ref="D27:K29" si="8">IF($L27=0,"●","")</f>
        <v>●</v>
      </c>
      <c r="E27" t="str">
        <f t="shared" si="8"/>
        <v>●</v>
      </c>
      <c r="F27" t="str">
        <f t="shared" si="8"/>
        <v>●</v>
      </c>
      <c r="G27" t="str">
        <f t="shared" si="8"/>
        <v>●</v>
      </c>
      <c r="H27" t="str">
        <f t="shared" si="8"/>
        <v>●</v>
      </c>
      <c r="I27" t="str">
        <f t="shared" si="8"/>
        <v>●</v>
      </c>
      <c r="J27" t="str">
        <f t="shared" si="8"/>
        <v>●</v>
      </c>
      <c r="K27" t="str">
        <f t="shared" si="8"/>
        <v>●</v>
      </c>
      <c r="L27">
        <v>0</v>
      </c>
      <c r="N27" t="str">
        <f t="shared" si="1"/>
        <v>GN_Orientation</v>
      </c>
      <c r="O27" t="str">
        <f t="shared" si="2"/>
        <v>node shape rotation angle, or graph orientation</v>
      </c>
      <c r="P27" t="str">
        <f t="shared" si="5"/>
        <v>GN_Orientation;</v>
      </c>
      <c r="Q27" t="str">
        <f t="shared" si="6"/>
        <v>GN_Orientation;</v>
      </c>
      <c r="R27" t="str">
        <f t="shared" si="6"/>
        <v>GN_Orientation;</v>
      </c>
      <c r="S27" t="str">
        <f t="shared" si="6"/>
        <v>GN_Orientation;</v>
      </c>
      <c r="T27" t="str">
        <f t="shared" si="6"/>
        <v>GN_Orientation;</v>
      </c>
      <c r="U27" t="str">
        <f t="shared" si="6"/>
        <v>GN_Orientation;</v>
      </c>
      <c r="V27" t="str">
        <f t="shared" si="6"/>
        <v>GN_Orientation;</v>
      </c>
      <c r="W27" t="str">
        <f t="shared" si="6"/>
        <v>GN_Orientation;</v>
      </c>
    </row>
    <row r="28" spans="1:23">
      <c r="A28" t="str">
        <f t="shared" si="0"/>
        <v>GN_Penwidth</v>
      </c>
      <c r="B28" t="s">
        <v>238</v>
      </c>
      <c r="C28" s="2" t="s">
        <v>54</v>
      </c>
      <c r="D28" t="str">
        <f t="shared" si="8"/>
        <v>●</v>
      </c>
      <c r="E28" t="str">
        <f t="shared" si="8"/>
        <v>●</v>
      </c>
      <c r="F28" t="str">
        <f t="shared" si="8"/>
        <v>●</v>
      </c>
      <c r="G28" t="str">
        <f t="shared" si="8"/>
        <v>●</v>
      </c>
      <c r="H28" t="str">
        <f t="shared" si="8"/>
        <v>●</v>
      </c>
      <c r="I28" t="str">
        <f t="shared" si="8"/>
        <v>●</v>
      </c>
      <c r="J28" t="str">
        <f t="shared" si="8"/>
        <v>●</v>
      </c>
      <c r="K28" t="str">
        <f t="shared" si="8"/>
        <v>●</v>
      </c>
      <c r="L28">
        <v>0</v>
      </c>
      <c r="N28" t="str">
        <f t="shared" si="1"/>
        <v>GN_Penwidth</v>
      </c>
      <c r="O28" t="str">
        <f t="shared" si="2"/>
        <v>Specifies the width of the pen, in points, used to draw lines and curves</v>
      </c>
      <c r="P28" t="str">
        <f t="shared" si="5"/>
        <v>GN_Penwidth;</v>
      </c>
      <c r="Q28" t="str">
        <f t="shared" si="6"/>
        <v>GN_Penwidth;</v>
      </c>
      <c r="R28" t="str">
        <f t="shared" si="6"/>
        <v>GN_Penwidth;</v>
      </c>
      <c r="S28" t="str">
        <f t="shared" si="6"/>
        <v>GN_Penwidth;</v>
      </c>
      <c r="T28" t="str">
        <f t="shared" si="6"/>
        <v>GN_Penwidth;</v>
      </c>
      <c r="U28" t="str">
        <f t="shared" si="6"/>
        <v>GN_Penwidth;</v>
      </c>
      <c r="V28" t="str">
        <f t="shared" si="6"/>
        <v>GN_Penwidth;</v>
      </c>
      <c r="W28" t="str">
        <f t="shared" si="6"/>
        <v>GN_Penwidth;</v>
      </c>
    </row>
    <row r="29" spans="1:23">
      <c r="A29" t="str">
        <f t="shared" si="0"/>
        <v>GN_Peripheries</v>
      </c>
      <c r="B29" t="s">
        <v>239</v>
      </c>
      <c r="C29" s="2" t="s">
        <v>55</v>
      </c>
      <c r="D29" t="str">
        <f t="shared" si="8"/>
        <v>●</v>
      </c>
      <c r="E29" t="str">
        <f t="shared" si="8"/>
        <v>●</v>
      </c>
      <c r="F29" t="str">
        <f t="shared" si="8"/>
        <v>●</v>
      </c>
      <c r="G29" t="str">
        <f t="shared" si="8"/>
        <v>●</v>
      </c>
      <c r="H29" t="str">
        <f t="shared" si="8"/>
        <v>●</v>
      </c>
      <c r="I29" t="str">
        <f t="shared" si="8"/>
        <v>●</v>
      </c>
      <c r="J29" t="str">
        <f t="shared" si="8"/>
        <v>●</v>
      </c>
      <c r="K29" t="str">
        <f t="shared" si="8"/>
        <v>●</v>
      </c>
      <c r="L29">
        <v>0</v>
      </c>
      <c r="N29" t="str">
        <f t="shared" si="1"/>
        <v>GN_Peripheries</v>
      </c>
      <c r="O29" t="str">
        <f t="shared" si="2"/>
        <v>Set number of peripheries used in polygonal shapes and cluster boundaries</v>
      </c>
      <c r="P29" t="str">
        <f t="shared" si="5"/>
        <v>GN_Peripheries;</v>
      </c>
      <c r="Q29" t="str">
        <f t="shared" si="6"/>
        <v>GN_Peripheries;</v>
      </c>
      <c r="R29" t="str">
        <f t="shared" si="6"/>
        <v>GN_Peripheries;</v>
      </c>
      <c r="S29" t="str">
        <f t="shared" si="6"/>
        <v>GN_Peripheries;</v>
      </c>
      <c r="T29" t="str">
        <f t="shared" si="6"/>
        <v>GN_Peripheries;</v>
      </c>
      <c r="U29" t="str">
        <f t="shared" si="6"/>
        <v>GN_Peripheries;</v>
      </c>
      <c r="V29" t="str">
        <f t="shared" si="6"/>
        <v>GN_Peripheries;</v>
      </c>
      <c r="W29" t="str">
        <f t="shared" si="6"/>
        <v>GN_Peripheries;</v>
      </c>
    </row>
    <row r="30" spans="1:23">
      <c r="A30" t="str">
        <f t="shared" si="0"/>
        <v>GN_Pin</v>
      </c>
      <c r="B30" t="s">
        <v>240</v>
      </c>
      <c r="C30" s="2" t="s">
        <v>56</v>
      </c>
      <c r="E30" s="1" t="s">
        <v>83</v>
      </c>
      <c r="F30" s="1" t="s">
        <v>83</v>
      </c>
      <c r="L30">
        <v>2</v>
      </c>
      <c r="N30" t="str">
        <f t="shared" si="1"/>
        <v>GN_Pin</v>
      </c>
      <c r="O30" t="str">
        <f t="shared" si="2"/>
        <v>Keeps the node at the node's given input position</v>
      </c>
      <c r="P30" t="str">
        <f t="shared" si="5"/>
        <v/>
      </c>
      <c r="Q30" t="str">
        <f t="shared" si="6"/>
        <v/>
      </c>
      <c r="R30" t="str">
        <f t="shared" si="6"/>
        <v/>
      </c>
      <c r="S30" t="str">
        <f t="shared" si="6"/>
        <v/>
      </c>
      <c r="T30" t="str">
        <f t="shared" si="6"/>
        <v/>
      </c>
      <c r="U30" t="str">
        <f t="shared" si="6"/>
        <v/>
      </c>
      <c r="V30" t="str">
        <f t="shared" si="6"/>
        <v/>
      </c>
      <c r="W30" t="str">
        <f t="shared" si="6"/>
        <v/>
      </c>
    </row>
    <row r="31" spans="1:23">
      <c r="A31" t="str">
        <f t="shared" si="0"/>
        <v>GN_Pos</v>
      </c>
      <c r="B31" t="s">
        <v>241</v>
      </c>
      <c r="C31" s="2" t="s">
        <v>57</v>
      </c>
      <c r="E31" s="1" t="s">
        <v>83</v>
      </c>
      <c r="F31" s="1" t="s">
        <v>83</v>
      </c>
      <c r="L31">
        <v>2</v>
      </c>
      <c r="N31" t="str">
        <f t="shared" si="1"/>
        <v>GN_Pos</v>
      </c>
      <c r="O31" t="str">
        <f t="shared" si="2"/>
        <v>Position of node, or spline control points</v>
      </c>
      <c r="P31" t="str">
        <f t="shared" si="5"/>
        <v/>
      </c>
      <c r="Q31" t="str">
        <f t="shared" si="6"/>
        <v/>
      </c>
      <c r="R31" t="str">
        <f t="shared" si="6"/>
        <v/>
      </c>
      <c r="S31" t="str">
        <f t="shared" si="6"/>
        <v/>
      </c>
      <c r="T31" t="str">
        <f t="shared" si="6"/>
        <v/>
      </c>
      <c r="U31" t="str">
        <f t="shared" si="6"/>
        <v/>
      </c>
      <c r="V31" t="str">
        <f t="shared" si="6"/>
        <v/>
      </c>
      <c r="W31" t="str">
        <f t="shared" si="6"/>
        <v/>
      </c>
    </row>
    <row r="32" spans="1:23">
      <c r="A32" t="str">
        <f t="shared" si="0"/>
        <v>GN_Rects</v>
      </c>
      <c r="B32" t="s">
        <v>242</v>
      </c>
      <c r="C32" s="2" t="s">
        <v>58</v>
      </c>
      <c r="D32" t="str">
        <f t="shared" ref="D32:K33" si="9">IF($L32=0,"●","")</f>
        <v>●</v>
      </c>
      <c r="E32" t="str">
        <f t="shared" si="9"/>
        <v>●</v>
      </c>
      <c r="F32" t="str">
        <f t="shared" si="9"/>
        <v>●</v>
      </c>
      <c r="G32" t="str">
        <f t="shared" si="9"/>
        <v>●</v>
      </c>
      <c r="H32" t="str">
        <f t="shared" si="9"/>
        <v>●</v>
      </c>
      <c r="I32" t="str">
        <f t="shared" si="9"/>
        <v>●</v>
      </c>
      <c r="J32" t="str">
        <f t="shared" si="9"/>
        <v>●</v>
      </c>
      <c r="K32" t="str">
        <f t="shared" si="9"/>
        <v>●</v>
      </c>
      <c r="L32">
        <v>0</v>
      </c>
      <c r="N32" t="str">
        <f t="shared" si="1"/>
        <v>GN_Rects</v>
      </c>
      <c r="O32" t="str">
        <f t="shared" si="2"/>
        <v>Rectangles for fields of records, in points</v>
      </c>
      <c r="P32" t="str">
        <f t="shared" si="5"/>
        <v>GN_Rects;</v>
      </c>
      <c r="Q32" t="str">
        <f t="shared" si="6"/>
        <v>GN_Rects;</v>
      </c>
      <c r="R32" t="str">
        <f t="shared" si="6"/>
        <v>GN_Rects;</v>
      </c>
      <c r="S32" t="str">
        <f t="shared" si="6"/>
        <v>GN_Rects;</v>
      </c>
      <c r="T32" t="str">
        <f t="shared" si="6"/>
        <v>GN_Rects;</v>
      </c>
      <c r="U32" t="str">
        <f t="shared" si="6"/>
        <v>GN_Rects;</v>
      </c>
      <c r="V32" t="str">
        <f t="shared" si="6"/>
        <v>GN_Rects;</v>
      </c>
      <c r="W32" t="str">
        <f t="shared" si="6"/>
        <v>GN_Rects;</v>
      </c>
    </row>
    <row r="33" spans="1:23">
      <c r="A33" t="str">
        <f t="shared" si="0"/>
        <v>GN_Regular</v>
      </c>
      <c r="B33" t="s">
        <v>243</v>
      </c>
      <c r="C33" s="2" t="s">
        <v>59</v>
      </c>
      <c r="D33" t="str">
        <f t="shared" si="9"/>
        <v>●</v>
      </c>
      <c r="E33" t="str">
        <f t="shared" si="9"/>
        <v>●</v>
      </c>
      <c r="F33" t="str">
        <f t="shared" si="9"/>
        <v>●</v>
      </c>
      <c r="G33" t="str">
        <f t="shared" si="9"/>
        <v>●</v>
      </c>
      <c r="H33" t="str">
        <f t="shared" si="9"/>
        <v>●</v>
      </c>
      <c r="I33" t="str">
        <f t="shared" si="9"/>
        <v>●</v>
      </c>
      <c r="J33" t="str">
        <f t="shared" si="9"/>
        <v>●</v>
      </c>
      <c r="K33" t="str">
        <f t="shared" si="9"/>
        <v>●</v>
      </c>
      <c r="L33">
        <v>0</v>
      </c>
      <c r="N33" t="str">
        <f t="shared" si="1"/>
        <v>GN_Regular</v>
      </c>
      <c r="O33" t="str">
        <f t="shared" si="2"/>
        <v>If true, force polygon to be regular</v>
      </c>
      <c r="P33" t="str">
        <f t="shared" si="5"/>
        <v>GN_Regular;</v>
      </c>
      <c r="Q33" t="str">
        <f t="shared" si="6"/>
        <v>GN_Regular;</v>
      </c>
      <c r="R33" t="str">
        <f t="shared" si="6"/>
        <v>GN_Regular;</v>
      </c>
      <c r="S33" t="str">
        <f t="shared" si="6"/>
        <v>GN_Regular;</v>
      </c>
      <c r="T33" t="str">
        <f t="shared" si="6"/>
        <v>GN_Regular;</v>
      </c>
      <c r="U33" t="str">
        <f t="shared" si="6"/>
        <v>GN_Regular;</v>
      </c>
      <c r="V33" t="str">
        <f t="shared" si="6"/>
        <v>GN_Regular;</v>
      </c>
      <c r="W33" t="str">
        <f t="shared" si="6"/>
        <v>GN_Regular;</v>
      </c>
    </row>
    <row r="34" spans="1:23">
      <c r="A34" t="str">
        <f t="shared" ref="A34:A50" si="10">"G"&amp;LEFT($B$1,1)&amp;IF(LEFT(B34,1)="_","","_")&amp;PROPER($B34)</f>
        <v>GN_Root</v>
      </c>
      <c r="B34" t="s">
        <v>219</v>
      </c>
      <c r="C34" s="2" t="s">
        <v>60</v>
      </c>
      <c r="H34" s="1" t="s">
        <v>83</v>
      </c>
      <c r="I34" s="1" t="s">
        <v>83</v>
      </c>
      <c r="L34">
        <v>2</v>
      </c>
      <c r="N34" t="str">
        <f t="shared" si="1"/>
        <v>GN_Root</v>
      </c>
      <c r="O34" t="str">
        <f t="shared" si="2"/>
        <v>Specifies nodes to be used as the center of the layout</v>
      </c>
      <c r="P34" t="str">
        <f t="shared" si="5"/>
        <v/>
      </c>
      <c r="Q34" t="str">
        <f t="shared" si="6"/>
        <v/>
      </c>
      <c r="R34" t="str">
        <f t="shared" si="6"/>
        <v/>
      </c>
      <c r="S34" t="str">
        <f t="shared" si="6"/>
        <v/>
      </c>
      <c r="T34" t="str">
        <f t="shared" si="6"/>
        <v/>
      </c>
      <c r="U34" t="str">
        <f t="shared" si="6"/>
        <v/>
      </c>
      <c r="V34" t="str">
        <f t="shared" si="6"/>
        <v/>
      </c>
      <c r="W34" t="str">
        <f t="shared" si="6"/>
        <v/>
      </c>
    </row>
    <row r="35" spans="1:23">
      <c r="A35" t="str">
        <f t="shared" si="10"/>
        <v>GN_Samplepoints</v>
      </c>
      <c r="B35" t="s">
        <v>244</v>
      </c>
      <c r="C35" s="2" t="s">
        <v>61</v>
      </c>
      <c r="D35" t="str">
        <f t="shared" ref="D35:K37" si="11">IF($L35=0,"●","")</f>
        <v>●</v>
      </c>
      <c r="E35" t="str">
        <f t="shared" si="11"/>
        <v>●</v>
      </c>
      <c r="F35" t="str">
        <f t="shared" si="11"/>
        <v>●</v>
      </c>
      <c r="G35" t="str">
        <f t="shared" si="11"/>
        <v>●</v>
      </c>
      <c r="H35" t="str">
        <f t="shared" si="11"/>
        <v>●</v>
      </c>
      <c r="I35" t="str">
        <f t="shared" si="11"/>
        <v>●</v>
      </c>
      <c r="J35" t="str">
        <f t="shared" si="11"/>
        <v>●</v>
      </c>
      <c r="K35" t="str">
        <f t="shared" si="11"/>
        <v>●</v>
      </c>
      <c r="L35">
        <v>0</v>
      </c>
      <c r="N35" t="str">
        <f t="shared" si="1"/>
        <v>GN_Samplepoints</v>
      </c>
      <c r="O35" t="str">
        <f t="shared" si="2"/>
        <v>Gives the number of points used for a circle/ellipse node</v>
      </c>
      <c r="P35" t="str">
        <f t="shared" si="5"/>
        <v>GN_Samplepoints;</v>
      </c>
      <c r="Q35" t="str">
        <f t="shared" si="6"/>
        <v>GN_Samplepoints;</v>
      </c>
      <c r="R35" t="str">
        <f t="shared" si="6"/>
        <v>GN_Samplepoints;</v>
      </c>
      <c r="S35" t="str">
        <f t="shared" si="6"/>
        <v>GN_Samplepoints;</v>
      </c>
      <c r="T35" t="str">
        <f t="shared" si="6"/>
        <v>GN_Samplepoints;</v>
      </c>
      <c r="U35" t="str">
        <f t="shared" si="6"/>
        <v>GN_Samplepoints;</v>
      </c>
      <c r="V35" t="str">
        <f t="shared" si="6"/>
        <v>GN_Samplepoints;</v>
      </c>
      <c r="W35" t="str">
        <f t="shared" si="6"/>
        <v>GN_Samplepoints;</v>
      </c>
    </row>
    <row r="36" spans="1:23">
      <c r="A36" t="str">
        <f t="shared" si="10"/>
        <v>GN_Shape</v>
      </c>
      <c r="B36" t="s">
        <v>245</v>
      </c>
      <c r="C36" s="2" t="s">
        <v>62</v>
      </c>
      <c r="D36" t="str">
        <f t="shared" si="11"/>
        <v>●</v>
      </c>
      <c r="E36" t="str">
        <f t="shared" si="11"/>
        <v>●</v>
      </c>
      <c r="F36" t="str">
        <f t="shared" si="11"/>
        <v>●</v>
      </c>
      <c r="G36" t="str">
        <f t="shared" si="11"/>
        <v>●</v>
      </c>
      <c r="H36" t="str">
        <f t="shared" si="11"/>
        <v>●</v>
      </c>
      <c r="I36" t="str">
        <f t="shared" si="11"/>
        <v>●</v>
      </c>
      <c r="J36" t="str">
        <f t="shared" si="11"/>
        <v>●</v>
      </c>
      <c r="K36" t="str">
        <f t="shared" si="11"/>
        <v>●</v>
      </c>
      <c r="L36">
        <v>0</v>
      </c>
      <c r="N36" t="str">
        <f t="shared" si="1"/>
        <v>GN_Shape</v>
      </c>
      <c r="O36" t="str">
        <f t="shared" si="2"/>
        <v>Sets the shape of a node</v>
      </c>
      <c r="P36" t="str">
        <f t="shared" si="5"/>
        <v>GN_Shape;</v>
      </c>
      <c r="Q36" t="str">
        <f t="shared" si="6"/>
        <v>GN_Shape;</v>
      </c>
      <c r="R36" t="str">
        <f t="shared" si="6"/>
        <v>GN_Shape;</v>
      </c>
      <c r="S36" t="str">
        <f t="shared" si="6"/>
        <v>GN_Shape;</v>
      </c>
      <c r="T36" t="str">
        <f t="shared" si="6"/>
        <v>GN_Shape;</v>
      </c>
      <c r="U36" t="str">
        <f t="shared" si="6"/>
        <v>GN_Shape;</v>
      </c>
      <c r="V36" t="str">
        <f t="shared" si="6"/>
        <v>GN_Shape;</v>
      </c>
      <c r="W36" t="str">
        <f t="shared" si="6"/>
        <v>GN_Shape;</v>
      </c>
    </row>
    <row r="37" spans="1:23">
      <c r="A37" t="str">
        <f t="shared" si="10"/>
        <v>GN_Shapefile</v>
      </c>
      <c r="B37" t="s">
        <v>246</v>
      </c>
      <c r="C37" s="2" t="s">
        <v>63</v>
      </c>
      <c r="D37" t="str">
        <f t="shared" si="11"/>
        <v>●</v>
      </c>
      <c r="E37" t="str">
        <f t="shared" si="11"/>
        <v>●</v>
      </c>
      <c r="F37" t="str">
        <f t="shared" si="11"/>
        <v>●</v>
      </c>
      <c r="G37" t="str">
        <f t="shared" si="11"/>
        <v>●</v>
      </c>
      <c r="H37" t="str">
        <f t="shared" si="11"/>
        <v>●</v>
      </c>
      <c r="I37" t="str">
        <f t="shared" si="11"/>
        <v>●</v>
      </c>
      <c r="J37" t="str">
        <f t="shared" si="11"/>
        <v>●</v>
      </c>
      <c r="K37" t="str">
        <f t="shared" si="11"/>
        <v>●</v>
      </c>
      <c r="L37">
        <v>0</v>
      </c>
      <c r="N37" t="str">
        <f t="shared" si="1"/>
        <v>GN_Shapefile</v>
      </c>
      <c r="O37" t="str">
        <f t="shared" si="2"/>
        <v>A file containing user-supplied node content</v>
      </c>
      <c r="P37" t="str">
        <f t="shared" si="5"/>
        <v>GN_Shapefile;</v>
      </c>
      <c r="Q37" t="str">
        <f t="shared" si="6"/>
        <v>GN_Shapefile;</v>
      </c>
      <c r="R37" t="str">
        <f t="shared" si="6"/>
        <v>GN_Shapefile;</v>
      </c>
      <c r="S37" t="str">
        <f t="shared" si="6"/>
        <v>GN_Shapefile;</v>
      </c>
      <c r="T37" t="str">
        <f t="shared" si="6"/>
        <v>GN_Shapefile;</v>
      </c>
      <c r="U37" t="str">
        <f t="shared" si="6"/>
        <v>GN_Shapefile;</v>
      </c>
      <c r="V37" t="str">
        <f t="shared" si="6"/>
        <v>GN_Shapefile;</v>
      </c>
      <c r="W37" t="str">
        <f t="shared" si="6"/>
        <v>GN_Shapefile;</v>
      </c>
    </row>
    <row r="38" spans="1:23">
      <c r="A38" t="str">
        <f t="shared" si="10"/>
        <v>GN_Showboxes</v>
      </c>
      <c r="B38" t="s">
        <v>221</v>
      </c>
      <c r="C38" s="2" t="s">
        <v>64</v>
      </c>
      <c r="D38" s="1" t="s">
        <v>83</v>
      </c>
      <c r="L38">
        <v>1</v>
      </c>
      <c r="N38" t="str">
        <f t="shared" si="1"/>
        <v>GN_Showboxes</v>
      </c>
      <c r="O38" t="str">
        <f t="shared" si="2"/>
        <v>Print guide boxes for debugging</v>
      </c>
      <c r="P38" t="str">
        <f t="shared" si="5"/>
        <v>GN_Showboxes;</v>
      </c>
      <c r="Q38" t="str">
        <f t="shared" si="6"/>
        <v>GN_Showboxes;</v>
      </c>
      <c r="R38" t="str">
        <f t="shared" si="6"/>
        <v>GN_Showboxes;</v>
      </c>
      <c r="S38" t="str">
        <f t="shared" si="6"/>
        <v>GN_Showboxes;</v>
      </c>
      <c r="T38" t="str">
        <f t="shared" ref="Q38:W64" si="12">IF($D38="●",$A38&amp;";","")</f>
        <v>GN_Showboxes;</v>
      </c>
      <c r="U38" t="str">
        <f t="shared" si="12"/>
        <v>GN_Showboxes;</v>
      </c>
      <c r="V38" t="str">
        <f t="shared" si="12"/>
        <v>GN_Showboxes;</v>
      </c>
      <c r="W38" t="str">
        <f t="shared" si="12"/>
        <v>GN_Showboxes;</v>
      </c>
    </row>
    <row r="39" spans="1:23">
      <c r="A39" t="str">
        <f t="shared" si="10"/>
        <v>GN_Sides</v>
      </c>
      <c r="B39" t="s">
        <v>247</v>
      </c>
      <c r="C39" s="2" t="s">
        <v>65</v>
      </c>
      <c r="D39" t="str">
        <f t="shared" ref="D39:K50" si="13">IF($L39=0,"●","")</f>
        <v>●</v>
      </c>
      <c r="E39" t="str">
        <f t="shared" si="13"/>
        <v>●</v>
      </c>
      <c r="F39" t="str">
        <f t="shared" si="13"/>
        <v>●</v>
      </c>
      <c r="G39" t="str">
        <f t="shared" si="13"/>
        <v>●</v>
      </c>
      <c r="H39" t="str">
        <f t="shared" si="13"/>
        <v>●</v>
      </c>
      <c r="I39" t="str">
        <f t="shared" si="13"/>
        <v>●</v>
      </c>
      <c r="J39" t="str">
        <f t="shared" si="13"/>
        <v>●</v>
      </c>
      <c r="K39" t="str">
        <f t="shared" si="13"/>
        <v>●</v>
      </c>
      <c r="L39">
        <v>0</v>
      </c>
      <c r="N39" t="str">
        <f t="shared" si="1"/>
        <v>GN_Sides</v>
      </c>
      <c r="O39" t="str">
        <f t="shared" si="2"/>
        <v>Number of sides when shape=polygon</v>
      </c>
      <c r="P39" t="str">
        <f t="shared" si="5"/>
        <v>GN_Sides;</v>
      </c>
      <c r="Q39" t="str">
        <f t="shared" si="12"/>
        <v>GN_Sides;</v>
      </c>
      <c r="R39" t="str">
        <f t="shared" si="12"/>
        <v>GN_Sides;</v>
      </c>
      <c r="S39" t="str">
        <f t="shared" si="12"/>
        <v>GN_Sides;</v>
      </c>
      <c r="T39" t="str">
        <f t="shared" si="12"/>
        <v>GN_Sides;</v>
      </c>
      <c r="U39" t="str">
        <f t="shared" si="12"/>
        <v>GN_Sides;</v>
      </c>
      <c r="V39" t="str">
        <f t="shared" si="12"/>
        <v>GN_Sides;</v>
      </c>
      <c r="W39" t="str">
        <f t="shared" si="12"/>
        <v>GN_Sides;</v>
      </c>
    </row>
    <row r="40" spans="1:23">
      <c r="A40" t="str">
        <f t="shared" si="10"/>
        <v>GN_Skew</v>
      </c>
      <c r="B40" t="s">
        <v>248</v>
      </c>
      <c r="C40" s="2" t="s">
        <v>66</v>
      </c>
      <c r="D40" t="str">
        <f t="shared" si="13"/>
        <v>●</v>
      </c>
      <c r="E40" t="str">
        <f t="shared" si="13"/>
        <v>●</v>
      </c>
      <c r="F40" t="str">
        <f t="shared" si="13"/>
        <v>●</v>
      </c>
      <c r="G40" t="str">
        <f t="shared" si="13"/>
        <v>●</v>
      </c>
      <c r="H40" t="str">
        <f t="shared" si="13"/>
        <v>●</v>
      </c>
      <c r="I40" t="str">
        <f t="shared" si="13"/>
        <v>●</v>
      </c>
      <c r="J40" t="str">
        <f t="shared" si="13"/>
        <v>●</v>
      </c>
      <c r="K40" t="str">
        <f t="shared" si="13"/>
        <v>●</v>
      </c>
      <c r="L40">
        <v>0</v>
      </c>
      <c r="N40" t="str">
        <f t="shared" si="1"/>
        <v>GN_Skew</v>
      </c>
      <c r="O40" t="str">
        <f t="shared" si="2"/>
        <v>Skew factor for shape=polygon</v>
      </c>
      <c r="P40" t="str">
        <f t="shared" si="5"/>
        <v>GN_Skew;</v>
      </c>
      <c r="Q40" t="str">
        <f t="shared" si="12"/>
        <v>GN_Skew;</v>
      </c>
      <c r="R40" t="str">
        <f t="shared" si="12"/>
        <v>GN_Skew;</v>
      </c>
      <c r="S40" t="str">
        <f t="shared" si="12"/>
        <v>GN_Skew;</v>
      </c>
      <c r="T40" t="str">
        <f t="shared" si="12"/>
        <v>GN_Skew;</v>
      </c>
      <c r="U40" t="str">
        <f t="shared" si="12"/>
        <v>GN_Skew;</v>
      </c>
      <c r="V40" t="str">
        <f t="shared" si="12"/>
        <v>GN_Skew;</v>
      </c>
      <c r="W40" t="str">
        <f t="shared" si="12"/>
        <v>GN_Skew;</v>
      </c>
    </row>
    <row r="41" spans="1:23">
      <c r="A41" t="str">
        <f t="shared" si="10"/>
        <v>GN_Sortv</v>
      </c>
      <c r="B41" t="s">
        <v>223</v>
      </c>
      <c r="C41" s="2" t="s">
        <v>67</v>
      </c>
      <c r="D41" t="str">
        <f t="shared" si="13"/>
        <v>●</v>
      </c>
      <c r="E41" t="str">
        <f t="shared" si="13"/>
        <v>●</v>
      </c>
      <c r="F41" t="str">
        <f t="shared" si="13"/>
        <v>●</v>
      </c>
      <c r="G41" t="str">
        <f t="shared" si="13"/>
        <v>●</v>
      </c>
      <c r="H41" t="str">
        <f t="shared" si="13"/>
        <v>●</v>
      </c>
      <c r="I41" t="str">
        <f t="shared" si="13"/>
        <v>●</v>
      </c>
      <c r="J41" t="str">
        <f t="shared" si="13"/>
        <v>●</v>
      </c>
      <c r="K41" t="str">
        <f t="shared" si="13"/>
        <v>●</v>
      </c>
      <c r="L41">
        <v>0</v>
      </c>
      <c r="N41" t="str">
        <f t="shared" si="1"/>
        <v>GN_Sortv</v>
      </c>
      <c r="O41" t="str">
        <f t="shared" si="2"/>
        <v>Sort order of graph components for ordering packmode packing</v>
      </c>
      <c r="P41" t="str">
        <f t="shared" si="5"/>
        <v>GN_Sortv;</v>
      </c>
      <c r="Q41" t="str">
        <f t="shared" si="12"/>
        <v>GN_Sortv;</v>
      </c>
      <c r="R41" t="str">
        <f t="shared" si="12"/>
        <v>GN_Sortv;</v>
      </c>
      <c r="S41" t="str">
        <f t="shared" si="12"/>
        <v>GN_Sortv;</v>
      </c>
      <c r="T41" t="str">
        <f t="shared" si="12"/>
        <v>GN_Sortv;</v>
      </c>
      <c r="U41" t="str">
        <f t="shared" si="12"/>
        <v>GN_Sortv;</v>
      </c>
      <c r="V41" t="str">
        <f t="shared" si="12"/>
        <v>GN_Sortv;</v>
      </c>
      <c r="W41" t="str">
        <f t="shared" si="12"/>
        <v>GN_Sortv;</v>
      </c>
    </row>
    <row r="42" spans="1:23">
      <c r="A42" t="str">
        <f t="shared" si="10"/>
        <v>GN_Style</v>
      </c>
      <c r="B42" t="s">
        <v>224</v>
      </c>
      <c r="C42" s="2" t="s">
        <v>68</v>
      </c>
      <c r="D42" t="str">
        <f t="shared" si="13"/>
        <v>●</v>
      </c>
      <c r="E42" t="str">
        <f t="shared" si="13"/>
        <v>●</v>
      </c>
      <c r="F42" t="str">
        <f t="shared" si="13"/>
        <v>●</v>
      </c>
      <c r="G42" t="str">
        <f t="shared" si="13"/>
        <v>●</v>
      </c>
      <c r="H42" t="str">
        <f t="shared" si="13"/>
        <v>●</v>
      </c>
      <c r="I42" t="str">
        <f t="shared" si="13"/>
        <v>●</v>
      </c>
      <c r="J42" t="str">
        <f t="shared" si="13"/>
        <v>●</v>
      </c>
      <c r="K42" t="str">
        <f t="shared" si="13"/>
        <v>●</v>
      </c>
      <c r="L42">
        <v>0</v>
      </c>
      <c r="N42" t="str">
        <f t="shared" si="1"/>
        <v>GN_Style</v>
      </c>
      <c r="O42" t="str">
        <f t="shared" si="2"/>
        <v>Set style information for components of the graph</v>
      </c>
      <c r="P42" t="str">
        <f t="shared" si="5"/>
        <v>GN_Style;</v>
      </c>
      <c r="Q42" t="str">
        <f t="shared" si="12"/>
        <v>GN_Style;</v>
      </c>
      <c r="R42" t="str">
        <f t="shared" si="12"/>
        <v>GN_Style;</v>
      </c>
      <c r="S42" t="str">
        <f t="shared" si="12"/>
        <v>GN_Style;</v>
      </c>
      <c r="T42" t="str">
        <f t="shared" si="12"/>
        <v>GN_Style;</v>
      </c>
      <c r="U42" t="str">
        <f t="shared" si="12"/>
        <v>GN_Style;</v>
      </c>
      <c r="V42" t="str">
        <f t="shared" si="12"/>
        <v>GN_Style;</v>
      </c>
      <c r="W42" t="str">
        <f t="shared" si="12"/>
        <v>GN_Style;</v>
      </c>
    </row>
    <row r="43" spans="1:23">
      <c r="A43" t="str">
        <f t="shared" si="10"/>
        <v>GN_Target</v>
      </c>
      <c r="B43" t="s">
        <v>225</v>
      </c>
      <c r="C43" s="2" t="s">
        <v>69</v>
      </c>
      <c r="D43" t="str">
        <f t="shared" si="13"/>
        <v>●</v>
      </c>
      <c r="E43" t="str">
        <f t="shared" si="13"/>
        <v>●</v>
      </c>
      <c r="F43" t="str">
        <f t="shared" si="13"/>
        <v>●</v>
      </c>
      <c r="G43" t="str">
        <f t="shared" si="13"/>
        <v>●</v>
      </c>
      <c r="H43" t="str">
        <f t="shared" si="13"/>
        <v>●</v>
      </c>
      <c r="I43" t="str">
        <f t="shared" si="13"/>
        <v>●</v>
      </c>
      <c r="J43" t="str">
        <f t="shared" si="13"/>
        <v>●</v>
      </c>
      <c r="K43" t="str">
        <f t="shared" si="13"/>
        <v>●</v>
      </c>
      <c r="L43">
        <v>0</v>
      </c>
      <c r="N43" t="str">
        <f t="shared" si="1"/>
        <v>GN_Target</v>
      </c>
      <c r="O43" t="str">
        <f t="shared" si="2"/>
        <v>If the object has a URL, this attribute determines which window of the browser is used for the URL</v>
      </c>
      <c r="P43" t="str">
        <f t="shared" si="5"/>
        <v>GN_Target;</v>
      </c>
      <c r="Q43" t="str">
        <f t="shared" si="12"/>
        <v>GN_Target;</v>
      </c>
      <c r="R43" t="str">
        <f t="shared" si="12"/>
        <v>GN_Target;</v>
      </c>
      <c r="S43" t="str">
        <f t="shared" si="12"/>
        <v>GN_Target;</v>
      </c>
      <c r="T43" t="str">
        <f t="shared" si="12"/>
        <v>GN_Target;</v>
      </c>
      <c r="U43" t="str">
        <f t="shared" si="12"/>
        <v>GN_Target;</v>
      </c>
      <c r="V43" t="str">
        <f t="shared" si="12"/>
        <v>GN_Target;</v>
      </c>
      <c r="W43" t="str">
        <f t="shared" si="12"/>
        <v>GN_Target;</v>
      </c>
    </row>
    <row r="44" spans="1:23">
      <c r="A44" t="str">
        <f t="shared" si="10"/>
        <v>GN_Tooltip</v>
      </c>
      <c r="B44" t="s">
        <v>226</v>
      </c>
      <c r="C44" s="2" t="s">
        <v>70</v>
      </c>
      <c r="D44" t="str">
        <f t="shared" si="13"/>
        <v>●</v>
      </c>
      <c r="E44" t="str">
        <f t="shared" si="13"/>
        <v>●</v>
      </c>
      <c r="F44" t="str">
        <f t="shared" si="13"/>
        <v>●</v>
      </c>
      <c r="G44" t="str">
        <f t="shared" si="13"/>
        <v>●</v>
      </c>
      <c r="H44" t="str">
        <f t="shared" si="13"/>
        <v>●</v>
      </c>
      <c r="I44" t="str">
        <f t="shared" si="13"/>
        <v>●</v>
      </c>
      <c r="J44" t="str">
        <f t="shared" si="13"/>
        <v>●</v>
      </c>
      <c r="K44" t="str">
        <f t="shared" si="13"/>
        <v>●</v>
      </c>
      <c r="L44">
        <v>0</v>
      </c>
      <c r="N44" t="str">
        <f t="shared" si="1"/>
        <v>GN_Tooltip</v>
      </c>
      <c r="O44" t="str">
        <f t="shared" si="2"/>
        <v>Tooltip (mouse hover text) attached to the node, edge, cluster, or graph</v>
      </c>
      <c r="P44" t="str">
        <f t="shared" si="5"/>
        <v>GN_Tooltip;</v>
      </c>
      <c r="Q44" t="str">
        <f t="shared" si="12"/>
        <v>GN_Tooltip;</v>
      </c>
      <c r="R44" t="str">
        <f t="shared" si="12"/>
        <v>GN_Tooltip;</v>
      </c>
      <c r="S44" t="str">
        <f t="shared" si="12"/>
        <v>GN_Tooltip;</v>
      </c>
      <c r="T44" t="str">
        <f t="shared" si="12"/>
        <v>GN_Tooltip;</v>
      </c>
      <c r="U44" t="str">
        <f t="shared" si="12"/>
        <v>GN_Tooltip;</v>
      </c>
      <c r="V44" t="str">
        <f t="shared" si="12"/>
        <v>GN_Tooltip;</v>
      </c>
      <c r="W44" t="str">
        <f t="shared" si="12"/>
        <v>GN_Tooltip;</v>
      </c>
    </row>
    <row r="45" spans="1:23">
      <c r="A45" t="str">
        <f t="shared" si="10"/>
        <v>GN_Url</v>
      </c>
      <c r="B45" t="s">
        <v>227</v>
      </c>
      <c r="C45" s="2" t="s">
        <v>71</v>
      </c>
      <c r="D45" t="str">
        <f t="shared" si="13"/>
        <v>●</v>
      </c>
      <c r="E45" t="str">
        <f t="shared" si="13"/>
        <v>●</v>
      </c>
      <c r="F45" t="str">
        <f t="shared" si="13"/>
        <v>●</v>
      </c>
      <c r="G45" t="str">
        <f t="shared" si="13"/>
        <v>●</v>
      </c>
      <c r="H45" t="str">
        <f t="shared" si="13"/>
        <v>●</v>
      </c>
      <c r="I45" t="str">
        <f t="shared" si="13"/>
        <v>●</v>
      </c>
      <c r="J45" t="str">
        <f t="shared" si="13"/>
        <v>●</v>
      </c>
      <c r="K45" t="str">
        <f t="shared" si="13"/>
        <v>●</v>
      </c>
      <c r="L45">
        <v>0</v>
      </c>
      <c r="N45" t="str">
        <f t="shared" si="1"/>
        <v>GN_Url</v>
      </c>
      <c r="O45" t="str">
        <f t="shared" si="2"/>
        <v>Hyperlinks incorporated into device-dependent output</v>
      </c>
      <c r="P45" t="str">
        <f t="shared" si="5"/>
        <v>GN_Url;</v>
      </c>
      <c r="Q45" t="str">
        <f t="shared" si="12"/>
        <v>GN_Url;</v>
      </c>
      <c r="R45" t="str">
        <f t="shared" si="12"/>
        <v>GN_Url;</v>
      </c>
      <c r="S45" t="str">
        <f t="shared" si="12"/>
        <v>GN_Url;</v>
      </c>
      <c r="T45" t="str">
        <f t="shared" si="12"/>
        <v>GN_Url;</v>
      </c>
      <c r="U45" t="str">
        <f t="shared" si="12"/>
        <v>GN_Url;</v>
      </c>
      <c r="V45" t="str">
        <f t="shared" si="12"/>
        <v>GN_Url;</v>
      </c>
      <c r="W45" t="str">
        <f t="shared" si="12"/>
        <v>GN_Url;</v>
      </c>
    </row>
    <row r="46" spans="1:23">
      <c r="A46" t="str">
        <f t="shared" si="10"/>
        <v>GN_Vertices</v>
      </c>
      <c r="B46" t="s">
        <v>249</v>
      </c>
      <c r="C46" s="2" t="s">
        <v>72</v>
      </c>
      <c r="D46" t="str">
        <f t="shared" si="13"/>
        <v>●</v>
      </c>
      <c r="E46" t="str">
        <f t="shared" si="13"/>
        <v>●</v>
      </c>
      <c r="F46" t="str">
        <f t="shared" si="13"/>
        <v>●</v>
      </c>
      <c r="G46" t="str">
        <f t="shared" si="13"/>
        <v>●</v>
      </c>
      <c r="H46" t="str">
        <f t="shared" si="13"/>
        <v>●</v>
      </c>
      <c r="I46" t="str">
        <f t="shared" si="13"/>
        <v>●</v>
      </c>
      <c r="J46" t="str">
        <f t="shared" si="13"/>
        <v>●</v>
      </c>
      <c r="K46" t="str">
        <f t="shared" si="13"/>
        <v>●</v>
      </c>
      <c r="L46">
        <v>0</v>
      </c>
      <c r="N46" t="str">
        <f t="shared" si="1"/>
        <v>GN_Vertices</v>
      </c>
      <c r="O46" t="str">
        <f t="shared" si="2"/>
        <v>Sets the coordinates of the vertices of the node's polygon, in inches</v>
      </c>
      <c r="P46" t="str">
        <f t="shared" si="5"/>
        <v>GN_Vertices;</v>
      </c>
      <c r="Q46" t="str">
        <f t="shared" si="12"/>
        <v>GN_Vertices;</v>
      </c>
      <c r="R46" t="str">
        <f t="shared" si="12"/>
        <v>GN_Vertices;</v>
      </c>
      <c r="S46" t="str">
        <f t="shared" si="12"/>
        <v>GN_Vertices;</v>
      </c>
      <c r="T46" t="str">
        <f t="shared" si="12"/>
        <v>GN_Vertices;</v>
      </c>
      <c r="U46" t="str">
        <f t="shared" si="12"/>
        <v>GN_Vertices;</v>
      </c>
      <c r="V46" t="str">
        <f t="shared" si="12"/>
        <v>GN_Vertices;</v>
      </c>
      <c r="W46" t="str">
        <f t="shared" si="12"/>
        <v>GN_Vertices;</v>
      </c>
    </row>
    <row r="47" spans="1:23">
      <c r="A47" t="str">
        <f t="shared" si="10"/>
        <v>GN_Width</v>
      </c>
      <c r="B47" t="s">
        <v>250</v>
      </c>
      <c r="C47" s="2" t="s">
        <v>73</v>
      </c>
      <c r="D47" t="str">
        <f t="shared" si="13"/>
        <v>●</v>
      </c>
      <c r="E47" t="str">
        <f t="shared" si="13"/>
        <v>●</v>
      </c>
      <c r="F47" t="str">
        <f t="shared" si="13"/>
        <v>●</v>
      </c>
      <c r="G47" t="str">
        <f t="shared" si="13"/>
        <v>●</v>
      </c>
      <c r="H47" t="str">
        <f t="shared" si="13"/>
        <v>●</v>
      </c>
      <c r="I47" t="str">
        <f t="shared" si="13"/>
        <v>●</v>
      </c>
      <c r="J47" t="str">
        <f t="shared" si="13"/>
        <v>●</v>
      </c>
      <c r="K47" t="str">
        <f t="shared" si="13"/>
        <v>●</v>
      </c>
      <c r="L47">
        <v>0</v>
      </c>
      <c r="N47" t="str">
        <f t="shared" si="1"/>
        <v>GN_Width</v>
      </c>
      <c r="O47" t="str">
        <f t="shared" si="2"/>
        <v>Width of node, in inches</v>
      </c>
      <c r="P47" t="str">
        <f t="shared" si="5"/>
        <v>GN_Width;</v>
      </c>
      <c r="Q47" t="str">
        <f t="shared" si="12"/>
        <v>GN_Width;</v>
      </c>
      <c r="R47" t="str">
        <f t="shared" si="12"/>
        <v>GN_Width;</v>
      </c>
      <c r="S47" t="str">
        <f t="shared" si="12"/>
        <v>GN_Width;</v>
      </c>
      <c r="T47" t="str">
        <f t="shared" si="12"/>
        <v>GN_Width;</v>
      </c>
      <c r="U47" t="str">
        <f t="shared" si="12"/>
        <v>GN_Width;</v>
      </c>
      <c r="V47" t="str">
        <f t="shared" si="12"/>
        <v>GN_Width;</v>
      </c>
      <c r="W47" t="str">
        <f t="shared" si="12"/>
        <v>GN_Width;</v>
      </c>
    </row>
    <row r="48" spans="1:23">
      <c r="A48" t="str">
        <f t="shared" si="10"/>
        <v>GN_Xlabel</v>
      </c>
      <c r="B48" t="s">
        <v>251</v>
      </c>
      <c r="C48" s="2" t="s">
        <v>74</v>
      </c>
      <c r="D48" t="str">
        <f t="shared" si="13"/>
        <v>●</v>
      </c>
      <c r="E48" t="str">
        <f t="shared" si="13"/>
        <v>●</v>
      </c>
      <c r="F48" t="str">
        <f t="shared" si="13"/>
        <v>●</v>
      </c>
      <c r="G48" t="str">
        <f t="shared" si="13"/>
        <v>●</v>
      </c>
      <c r="H48" t="str">
        <f t="shared" si="13"/>
        <v>●</v>
      </c>
      <c r="I48" t="str">
        <f t="shared" si="13"/>
        <v>●</v>
      </c>
      <c r="J48" t="str">
        <f t="shared" si="13"/>
        <v>●</v>
      </c>
      <c r="K48" t="str">
        <f t="shared" si="13"/>
        <v>●</v>
      </c>
      <c r="L48">
        <v>0</v>
      </c>
      <c r="N48" t="str">
        <f t="shared" si="1"/>
        <v>GN_Xlabel</v>
      </c>
      <c r="O48" t="str">
        <f t="shared" si="2"/>
        <v>External label for a node or edge</v>
      </c>
      <c r="P48" t="str">
        <f t="shared" si="5"/>
        <v>GN_Xlabel;</v>
      </c>
      <c r="Q48" t="str">
        <f t="shared" si="12"/>
        <v>GN_Xlabel;</v>
      </c>
      <c r="R48" t="str">
        <f t="shared" si="12"/>
        <v>GN_Xlabel;</v>
      </c>
      <c r="S48" t="str">
        <f t="shared" si="12"/>
        <v>GN_Xlabel;</v>
      </c>
      <c r="T48" t="str">
        <f t="shared" si="12"/>
        <v>GN_Xlabel;</v>
      </c>
      <c r="U48" t="str">
        <f t="shared" si="12"/>
        <v>GN_Xlabel;</v>
      </c>
      <c r="V48" t="str">
        <f t="shared" si="12"/>
        <v>GN_Xlabel;</v>
      </c>
      <c r="W48" t="str">
        <f t="shared" si="12"/>
        <v>GN_Xlabel;</v>
      </c>
    </row>
    <row r="49" spans="1:23">
      <c r="A49" t="str">
        <f t="shared" si="10"/>
        <v>GN_Xlp</v>
      </c>
      <c r="B49" t="s">
        <v>252</v>
      </c>
      <c r="C49" s="2" t="s">
        <v>75</v>
      </c>
      <c r="D49" t="str">
        <f t="shared" si="13"/>
        <v>●</v>
      </c>
      <c r="E49" t="str">
        <f t="shared" si="13"/>
        <v>●</v>
      </c>
      <c r="F49" t="str">
        <f t="shared" si="13"/>
        <v>●</v>
      </c>
      <c r="G49" t="str">
        <f t="shared" si="13"/>
        <v>●</v>
      </c>
      <c r="H49" t="str">
        <f t="shared" si="13"/>
        <v>●</v>
      </c>
      <c r="I49" t="str">
        <f t="shared" si="13"/>
        <v>●</v>
      </c>
      <c r="J49" t="str">
        <f t="shared" si="13"/>
        <v>●</v>
      </c>
      <c r="K49" t="str">
        <f t="shared" si="13"/>
        <v>●</v>
      </c>
      <c r="L49">
        <v>0</v>
      </c>
      <c r="N49" t="str">
        <f t="shared" si="1"/>
        <v>GN_Xlp</v>
      </c>
      <c r="O49" t="str">
        <f t="shared" si="2"/>
        <v>Position of an exterior label, in points</v>
      </c>
      <c r="P49" t="str">
        <f t="shared" si="5"/>
        <v>GN_Xlp;</v>
      </c>
      <c r="Q49" t="str">
        <f t="shared" si="12"/>
        <v>GN_Xlp;</v>
      </c>
      <c r="R49" t="str">
        <f t="shared" si="12"/>
        <v>GN_Xlp;</v>
      </c>
      <c r="S49" t="str">
        <f t="shared" si="12"/>
        <v>GN_Xlp;</v>
      </c>
      <c r="T49" t="str">
        <f t="shared" si="12"/>
        <v>GN_Xlp;</v>
      </c>
      <c r="U49" t="str">
        <f t="shared" si="12"/>
        <v>GN_Xlp;</v>
      </c>
      <c r="V49" t="str">
        <f t="shared" si="12"/>
        <v>GN_Xlp;</v>
      </c>
      <c r="W49" t="str">
        <f t="shared" si="12"/>
        <v>GN_Xlp;</v>
      </c>
    </row>
    <row r="50" spans="1:23">
      <c r="A50" t="str">
        <f t="shared" si="10"/>
        <v>GN_Z</v>
      </c>
      <c r="B50" t="s">
        <v>253</v>
      </c>
      <c r="C50" s="2" t="s">
        <v>76</v>
      </c>
      <c r="D50" t="str">
        <f t="shared" si="13"/>
        <v>●</v>
      </c>
      <c r="E50" t="str">
        <f t="shared" si="13"/>
        <v>●</v>
      </c>
      <c r="F50" t="str">
        <f t="shared" si="13"/>
        <v>●</v>
      </c>
      <c r="G50" t="str">
        <f t="shared" si="13"/>
        <v>●</v>
      </c>
      <c r="H50" t="str">
        <f t="shared" si="13"/>
        <v>●</v>
      </c>
      <c r="I50" t="str">
        <f t="shared" si="13"/>
        <v>●</v>
      </c>
      <c r="J50" t="str">
        <f t="shared" si="13"/>
        <v>●</v>
      </c>
      <c r="K50" t="str">
        <f t="shared" si="13"/>
        <v>●</v>
      </c>
      <c r="L50">
        <v>0</v>
      </c>
      <c r="N50" t="str">
        <f t="shared" si="1"/>
        <v>GN_Z</v>
      </c>
      <c r="O50" t="str">
        <f t="shared" si="2"/>
        <v>Z-coordinate value for 3D layouts and displays</v>
      </c>
      <c r="P50" t="str">
        <f t="shared" si="5"/>
        <v>GN_Z;</v>
      </c>
      <c r="Q50" t="str">
        <f t="shared" si="12"/>
        <v>GN_Z;</v>
      </c>
      <c r="R50" t="str">
        <f t="shared" si="12"/>
        <v>GN_Z;</v>
      </c>
      <c r="S50" t="str">
        <f t="shared" si="12"/>
        <v>GN_Z;</v>
      </c>
      <c r="T50" t="str">
        <f t="shared" si="12"/>
        <v>GN_Z;</v>
      </c>
      <c r="U50" t="str">
        <f t="shared" si="12"/>
        <v>GN_Z;</v>
      </c>
      <c r="V50" t="str">
        <f t="shared" si="12"/>
        <v>GN_Z;</v>
      </c>
      <c r="W50" t="str">
        <f t="shared" si="12"/>
        <v>GN_Z;</v>
      </c>
    </row>
    <row r="51" spans="1:23" hidden="1">
      <c r="B51" t="s">
        <v>254</v>
      </c>
      <c r="N51" t="str">
        <f t="shared" si="1"/>
        <v/>
      </c>
      <c r="O51" t="str">
        <f t="shared" si="2"/>
        <v/>
      </c>
      <c r="P51" t="str">
        <f t="shared" si="5"/>
        <v/>
      </c>
      <c r="Q51" t="str">
        <f t="shared" si="12"/>
        <v/>
      </c>
      <c r="R51" t="str">
        <f t="shared" si="12"/>
        <v/>
      </c>
      <c r="S51" t="str">
        <f t="shared" si="12"/>
        <v/>
      </c>
      <c r="T51" t="str">
        <f t="shared" si="12"/>
        <v/>
      </c>
      <c r="U51" t="str">
        <f t="shared" si="12"/>
        <v/>
      </c>
      <c r="V51" t="str">
        <f t="shared" si="12"/>
        <v/>
      </c>
      <c r="W51" t="str">
        <f t="shared" si="12"/>
        <v/>
      </c>
    </row>
    <row r="52" spans="1:23" hidden="1">
      <c r="B52" t="s">
        <v>254</v>
      </c>
      <c r="N52" t="str">
        <f t="shared" si="1"/>
        <v/>
      </c>
      <c r="O52" t="str">
        <f t="shared" si="2"/>
        <v/>
      </c>
      <c r="P52" t="str">
        <f t="shared" si="5"/>
        <v/>
      </c>
      <c r="Q52" t="str">
        <f t="shared" si="12"/>
        <v/>
      </c>
      <c r="R52" t="str">
        <f t="shared" si="12"/>
        <v/>
      </c>
      <c r="S52" t="str">
        <f t="shared" si="12"/>
        <v/>
      </c>
      <c r="T52" t="str">
        <f t="shared" si="12"/>
        <v/>
      </c>
      <c r="U52" t="str">
        <f t="shared" si="12"/>
        <v/>
      </c>
      <c r="V52" t="str">
        <f t="shared" si="12"/>
        <v/>
      </c>
      <c r="W52" t="str">
        <f t="shared" si="12"/>
        <v/>
      </c>
    </row>
    <row r="53" spans="1:23" hidden="1">
      <c r="B53" t="s">
        <v>254</v>
      </c>
      <c r="N53" t="str">
        <f t="shared" si="1"/>
        <v/>
      </c>
      <c r="O53" t="str">
        <f t="shared" si="2"/>
        <v/>
      </c>
      <c r="P53" t="str">
        <f t="shared" si="5"/>
        <v/>
      </c>
      <c r="Q53" t="str">
        <f t="shared" si="12"/>
        <v/>
      </c>
      <c r="R53" t="str">
        <f t="shared" si="12"/>
        <v/>
      </c>
      <c r="S53" t="str">
        <f t="shared" si="12"/>
        <v/>
      </c>
      <c r="T53" t="str">
        <f t="shared" si="12"/>
        <v/>
      </c>
      <c r="U53" t="str">
        <f t="shared" si="12"/>
        <v/>
      </c>
      <c r="V53" t="str">
        <f t="shared" si="12"/>
        <v/>
      </c>
      <c r="W53" t="str">
        <f t="shared" si="12"/>
        <v/>
      </c>
    </row>
    <row r="54" spans="1:23" hidden="1">
      <c r="B54" t="s">
        <v>254</v>
      </c>
      <c r="N54" t="str">
        <f t="shared" si="1"/>
        <v/>
      </c>
      <c r="O54" t="str">
        <f t="shared" si="2"/>
        <v/>
      </c>
      <c r="P54" t="str">
        <f t="shared" si="5"/>
        <v/>
      </c>
      <c r="Q54" t="str">
        <f t="shared" si="12"/>
        <v/>
      </c>
      <c r="R54" t="str">
        <f t="shared" si="12"/>
        <v/>
      </c>
      <c r="S54" t="str">
        <f t="shared" si="12"/>
        <v/>
      </c>
      <c r="T54" t="str">
        <f t="shared" si="12"/>
        <v/>
      </c>
      <c r="U54" t="str">
        <f t="shared" si="12"/>
        <v/>
      </c>
      <c r="V54" t="str">
        <f t="shared" si="12"/>
        <v/>
      </c>
      <c r="W54" t="str">
        <f t="shared" si="12"/>
        <v/>
      </c>
    </row>
    <row r="55" spans="1:23" hidden="1">
      <c r="B55" t="s">
        <v>254</v>
      </c>
      <c r="N55" t="str">
        <f t="shared" si="1"/>
        <v/>
      </c>
      <c r="O55" t="str">
        <f t="shared" si="2"/>
        <v/>
      </c>
      <c r="P55" t="str">
        <f t="shared" si="5"/>
        <v/>
      </c>
      <c r="Q55" t="str">
        <f t="shared" si="12"/>
        <v/>
      </c>
      <c r="R55" t="str">
        <f t="shared" si="12"/>
        <v/>
      </c>
      <c r="S55" t="str">
        <f t="shared" si="12"/>
        <v/>
      </c>
      <c r="T55" t="str">
        <f t="shared" si="12"/>
        <v/>
      </c>
      <c r="U55" t="str">
        <f t="shared" si="12"/>
        <v/>
      </c>
      <c r="V55" t="str">
        <f t="shared" si="12"/>
        <v/>
      </c>
      <c r="W55" t="str">
        <f t="shared" si="12"/>
        <v/>
      </c>
    </row>
    <row r="56" spans="1:23" hidden="1">
      <c r="B56" t="s">
        <v>254</v>
      </c>
      <c r="N56" t="str">
        <f t="shared" si="1"/>
        <v/>
      </c>
      <c r="O56" t="str">
        <f t="shared" si="2"/>
        <v/>
      </c>
      <c r="P56" t="str">
        <f t="shared" si="5"/>
        <v/>
      </c>
      <c r="Q56" t="str">
        <f t="shared" si="12"/>
        <v/>
      </c>
      <c r="R56" t="str">
        <f t="shared" si="12"/>
        <v/>
      </c>
      <c r="S56" t="str">
        <f t="shared" si="12"/>
        <v/>
      </c>
      <c r="T56" t="str">
        <f t="shared" si="12"/>
        <v/>
      </c>
      <c r="U56" t="str">
        <f t="shared" si="12"/>
        <v/>
      </c>
      <c r="V56" t="str">
        <f t="shared" si="12"/>
        <v/>
      </c>
      <c r="W56" t="str">
        <f t="shared" si="12"/>
        <v/>
      </c>
    </row>
    <row r="57" spans="1:23" hidden="1">
      <c r="B57" t="s">
        <v>254</v>
      </c>
      <c r="N57" t="str">
        <f t="shared" si="1"/>
        <v/>
      </c>
      <c r="O57" t="str">
        <f t="shared" si="2"/>
        <v/>
      </c>
      <c r="P57" t="str">
        <f t="shared" si="5"/>
        <v/>
      </c>
      <c r="Q57" t="str">
        <f t="shared" si="12"/>
        <v/>
      </c>
      <c r="R57" t="str">
        <f t="shared" si="12"/>
        <v/>
      </c>
      <c r="S57" t="str">
        <f t="shared" si="12"/>
        <v/>
      </c>
      <c r="T57" t="str">
        <f t="shared" si="12"/>
        <v/>
      </c>
      <c r="U57" t="str">
        <f t="shared" si="12"/>
        <v/>
      </c>
      <c r="V57" t="str">
        <f t="shared" si="12"/>
        <v/>
      </c>
      <c r="W57" t="str">
        <f t="shared" si="12"/>
        <v/>
      </c>
    </row>
    <row r="58" spans="1:23" hidden="1">
      <c r="B58" t="s">
        <v>254</v>
      </c>
      <c r="N58" t="str">
        <f t="shared" si="1"/>
        <v/>
      </c>
      <c r="O58" t="str">
        <f t="shared" si="2"/>
        <v/>
      </c>
      <c r="P58" t="str">
        <f t="shared" si="5"/>
        <v/>
      </c>
      <c r="Q58" t="str">
        <f t="shared" si="12"/>
        <v/>
      </c>
      <c r="R58" t="str">
        <f t="shared" si="12"/>
        <v/>
      </c>
      <c r="S58" t="str">
        <f t="shared" si="12"/>
        <v/>
      </c>
      <c r="T58" t="str">
        <f t="shared" si="12"/>
        <v/>
      </c>
      <c r="U58" t="str">
        <f t="shared" si="12"/>
        <v/>
      </c>
      <c r="V58" t="str">
        <f t="shared" si="12"/>
        <v/>
      </c>
      <c r="W58" t="str">
        <f t="shared" si="12"/>
        <v/>
      </c>
    </row>
    <row r="59" spans="1:23" hidden="1">
      <c r="B59" t="s">
        <v>254</v>
      </c>
      <c r="N59" t="str">
        <f t="shared" ref="N59:O66" si="14">TRIM(B59)</f>
        <v/>
      </c>
      <c r="O59" t="str">
        <f t="shared" si="14"/>
        <v/>
      </c>
      <c r="P59" t="str">
        <f t="shared" si="5"/>
        <v/>
      </c>
      <c r="Q59" t="str">
        <f t="shared" si="12"/>
        <v/>
      </c>
      <c r="R59" t="str">
        <f t="shared" si="12"/>
        <v/>
      </c>
      <c r="S59" t="str">
        <f t="shared" si="12"/>
        <v/>
      </c>
      <c r="T59" t="str">
        <f t="shared" si="12"/>
        <v/>
      </c>
      <c r="U59" t="str">
        <f t="shared" si="12"/>
        <v/>
      </c>
      <c r="V59" t="str">
        <f t="shared" si="12"/>
        <v/>
      </c>
      <c r="W59" t="str">
        <f t="shared" si="12"/>
        <v/>
      </c>
    </row>
    <row r="60" spans="1:23" hidden="1">
      <c r="B60" t="s">
        <v>254</v>
      </c>
      <c r="N60" t="str">
        <f t="shared" si="14"/>
        <v/>
      </c>
      <c r="O60" t="str">
        <f t="shared" si="14"/>
        <v/>
      </c>
      <c r="P60" t="str">
        <f t="shared" si="5"/>
        <v/>
      </c>
      <c r="Q60" t="str">
        <f t="shared" si="12"/>
        <v/>
      </c>
      <c r="R60" t="str">
        <f t="shared" si="12"/>
        <v/>
      </c>
      <c r="S60" t="str">
        <f t="shared" si="12"/>
        <v/>
      </c>
      <c r="T60" t="str">
        <f t="shared" si="12"/>
        <v/>
      </c>
      <c r="U60" t="str">
        <f t="shared" si="12"/>
        <v/>
      </c>
      <c r="V60" t="str">
        <f t="shared" si="12"/>
        <v/>
      </c>
      <c r="W60" t="str">
        <f t="shared" si="12"/>
        <v/>
      </c>
    </row>
    <row r="61" spans="1:23" hidden="1">
      <c r="B61" t="s">
        <v>254</v>
      </c>
      <c r="N61" t="str">
        <f t="shared" si="14"/>
        <v/>
      </c>
      <c r="O61" t="str">
        <f t="shared" si="14"/>
        <v/>
      </c>
      <c r="P61" t="str">
        <f t="shared" si="5"/>
        <v/>
      </c>
      <c r="Q61" t="str">
        <f t="shared" si="12"/>
        <v/>
      </c>
      <c r="R61" t="str">
        <f t="shared" si="12"/>
        <v/>
      </c>
      <c r="S61" t="str">
        <f t="shared" si="12"/>
        <v/>
      </c>
      <c r="T61" t="str">
        <f t="shared" si="12"/>
        <v/>
      </c>
      <c r="U61" t="str">
        <f t="shared" si="12"/>
        <v/>
      </c>
      <c r="V61" t="str">
        <f t="shared" si="12"/>
        <v/>
      </c>
      <c r="W61" t="str">
        <f t="shared" si="12"/>
        <v/>
      </c>
    </row>
    <row r="62" spans="1:23" hidden="1">
      <c r="B62" t="s">
        <v>254</v>
      </c>
      <c r="N62" t="str">
        <f t="shared" si="14"/>
        <v/>
      </c>
      <c r="O62" t="str">
        <f t="shared" si="14"/>
        <v/>
      </c>
      <c r="P62" t="str">
        <f t="shared" si="5"/>
        <v/>
      </c>
      <c r="Q62" t="str">
        <f t="shared" si="12"/>
        <v/>
      </c>
      <c r="R62" t="str">
        <f t="shared" si="12"/>
        <v/>
      </c>
      <c r="S62" t="str">
        <f t="shared" si="12"/>
        <v/>
      </c>
      <c r="T62" t="str">
        <f t="shared" si="12"/>
        <v/>
      </c>
      <c r="U62" t="str">
        <f t="shared" si="12"/>
        <v/>
      </c>
      <c r="V62" t="str">
        <f t="shared" si="12"/>
        <v/>
      </c>
      <c r="W62" t="str">
        <f t="shared" si="12"/>
        <v/>
      </c>
    </row>
    <row r="63" spans="1:23" hidden="1">
      <c r="B63" t="s">
        <v>254</v>
      </c>
      <c r="N63" t="str">
        <f t="shared" si="14"/>
        <v/>
      </c>
      <c r="O63" t="str">
        <f t="shared" si="14"/>
        <v/>
      </c>
      <c r="P63" t="str">
        <f t="shared" si="5"/>
        <v/>
      </c>
      <c r="Q63" t="str">
        <f t="shared" si="12"/>
        <v/>
      </c>
      <c r="R63" t="str">
        <f t="shared" si="12"/>
        <v/>
      </c>
      <c r="S63" t="str">
        <f t="shared" si="12"/>
        <v/>
      </c>
      <c r="T63" t="str">
        <f t="shared" si="12"/>
        <v/>
      </c>
      <c r="U63" t="str">
        <f t="shared" si="12"/>
        <v/>
      </c>
      <c r="V63" t="str">
        <f t="shared" si="12"/>
        <v/>
      </c>
      <c r="W63" t="str">
        <f t="shared" si="12"/>
        <v/>
      </c>
    </row>
    <row r="64" spans="1:23" hidden="1">
      <c r="B64" t="s">
        <v>254</v>
      </c>
      <c r="N64" t="str">
        <f t="shared" si="14"/>
        <v/>
      </c>
      <c r="O64" t="str">
        <f t="shared" si="14"/>
        <v/>
      </c>
      <c r="P64" t="str">
        <f t="shared" si="5"/>
        <v/>
      </c>
      <c r="Q64" t="str">
        <f t="shared" si="12"/>
        <v/>
      </c>
      <c r="R64" t="str">
        <f t="shared" si="12"/>
        <v/>
      </c>
      <c r="S64" t="str">
        <f t="shared" si="12"/>
        <v/>
      </c>
      <c r="T64" t="str">
        <f t="shared" si="12"/>
        <v/>
      </c>
      <c r="U64" t="str">
        <f t="shared" si="12"/>
        <v/>
      </c>
      <c r="V64" t="str">
        <f t="shared" si="12"/>
        <v/>
      </c>
      <c r="W64" t="str">
        <f t="shared" si="12"/>
        <v/>
      </c>
    </row>
    <row r="65" spans="2:16" hidden="1">
      <c r="B65" t="s">
        <v>254</v>
      </c>
      <c r="N65" t="str">
        <f t="shared" si="14"/>
        <v/>
      </c>
      <c r="O65" t="str">
        <f t="shared" si="14"/>
        <v/>
      </c>
      <c r="P65" t="str">
        <f t="shared" ref="P65" si="15">IF(N65="","",_xlfn.CONCAT(N65,":",O65))</f>
        <v/>
      </c>
    </row>
    <row r="66" spans="2:16" hidden="1">
      <c r="B66" t="s">
        <v>254</v>
      </c>
      <c r="N66" t="str">
        <f t="shared" si="14"/>
        <v/>
      </c>
      <c r="O66" t="str">
        <f t="shared" si="14"/>
        <v/>
      </c>
      <c r="P66" t="str">
        <f t="shared" ref="P66:P97" si="16">IF(N66="","",_xlfn.CONCAT(N66,":",O66))</f>
        <v/>
      </c>
    </row>
    <row r="67" spans="2:16" hidden="1">
      <c r="B67" t="s">
        <v>254</v>
      </c>
      <c r="N67" t="str">
        <f t="shared" ref="N67:O104" si="17">TRIM(B67)</f>
        <v/>
      </c>
      <c r="O67" t="str">
        <f t="shared" si="17"/>
        <v/>
      </c>
      <c r="P67" t="str">
        <f t="shared" si="16"/>
        <v/>
      </c>
    </row>
    <row r="68" spans="2:16" hidden="1">
      <c r="B68" t="s">
        <v>254</v>
      </c>
      <c r="N68" t="str">
        <f t="shared" si="17"/>
        <v/>
      </c>
      <c r="O68" t="str">
        <f t="shared" si="17"/>
        <v/>
      </c>
      <c r="P68" t="str">
        <f t="shared" si="16"/>
        <v/>
      </c>
    </row>
    <row r="69" spans="2:16" hidden="1">
      <c r="B69" t="s">
        <v>254</v>
      </c>
      <c r="N69" t="str">
        <f t="shared" si="17"/>
        <v/>
      </c>
      <c r="O69" t="str">
        <f t="shared" si="17"/>
        <v/>
      </c>
      <c r="P69" t="str">
        <f t="shared" si="16"/>
        <v/>
      </c>
    </row>
    <row r="70" spans="2:16" hidden="1">
      <c r="B70" t="s">
        <v>254</v>
      </c>
      <c r="N70" t="str">
        <f t="shared" si="17"/>
        <v/>
      </c>
      <c r="O70" t="str">
        <f t="shared" si="17"/>
        <v/>
      </c>
      <c r="P70" t="str">
        <f t="shared" si="16"/>
        <v/>
      </c>
    </row>
    <row r="71" spans="2:16" hidden="1">
      <c r="B71" t="s">
        <v>254</v>
      </c>
      <c r="N71" t="str">
        <f t="shared" si="17"/>
        <v/>
      </c>
      <c r="O71" t="str">
        <f t="shared" si="17"/>
        <v/>
      </c>
      <c r="P71" t="str">
        <f t="shared" si="16"/>
        <v/>
      </c>
    </row>
    <row r="72" spans="2:16" hidden="1">
      <c r="B72" t="s">
        <v>254</v>
      </c>
      <c r="N72" t="str">
        <f t="shared" si="17"/>
        <v/>
      </c>
      <c r="O72" t="str">
        <f t="shared" si="17"/>
        <v/>
      </c>
      <c r="P72" t="str">
        <f t="shared" si="16"/>
        <v/>
      </c>
    </row>
    <row r="73" spans="2:16" hidden="1">
      <c r="B73" t="s">
        <v>254</v>
      </c>
      <c r="N73" t="str">
        <f t="shared" si="17"/>
        <v/>
      </c>
      <c r="O73" t="str">
        <f t="shared" si="17"/>
        <v/>
      </c>
      <c r="P73" t="str">
        <f t="shared" si="16"/>
        <v/>
      </c>
    </row>
    <row r="74" spans="2:16" hidden="1">
      <c r="B74" t="s">
        <v>254</v>
      </c>
      <c r="N74" t="str">
        <f t="shared" si="17"/>
        <v/>
      </c>
      <c r="O74" t="str">
        <f t="shared" si="17"/>
        <v/>
      </c>
      <c r="P74" t="str">
        <f t="shared" si="16"/>
        <v/>
      </c>
    </row>
    <row r="75" spans="2:16" hidden="1">
      <c r="B75" t="s">
        <v>254</v>
      </c>
      <c r="N75" t="str">
        <f t="shared" si="17"/>
        <v/>
      </c>
      <c r="O75" t="str">
        <f t="shared" si="17"/>
        <v/>
      </c>
      <c r="P75" t="str">
        <f t="shared" si="16"/>
        <v/>
      </c>
    </row>
    <row r="76" spans="2:16" hidden="1">
      <c r="B76" t="s">
        <v>254</v>
      </c>
      <c r="N76" t="str">
        <f t="shared" si="17"/>
        <v/>
      </c>
      <c r="O76" t="str">
        <f t="shared" si="17"/>
        <v/>
      </c>
      <c r="P76" t="str">
        <f t="shared" si="16"/>
        <v/>
      </c>
    </row>
    <row r="77" spans="2:16" hidden="1">
      <c r="B77" t="s">
        <v>254</v>
      </c>
      <c r="N77" t="str">
        <f t="shared" si="17"/>
        <v/>
      </c>
      <c r="O77" t="str">
        <f t="shared" si="17"/>
        <v/>
      </c>
      <c r="P77" t="str">
        <f t="shared" si="16"/>
        <v/>
      </c>
    </row>
    <row r="78" spans="2:16" hidden="1">
      <c r="B78" t="s">
        <v>254</v>
      </c>
      <c r="N78" t="str">
        <f t="shared" si="17"/>
        <v/>
      </c>
      <c r="O78" t="str">
        <f t="shared" si="17"/>
        <v/>
      </c>
      <c r="P78" t="str">
        <f t="shared" si="16"/>
        <v/>
      </c>
    </row>
    <row r="79" spans="2:16" hidden="1">
      <c r="B79" t="s">
        <v>254</v>
      </c>
      <c r="N79" t="str">
        <f t="shared" si="17"/>
        <v/>
      </c>
      <c r="O79" t="str">
        <f t="shared" si="17"/>
        <v/>
      </c>
      <c r="P79" t="str">
        <f t="shared" si="16"/>
        <v/>
      </c>
    </row>
    <row r="80" spans="2:16" hidden="1">
      <c r="B80" t="s">
        <v>254</v>
      </c>
      <c r="N80" t="str">
        <f t="shared" si="17"/>
        <v/>
      </c>
      <c r="O80" t="str">
        <f t="shared" si="17"/>
        <v/>
      </c>
      <c r="P80" t="str">
        <f t="shared" si="16"/>
        <v/>
      </c>
    </row>
    <row r="81" spans="2:16" hidden="1">
      <c r="B81" t="s">
        <v>254</v>
      </c>
      <c r="N81" t="str">
        <f t="shared" si="17"/>
        <v/>
      </c>
      <c r="O81" t="str">
        <f t="shared" si="17"/>
        <v/>
      </c>
      <c r="P81" t="str">
        <f t="shared" si="16"/>
        <v/>
      </c>
    </row>
    <row r="82" spans="2:16" hidden="1">
      <c r="B82" t="s">
        <v>254</v>
      </c>
      <c r="N82" t="str">
        <f t="shared" si="17"/>
        <v/>
      </c>
      <c r="O82" t="str">
        <f t="shared" si="17"/>
        <v/>
      </c>
      <c r="P82" t="str">
        <f t="shared" si="16"/>
        <v/>
      </c>
    </row>
    <row r="83" spans="2:16" hidden="1">
      <c r="B83" t="s">
        <v>254</v>
      </c>
      <c r="N83" t="str">
        <f t="shared" si="17"/>
        <v/>
      </c>
      <c r="O83" t="str">
        <f t="shared" si="17"/>
        <v/>
      </c>
      <c r="P83" t="str">
        <f t="shared" si="16"/>
        <v/>
      </c>
    </row>
    <row r="84" spans="2:16" hidden="1">
      <c r="B84" t="s">
        <v>254</v>
      </c>
      <c r="N84" t="str">
        <f t="shared" si="17"/>
        <v/>
      </c>
      <c r="O84" t="str">
        <f t="shared" si="17"/>
        <v/>
      </c>
      <c r="P84" t="str">
        <f t="shared" si="16"/>
        <v/>
      </c>
    </row>
    <row r="85" spans="2:16" hidden="1">
      <c r="B85" t="s">
        <v>254</v>
      </c>
      <c r="N85" t="str">
        <f t="shared" si="17"/>
        <v/>
      </c>
      <c r="O85" t="str">
        <f t="shared" si="17"/>
        <v/>
      </c>
      <c r="P85" t="str">
        <f t="shared" si="16"/>
        <v/>
      </c>
    </row>
    <row r="86" spans="2:16" hidden="1">
      <c r="B86" t="s">
        <v>254</v>
      </c>
      <c r="N86" t="str">
        <f t="shared" si="17"/>
        <v/>
      </c>
      <c r="O86" t="str">
        <f t="shared" si="17"/>
        <v/>
      </c>
      <c r="P86" t="str">
        <f t="shared" si="16"/>
        <v/>
      </c>
    </row>
    <row r="87" spans="2:16" hidden="1">
      <c r="B87" t="s">
        <v>254</v>
      </c>
      <c r="N87" t="str">
        <f t="shared" si="17"/>
        <v/>
      </c>
      <c r="O87" t="str">
        <f t="shared" si="17"/>
        <v/>
      </c>
      <c r="P87" t="str">
        <f t="shared" si="16"/>
        <v/>
      </c>
    </row>
    <row r="88" spans="2:16" hidden="1">
      <c r="B88" t="s">
        <v>254</v>
      </c>
      <c r="N88" t="str">
        <f t="shared" si="17"/>
        <v/>
      </c>
      <c r="O88" t="str">
        <f t="shared" si="17"/>
        <v/>
      </c>
      <c r="P88" t="str">
        <f t="shared" si="16"/>
        <v/>
      </c>
    </row>
    <row r="89" spans="2:16" hidden="1">
      <c r="B89" t="s">
        <v>254</v>
      </c>
      <c r="N89" t="str">
        <f t="shared" si="17"/>
        <v/>
      </c>
      <c r="O89" t="str">
        <f t="shared" si="17"/>
        <v/>
      </c>
      <c r="P89" t="str">
        <f t="shared" si="16"/>
        <v/>
      </c>
    </row>
    <row r="90" spans="2:16" hidden="1">
      <c r="B90" t="s">
        <v>254</v>
      </c>
      <c r="N90" t="str">
        <f t="shared" si="17"/>
        <v/>
      </c>
      <c r="O90" t="str">
        <f t="shared" si="17"/>
        <v/>
      </c>
      <c r="P90" t="str">
        <f t="shared" si="16"/>
        <v/>
      </c>
    </row>
    <row r="91" spans="2:16" hidden="1">
      <c r="B91" t="s">
        <v>254</v>
      </c>
      <c r="N91" t="str">
        <f t="shared" si="17"/>
        <v/>
      </c>
      <c r="O91" t="str">
        <f t="shared" si="17"/>
        <v/>
      </c>
      <c r="P91" t="str">
        <f t="shared" si="16"/>
        <v/>
      </c>
    </row>
    <row r="92" spans="2:16" hidden="1">
      <c r="B92" t="s">
        <v>254</v>
      </c>
      <c r="N92" t="str">
        <f t="shared" si="17"/>
        <v/>
      </c>
      <c r="O92" t="str">
        <f t="shared" si="17"/>
        <v/>
      </c>
      <c r="P92" t="str">
        <f t="shared" si="16"/>
        <v/>
      </c>
    </row>
    <row r="93" spans="2:16" hidden="1">
      <c r="B93" t="s">
        <v>254</v>
      </c>
      <c r="N93" t="str">
        <f t="shared" si="17"/>
        <v/>
      </c>
      <c r="O93" t="str">
        <f t="shared" si="17"/>
        <v/>
      </c>
      <c r="P93" t="str">
        <f t="shared" si="16"/>
        <v/>
      </c>
    </row>
    <row r="94" spans="2:16" hidden="1">
      <c r="B94" t="s">
        <v>254</v>
      </c>
      <c r="N94" t="str">
        <f t="shared" si="17"/>
        <v/>
      </c>
      <c r="O94" t="str">
        <f t="shared" si="17"/>
        <v/>
      </c>
      <c r="P94" t="str">
        <f t="shared" si="16"/>
        <v/>
      </c>
    </row>
    <row r="95" spans="2:16" hidden="1">
      <c r="B95" t="s">
        <v>254</v>
      </c>
      <c r="N95" t="str">
        <f t="shared" si="17"/>
        <v/>
      </c>
      <c r="O95" t="str">
        <f t="shared" si="17"/>
        <v/>
      </c>
      <c r="P95" t="str">
        <f t="shared" si="16"/>
        <v/>
      </c>
    </row>
    <row r="96" spans="2:16" hidden="1">
      <c r="B96" t="s">
        <v>254</v>
      </c>
      <c r="N96" t="str">
        <f t="shared" si="17"/>
        <v/>
      </c>
      <c r="O96" t="str">
        <f t="shared" si="17"/>
        <v/>
      </c>
      <c r="P96" t="str">
        <f t="shared" si="16"/>
        <v/>
      </c>
    </row>
    <row r="97" spans="2:23" hidden="1">
      <c r="B97" t="s">
        <v>254</v>
      </c>
      <c r="N97" t="str">
        <f t="shared" si="17"/>
        <v/>
      </c>
      <c r="O97" t="str">
        <f t="shared" si="17"/>
        <v/>
      </c>
      <c r="P97" t="str">
        <f t="shared" si="16"/>
        <v/>
      </c>
    </row>
    <row r="98" spans="2:23" hidden="1">
      <c r="B98" t="s">
        <v>254</v>
      </c>
      <c r="N98" t="str">
        <f t="shared" si="17"/>
        <v/>
      </c>
      <c r="O98" t="str">
        <f t="shared" si="17"/>
        <v/>
      </c>
      <c r="P98" t="str">
        <f t="shared" ref="P98:P103" si="18">IF(N98="","",_xlfn.CONCAT(N98,":",O98))</f>
        <v/>
      </c>
    </row>
    <row r="99" spans="2:23" hidden="1">
      <c r="B99" t="s">
        <v>254</v>
      </c>
      <c r="N99" t="str">
        <f t="shared" si="17"/>
        <v/>
      </c>
      <c r="O99" t="str">
        <f t="shared" si="17"/>
        <v/>
      </c>
      <c r="P99" t="str">
        <f t="shared" si="18"/>
        <v/>
      </c>
    </row>
    <row r="100" spans="2:23" hidden="1">
      <c r="B100" t="s">
        <v>254</v>
      </c>
      <c r="N100" t="str">
        <f t="shared" si="17"/>
        <v/>
      </c>
      <c r="O100" t="str">
        <f t="shared" si="17"/>
        <v/>
      </c>
      <c r="P100" t="str">
        <f t="shared" si="18"/>
        <v/>
      </c>
    </row>
    <row r="101" spans="2:23" hidden="1">
      <c r="B101" t="s">
        <v>254</v>
      </c>
      <c r="N101" t="str">
        <f t="shared" si="17"/>
        <v/>
      </c>
      <c r="O101" t="str">
        <f t="shared" si="17"/>
        <v/>
      </c>
      <c r="P101" t="str">
        <f t="shared" si="18"/>
        <v/>
      </c>
    </row>
    <row r="102" spans="2:23" hidden="1">
      <c r="B102" t="s">
        <v>254</v>
      </c>
      <c r="N102" t="str">
        <f t="shared" si="17"/>
        <v/>
      </c>
      <c r="O102" t="str">
        <f t="shared" si="17"/>
        <v/>
      </c>
      <c r="P102" t="str">
        <f t="shared" si="18"/>
        <v/>
      </c>
    </row>
    <row r="103" spans="2:23" hidden="1">
      <c r="B103" t="s">
        <v>254</v>
      </c>
      <c r="N103" t="str">
        <f t="shared" si="17"/>
        <v/>
      </c>
      <c r="O103" t="str">
        <f t="shared" si="17"/>
        <v/>
      </c>
      <c r="P103" t="str">
        <f t="shared" si="18"/>
        <v/>
      </c>
    </row>
    <row r="104" spans="2:23" hidden="1">
      <c r="B104" t="s">
        <v>254</v>
      </c>
      <c r="N104" t="str">
        <f t="shared" si="17"/>
        <v/>
      </c>
      <c r="O104" t="str">
        <f t="shared" si="17"/>
        <v/>
      </c>
      <c r="P104" s="4"/>
      <c r="Q104" s="4"/>
      <c r="R104" s="4"/>
      <c r="S104" s="4"/>
      <c r="T104" s="4"/>
      <c r="U104" s="4"/>
      <c r="V104" s="4"/>
      <c r="W104" s="4"/>
    </row>
    <row r="105" spans="2:23" ht="409.6">
      <c r="P105" s="4" t="str">
        <f>_xlfn.CONCAT(P2:P104)</f>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Q105" s="4" t="str">
        <f t="shared" ref="Q105:W105" si="19">_xlfn.CONCAT(Q2:Q104)</f>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R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S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T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U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V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W105" s="4" t="str">
        <f t="shared" si="19"/>
        <v>GN_Area;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row>
    <row r="106" spans="2:23">
      <c r="P106" t="str">
        <f t="shared" ref="P106:W106" si="20">_xlfn.CONCAT(P1,":",P105)</f>
        <v>dot: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Q106" t="str">
        <f t="shared" si="20"/>
        <v>neato: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R106" t="str">
        <f t="shared" si="20"/>
        <v>fdp: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S106" t="str">
        <f t="shared" si="20"/>
        <v>sfdp: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T106" t="str">
        <f t="shared" si="20"/>
        <v>circo: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U106" t="str">
        <f t="shared" si="20"/>
        <v>twopi: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V106" t="str">
        <f t="shared" si="20"/>
        <v>osage: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W106" t="str">
        <f t="shared" si="20"/>
        <v>patchwork:GN_Area;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row>
  </sheetData>
  <autoFilter ref="B1:L50" xr:uid="{1C50AC3C-0D73-7140-A86F-FB9C1BD8B8E9}"/>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31E0D-8512-3B4E-9D31-C07C43283896}">
  <dimension ref="A1:W106"/>
  <sheetViews>
    <sheetView workbookViewId="0">
      <pane xSplit="2" ySplit="1" topLeftCell="C3"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1" max="1" width="18.28515625" customWidth="1"/>
    <col min="3" max="3" width="38"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bestFit="1" customWidth="1"/>
    <col min="11" max="11" width="9.85546875" bestFit="1" customWidth="1"/>
  </cols>
  <sheetData>
    <row r="1" spans="1:23">
      <c r="B1" t="s">
        <v>255</v>
      </c>
      <c r="C1" t="s">
        <v>85</v>
      </c>
      <c r="D1" t="s">
        <v>77</v>
      </c>
      <c r="E1" t="s">
        <v>79</v>
      </c>
      <c r="F1" t="s">
        <v>80</v>
      </c>
      <c r="G1" t="s">
        <v>100</v>
      </c>
      <c r="H1" t="s">
        <v>82</v>
      </c>
      <c r="I1" t="s">
        <v>81</v>
      </c>
      <c r="J1" t="s">
        <v>101</v>
      </c>
      <c r="K1" t="s">
        <v>78</v>
      </c>
      <c r="L1" t="s">
        <v>195</v>
      </c>
      <c r="M1" t="s">
        <v>194</v>
      </c>
      <c r="N1" t="s">
        <v>196</v>
      </c>
      <c r="O1" t="s">
        <v>367</v>
      </c>
      <c r="P1" t="s">
        <v>77</v>
      </c>
      <c r="Q1" t="s">
        <v>79</v>
      </c>
      <c r="R1" t="s">
        <v>80</v>
      </c>
      <c r="S1" t="s">
        <v>100</v>
      </c>
      <c r="T1" t="s">
        <v>82</v>
      </c>
      <c r="U1" t="s">
        <v>81</v>
      </c>
      <c r="V1" t="s">
        <v>101</v>
      </c>
      <c r="W1" t="s">
        <v>78</v>
      </c>
    </row>
    <row r="2" spans="1:23">
      <c r="A2" t="str">
        <f t="shared" ref="A2:A33" si="0">"G"&amp;LEFT($B$1,1)&amp;IF(LEFT(B2,1)="_","","_")&amp;PROPER($B2)</f>
        <v xml:space="preserve">GC_Area </v>
      </c>
      <c r="B2" t="s">
        <v>0</v>
      </c>
      <c r="C2" s="2" t="s">
        <v>28</v>
      </c>
      <c r="K2" t="s">
        <v>84</v>
      </c>
      <c r="L2">
        <v>1</v>
      </c>
      <c r="M2">
        <v>1</v>
      </c>
      <c r="N2" t="str">
        <f t="shared" ref="N2:N58" si="1">TRIM(A2)</f>
        <v>GC_Area</v>
      </c>
      <c r="O2" t="str">
        <f t="shared" ref="O2:O58" si="2">TRIM(C2)</f>
        <v>Indicates the preferred area for a node or empty cluster</v>
      </c>
      <c r="P2" t="str">
        <f>IF(D2="●",$A2&amp;";","")</f>
        <v/>
      </c>
      <c r="Q2" t="str">
        <f t="shared" ref="Q2:W2" si="3">IF(E2="●",$A2&amp;";","")</f>
        <v/>
      </c>
      <c r="R2" t="str">
        <f t="shared" si="3"/>
        <v/>
      </c>
      <c r="S2" t="str">
        <f t="shared" si="3"/>
        <v/>
      </c>
      <c r="T2" t="str">
        <f t="shared" si="3"/>
        <v/>
      </c>
      <c r="U2" t="str">
        <f t="shared" si="3"/>
        <v/>
      </c>
      <c r="V2" t="str">
        <f t="shared" si="3"/>
        <v/>
      </c>
      <c r="W2" t="str">
        <f t="shared" si="3"/>
        <v>GC_Area ;</v>
      </c>
    </row>
    <row r="3" spans="1:23">
      <c r="A3" t="str">
        <f t="shared" si="0"/>
        <v xml:space="preserve">GC_Bb </v>
      </c>
      <c r="B3" t="s">
        <v>86</v>
      </c>
      <c r="C3" s="2" t="s">
        <v>93</v>
      </c>
      <c r="D3" t="str">
        <f t="shared" ref="D3:K15" si="4">IF($L3=0,"●","")</f>
        <v>●</v>
      </c>
      <c r="E3" t="str">
        <f t="shared" si="4"/>
        <v>●</v>
      </c>
      <c r="F3" t="str">
        <f t="shared" si="4"/>
        <v>●</v>
      </c>
      <c r="G3" t="str">
        <f t="shared" si="4"/>
        <v>●</v>
      </c>
      <c r="H3" t="str">
        <f t="shared" si="4"/>
        <v>●</v>
      </c>
      <c r="I3" t="str">
        <f t="shared" si="4"/>
        <v>●</v>
      </c>
      <c r="J3" t="str">
        <f t="shared" si="4"/>
        <v>●</v>
      </c>
      <c r="K3" t="str">
        <f t="shared" si="4"/>
        <v>●</v>
      </c>
      <c r="L3">
        <v>0</v>
      </c>
      <c r="M3">
        <v>2</v>
      </c>
      <c r="N3" t="str">
        <f t="shared" si="1"/>
        <v>GC_Bb</v>
      </c>
      <c r="O3" t="str">
        <f t="shared" si="2"/>
        <v>Bounding box of drawing in points</v>
      </c>
      <c r="P3" t="str">
        <f t="shared" ref="P3:P33" si="5">IF(D3="●",$A3&amp;";","")</f>
        <v>GC_Bb ;</v>
      </c>
      <c r="Q3" t="str">
        <f t="shared" ref="Q3:Q33" si="6">IF(E3="●",$A3&amp;";","")</f>
        <v>GC_Bb ;</v>
      </c>
      <c r="R3" t="str">
        <f t="shared" ref="R3:R33" si="7">IF(F3="●",$A3&amp;";","")</f>
        <v>GC_Bb ;</v>
      </c>
      <c r="S3" t="str">
        <f t="shared" ref="S3:S33" si="8">IF(G3="●",$A3&amp;";","")</f>
        <v>GC_Bb ;</v>
      </c>
      <c r="T3" t="str">
        <f t="shared" ref="T3:T33" si="9">IF(H3="●",$A3&amp;";","")</f>
        <v>GC_Bb ;</v>
      </c>
      <c r="U3" t="str">
        <f t="shared" ref="U3:U33" si="10">IF(I3="●",$A3&amp;";","")</f>
        <v>GC_Bb ;</v>
      </c>
      <c r="V3" t="str">
        <f t="shared" ref="V3:V33" si="11">IF(J3="●",$A3&amp;";","")</f>
        <v>GC_Bb ;</v>
      </c>
      <c r="W3" t="str">
        <f t="shared" ref="W3:W33" si="12">IF(K3="●",$A3&amp;";","")</f>
        <v>GC_Bb ;</v>
      </c>
    </row>
    <row r="4" spans="1:23">
      <c r="A4" t="str">
        <f t="shared" si="0"/>
        <v xml:space="preserve">GC_Bgcolor </v>
      </c>
      <c r="B4" t="s">
        <v>87</v>
      </c>
      <c r="C4" s="2" t="s">
        <v>94</v>
      </c>
      <c r="D4" t="str">
        <f t="shared" si="4"/>
        <v>●</v>
      </c>
      <c r="E4" t="str">
        <f t="shared" si="4"/>
        <v>●</v>
      </c>
      <c r="F4" t="str">
        <f t="shared" si="4"/>
        <v>●</v>
      </c>
      <c r="G4" t="str">
        <f t="shared" si="4"/>
        <v>●</v>
      </c>
      <c r="H4" t="str">
        <f t="shared" si="4"/>
        <v>●</v>
      </c>
      <c r="I4" t="str">
        <f t="shared" si="4"/>
        <v>●</v>
      </c>
      <c r="J4" t="str">
        <f t="shared" si="4"/>
        <v>●</v>
      </c>
      <c r="K4" t="str">
        <f t="shared" si="4"/>
        <v>●</v>
      </c>
      <c r="L4">
        <v>0</v>
      </c>
      <c r="M4">
        <v>2</v>
      </c>
      <c r="N4" t="str">
        <f t="shared" si="1"/>
        <v>GC_Bgcolor</v>
      </c>
      <c r="O4" t="str">
        <f t="shared" si="2"/>
        <v>Canvas background color</v>
      </c>
      <c r="P4" t="str">
        <f t="shared" si="5"/>
        <v>GC_Bgcolor ;</v>
      </c>
      <c r="Q4" t="str">
        <f t="shared" si="6"/>
        <v>GC_Bgcolor ;</v>
      </c>
      <c r="R4" t="str">
        <f t="shared" si="7"/>
        <v>GC_Bgcolor ;</v>
      </c>
      <c r="S4" t="str">
        <f t="shared" si="8"/>
        <v>GC_Bgcolor ;</v>
      </c>
      <c r="T4" t="str">
        <f t="shared" si="9"/>
        <v>GC_Bgcolor ;</v>
      </c>
      <c r="U4" t="str">
        <f t="shared" si="10"/>
        <v>GC_Bgcolor ;</v>
      </c>
      <c r="V4" t="str">
        <f t="shared" si="11"/>
        <v>GC_Bgcolor ;</v>
      </c>
      <c r="W4" t="str">
        <f t="shared" si="12"/>
        <v>GC_Bgcolor ;</v>
      </c>
    </row>
    <row r="5" spans="1:23">
      <c r="A5" t="str">
        <f t="shared" si="0"/>
        <v xml:space="preserve">GC_Class </v>
      </c>
      <c r="B5" t="s">
        <v>1</v>
      </c>
      <c r="C5" s="2" t="s">
        <v>29</v>
      </c>
      <c r="D5" t="str">
        <f t="shared" si="4"/>
        <v>●</v>
      </c>
      <c r="E5" t="str">
        <f t="shared" si="4"/>
        <v>●</v>
      </c>
      <c r="F5" t="str">
        <f t="shared" si="4"/>
        <v>●</v>
      </c>
      <c r="G5" t="str">
        <f t="shared" si="4"/>
        <v>●</v>
      </c>
      <c r="H5" t="str">
        <f t="shared" si="4"/>
        <v>●</v>
      </c>
      <c r="I5" t="str">
        <f t="shared" si="4"/>
        <v>●</v>
      </c>
      <c r="J5" t="str">
        <f t="shared" si="4"/>
        <v>●</v>
      </c>
      <c r="K5" t="str">
        <f t="shared" si="4"/>
        <v>●</v>
      </c>
      <c r="L5">
        <v>0</v>
      </c>
      <c r="M5">
        <v>2</v>
      </c>
      <c r="N5" t="str">
        <f t="shared" si="1"/>
        <v>GC_Class</v>
      </c>
      <c r="O5" t="str">
        <f t="shared" si="2"/>
        <v>Classnames to attach to the node, edge, graph, or cluster's SVG element</v>
      </c>
      <c r="P5" t="str">
        <f t="shared" si="5"/>
        <v>GC_Class ;</v>
      </c>
      <c r="Q5" t="str">
        <f t="shared" si="6"/>
        <v>GC_Class ;</v>
      </c>
      <c r="R5" t="str">
        <f t="shared" si="7"/>
        <v>GC_Class ;</v>
      </c>
      <c r="S5" t="str">
        <f t="shared" si="8"/>
        <v>GC_Class ;</v>
      </c>
      <c r="T5" t="str">
        <f t="shared" si="9"/>
        <v>GC_Class ;</v>
      </c>
      <c r="U5" t="str">
        <f t="shared" si="10"/>
        <v>GC_Class ;</v>
      </c>
      <c r="V5" t="str">
        <f t="shared" si="11"/>
        <v>GC_Class ;</v>
      </c>
      <c r="W5" t="str">
        <f t="shared" si="12"/>
        <v>GC_Class ;</v>
      </c>
    </row>
    <row r="6" spans="1:23">
      <c r="A6" t="str">
        <f t="shared" si="0"/>
        <v xml:space="preserve">GC_Cluster </v>
      </c>
      <c r="B6" t="s">
        <v>103</v>
      </c>
      <c r="C6" s="2" t="s">
        <v>191</v>
      </c>
      <c r="D6" t="str">
        <f t="shared" si="4"/>
        <v>●</v>
      </c>
      <c r="E6" t="str">
        <f t="shared" si="4"/>
        <v>●</v>
      </c>
      <c r="F6" t="str">
        <f t="shared" si="4"/>
        <v>●</v>
      </c>
      <c r="G6" t="str">
        <f t="shared" si="4"/>
        <v>●</v>
      </c>
      <c r="H6" t="str">
        <f t="shared" si="4"/>
        <v>●</v>
      </c>
      <c r="I6" t="str">
        <f t="shared" si="4"/>
        <v>●</v>
      </c>
      <c r="J6" t="str">
        <f t="shared" si="4"/>
        <v>●</v>
      </c>
      <c r="K6" t="str">
        <f t="shared" si="4"/>
        <v>●</v>
      </c>
      <c r="L6">
        <v>0</v>
      </c>
      <c r="M6">
        <v>1</v>
      </c>
      <c r="N6" t="str">
        <f t="shared" si="1"/>
        <v>GC_Cluster</v>
      </c>
      <c r="O6" t="str">
        <f t="shared" si="2"/>
        <v>Whether the subgraph is a cluster</v>
      </c>
      <c r="P6" t="str">
        <f t="shared" si="5"/>
        <v>GC_Cluster ;</v>
      </c>
      <c r="Q6" t="str">
        <f t="shared" si="6"/>
        <v>GC_Cluster ;</v>
      </c>
      <c r="R6" t="str">
        <f t="shared" si="7"/>
        <v>GC_Cluster ;</v>
      </c>
      <c r="S6" t="str">
        <f t="shared" si="8"/>
        <v>GC_Cluster ;</v>
      </c>
      <c r="T6" t="str">
        <f t="shared" si="9"/>
        <v>GC_Cluster ;</v>
      </c>
      <c r="U6" t="str">
        <f t="shared" si="10"/>
        <v>GC_Cluster ;</v>
      </c>
      <c r="V6" t="str">
        <f t="shared" si="11"/>
        <v>GC_Cluster ;</v>
      </c>
      <c r="W6" t="str">
        <f t="shared" si="12"/>
        <v>GC_Cluster ;</v>
      </c>
    </row>
    <row r="7" spans="1:23">
      <c r="A7" t="str">
        <f t="shared" si="0"/>
        <v xml:space="preserve">GC_Color </v>
      </c>
      <c r="B7" t="s">
        <v>2</v>
      </c>
      <c r="C7" s="2" t="s">
        <v>30</v>
      </c>
      <c r="D7" t="str">
        <f t="shared" si="4"/>
        <v>●</v>
      </c>
      <c r="E7" t="str">
        <f t="shared" si="4"/>
        <v>●</v>
      </c>
      <c r="F7" t="str">
        <f t="shared" si="4"/>
        <v>●</v>
      </c>
      <c r="G7" t="str">
        <f t="shared" si="4"/>
        <v>●</v>
      </c>
      <c r="H7" t="str">
        <f t="shared" si="4"/>
        <v>●</v>
      </c>
      <c r="I7" t="str">
        <f t="shared" si="4"/>
        <v>●</v>
      </c>
      <c r="J7" t="str">
        <f t="shared" si="4"/>
        <v>●</v>
      </c>
      <c r="K7" t="str">
        <f t="shared" si="4"/>
        <v>●</v>
      </c>
      <c r="L7">
        <v>0</v>
      </c>
      <c r="M7">
        <v>1</v>
      </c>
      <c r="N7" t="str">
        <f t="shared" si="1"/>
        <v>GC_Color</v>
      </c>
      <c r="O7" t="str">
        <f t="shared" si="2"/>
        <v>Basic drawing color for graphics, not text</v>
      </c>
      <c r="P7" t="str">
        <f t="shared" si="5"/>
        <v>GC_Color ;</v>
      </c>
      <c r="Q7" t="str">
        <f t="shared" si="6"/>
        <v>GC_Color ;</v>
      </c>
      <c r="R7" t="str">
        <f t="shared" si="7"/>
        <v>GC_Color ;</v>
      </c>
      <c r="S7" t="str">
        <f t="shared" si="8"/>
        <v>GC_Color ;</v>
      </c>
      <c r="T7" t="str">
        <f t="shared" si="9"/>
        <v>GC_Color ;</v>
      </c>
      <c r="U7" t="str">
        <f t="shared" si="10"/>
        <v>GC_Color ;</v>
      </c>
      <c r="V7" t="str">
        <f t="shared" si="11"/>
        <v>GC_Color ;</v>
      </c>
      <c r="W7" t="str">
        <f t="shared" si="12"/>
        <v>GC_Color ;</v>
      </c>
    </row>
    <row r="8" spans="1:23">
      <c r="A8" t="str">
        <f t="shared" si="0"/>
        <v xml:space="preserve">GC_Colorscheme </v>
      </c>
      <c r="B8" t="s">
        <v>3</v>
      </c>
      <c r="C8" s="2" t="s">
        <v>31</v>
      </c>
      <c r="D8" t="str">
        <f t="shared" si="4"/>
        <v>●</v>
      </c>
      <c r="E8" t="str">
        <f t="shared" si="4"/>
        <v>●</v>
      </c>
      <c r="F8" t="str">
        <f t="shared" si="4"/>
        <v>●</v>
      </c>
      <c r="G8" t="str">
        <f t="shared" si="4"/>
        <v>●</v>
      </c>
      <c r="H8" t="str">
        <f t="shared" si="4"/>
        <v>●</v>
      </c>
      <c r="I8" t="str">
        <f t="shared" si="4"/>
        <v>●</v>
      </c>
      <c r="J8" t="str">
        <f t="shared" si="4"/>
        <v>●</v>
      </c>
      <c r="K8" t="str">
        <f t="shared" si="4"/>
        <v>●</v>
      </c>
      <c r="L8">
        <v>0</v>
      </c>
      <c r="M8">
        <v>2</v>
      </c>
      <c r="N8" t="str">
        <f t="shared" si="1"/>
        <v>GC_Colorscheme</v>
      </c>
      <c r="O8" t="str">
        <f t="shared" si="2"/>
        <v>A color scheme namespace: the context for interpreting color names</v>
      </c>
      <c r="P8" t="str">
        <f t="shared" si="5"/>
        <v>GC_Colorscheme ;</v>
      </c>
      <c r="Q8" t="str">
        <f t="shared" si="6"/>
        <v>GC_Colorscheme ;</v>
      </c>
      <c r="R8" t="str">
        <f t="shared" si="7"/>
        <v>GC_Colorscheme ;</v>
      </c>
      <c r="S8" t="str">
        <f t="shared" si="8"/>
        <v>GC_Colorscheme ;</v>
      </c>
      <c r="T8" t="str">
        <f t="shared" si="9"/>
        <v>GC_Colorscheme ;</v>
      </c>
      <c r="U8" t="str">
        <f t="shared" si="10"/>
        <v>GC_Colorscheme ;</v>
      </c>
      <c r="V8" t="str">
        <f t="shared" si="11"/>
        <v>GC_Colorscheme ;</v>
      </c>
      <c r="W8" t="str">
        <f t="shared" si="12"/>
        <v>GC_Colorscheme ;</v>
      </c>
    </row>
    <row r="9" spans="1:23">
      <c r="A9" t="str">
        <f t="shared" si="0"/>
        <v xml:space="preserve">GC_Fillcolor </v>
      </c>
      <c r="B9" t="s">
        <v>5</v>
      </c>
      <c r="C9" s="2" t="s">
        <v>34</v>
      </c>
      <c r="D9" t="str">
        <f t="shared" si="4"/>
        <v>●</v>
      </c>
      <c r="E9" t="str">
        <f t="shared" si="4"/>
        <v>●</v>
      </c>
      <c r="F9" t="str">
        <f t="shared" si="4"/>
        <v>●</v>
      </c>
      <c r="G9" t="str">
        <f t="shared" si="4"/>
        <v>●</v>
      </c>
      <c r="H9" t="str">
        <f t="shared" si="4"/>
        <v>●</v>
      </c>
      <c r="I9" t="str">
        <f t="shared" si="4"/>
        <v>●</v>
      </c>
      <c r="J9" t="str">
        <f t="shared" si="4"/>
        <v>●</v>
      </c>
      <c r="K9" t="str">
        <f t="shared" si="4"/>
        <v>●</v>
      </c>
      <c r="L9">
        <v>0</v>
      </c>
      <c r="M9">
        <v>1</v>
      </c>
      <c r="N9" t="str">
        <f t="shared" si="1"/>
        <v>GC_Fillcolor</v>
      </c>
      <c r="O9" t="str">
        <f t="shared" si="2"/>
        <v>Color used to fill the background of a node or cluster</v>
      </c>
      <c r="P9" t="str">
        <f t="shared" si="5"/>
        <v>GC_Fillcolor ;</v>
      </c>
      <c r="Q9" t="str">
        <f t="shared" si="6"/>
        <v>GC_Fillcolor ;</v>
      </c>
      <c r="R9" t="str">
        <f t="shared" si="7"/>
        <v>GC_Fillcolor ;</v>
      </c>
      <c r="S9" t="str">
        <f t="shared" si="8"/>
        <v>GC_Fillcolor ;</v>
      </c>
      <c r="T9" t="str">
        <f t="shared" si="9"/>
        <v>GC_Fillcolor ;</v>
      </c>
      <c r="U9" t="str">
        <f t="shared" si="10"/>
        <v>GC_Fillcolor ;</v>
      </c>
      <c r="V9" t="str">
        <f t="shared" si="11"/>
        <v>GC_Fillcolor ;</v>
      </c>
      <c r="W9" t="str">
        <f t="shared" si="12"/>
        <v>GC_Fillcolor ;</v>
      </c>
    </row>
    <row r="10" spans="1:23">
      <c r="A10" t="str">
        <f t="shared" si="0"/>
        <v xml:space="preserve">GC_Fontcolor </v>
      </c>
      <c r="B10" t="s">
        <v>6</v>
      </c>
      <c r="C10" s="2" t="s">
        <v>36</v>
      </c>
      <c r="D10" t="str">
        <f t="shared" si="4"/>
        <v>●</v>
      </c>
      <c r="E10" t="str">
        <f t="shared" si="4"/>
        <v>●</v>
      </c>
      <c r="F10" t="str">
        <f t="shared" si="4"/>
        <v>●</v>
      </c>
      <c r="G10" t="str">
        <f t="shared" si="4"/>
        <v>●</v>
      </c>
      <c r="H10" t="str">
        <f t="shared" si="4"/>
        <v>●</v>
      </c>
      <c r="I10" t="str">
        <f t="shared" si="4"/>
        <v>●</v>
      </c>
      <c r="J10" t="str">
        <f t="shared" si="4"/>
        <v>●</v>
      </c>
      <c r="K10" t="str">
        <f t="shared" si="4"/>
        <v>●</v>
      </c>
      <c r="L10">
        <v>0</v>
      </c>
      <c r="M10">
        <v>2</v>
      </c>
      <c r="N10" t="str">
        <f t="shared" si="1"/>
        <v>GC_Fontcolor</v>
      </c>
      <c r="O10" t="str">
        <f t="shared" si="2"/>
        <v>Color used for text</v>
      </c>
      <c r="P10" t="str">
        <f t="shared" si="5"/>
        <v>GC_Fontcolor ;</v>
      </c>
      <c r="Q10" t="str">
        <f t="shared" si="6"/>
        <v>GC_Fontcolor ;</v>
      </c>
      <c r="R10" t="str">
        <f t="shared" si="7"/>
        <v>GC_Fontcolor ;</v>
      </c>
      <c r="S10" t="str">
        <f t="shared" si="8"/>
        <v>GC_Fontcolor ;</v>
      </c>
      <c r="T10" t="str">
        <f t="shared" si="9"/>
        <v>GC_Fontcolor ;</v>
      </c>
      <c r="U10" t="str">
        <f t="shared" si="10"/>
        <v>GC_Fontcolor ;</v>
      </c>
      <c r="V10" t="str">
        <f t="shared" si="11"/>
        <v>GC_Fontcolor ;</v>
      </c>
      <c r="W10" t="str">
        <f t="shared" si="12"/>
        <v>GC_Fontcolor ;</v>
      </c>
    </row>
    <row r="11" spans="1:23">
      <c r="A11" t="str">
        <f t="shared" si="0"/>
        <v xml:space="preserve">GC_Fontname </v>
      </c>
      <c r="B11" t="s">
        <v>7</v>
      </c>
      <c r="C11" s="2" t="s">
        <v>37</v>
      </c>
      <c r="D11" t="str">
        <f t="shared" si="4"/>
        <v>●</v>
      </c>
      <c r="E11" t="str">
        <f t="shared" si="4"/>
        <v>●</v>
      </c>
      <c r="F11" t="str">
        <f t="shared" si="4"/>
        <v>●</v>
      </c>
      <c r="G11" t="str">
        <f t="shared" si="4"/>
        <v>●</v>
      </c>
      <c r="H11" t="str">
        <f t="shared" si="4"/>
        <v>●</v>
      </c>
      <c r="I11" t="str">
        <f t="shared" si="4"/>
        <v>●</v>
      </c>
      <c r="J11" t="str">
        <f t="shared" si="4"/>
        <v>●</v>
      </c>
      <c r="K11" t="str">
        <f t="shared" si="4"/>
        <v>●</v>
      </c>
      <c r="L11">
        <v>0</v>
      </c>
      <c r="M11">
        <v>2</v>
      </c>
      <c r="N11" t="str">
        <f t="shared" si="1"/>
        <v>GC_Fontname</v>
      </c>
      <c r="O11" t="str">
        <f t="shared" si="2"/>
        <v>Font used for text</v>
      </c>
      <c r="P11" t="str">
        <f t="shared" si="5"/>
        <v>GC_Fontname ;</v>
      </c>
      <c r="Q11" t="str">
        <f t="shared" si="6"/>
        <v>GC_Fontname ;</v>
      </c>
      <c r="R11" t="str">
        <f t="shared" si="7"/>
        <v>GC_Fontname ;</v>
      </c>
      <c r="S11" t="str">
        <f t="shared" si="8"/>
        <v>GC_Fontname ;</v>
      </c>
      <c r="T11" t="str">
        <f t="shared" si="9"/>
        <v>GC_Fontname ;</v>
      </c>
      <c r="U11" t="str">
        <f t="shared" si="10"/>
        <v>GC_Fontname ;</v>
      </c>
      <c r="V11" t="str">
        <f t="shared" si="11"/>
        <v>GC_Fontname ;</v>
      </c>
      <c r="W11" t="str">
        <f t="shared" si="12"/>
        <v>GC_Fontname ;</v>
      </c>
    </row>
    <row r="12" spans="1:23">
      <c r="A12" t="str">
        <f t="shared" si="0"/>
        <v xml:space="preserve">GC_Fontsize </v>
      </c>
      <c r="B12" t="s">
        <v>8</v>
      </c>
      <c r="C12" s="2" t="s">
        <v>38</v>
      </c>
      <c r="D12" t="str">
        <f t="shared" si="4"/>
        <v>●</v>
      </c>
      <c r="E12" t="str">
        <f t="shared" si="4"/>
        <v>●</v>
      </c>
      <c r="F12" t="str">
        <f t="shared" si="4"/>
        <v>●</v>
      </c>
      <c r="G12" t="str">
        <f t="shared" si="4"/>
        <v>●</v>
      </c>
      <c r="H12" t="str">
        <f t="shared" si="4"/>
        <v>●</v>
      </c>
      <c r="I12" t="str">
        <f t="shared" si="4"/>
        <v>●</v>
      </c>
      <c r="J12" t="str">
        <f t="shared" si="4"/>
        <v>●</v>
      </c>
      <c r="K12" t="str">
        <f t="shared" si="4"/>
        <v>●</v>
      </c>
      <c r="L12">
        <v>0</v>
      </c>
      <c r="M12">
        <v>2</v>
      </c>
      <c r="N12" t="str">
        <f t="shared" si="1"/>
        <v>GC_Fontsize</v>
      </c>
      <c r="O12" t="str">
        <f t="shared" si="2"/>
        <v>Font size, in points, used for text</v>
      </c>
      <c r="P12" t="str">
        <f t="shared" si="5"/>
        <v>GC_Fontsize ;</v>
      </c>
      <c r="Q12" t="str">
        <f t="shared" si="6"/>
        <v>GC_Fontsize ;</v>
      </c>
      <c r="R12" t="str">
        <f t="shared" si="7"/>
        <v>GC_Fontsize ;</v>
      </c>
      <c r="S12" t="str">
        <f t="shared" si="8"/>
        <v>GC_Fontsize ;</v>
      </c>
      <c r="T12" t="str">
        <f t="shared" si="9"/>
        <v>GC_Fontsize ;</v>
      </c>
      <c r="U12" t="str">
        <f t="shared" si="10"/>
        <v>GC_Fontsize ;</v>
      </c>
      <c r="V12" t="str">
        <f t="shared" si="11"/>
        <v>GC_Fontsize ;</v>
      </c>
      <c r="W12" t="str">
        <f t="shared" si="12"/>
        <v>GC_Fontsize ;</v>
      </c>
    </row>
    <row r="13" spans="1:23">
      <c r="A13" t="str">
        <f t="shared" si="0"/>
        <v xml:space="preserve">GC_Gradientangle </v>
      </c>
      <c r="B13" t="s">
        <v>9</v>
      </c>
      <c r="C13" s="2" t="s">
        <v>39</v>
      </c>
      <c r="D13" t="str">
        <f t="shared" si="4"/>
        <v>●</v>
      </c>
      <c r="E13" t="str">
        <f t="shared" si="4"/>
        <v>●</v>
      </c>
      <c r="F13" t="str">
        <f t="shared" si="4"/>
        <v>●</v>
      </c>
      <c r="G13" t="str">
        <f t="shared" si="4"/>
        <v>●</v>
      </c>
      <c r="H13" t="str">
        <f t="shared" si="4"/>
        <v>●</v>
      </c>
      <c r="I13" t="str">
        <f t="shared" si="4"/>
        <v>●</v>
      </c>
      <c r="J13" t="str">
        <f t="shared" si="4"/>
        <v>●</v>
      </c>
      <c r="K13" t="str">
        <f t="shared" si="4"/>
        <v>●</v>
      </c>
      <c r="L13">
        <v>0</v>
      </c>
      <c r="M13">
        <v>2</v>
      </c>
      <c r="N13" t="str">
        <f t="shared" si="1"/>
        <v>GC_Gradientangle</v>
      </c>
      <c r="O13" t="str">
        <f t="shared" si="2"/>
        <v>If a gradient fill is being used, this determines the angle of the fill</v>
      </c>
      <c r="P13" t="str">
        <f t="shared" si="5"/>
        <v>GC_Gradientangle ;</v>
      </c>
      <c r="Q13" t="str">
        <f t="shared" si="6"/>
        <v>GC_Gradientangle ;</v>
      </c>
      <c r="R13" t="str">
        <f t="shared" si="7"/>
        <v>GC_Gradientangle ;</v>
      </c>
      <c r="S13" t="str">
        <f t="shared" si="8"/>
        <v>GC_Gradientangle ;</v>
      </c>
      <c r="T13" t="str">
        <f t="shared" si="9"/>
        <v>GC_Gradientangle ;</v>
      </c>
      <c r="U13" t="str">
        <f t="shared" si="10"/>
        <v>GC_Gradientangle ;</v>
      </c>
      <c r="V13" t="str">
        <f t="shared" si="11"/>
        <v>GC_Gradientangle ;</v>
      </c>
      <c r="W13" t="str">
        <f t="shared" si="12"/>
        <v>GC_Gradientangle ;</v>
      </c>
    </row>
    <row r="14" spans="1:23">
      <c r="A14" t="str">
        <f t="shared" si="0"/>
        <v xml:space="preserve">GC_Href </v>
      </c>
      <c r="B14" t="s">
        <v>10</v>
      </c>
      <c r="C14" s="2" t="s">
        <v>42</v>
      </c>
      <c r="D14" t="str">
        <f t="shared" si="4"/>
        <v>●</v>
      </c>
      <c r="E14" t="str">
        <f t="shared" si="4"/>
        <v>●</v>
      </c>
      <c r="F14" t="str">
        <f t="shared" si="4"/>
        <v>●</v>
      </c>
      <c r="G14" t="str">
        <f t="shared" si="4"/>
        <v>●</v>
      </c>
      <c r="H14" t="str">
        <f t="shared" si="4"/>
        <v>●</v>
      </c>
      <c r="I14" t="str">
        <f t="shared" si="4"/>
        <v>●</v>
      </c>
      <c r="J14" t="str">
        <f t="shared" si="4"/>
        <v>●</v>
      </c>
      <c r="K14" t="str">
        <f t="shared" si="4"/>
        <v>●</v>
      </c>
      <c r="L14">
        <v>0</v>
      </c>
      <c r="M14">
        <v>2</v>
      </c>
      <c r="N14" t="str">
        <f t="shared" si="1"/>
        <v>GC_Href</v>
      </c>
      <c r="O14" t="str">
        <f t="shared" si="2"/>
        <v>Synonym for URL</v>
      </c>
      <c r="P14" t="str">
        <f t="shared" si="5"/>
        <v>GC_Href ;</v>
      </c>
      <c r="Q14" t="str">
        <f t="shared" si="6"/>
        <v>GC_Href ;</v>
      </c>
      <c r="R14" t="str">
        <f t="shared" si="7"/>
        <v>GC_Href ;</v>
      </c>
      <c r="S14" t="str">
        <f t="shared" si="8"/>
        <v>GC_Href ;</v>
      </c>
      <c r="T14" t="str">
        <f t="shared" si="9"/>
        <v>GC_Href ;</v>
      </c>
      <c r="U14" t="str">
        <f t="shared" si="10"/>
        <v>GC_Href ;</v>
      </c>
      <c r="V14" t="str">
        <f t="shared" si="11"/>
        <v>GC_Href ;</v>
      </c>
      <c r="W14" t="str">
        <f t="shared" si="12"/>
        <v>GC_Href ;</v>
      </c>
    </row>
    <row r="15" spans="1:23">
      <c r="A15" t="str">
        <f t="shared" si="0"/>
        <v xml:space="preserve">GC_Id </v>
      </c>
      <c r="B15" t="s">
        <v>11</v>
      </c>
      <c r="C15" s="2" t="s">
        <v>43</v>
      </c>
      <c r="D15" t="str">
        <f t="shared" si="4"/>
        <v>●</v>
      </c>
      <c r="E15" t="str">
        <f t="shared" si="4"/>
        <v>●</v>
      </c>
      <c r="F15" t="str">
        <f t="shared" si="4"/>
        <v>●</v>
      </c>
      <c r="G15" t="str">
        <f t="shared" si="4"/>
        <v>●</v>
      </c>
      <c r="H15" t="str">
        <f t="shared" si="4"/>
        <v>●</v>
      </c>
      <c r="I15" t="str">
        <f t="shared" si="4"/>
        <v>●</v>
      </c>
      <c r="J15" t="str">
        <f t="shared" si="4"/>
        <v>●</v>
      </c>
      <c r="K15" t="str">
        <f t="shared" si="4"/>
        <v>●</v>
      </c>
      <c r="L15">
        <v>0</v>
      </c>
      <c r="M15">
        <v>2</v>
      </c>
      <c r="N15" t="str">
        <f t="shared" si="1"/>
        <v>GC_Id</v>
      </c>
      <c r="O15" t="str">
        <f t="shared" si="2"/>
        <v>Identifier for graph objects</v>
      </c>
      <c r="P15" t="str">
        <f t="shared" si="5"/>
        <v>GC_Id ;</v>
      </c>
      <c r="Q15" t="str">
        <f t="shared" si="6"/>
        <v>GC_Id ;</v>
      </c>
      <c r="R15" t="str">
        <f t="shared" si="7"/>
        <v>GC_Id ;</v>
      </c>
      <c r="S15" t="str">
        <f t="shared" si="8"/>
        <v>GC_Id ;</v>
      </c>
      <c r="T15" t="str">
        <f t="shared" si="9"/>
        <v>GC_Id ;</v>
      </c>
      <c r="U15" t="str">
        <f t="shared" si="10"/>
        <v>GC_Id ;</v>
      </c>
      <c r="V15" t="str">
        <f t="shared" si="11"/>
        <v>GC_Id ;</v>
      </c>
      <c r="W15" t="str">
        <f t="shared" si="12"/>
        <v>GC_Id ;</v>
      </c>
    </row>
    <row r="16" spans="1:23">
      <c r="A16" t="str">
        <f t="shared" si="0"/>
        <v xml:space="preserve">GC_K </v>
      </c>
      <c r="B16" t="s">
        <v>88</v>
      </c>
      <c r="C16" s="2" t="s">
        <v>95</v>
      </c>
      <c r="F16" t="s">
        <v>84</v>
      </c>
      <c r="G16" t="s">
        <v>84</v>
      </c>
      <c r="L16">
        <v>2</v>
      </c>
      <c r="M16">
        <v>2</v>
      </c>
      <c r="N16" t="str">
        <f t="shared" si="1"/>
        <v>GC_K</v>
      </c>
      <c r="O16" t="str">
        <f t="shared" si="2"/>
        <v>Spring constant used in virtual physical model</v>
      </c>
      <c r="P16" t="str">
        <f t="shared" si="5"/>
        <v/>
      </c>
      <c r="Q16" t="str">
        <f t="shared" si="6"/>
        <v/>
      </c>
      <c r="R16" t="str">
        <f t="shared" si="7"/>
        <v>GC_K ;</v>
      </c>
      <c r="S16" t="str">
        <f t="shared" si="8"/>
        <v>GC_K ;</v>
      </c>
      <c r="T16" t="str">
        <f t="shared" si="9"/>
        <v/>
      </c>
      <c r="U16" t="str">
        <f t="shared" si="10"/>
        <v/>
      </c>
      <c r="V16" t="str">
        <f t="shared" si="11"/>
        <v/>
      </c>
      <c r="W16" t="str">
        <f t="shared" si="12"/>
        <v/>
      </c>
    </row>
    <row r="17" spans="1:23">
      <c r="A17" t="str">
        <f t="shared" si="0"/>
        <v xml:space="preserve">GC_Label </v>
      </c>
      <c r="B17" t="s">
        <v>12</v>
      </c>
      <c r="C17" s="2" t="s">
        <v>47</v>
      </c>
      <c r="D17" t="str">
        <f t="shared" ref="D17:K33" si="13">IF($L17=0,"●","")</f>
        <v>●</v>
      </c>
      <c r="E17" t="str">
        <f t="shared" si="13"/>
        <v>●</v>
      </c>
      <c r="F17" t="str">
        <f t="shared" si="13"/>
        <v>●</v>
      </c>
      <c r="G17" t="str">
        <f t="shared" si="13"/>
        <v>●</v>
      </c>
      <c r="H17" t="str">
        <f t="shared" si="13"/>
        <v>●</v>
      </c>
      <c r="I17" t="str">
        <f t="shared" si="13"/>
        <v>●</v>
      </c>
      <c r="J17" t="str">
        <f t="shared" si="13"/>
        <v>●</v>
      </c>
      <c r="K17" t="str">
        <f t="shared" si="13"/>
        <v>●</v>
      </c>
      <c r="L17">
        <v>0</v>
      </c>
      <c r="M17">
        <v>2</v>
      </c>
      <c r="N17" t="str">
        <f t="shared" si="1"/>
        <v>GC_Label</v>
      </c>
      <c r="O17" t="str">
        <f t="shared" si="2"/>
        <v>Text label attached to objects</v>
      </c>
      <c r="P17" t="str">
        <f t="shared" si="5"/>
        <v>GC_Label ;</v>
      </c>
      <c r="Q17" t="str">
        <f t="shared" si="6"/>
        <v>GC_Label ;</v>
      </c>
      <c r="R17" t="str">
        <f t="shared" si="7"/>
        <v>GC_Label ;</v>
      </c>
      <c r="S17" t="str">
        <f t="shared" si="8"/>
        <v>GC_Label ;</v>
      </c>
      <c r="T17" t="str">
        <f t="shared" si="9"/>
        <v>GC_Label ;</v>
      </c>
      <c r="U17" t="str">
        <f t="shared" si="10"/>
        <v>GC_Label ;</v>
      </c>
      <c r="V17" t="str">
        <f t="shared" si="11"/>
        <v>GC_Label ;</v>
      </c>
      <c r="W17" t="str">
        <f t="shared" si="12"/>
        <v>GC_Label ;</v>
      </c>
    </row>
    <row r="18" spans="1:23">
      <c r="A18" t="str">
        <f t="shared" si="0"/>
        <v xml:space="preserve">GC_Labeljust </v>
      </c>
      <c r="B18" t="s">
        <v>89</v>
      </c>
      <c r="C18" s="2" t="s">
        <v>96</v>
      </c>
      <c r="D18" t="str">
        <f t="shared" si="13"/>
        <v>●</v>
      </c>
      <c r="E18" t="str">
        <f t="shared" si="13"/>
        <v>●</v>
      </c>
      <c r="F18" t="str">
        <f t="shared" si="13"/>
        <v>●</v>
      </c>
      <c r="G18" t="str">
        <f t="shared" si="13"/>
        <v>●</v>
      </c>
      <c r="H18" t="str">
        <f t="shared" si="13"/>
        <v>●</v>
      </c>
      <c r="I18" t="str">
        <f t="shared" si="13"/>
        <v>●</v>
      </c>
      <c r="J18" t="str">
        <f t="shared" si="13"/>
        <v>●</v>
      </c>
      <c r="K18" t="str">
        <f t="shared" si="13"/>
        <v>●</v>
      </c>
      <c r="L18">
        <v>0</v>
      </c>
      <c r="M18">
        <v>2</v>
      </c>
      <c r="N18" t="str">
        <f t="shared" si="1"/>
        <v>GC_Labeljust</v>
      </c>
      <c r="O18" t="str">
        <f t="shared" si="2"/>
        <v>Justification for graph &amp; cluster labels</v>
      </c>
      <c r="P18" t="str">
        <f t="shared" si="5"/>
        <v>GC_Labeljust ;</v>
      </c>
      <c r="Q18" t="str">
        <f t="shared" si="6"/>
        <v>GC_Labeljust ;</v>
      </c>
      <c r="R18" t="str">
        <f t="shared" si="7"/>
        <v>GC_Labeljust ;</v>
      </c>
      <c r="S18" t="str">
        <f t="shared" si="8"/>
        <v>GC_Labeljust ;</v>
      </c>
      <c r="T18" t="str">
        <f t="shared" si="9"/>
        <v>GC_Labeljust ;</v>
      </c>
      <c r="U18" t="str">
        <f t="shared" si="10"/>
        <v>GC_Labeljust ;</v>
      </c>
      <c r="V18" t="str">
        <f t="shared" si="11"/>
        <v>GC_Labeljust ;</v>
      </c>
      <c r="W18" t="str">
        <f t="shared" si="12"/>
        <v>GC_Labeljust ;</v>
      </c>
    </row>
    <row r="19" spans="1:23">
      <c r="A19" t="str">
        <f t="shared" si="0"/>
        <v xml:space="preserve">GC_Labelloc </v>
      </c>
      <c r="B19" t="s">
        <v>13</v>
      </c>
      <c r="C19" s="2" t="s">
        <v>48</v>
      </c>
      <c r="D19" t="str">
        <f t="shared" si="13"/>
        <v>●</v>
      </c>
      <c r="E19" t="str">
        <f t="shared" si="13"/>
        <v>●</v>
      </c>
      <c r="F19" t="str">
        <f t="shared" si="13"/>
        <v>●</v>
      </c>
      <c r="G19" t="str">
        <f t="shared" si="13"/>
        <v>●</v>
      </c>
      <c r="H19" t="str">
        <f t="shared" si="13"/>
        <v>●</v>
      </c>
      <c r="I19" t="str">
        <f t="shared" si="13"/>
        <v>●</v>
      </c>
      <c r="J19" t="str">
        <f t="shared" si="13"/>
        <v>●</v>
      </c>
      <c r="K19" t="str">
        <f t="shared" si="13"/>
        <v>●</v>
      </c>
      <c r="L19">
        <v>0</v>
      </c>
      <c r="M19">
        <v>2</v>
      </c>
      <c r="N19" t="str">
        <f t="shared" si="1"/>
        <v>GC_Labelloc</v>
      </c>
      <c r="O19" t="str">
        <f t="shared" si="2"/>
        <v>Vertical placement of labels for nodes, root graphs and clusters</v>
      </c>
      <c r="P19" t="str">
        <f t="shared" si="5"/>
        <v>GC_Labelloc ;</v>
      </c>
      <c r="Q19" t="str">
        <f t="shared" si="6"/>
        <v>GC_Labelloc ;</v>
      </c>
      <c r="R19" t="str">
        <f t="shared" si="7"/>
        <v>GC_Labelloc ;</v>
      </c>
      <c r="S19" t="str">
        <f t="shared" si="8"/>
        <v>GC_Labelloc ;</v>
      </c>
      <c r="T19" t="str">
        <f t="shared" si="9"/>
        <v>GC_Labelloc ;</v>
      </c>
      <c r="U19" t="str">
        <f t="shared" si="10"/>
        <v>GC_Labelloc ;</v>
      </c>
      <c r="V19" t="str">
        <f t="shared" si="11"/>
        <v>GC_Labelloc ;</v>
      </c>
      <c r="W19" t="str">
        <f t="shared" si="12"/>
        <v>GC_Labelloc ;</v>
      </c>
    </row>
    <row r="20" spans="1:23">
      <c r="A20" t="str">
        <f t="shared" si="0"/>
        <v xml:space="preserve">GC_Layer </v>
      </c>
      <c r="B20" t="s">
        <v>14</v>
      </c>
      <c r="C20" s="2" t="s">
        <v>49</v>
      </c>
      <c r="D20" t="str">
        <f t="shared" si="13"/>
        <v>●</v>
      </c>
      <c r="E20" t="str">
        <f t="shared" si="13"/>
        <v>●</v>
      </c>
      <c r="F20" t="str">
        <f t="shared" si="13"/>
        <v>●</v>
      </c>
      <c r="G20" t="str">
        <f t="shared" si="13"/>
        <v>●</v>
      </c>
      <c r="H20" t="str">
        <f t="shared" si="13"/>
        <v>●</v>
      </c>
      <c r="I20" t="str">
        <f t="shared" si="13"/>
        <v>●</v>
      </c>
      <c r="J20" t="str">
        <f t="shared" si="13"/>
        <v>●</v>
      </c>
      <c r="K20" t="str">
        <f t="shared" si="13"/>
        <v>●</v>
      </c>
      <c r="L20">
        <v>0</v>
      </c>
      <c r="M20">
        <v>1</v>
      </c>
      <c r="N20" t="str">
        <f t="shared" si="1"/>
        <v>GC_Layer</v>
      </c>
      <c r="O20" t="str">
        <f t="shared" si="2"/>
        <v>Specifies layers in which the node, edge or cluster is present</v>
      </c>
      <c r="P20" t="str">
        <f t="shared" si="5"/>
        <v>GC_Layer ;</v>
      </c>
      <c r="Q20" t="str">
        <f t="shared" si="6"/>
        <v>GC_Layer ;</v>
      </c>
      <c r="R20" t="str">
        <f t="shared" si="7"/>
        <v>GC_Layer ;</v>
      </c>
      <c r="S20" t="str">
        <f t="shared" si="8"/>
        <v>GC_Layer ;</v>
      </c>
      <c r="T20" t="str">
        <f t="shared" si="9"/>
        <v>GC_Layer ;</v>
      </c>
      <c r="U20" t="str">
        <f t="shared" si="10"/>
        <v>GC_Layer ;</v>
      </c>
      <c r="V20" t="str">
        <f t="shared" si="11"/>
        <v>GC_Layer ;</v>
      </c>
      <c r="W20" t="str">
        <f t="shared" si="12"/>
        <v>GC_Layer ;</v>
      </c>
    </row>
    <row r="21" spans="1:23">
      <c r="A21" t="str">
        <f t="shared" si="0"/>
        <v xml:space="preserve">GC_Lheight </v>
      </c>
      <c r="B21" t="s">
        <v>90</v>
      </c>
      <c r="C21" s="2" t="s">
        <v>97</v>
      </c>
      <c r="D21" t="str">
        <f t="shared" si="13"/>
        <v>●</v>
      </c>
      <c r="E21" t="str">
        <f t="shared" si="13"/>
        <v>●</v>
      </c>
      <c r="F21" t="str">
        <f t="shared" si="13"/>
        <v>●</v>
      </c>
      <c r="G21" t="str">
        <f t="shared" si="13"/>
        <v>●</v>
      </c>
      <c r="H21" t="str">
        <f t="shared" si="13"/>
        <v>●</v>
      </c>
      <c r="I21" t="str">
        <f t="shared" si="13"/>
        <v>●</v>
      </c>
      <c r="J21" t="str">
        <f t="shared" si="13"/>
        <v>●</v>
      </c>
      <c r="K21" t="str">
        <f t="shared" si="13"/>
        <v>●</v>
      </c>
      <c r="L21">
        <v>0</v>
      </c>
      <c r="M21">
        <v>2</v>
      </c>
      <c r="N21" t="str">
        <f t="shared" si="1"/>
        <v>GC_Lheight</v>
      </c>
      <c r="O21" t="str">
        <f t="shared" si="2"/>
        <v>Height of graph or cluster label, in inches</v>
      </c>
      <c r="P21" t="str">
        <f t="shared" si="5"/>
        <v>GC_Lheight ;</v>
      </c>
      <c r="Q21" t="str">
        <f t="shared" si="6"/>
        <v>GC_Lheight ;</v>
      </c>
      <c r="R21" t="str">
        <f t="shared" si="7"/>
        <v>GC_Lheight ;</v>
      </c>
      <c r="S21" t="str">
        <f t="shared" si="8"/>
        <v>GC_Lheight ;</v>
      </c>
      <c r="T21" t="str">
        <f t="shared" si="9"/>
        <v>GC_Lheight ;</v>
      </c>
      <c r="U21" t="str">
        <f t="shared" si="10"/>
        <v>GC_Lheight ;</v>
      </c>
      <c r="V21" t="str">
        <f t="shared" si="11"/>
        <v>GC_Lheight ;</v>
      </c>
      <c r="W21" t="str">
        <f t="shared" si="12"/>
        <v>GC_Lheight ;</v>
      </c>
    </row>
    <row r="22" spans="1:23">
      <c r="A22" t="str">
        <f t="shared" si="0"/>
        <v xml:space="preserve">GC_Lp </v>
      </c>
      <c r="B22" t="s">
        <v>91</v>
      </c>
      <c r="C22" s="2" t="s">
        <v>98</v>
      </c>
      <c r="D22" t="str">
        <f t="shared" si="13"/>
        <v>●</v>
      </c>
      <c r="E22" t="str">
        <f t="shared" si="13"/>
        <v>●</v>
      </c>
      <c r="F22" t="str">
        <f t="shared" si="13"/>
        <v>●</v>
      </c>
      <c r="G22" t="str">
        <f t="shared" si="13"/>
        <v>●</v>
      </c>
      <c r="H22" t="str">
        <f t="shared" si="13"/>
        <v>●</v>
      </c>
      <c r="I22" t="str">
        <f t="shared" si="13"/>
        <v>●</v>
      </c>
      <c r="J22" t="str">
        <f t="shared" si="13"/>
        <v>●</v>
      </c>
      <c r="K22" t="str">
        <f t="shared" si="13"/>
        <v>●</v>
      </c>
      <c r="L22">
        <v>0</v>
      </c>
      <c r="M22">
        <v>2</v>
      </c>
      <c r="N22" t="str">
        <f t="shared" si="1"/>
        <v>GC_Lp</v>
      </c>
      <c r="O22" t="str">
        <f t="shared" si="2"/>
        <v>Label center position</v>
      </c>
      <c r="P22" t="str">
        <f t="shared" si="5"/>
        <v>GC_Lp ;</v>
      </c>
      <c r="Q22" t="str">
        <f t="shared" si="6"/>
        <v>GC_Lp ;</v>
      </c>
      <c r="R22" t="str">
        <f t="shared" si="7"/>
        <v>GC_Lp ;</v>
      </c>
      <c r="S22" t="str">
        <f t="shared" si="8"/>
        <v>GC_Lp ;</v>
      </c>
      <c r="T22" t="str">
        <f t="shared" si="9"/>
        <v>GC_Lp ;</v>
      </c>
      <c r="U22" t="str">
        <f t="shared" si="10"/>
        <v>GC_Lp ;</v>
      </c>
      <c r="V22" t="str">
        <f t="shared" si="11"/>
        <v>GC_Lp ;</v>
      </c>
      <c r="W22" t="str">
        <f t="shared" si="12"/>
        <v>GC_Lp ;</v>
      </c>
    </row>
    <row r="23" spans="1:23">
      <c r="A23" t="str">
        <f t="shared" si="0"/>
        <v xml:space="preserve">GC_Lwidth </v>
      </c>
      <c r="B23" t="s">
        <v>92</v>
      </c>
      <c r="C23" s="2" t="s">
        <v>99</v>
      </c>
      <c r="D23" t="str">
        <f t="shared" si="13"/>
        <v>●</v>
      </c>
      <c r="E23" t="str">
        <f t="shared" si="13"/>
        <v>●</v>
      </c>
      <c r="F23" t="str">
        <f t="shared" si="13"/>
        <v>●</v>
      </c>
      <c r="G23" t="str">
        <f t="shared" si="13"/>
        <v>●</v>
      </c>
      <c r="H23" t="str">
        <f t="shared" si="13"/>
        <v>●</v>
      </c>
      <c r="I23" t="str">
        <f t="shared" si="13"/>
        <v>●</v>
      </c>
      <c r="J23" t="str">
        <f t="shared" si="13"/>
        <v>●</v>
      </c>
      <c r="K23" t="str">
        <f t="shared" si="13"/>
        <v>●</v>
      </c>
      <c r="L23">
        <v>0</v>
      </c>
      <c r="M23">
        <v>2</v>
      </c>
      <c r="N23" t="str">
        <f t="shared" si="1"/>
        <v>GC_Lwidth</v>
      </c>
      <c r="O23" t="str">
        <f t="shared" si="2"/>
        <v>Width of graph or cluster label, in inches</v>
      </c>
      <c r="P23" t="str">
        <f t="shared" si="5"/>
        <v>GC_Lwidth ;</v>
      </c>
      <c r="Q23" t="str">
        <f t="shared" si="6"/>
        <v>GC_Lwidth ;</v>
      </c>
      <c r="R23" t="str">
        <f t="shared" si="7"/>
        <v>GC_Lwidth ;</v>
      </c>
      <c r="S23" t="str">
        <f t="shared" si="8"/>
        <v>GC_Lwidth ;</v>
      </c>
      <c r="T23" t="str">
        <f t="shared" si="9"/>
        <v>GC_Lwidth ;</v>
      </c>
      <c r="U23" t="str">
        <f t="shared" si="10"/>
        <v>GC_Lwidth ;</v>
      </c>
      <c r="V23" t="str">
        <f t="shared" si="11"/>
        <v>GC_Lwidth ;</v>
      </c>
      <c r="W23" t="str">
        <f t="shared" si="12"/>
        <v>GC_Lwidth ;</v>
      </c>
    </row>
    <row r="24" spans="1:23">
      <c r="A24" t="str">
        <f t="shared" si="0"/>
        <v xml:space="preserve">GC_Margin </v>
      </c>
      <c r="B24" t="s">
        <v>15</v>
      </c>
      <c r="C24" s="2" t="s">
        <v>50</v>
      </c>
      <c r="D24" t="str">
        <f t="shared" si="13"/>
        <v>●</v>
      </c>
      <c r="E24" t="str">
        <f t="shared" si="13"/>
        <v>●</v>
      </c>
      <c r="F24" t="str">
        <f t="shared" si="13"/>
        <v>●</v>
      </c>
      <c r="G24" t="str">
        <f t="shared" si="13"/>
        <v>●</v>
      </c>
      <c r="H24" t="str">
        <f t="shared" si="13"/>
        <v>●</v>
      </c>
      <c r="I24" t="str">
        <f t="shared" si="13"/>
        <v>●</v>
      </c>
      <c r="J24" t="str">
        <f t="shared" si="13"/>
        <v>●</v>
      </c>
      <c r="K24" t="str">
        <f t="shared" si="13"/>
        <v>●</v>
      </c>
      <c r="L24">
        <v>0</v>
      </c>
      <c r="M24">
        <v>2</v>
      </c>
      <c r="N24" t="str">
        <f t="shared" si="1"/>
        <v>GC_Margin</v>
      </c>
      <c r="O24" t="str">
        <f t="shared" si="2"/>
        <v>For graphs, this sets x and y margins of canvas, in inches</v>
      </c>
      <c r="P24" t="str">
        <f t="shared" si="5"/>
        <v>GC_Margin ;</v>
      </c>
      <c r="Q24" t="str">
        <f t="shared" si="6"/>
        <v>GC_Margin ;</v>
      </c>
      <c r="R24" t="str">
        <f t="shared" si="7"/>
        <v>GC_Margin ;</v>
      </c>
      <c r="S24" t="str">
        <f t="shared" si="8"/>
        <v>GC_Margin ;</v>
      </c>
      <c r="T24" t="str">
        <f t="shared" si="9"/>
        <v>GC_Margin ;</v>
      </c>
      <c r="U24" t="str">
        <f t="shared" si="10"/>
        <v>GC_Margin ;</v>
      </c>
      <c r="V24" t="str">
        <f t="shared" si="11"/>
        <v>GC_Margin ;</v>
      </c>
      <c r="W24" t="str">
        <f t="shared" si="12"/>
        <v>GC_Margin ;</v>
      </c>
    </row>
    <row r="25" spans="1:23">
      <c r="A25" t="str">
        <f t="shared" si="0"/>
        <v xml:space="preserve">GC_Nojustify </v>
      </c>
      <c r="B25" t="s">
        <v>16</v>
      </c>
      <c r="C25" s="2" t="s">
        <v>51</v>
      </c>
      <c r="D25" t="str">
        <f t="shared" si="13"/>
        <v>●</v>
      </c>
      <c r="E25" t="str">
        <f t="shared" si="13"/>
        <v>●</v>
      </c>
      <c r="F25" t="str">
        <f t="shared" si="13"/>
        <v>●</v>
      </c>
      <c r="G25" t="str">
        <f t="shared" si="13"/>
        <v>●</v>
      </c>
      <c r="H25" t="str">
        <f t="shared" si="13"/>
        <v>●</v>
      </c>
      <c r="I25" t="str">
        <f t="shared" si="13"/>
        <v>●</v>
      </c>
      <c r="J25" t="str">
        <f t="shared" si="13"/>
        <v>●</v>
      </c>
      <c r="K25" t="str">
        <f t="shared" si="13"/>
        <v>●</v>
      </c>
      <c r="L25">
        <v>0</v>
      </c>
      <c r="M25">
        <v>2</v>
      </c>
      <c r="N25" t="str">
        <f t="shared" si="1"/>
        <v>GC_Nojustify</v>
      </c>
      <c r="O25" t="str">
        <f t="shared" si="2"/>
        <v>Whether to justify multiline text vs the previous text line (rather than the side of the container)</v>
      </c>
      <c r="P25" t="str">
        <f t="shared" si="5"/>
        <v>GC_Nojustify ;</v>
      </c>
      <c r="Q25" t="str">
        <f t="shared" si="6"/>
        <v>GC_Nojustify ;</v>
      </c>
      <c r="R25" t="str">
        <f t="shared" si="7"/>
        <v>GC_Nojustify ;</v>
      </c>
      <c r="S25" t="str">
        <f t="shared" si="8"/>
        <v>GC_Nojustify ;</v>
      </c>
      <c r="T25" t="str">
        <f t="shared" si="9"/>
        <v>GC_Nojustify ;</v>
      </c>
      <c r="U25" t="str">
        <f t="shared" si="10"/>
        <v>GC_Nojustify ;</v>
      </c>
      <c r="V25" t="str">
        <f t="shared" si="11"/>
        <v>GC_Nojustify ;</v>
      </c>
      <c r="W25" t="str">
        <f t="shared" si="12"/>
        <v>GC_Nojustify ;</v>
      </c>
    </row>
    <row r="26" spans="1:23">
      <c r="A26" t="str">
        <f t="shared" si="0"/>
        <v xml:space="preserve">GC_Pencolor </v>
      </c>
      <c r="B26" t="s">
        <v>104</v>
      </c>
      <c r="C26" s="2" t="s">
        <v>192</v>
      </c>
      <c r="D26" t="str">
        <f t="shared" si="13"/>
        <v>●</v>
      </c>
      <c r="E26" t="str">
        <f t="shared" si="13"/>
        <v>●</v>
      </c>
      <c r="F26" t="str">
        <f t="shared" si="13"/>
        <v>●</v>
      </c>
      <c r="G26" t="str">
        <f t="shared" si="13"/>
        <v>●</v>
      </c>
      <c r="H26" t="str">
        <f t="shared" si="13"/>
        <v>●</v>
      </c>
      <c r="I26" t="str">
        <f t="shared" si="13"/>
        <v>●</v>
      </c>
      <c r="J26" t="str">
        <f t="shared" si="13"/>
        <v>●</v>
      </c>
      <c r="K26" t="str">
        <f t="shared" si="13"/>
        <v>●</v>
      </c>
      <c r="L26">
        <v>0</v>
      </c>
      <c r="M26">
        <v>1</v>
      </c>
      <c r="N26" t="str">
        <f t="shared" si="1"/>
        <v>GC_Pencolor</v>
      </c>
      <c r="O26" t="str">
        <f t="shared" si="2"/>
        <v>Color used to draw the bounding box around a cluster</v>
      </c>
      <c r="P26" t="str">
        <f t="shared" si="5"/>
        <v>GC_Pencolor ;</v>
      </c>
      <c r="Q26" t="str">
        <f t="shared" si="6"/>
        <v>GC_Pencolor ;</v>
      </c>
      <c r="R26" t="str">
        <f t="shared" si="7"/>
        <v>GC_Pencolor ;</v>
      </c>
      <c r="S26" t="str">
        <f t="shared" si="8"/>
        <v>GC_Pencolor ;</v>
      </c>
      <c r="T26" t="str">
        <f t="shared" si="9"/>
        <v>GC_Pencolor ;</v>
      </c>
      <c r="U26" t="str">
        <f t="shared" si="10"/>
        <v>GC_Pencolor ;</v>
      </c>
      <c r="V26" t="str">
        <f t="shared" si="11"/>
        <v>GC_Pencolor ;</v>
      </c>
      <c r="W26" t="str">
        <f t="shared" si="12"/>
        <v>GC_Pencolor ;</v>
      </c>
    </row>
    <row r="27" spans="1:23">
      <c r="A27" t="str">
        <f t="shared" si="0"/>
        <v xml:space="preserve">GC_Penwidth </v>
      </c>
      <c r="B27" t="s">
        <v>17</v>
      </c>
      <c r="C27" s="2" t="s">
        <v>54</v>
      </c>
      <c r="D27" t="str">
        <f t="shared" si="13"/>
        <v>●</v>
      </c>
      <c r="E27" t="str">
        <f t="shared" si="13"/>
        <v>●</v>
      </c>
      <c r="F27" t="str">
        <f t="shared" si="13"/>
        <v>●</v>
      </c>
      <c r="G27" t="str">
        <f t="shared" si="13"/>
        <v>●</v>
      </c>
      <c r="H27" t="str">
        <f t="shared" si="13"/>
        <v>●</v>
      </c>
      <c r="I27" t="str">
        <f t="shared" si="13"/>
        <v>●</v>
      </c>
      <c r="J27" t="str">
        <f t="shared" si="13"/>
        <v>●</v>
      </c>
      <c r="K27" t="str">
        <f t="shared" si="13"/>
        <v>●</v>
      </c>
      <c r="L27">
        <v>0</v>
      </c>
      <c r="M27">
        <v>1</v>
      </c>
      <c r="N27" t="str">
        <f t="shared" si="1"/>
        <v>GC_Penwidth</v>
      </c>
      <c r="O27" t="str">
        <f t="shared" si="2"/>
        <v>Specifies the width of the pen, in points, used to draw lines and curves</v>
      </c>
      <c r="P27" t="str">
        <f t="shared" si="5"/>
        <v>GC_Penwidth ;</v>
      </c>
      <c r="Q27" t="str">
        <f t="shared" si="6"/>
        <v>GC_Penwidth ;</v>
      </c>
      <c r="R27" t="str">
        <f t="shared" si="7"/>
        <v>GC_Penwidth ;</v>
      </c>
      <c r="S27" t="str">
        <f t="shared" si="8"/>
        <v>GC_Penwidth ;</v>
      </c>
      <c r="T27" t="str">
        <f t="shared" si="9"/>
        <v>GC_Penwidth ;</v>
      </c>
      <c r="U27" t="str">
        <f t="shared" si="10"/>
        <v>GC_Penwidth ;</v>
      </c>
      <c r="V27" t="str">
        <f t="shared" si="11"/>
        <v>GC_Penwidth ;</v>
      </c>
      <c r="W27" t="str">
        <f t="shared" si="12"/>
        <v>GC_Penwidth ;</v>
      </c>
    </row>
    <row r="28" spans="1:23">
      <c r="A28" t="str">
        <f t="shared" si="0"/>
        <v xml:space="preserve">GC_Peripheries </v>
      </c>
      <c r="B28" t="s">
        <v>18</v>
      </c>
      <c r="C28" s="2" t="s">
        <v>55</v>
      </c>
      <c r="D28" t="str">
        <f t="shared" si="13"/>
        <v>●</v>
      </c>
      <c r="E28" t="str">
        <f t="shared" si="13"/>
        <v>●</v>
      </c>
      <c r="F28" t="str">
        <f t="shared" si="13"/>
        <v>●</v>
      </c>
      <c r="G28" t="str">
        <f t="shared" si="13"/>
        <v>●</v>
      </c>
      <c r="H28" t="str">
        <f t="shared" si="13"/>
        <v>●</v>
      </c>
      <c r="I28" t="str">
        <f t="shared" si="13"/>
        <v>●</v>
      </c>
      <c r="J28" t="str">
        <f t="shared" si="13"/>
        <v>●</v>
      </c>
      <c r="K28" t="str">
        <f t="shared" si="13"/>
        <v>●</v>
      </c>
      <c r="L28">
        <v>0</v>
      </c>
      <c r="M28">
        <v>1</v>
      </c>
      <c r="N28" t="str">
        <f t="shared" si="1"/>
        <v>GC_Peripheries</v>
      </c>
      <c r="O28" t="str">
        <f t="shared" si="2"/>
        <v>Set number of peripheries used in polygonal shapes and cluster boundaries</v>
      </c>
      <c r="P28" t="str">
        <f t="shared" si="5"/>
        <v>GC_Peripheries ;</v>
      </c>
      <c r="Q28" t="str">
        <f t="shared" si="6"/>
        <v>GC_Peripheries ;</v>
      </c>
      <c r="R28" t="str">
        <f t="shared" si="7"/>
        <v>GC_Peripheries ;</v>
      </c>
      <c r="S28" t="str">
        <f t="shared" si="8"/>
        <v>GC_Peripheries ;</v>
      </c>
      <c r="T28" t="str">
        <f t="shared" si="9"/>
        <v>GC_Peripheries ;</v>
      </c>
      <c r="U28" t="str">
        <f t="shared" si="10"/>
        <v>GC_Peripheries ;</v>
      </c>
      <c r="V28" t="str">
        <f t="shared" si="11"/>
        <v>GC_Peripheries ;</v>
      </c>
      <c r="W28" t="str">
        <f t="shared" si="12"/>
        <v>GC_Peripheries ;</v>
      </c>
    </row>
    <row r="29" spans="1:23">
      <c r="A29" t="str">
        <f t="shared" si="0"/>
        <v xml:space="preserve">GC_Sortv </v>
      </c>
      <c r="B29" t="s">
        <v>21</v>
      </c>
      <c r="C29" s="2" t="s">
        <v>67</v>
      </c>
      <c r="D29" t="str">
        <f t="shared" si="13"/>
        <v>●</v>
      </c>
      <c r="E29" t="str">
        <f t="shared" si="13"/>
        <v>●</v>
      </c>
      <c r="F29" t="str">
        <f t="shared" si="13"/>
        <v>●</v>
      </c>
      <c r="G29" t="str">
        <f t="shared" si="13"/>
        <v>●</v>
      </c>
      <c r="H29" t="str">
        <f t="shared" si="13"/>
        <v>●</v>
      </c>
      <c r="I29" t="str">
        <f t="shared" si="13"/>
        <v>●</v>
      </c>
      <c r="J29" t="str">
        <f t="shared" si="13"/>
        <v>●</v>
      </c>
      <c r="K29" t="str">
        <f t="shared" si="13"/>
        <v>●</v>
      </c>
      <c r="L29">
        <v>0</v>
      </c>
      <c r="M29">
        <v>2</v>
      </c>
      <c r="N29" t="str">
        <f t="shared" si="1"/>
        <v>GC_Sortv</v>
      </c>
      <c r="O29" t="str">
        <f t="shared" si="2"/>
        <v>Sort order of graph components for ordering packmode packing</v>
      </c>
      <c r="P29" t="str">
        <f t="shared" si="5"/>
        <v>GC_Sortv ;</v>
      </c>
      <c r="Q29" t="str">
        <f t="shared" si="6"/>
        <v>GC_Sortv ;</v>
      </c>
      <c r="R29" t="str">
        <f t="shared" si="7"/>
        <v>GC_Sortv ;</v>
      </c>
      <c r="S29" t="str">
        <f t="shared" si="8"/>
        <v>GC_Sortv ;</v>
      </c>
      <c r="T29" t="str">
        <f t="shared" si="9"/>
        <v>GC_Sortv ;</v>
      </c>
      <c r="U29" t="str">
        <f t="shared" si="10"/>
        <v>GC_Sortv ;</v>
      </c>
      <c r="V29" t="str">
        <f t="shared" si="11"/>
        <v>GC_Sortv ;</v>
      </c>
      <c r="W29" t="str">
        <f t="shared" si="12"/>
        <v>GC_Sortv ;</v>
      </c>
    </row>
    <row r="30" spans="1:23">
      <c r="A30" t="str">
        <f t="shared" si="0"/>
        <v xml:space="preserve">GC_Style </v>
      </c>
      <c r="B30" t="s">
        <v>22</v>
      </c>
      <c r="C30" s="2" t="s">
        <v>68</v>
      </c>
      <c r="D30" t="str">
        <f t="shared" si="13"/>
        <v>●</v>
      </c>
      <c r="E30" t="str">
        <f t="shared" si="13"/>
        <v>●</v>
      </c>
      <c r="F30" t="str">
        <f t="shared" si="13"/>
        <v>●</v>
      </c>
      <c r="G30" t="str">
        <f t="shared" si="13"/>
        <v>●</v>
      </c>
      <c r="H30" t="str">
        <f t="shared" si="13"/>
        <v>●</v>
      </c>
      <c r="I30" t="str">
        <f t="shared" si="13"/>
        <v>●</v>
      </c>
      <c r="J30" t="str">
        <f t="shared" si="13"/>
        <v>●</v>
      </c>
      <c r="K30" t="str">
        <f t="shared" si="13"/>
        <v>●</v>
      </c>
      <c r="L30">
        <v>0</v>
      </c>
      <c r="M30">
        <v>2</v>
      </c>
      <c r="N30" t="str">
        <f t="shared" si="1"/>
        <v>GC_Style</v>
      </c>
      <c r="O30" t="str">
        <f t="shared" si="2"/>
        <v>Set style information for components of the graph</v>
      </c>
      <c r="P30" t="str">
        <f t="shared" si="5"/>
        <v>GC_Style ;</v>
      </c>
      <c r="Q30" t="str">
        <f t="shared" si="6"/>
        <v>GC_Style ;</v>
      </c>
      <c r="R30" t="str">
        <f t="shared" si="7"/>
        <v>GC_Style ;</v>
      </c>
      <c r="S30" t="str">
        <f t="shared" si="8"/>
        <v>GC_Style ;</v>
      </c>
      <c r="T30" t="str">
        <f t="shared" si="9"/>
        <v>GC_Style ;</v>
      </c>
      <c r="U30" t="str">
        <f t="shared" si="10"/>
        <v>GC_Style ;</v>
      </c>
      <c r="V30" t="str">
        <f t="shared" si="11"/>
        <v>GC_Style ;</v>
      </c>
      <c r="W30" t="str">
        <f t="shared" si="12"/>
        <v>GC_Style ;</v>
      </c>
    </row>
    <row r="31" spans="1:23">
      <c r="A31" t="str">
        <f t="shared" si="0"/>
        <v xml:space="preserve">GC_Target </v>
      </c>
      <c r="B31" t="s">
        <v>23</v>
      </c>
      <c r="C31" s="2" t="s">
        <v>69</v>
      </c>
      <c r="D31" t="str">
        <f t="shared" si="13"/>
        <v>●</v>
      </c>
      <c r="E31" t="str">
        <f t="shared" si="13"/>
        <v>●</v>
      </c>
      <c r="F31" t="str">
        <f t="shared" si="13"/>
        <v>●</v>
      </c>
      <c r="G31" t="str">
        <f t="shared" si="13"/>
        <v>●</v>
      </c>
      <c r="H31" t="str">
        <f t="shared" si="13"/>
        <v>●</v>
      </c>
      <c r="I31" t="str">
        <f t="shared" si="13"/>
        <v>●</v>
      </c>
      <c r="J31" t="str">
        <f t="shared" si="13"/>
        <v>●</v>
      </c>
      <c r="K31" t="str">
        <f t="shared" si="13"/>
        <v>●</v>
      </c>
      <c r="L31">
        <v>0</v>
      </c>
      <c r="M31">
        <v>2</v>
      </c>
      <c r="N31" t="str">
        <f t="shared" si="1"/>
        <v>GC_Target</v>
      </c>
      <c r="O31" t="str">
        <f t="shared" si="2"/>
        <v>If the object has a URL, this attribute determines which window of the browser is used for the URL</v>
      </c>
      <c r="P31" t="str">
        <f t="shared" si="5"/>
        <v>GC_Target ;</v>
      </c>
      <c r="Q31" t="str">
        <f t="shared" si="6"/>
        <v>GC_Target ;</v>
      </c>
      <c r="R31" t="str">
        <f t="shared" si="7"/>
        <v>GC_Target ;</v>
      </c>
      <c r="S31" t="str">
        <f t="shared" si="8"/>
        <v>GC_Target ;</v>
      </c>
      <c r="T31" t="str">
        <f t="shared" si="9"/>
        <v>GC_Target ;</v>
      </c>
      <c r="U31" t="str">
        <f t="shared" si="10"/>
        <v>GC_Target ;</v>
      </c>
      <c r="V31" t="str">
        <f t="shared" si="11"/>
        <v>GC_Target ;</v>
      </c>
      <c r="W31" t="str">
        <f t="shared" si="12"/>
        <v>GC_Target ;</v>
      </c>
    </row>
    <row r="32" spans="1:23">
      <c r="A32" t="str">
        <f t="shared" si="0"/>
        <v xml:space="preserve">GC_Tooltip </v>
      </c>
      <c r="B32" t="s">
        <v>24</v>
      </c>
      <c r="C32" s="2" t="s">
        <v>70</v>
      </c>
      <c r="D32" t="str">
        <f t="shared" si="13"/>
        <v>●</v>
      </c>
      <c r="E32" t="str">
        <f t="shared" si="13"/>
        <v>●</v>
      </c>
      <c r="F32" t="str">
        <f t="shared" si="13"/>
        <v>●</v>
      </c>
      <c r="G32" t="str">
        <f t="shared" si="13"/>
        <v>●</v>
      </c>
      <c r="H32" t="str">
        <f t="shared" si="13"/>
        <v>●</v>
      </c>
      <c r="I32" t="str">
        <f t="shared" si="13"/>
        <v>●</v>
      </c>
      <c r="J32" t="str">
        <f t="shared" si="13"/>
        <v>●</v>
      </c>
      <c r="K32" t="str">
        <f t="shared" si="13"/>
        <v>●</v>
      </c>
      <c r="L32">
        <v>0</v>
      </c>
      <c r="M32">
        <v>2</v>
      </c>
      <c r="N32" t="str">
        <f t="shared" si="1"/>
        <v>GC_Tooltip</v>
      </c>
      <c r="O32" t="str">
        <f t="shared" si="2"/>
        <v>Tooltip (mouse hover text) attached to the node, edge, cluster, or graph</v>
      </c>
      <c r="P32" t="str">
        <f t="shared" si="5"/>
        <v>GC_Tooltip ;</v>
      </c>
      <c r="Q32" t="str">
        <f t="shared" si="6"/>
        <v>GC_Tooltip ;</v>
      </c>
      <c r="R32" t="str">
        <f t="shared" si="7"/>
        <v>GC_Tooltip ;</v>
      </c>
      <c r="S32" t="str">
        <f t="shared" si="8"/>
        <v>GC_Tooltip ;</v>
      </c>
      <c r="T32" t="str">
        <f t="shared" si="9"/>
        <v>GC_Tooltip ;</v>
      </c>
      <c r="U32" t="str">
        <f t="shared" si="10"/>
        <v>GC_Tooltip ;</v>
      </c>
      <c r="V32" t="str">
        <f t="shared" si="11"/>
        <v>GC_Tooltip ;</v>
      </c>
      <c r="W32" t="str">
        <f t="shared" si="12"/>
        <v>GC_Tooltip ;</v>
      </c>
    </row>
    <row r="33" spans="1:23">
      <c r="A33" t="str">
        <f t="shared" si="0"/>
        <v xml:space="preserve">GC_Url </v>
      </c>
      <c r="B33" t="s">
        <v>25</v>
      </c>
      <c r="C33" s="2" t="s">
        <v>71</v>
      </c>
      <c r="D33" t="str">
        <f t="shared" si="13"/>
        <v>●</v>
      </c>
      <c r="E33" t="str">
        <f t="shared" si="13"/>
        <v>●</v>
      </c>
      <c r="F33" t="str">
        <f t="shared" si="13"/>
        <v>●</v>
      </c>
      <c r="G33" t="str">
        <f t="shared" si="13"/>
        <v>●</v>
      </c>
      <c r="H33" t="str">
        <f t="shared" si="13"/>
        <v>●</v>
      </c>
      <c r="I33" t="str">
        <f t="shared" si="13"/>
        <v>●</v>
      </c>
      <c r="J33" t="str">
        <f t="shared" si="13"/>
        <v>●</v>
      </c>
      <c r="K33" t="str">
        <f t="shared" si="13"/>
        <v>●</v>
      </c>
      <c r="L33">
        <v>0</v>
      </c>
      <c r="M33">
        <v>2</v>
      </c>
      <c r="N33" t="str">
        <f t="shared" si="1"/>
        <v>GC_Url</v>
      </c>
      <c r="O33" t="str">
        <f t="shared" si="2"/>
        <v>Hyperlinks incorporated into device-dependent output</v>
      </c>
      <c r="P33" t="str">
        <f t="shared" si="5"/>
        <v>GC_Url ;</v>
      </c>
      <c r="Q33" t="str">
        <f t="shared" si="6"/>
        <v>GC_Url ;</v>
      </c>
      <c r="R33" t="str">
        <f t="shared" si="7"/>
        <v>GC_Url ;</v>
      </c>
      <c r="S33" t="str">
        <f t="shared" si="8"/>
        <v>GC_Url ;</v>
      </c>
      <c r="T33" t="str">
        <f t="shared" si="9"/>
        <v>GC_Url ;</v>
      </c>
      <c r="U33" t="str">
        <f t="shared" si="10"/>
        <v>GC_Url ;</v>
      </c>
      <c r="V33" t="str">
        <f t="shared" si="11"/>
        <v>GC_Url ;</v>
      </c>
      <c r="W33" t="str">
        <f t="shared" si="12"/>
        <v>GC_Url ;</v>
      </c>
    </row>
    <row r="34" spans="1:23" hidden="1">
      <c r="N34" t="str">
        <f t="shared" si="1"/>
        <v/>
      </c>
      <c r="O34" t="str">
        <f t="shared" si="2"/>
        <v/>
      </c>
      <c r="P34" t="str">
        <f t="shared" ref="P34:P65" si="14">IF($D34="●",$A34&amp;";","")</f>
        <v/>
      </c>
      <c r="Q34" t="str">
        <f t="shared" ref="Q34:W39" si="15">IF($D34="●",$A34&amp;";","")</f>
        <v/>
      </c>
      <c r="R34" t="str">
        <f t="shared" si="15"/>
        <v/>
      </c>
      <c r="S34" t="str">
        <f t="shared" si="15"/>
        <v/>
      </c>
      <c r="T34" t="str">
        <f t="shared" si="15"/>
        <v/>
      </c>
      <c r="U34" t="str">
        <f t="shared" si="15"/>
        <v/>
      </c>
      <c r="V34" t="str">
        <f t="shared" si="15"/>
        <v/>
      </c>
      <c r="W34" t="str">
        <f t="shared" si="15"/>
        <v/>
      </c>
    </row>
    <row r="35" spans="1:23" hidden="1">
      <c r="N35" t="str">
        <f t="shared" si="1"/>
        <v/>
      </c>
      <c r="O35" t="str">
        <f t="shared" si="2"/>
        <v/>
      </c>
      <c r="P35" t="str">
        <f t="shared" si="14"/>
        <v/>
      </c>
      <c r="Q35" t="str">
        <f t="shared" si="15"/>
        <v/>
      </c>
      <c r="R35" t="str">
        <f t="shared" si="15"/>
        <v/>
      </c>
      <c r="S35" t="str">
        <f t="shared" si="15"/>
        <v/>
      </c>
      <c r="T35" t="str">
        <f t="shared" si="15"/>
        <v/>
      </c>
      <c r="U35" t="str">
        <f t="shared" si="15"/>
        <v/>
      </c>
      <c r="V35" t="str">
        <f t="shared" si="15"/>
        <v/>
      </c>
      <c r="W35" t="str">
        <f t="shared" si="15"/>
        <v/>
      </c>
    </row>
    <row r="36" spans="1:23" hidden="1">
      <c r="N36" t="str">
        <f t="shared" si="1"/>
        <v/>
      </c>
      <c r="O36" t="str">
        <f t="shared" si="2"/>
        <v/>
      </c>
      <c r="P36" t="str">
        <f t="shared" si="14"/>
        <v/>
      </c>
      <c r="Q36" t="str">
        <f t="shared" si="15"/>
        <v/>
      </c>
      <c r="R36" t="str">
        <f t="shared" si="15"/>
        <v/>
      </c>
      <c r="S36" t="str">
        <f t="shared" si="15"/>
        <v/>
      </c>
      <c r="T36" t="str">
        <f t="shared" si="15"/>
        <v/>
      </c>
      <c r="U36" t="str">
        <f t="shared" si="15"/>
        <v/>
      </c>
      <c r="V36" t="str">
        <f t="shared" si="15"/>
        <v/>
      </c>
      <c r="W36" t="str">
        <f t="shared" si="15"/>
        <v/>
      </c>
    </row>
    <row r="37" spans="1:23" hidden="1">
      <c r="N37" t="str">
        <f t="shared" si="1"/>
        <v/>
      </c>
      <c r="O37" t="str">
        <f t="shared" si="2"/>
        <v/>
      </c>
      <c r="P37" t="str">
        <f t="shared" si="14"/>
        <v/>
      </c>
      <c r="Q37" t="str">
        <f t="shared" si="15"/>
        <v/>
      </c>
      <c r="R37" t="str">
        <f t="shared" si="15"/>
        <v/>
      </c>
      <c r="S37" t="str">
        <f t="shared" si="15"/>
        <v/>
      </c>
      <c r="T37" t="str">
        <f t="shared" si="15"/>
        <v/>
      </c>
      <c r="U37" t="str">
        <f t="shared" si="15"/>
        <v/>
      </c>
      <c r="V37" t="str">
        <f t="shared" si="15"/>
        <v/>
      </c>
      <c r="W37" t="str">
        <f t="shared" si="15"/>
        <v/>
      </c>
    </row>
    <row r="38" spans="1:23" hidden="1">
      <c r="N38" t="str">
        <f t="shared" si="1"/>
        <v/>
      </c>
      <c r="O38" t="str">
        <f t="shared" si="2"/>
        <v/>
      </c>
      <c r="P38" t="str">
        <f t="shared" si="14"/>
        <v/>
      </c>
      <c r="Q38" t="str">
        <f t="shared" si="15"/>
        <v/>
      </c>
      <c r="R38" t="str">
        <f t="shared" si="15"/>
        <v/>
      </c>
      <c r="S38" t="str">
        <f t="shared" si="15"/>
        <v/>
      </c>
      <c r="T38" t="str">
        <f t="shared" si="15"/>
        <v/>
      </c>
      <c r="U38" t="str">
        <f t="shared" si="15"/>
        <v/>
      </c>
      <c r="V38" t="str">
        <f t="shared" si="15"/>
        <v/>
      </c>
      <c r="W38" t="str">
        <f t="shared" si="15"/>
        <v/>
      </c>
    </row>
    <row r="39" spans="1:23" hidden="1">
      <c r="N39" t="str">
        <f t="shared" si="1"/>
        <v/>
      </c>
      <c r="O39" t="str">
        <f t="shared" si="2"/>
        <v/>
      </c>
      <c r="P39" t="str">
        <f t="shared" si="14"/>
        <v/>
      </c>
      <c r="Q39" t="str">
        <f t="shared" si="15"/>
        <v/>
      </c>
      <c r="R39" t="str">
        <f t="shared" si="15"/>
        <v/>
      </c>
      <c r="S39" t="str">
        <f t="shared" si="15"/>
        <v/>
      </c>
      <c r="T39" t="str">
        <f t="shared" ref="Q39:W65" si="16">IF($D39="●",$A39&amp;";","")</f>
        <v/>
      </c>
      <c r="U39" t="str">
        <f t="shared" si="16"/>
        <v/>
      </c>
      <c r="V39" t="str">
        <f t="shared" si="16"/>
        <v/>
      </c>
      <c r="W39" t="str">
        <f t="shared" si="16"/>
        <v/>
      </c>
    </row>
    <row r="40" spans="1:23" hidden="1">
      <c r="N40" t="str">
        <f t="shared" si="1"/>
        <v/>
      </c>
      <c r="O40" t="str">
        <f t="shared" si="2"/>
        <v/>
      </c>
      <c r="P40" t="str">
        <f t="shared" si="14"/>
        <v/>
      </c>
      <c r="Q40" t="str">
        <f t="shared" si="16"/>
        <v/>
      </c>
      <c r="R40" t="str">
        <f t="shared" si="16"/>
        <v/>
      </c>
      <c r="S40" t="str">
        <f t="shared" si="16"/>
        <v/>
      </c>
      <c r="T40" t="str">
        <f t="shared" si="16"/>
        <v/>
      </c>
      <c r="U40" t="str">
        <f t="shared" si="16"/>
        <v/>
      </c>
      <c r="V40" t="str">
        <f t="shared" si="16"/>
        <v/>
      </c>
      <c r="W40" t="str">
        <f t="shared" si="16"/>
        <v/>
      </c>
    </row>
    <row r="41" spans="1:23" hidden="1">
      <c r="N41" t="str">
        <f t="shared" si="1"/>
        <v/>
      </c>
      <c r="O41" t="str">
        <f t="shared" si="2"/>
        <v/>
      </c>
      <c r="P41" t="str">
        <f t="shared" si="14"/>
        <v/>
      </c>
      <c r="Q41" t="str">
        <f t="shared" si="16"/>
        <v/>
      </c>
      <c r="R41" t="str">
        <f t="shared" si="16"/>
        <v/>
      </c>
      <c r="S41" t="str">
        <f t="shared" si="16"/>
        <v/>
      </c>
      <c r="T41" t="str">
        <f t="shared" si="16"/>
        <v/>
      </c>
      <c r="U41" t="str">
        <f t="shared" si="16"/>
        <v/>
      </c>
      <c r="V41" t="str">
        <f t="shared" si="16"/>
        <v/>
      </c>
      <c r="W41" t="str">
        <f t="shared" si="16"/>
        <v/>
      </c>
    </row>
    <row r="42" spans="1:23" hidden="1">
      <c r="N42" t="str">
        <f t="shared" si="1"/>
        <v/>
      </c>
      <c r="O42" t="str">
        <f t="shared" si="2"/>
        <v/>
      </c>
      <c r="P42" t="str">
        <f t="shared" si="14"/>
        <v/>
      </c>
      <c r="Q42" t="str">
        <f t="shared" si="16"/>
        <v/>
      </c>
      <c r="R42" t="str">
        <f t="shared" si="16"/>
        <v/>
      </c>
      <c r="S42" t="str">
        <f t="shared" si="16"/>
        <v/>
      </c>
      <c r="T42" t="str">
        <f t="shared" si="16"/>
        <v/>
      </c>
      <c r="U42" t="str">
        <f t="shared" si="16"/>
        <v/>
      </c>
      <c r="V42" t="str">
        <f t="shared" si="16"/>
        <v/>
      </c>
      <c r="W42" t="str">
        <f t="shared" si="16"/>
        <v/>
      </c>
    </row>
    <row r="43" spans="1:23" hidden="1">
      <c r="N43" t="str">
        <f t="shared" si="1"/>
        <v/>
      </c>
      <c r="O43" t="str">
        <f t="shared" si="2"/>
        <v/>
      </c>
      <c r="P43" t="str">
        <f t="shared" si="14"/>
        <v/>
      </c>
      <c r="Q43" t="str">
        <f t="shared" si="16"/>
        <v/>
      </c>
      <c r="R43" t="str">
        <f t="shared" si="16"/>
        <v/>
      </c>
      <c r="S43" t="str">
        <f t="shared" si="16"/>
        <v/>
      </c>
      <c r="T43" t="str">
        <f t="shared" si="16"/>
        <v/>
      </c>
      <c r="U43" t="str">
        <f t="shared" si="16"/>
        <v/>
      </c>
      <c r="V43" t="str">
        <f t="shared" si="16"/>
        <v/>
      </c>
      <c r="W43" t="str">
        <f t="shared" si="16"/>
        <v/>
      </c>
    </row>
    <row r="44" spans="1:23" hidden="1">
      <c r="N44" t="str">
        <f t="shared" si="1"/>
        <v/>
      </c>
      <c r="O44" t="str">
        <f t="shared" si="2"/>
        <v/>
      </c>
      <c r="P44" t="str">
        <f t="shared" si="14"/>
        <v/>
      </c>
      <c r="Q44" t="str">
        <f t="shared" si="16"/>
        <v/>
      </c>
      <c r="R44" t="str">
        <f t="shared" si="16"/>
        <v/>
      </c>
      <c r="S44" t="str">
        <f t="shared" si="16"/>
        <v/>
      </c>
      <c r="T44" t="str">
        <f t="shared" si="16"/>
        <v/>
      </c>
      <c r="U44" t="str">
        <f t="shared" si="16"/>
        <v/>
      </c>
      <c r="V44" t="str">
        <f t="shared" si="16"/>
        <v/>
      </c>
      <c r="W44" t="str">
        <f t="shared" si="16"/>
        <v/>
      </c>
    </row>
    <row r="45" spans="1:23" hidden="1">
      <c r="N45" t="str">
        <f t="shared" si="1"/>
        <v/>
      </c>
      <c r="O45" t="str">
        <f t="shared" si="2"/>
        <v/>
      </c>
      <c r="P45" t="str">
        <f t="shared" si="14"/>
        <v/>
      </c>
      <c r="Q45" t="str">
        <f t="shared" si="16"/>
        <v/>
      </c>
      <c r="R45" t="str">
        <f t="shared" si="16"/>
        <v/>
      </c>
      <c r="S45" t="str">
        <f t="shared" si="16"/>
        <v/>
      </c>
      <c r="T45" t="str">
        <f t="shared" si="16"/>
        <v/>
      </c>
      <c r="U45" t="str">
        <f t="shared" si="16"/>
        <v/>
      </c>
      <c r="V45" t="str">
        <f t="shared" si="16"/>
        <v/>
      </c>
      <c r="W45" t="str">
        <f t="shared" si="16"/>
        <v/>
      </c>
    </row>
    <row r="46" spans="1:23" hidden="1">
      <c r="N46" t="str">
        <f t="shared" si="1"/>
        <v/>
      </c>
      <c r="O46" t="str">
        <f t="shared" si="2"/>
        <v/>
      </c>
      <c r="P46" t="str">
        <f t="shared" si="14"/>
        <v/>
      </c>
      <c r="Q46" t="str">
        <f t="shared" si="16"/>
        <v/>
      </c>
      <c r="R46" t="str">
        <f t="shared" si="16"/>
        <v/>
      </c>
      <c r="S46" t="str">
        <f t="shared" si="16"/>
        <v/>
      </c>
      <c r="T46" t="str">
        <f t="shared" si="16"/>
        <v/>
      </c>
      <c r="U46" t="str">
        <f t="shared" si="16"/>
        <v/>
      </c>
      <c r="V46" t="str">
        <f t="shared" si="16"/>
        <v/>
      </c>
      <c r="W46" t="str">
        <f t="shared" si="16"/>
        <v/>
      </c>
    </row>
    <row r="47" spans="1:23" hidden="1">
      <c r="N47" t="str">
        <f t="shared" si="1"/>
        <v/>
      </c>
      <c r="O47" t="str">
        <f t="shared" si="2"/>
        <v/>
      </c>
      <c r="P47" t="str">
        <f t="shared" si="14"/>
        <v/>
      </c>
      <c r="Q47" t="str">
        <f t="shared" si="16"/>
        <v/>
      </c>
      <c r="R47" t="str">
        <f t="shared" si="16"/>
        <v/>
      </c>
      <c r="S47" t="str">
        <f t="shared" si="16"/>
        <v/>
      </c>
      <c r="T47" t="str">
        <f t="shared" si="16"/>
        <v/>
      </c>
      <c r="U47" t="str">
        <f t="shared" si="16"/>
        <v/>
      </c>
      <c r="V47" t="str">
        <f t="shared" si="16"/>
        <v/>
      </c>
      <c r="W47" t="str">
        <f t="shared" si="16"/>
        <v/>
      </c>
    </row>
    <row r="48" spans="1:23" hidden="1">
      <c r="N48" t="str">
        <f t="shared" si="1"/>
        <v/>
      </c>
      <c r="O48" t="str">
        <f t="shared" si="2"/>
        <v/>
      </c>
      <c r="P48" t="str">
        <f t="shared" si="14"/>
        <v/>
      </c>
      <c r="Q48" t="str">
        <f t="shared" si="16"/>
        <v/>
      </c>
      <c r="R48" t="str">
        <f t="shared" si="16"/>
        <v/>
      </c>
      <c r="S48" t="str">
        <f t="shared" si="16"/>
        <v/>
      </c>
      <c r="T48" t="str">
        <f t="shared" si="16"/>
        <v/>
      </c>
      <c r="U48" t="str">
        <f t="shared" si="16"/>
        <v/>
      </c>
      <c r="V48" t="str">
        <f t="shared" si="16"/>
        <v/>
      </c>
      <c r="W48" t="str">
        <f t="shared" si="16"/>
        <v/>
      </c>
    </row>
    <row r="49" spans="14:23" hidden="1">
      <c r="N49" t="str">
        <f t="shared" si="1"/>
        <v/>
      </c>
      <c r="O49" t="str">
        <f t="shared" si="2"/>
        <v/>
      </c>
      <c r="P49" t="str">
        <f t="shared" si="14"/>
        <v/>
      </c>
      <c r="Q49" t="str">
        <f t="shared" si="16"/>
        <v/>
      </c>
      <c r="R49" t="str">
        <f t="shared" si="16"/>
        <v/>
      </c>
      <c r="S49" t="str">
        <f t="shared" si="16"/>
        <v/>
      </c>
      <c r="T49" t="str">
        <f t="shared" si="16"/>
        <v/>
      </c>
      <c r="U49" t="str">
        <f t="shared" si="16"/>
        <v/>
      </c>
      <c r="V49" t="str">
        <f t="shared" si="16"/>
        <v/>
      </c>
      <c r="W49" t="str">
        <f t="shared" si="16"/>
        <v/>
      </c>
    </row>
    <row r="50" spans="14:23" hidden="1">
      <c r="N50" t="str">
        <f t="shared" si="1"/>
        <v/>
      </c>
      <c r="O50" t="str">
        <f t="shared" si="2"/>
        <v/>
      </c>
      <c r="P50" t="str">
        <f t="shared" si="14"/>
        <v/>
      </c>
      <c r="Q50" t="str">
        <f t="shared" si="16"/>
        <v/>
      </c>
      <c r="R50" t="str">
        <f t="shared" si="16"/>
        <v/>
      </c>
      <c r="S50" t="str">
        <f t="shared" si="16"/>
        <v/>
      </c>
      <c r="T50" t="str">
        <f t="shared" si="16"/>
        <v/>
      </c>
      <c r="U50" t="str">
        <f t="shared" si="16"/>
        <v/>
      </c>
      <c r="V50" t="str">
        <f t="shared" si="16"/>
        <v/>
      </c>
      <c r="W50" t="str">
        <f t="shared" si="16"/>
        <v/>
      </c>
    </row>
    <row r="51" spans="14:23" hidden="1">
      <c r="N51" t="str">
        <f t="shared" si="1"/>
        <v/>
      </c>
      <c r="O51" t="str">
        <f t="shared" si="2"/>
        <v/>
      </c>
      <c r="P51" t="str">
        <f t="shared" si="14"/>
        <v/>
      </c>
      <c r="Q51" t="str">
        <f t="shared" si="16"/>
        <v/>
      </c>
      <c r="R51" t="str">
        <f t="shared" si="16"/>
        <v/>
      </c>
      <c r="S51" t="str">
        <f t="shared" si="16"/>
        <v/>
      </c>
      <c r="T51" t="str">
        <f t="shared" si="16"/>
        <v/>
      </c>
      <c r="U51" t="str">
        <f t="shared" si="16"/>
        <v/>
      </c>
      <c r="V51" t="str">
        <f t="shared" si="16"/>
        <v/>
      </c>
      <c r="W51" t="str">
        <f t="shared" si="16"/>
        <v/>
      </c>
    </row>
    <row r="52" spans="14:23" hidden="1">
      <c r="N52" t="str">
        <f t="shared" si="1"/>
        <v/>
      </c>
      <c r="O52" t="str">
        <f t="shared" si="2"/>
        <v/>
      </c>
      <c r="P52" t="str">
        <f t="shared" si="14"/>
        <v/>
      </c>
      <c r="Q52" t="str">
        <f t="shared" si="16"/>
        <v/>
      </c>
      <c r="R52" t="str">
        <f t="shared" si="16"/>
        <v/>
      </c>
      <c r="S52" t="str">
        <f t="shared" si="16"/>
        <v/>
      </c>
      <c r="T52" t="str">
        <f t="shared" si="16"/>
        <v/>
      </c>
      <c r="U52" t="str">
        <f t="shared" si="16"/>
        <v/>
      </c>
      <c r="V52" t="str">
        <f t="shared" si="16"/>
        <v/>
      </c>
      <c r="W52" t="str">
        <f t="shared" si="16"/>
        <v/>
      </c>
    </row>
    <row r="53" spans="14:23" hidden="1">
      <c r="N53" t="str">
        <f t="shared" si="1"/>
        <v/>
      </c>
      <c r="O53" t="str">
        <f t="shared" si="2"/>
        <v/>
      </c>
      <c r="P53" t="str">
        <f t="shared" si="14"/>
        <v/>
      </c>
      <c r="Q53" t="str">
        <f t="shared" si="16"/>
        <v/>
      </c>
      <c r="R53" t="str">
        <f t="shared" si="16"/>
        <v/>
      </c>
      <c r="S53" t="str">
        <f t="shared" si="16"/>
        <v/>
      </c>
      <c r="T53" t="str">
        <f t="shared" si="16"/>
        <v/>
      </c>
      <c r="U53" t="str">
        <f t="shared" si="16"/>
        <v/>
      </c>
      <c r="V53" t="str">
        <f t="shared" si="16"/>
        <v/>
      </c>
      <c r="W53" t="str">
        <f t="shared" si="16"/>
        <v/>
      </c>
    </row>
    <row r="54" spans="14:23" hidden="1">
      <c r="N54" t="str">
        <f t="shared" si="1"/>
        <v/>
      </c>
      <c r="O54" t="str">
        <f t="shared" si="2"/>
        <v/>
      </c>
      <c r="P54" t="str">
        <f t="shared" si="14"/>
        <v/>
      </c>
      <c r="Q54" t="str">
        <f t="shared" si="16"/>
        <v/>
      </c>
      <c r="R54" t="str">
        <f t="shared" si="16"/>
        <v/>
      </c>
      <c r="S54" t="str">
        <f t="shared" si="16"/>
        <v/>
      </c>
      <c r="T54" t="str">
        <f t="shared" si="16"/>
        <v/>
      </c>
      <c r="U54" t="str">
        <f t="shared" si="16"/>
        <v/>
      </c>
      <c r="V54" t="str">
        <f t="shared" si="16"/>
        <v/>
      </c>
      <c r="W54" t="str">
        <f t="shared" si="16"/>
        <v/>
      </c>
    </row>
    <row r="55" spans="14:23" hidden="1">
      <c r="N55" t="str">
        <f t="shared" si="1"/>
        <v/>
      </c>
      <c r="O55" t="str">
        <f t="shared" si="2"/>
        <v/>
      </c>
      <c r="P55" t="str">
        <f t="shared" si="14"/>
        <v/>
      </c>
      <c r="Q55" t="str">
        <f t="shared" si="16"/>
        <v/>
      </c>
      <c r="R55" t="str">
        <f t="shared" si="16"/>
        <v/>
      </c>
      <c r="S55" t="str">
        <f t="shared" si="16"/>
        <v/>
      </c>
      <c r="T55" t="str">
        <f t="shared" si="16"/>
        <v/>
      </c>
      <c r="U55" t="str">
        <f t="shared" si="16"/>
        <v/>
      </c>
      <c r="V55" t="str">
        <f t="shared" si="16"/>
        <v/>
      </c>
      <c r="W55" t="str">
        <f t="shared" si="16"/>
        <v/>
      </c>
    </row>
    <row r="56" spans="14:23" hidden="1">
      <c r="N56" t="str">
        <f t="shared" si="1"/>
        <v/>
      </c>
      <c r="O56" t="str">
        <f t="shared" si="2"/>
        <v/>
      </c>
      <c r="P56" t="str">
        <f t="shared" si="14"/>
        <v/>
      </c>
      <c r="Q56" t="str">
        <f t="shared" si="16"/>
        <v/>
      </c>
      <c r="R56" t="str">
        <f t="shared" si="16"/>
        <v/>
      </c>
      <c r="S56" t="str">
        <f t="shared" si="16"/>
        <v/>
      </c>
      <c r="T56" t="str">
        <f t="shared" si="16"/>
        <v/>
      </c>
      <c r="U56" t="str">
        <f t="shared" si="16"/>
        <v/>
      </c>
      <c r="V56" t="str">
        <f t="shared" si="16"/>
        <v/>
      </c>
      <c r="W56" t="str">
        <f t="shared" si="16"/>
        <v/>
      </c>
    </row>
    <row r="57" spans="14:23" hidden="1">
      <c r="N57" t="str">
        <f t="shared" si="1"/>
        <v/>
      </c>
      <c r="O57" t="str">
        <f t="shared" si="2"/>
        <v/>
      </c>
      <c r="P57" t="str">
        <f t="shared" si="14"/>
        <v/>
      </c>
      <c r="Q57" t="str">
        <f t="shared" si="16"/>
        <v/>
      </c>
      <c r="R57" t="str">
        <f t="shared" si="16"/>
        <v/>
      </c>
      <c r="S57" t="str">
        <f t="shared" si="16"/>
        <v/>
      </c>
      <c r="T57" t="str">
        <f t="shared" si="16"/>
        <v/>
      </c>
      <c r="U57" t="str">
        <f t="shared" si="16"/>
        <v/>
      </c>
      <c r="V57" t="str">
        <f t="shared" si="16"/>
        <v/>
      </c>
      <c r="W57" t="str">
        <f t="shared" si="16"/>
        <v/>
      </c>
    </row>
    <row r="58" spans="14:23" hidden="1">
      <c r="N58" t="str">
        <f t="shared" si="1"/>
        <v/>
      </c>
      <c r="O58" t="str">
        <f t="shared" si="2"/>
        <v/>
      </c>
      <c r="P58" t="str">
        <f t="shared" si="14"/>
        <v/>
      </c>
      <c r="Q58" t="str">
        <f t="shared" si="16"/>
        <v/>
      </c>
      <c r="R58" t="str">
        <f t="shared" si="16"/>
        <v/>
      </c>
      <c r="S58" t="str">
        <f t="shared" si="16"/>
        <v/>
      </c>
      <c r="T58" t="str">
        <f t="shared" si="16"/>
        <v/>
      </c>
      <c r="U58" t="str">
        <f t="shared" si="16"/>
        <v/>
      </c>
      <c r="V58" t="str">
        <f t="shared" si="16"/>
        <v/>
      </c>
      <c r="W58" t="str">
        <f t="shared" si="16"/>
        <v/>
      </c>
    </row>
    <row r="59" spans="14:23" hidden="1">
      <c r="N59" t="str">
        <f t="shared" ref="N59:O66" si="17">TRIM(B59)</f>
        <v/>
      </c>
      <c r="O59" t="str">
        <f t="shared" si="17"/>
        <v/>
      </c>
      <c r="P59" t="str">
        <f t="shared" si="14"/>
        <v/>
      </c>
      <c r="Q59" t="str">
        <f t="shared" si="16"/>
        <v/>
      </c>
      <c r="R59" t="str">
        <f t="shared" si="16"/>
        <v/>
      </c>
      <c r="S59" t="str">
        <f t="shared" si="16"/>
        <v/>
      </c>
      <c r="T59" t="str">
        <f t="shared" si="16"/>
        <v/>
      </c>
      <c r="U59" t="str">
        <f t="shared" si="16"/>
        <v/>
      </c>
      <c r="V59" t="str">
        <f t="shared" si="16"/>
        <v/>
      </c>
      <c r="W59" t="str">
        <f t="shared" si="16"/>
        <v/>
      </c>
    </row>
    <row r="60" spans="14:23" hidden="1">
      <c r="N60" t="str">
        <f t="shared" si="17"/>
        <v/>
      </c>
      <c r="O60" t="str">
        <f t="shared" si="17"/>
        <v/>
      </c>
      <c r="P60" t="str">
        <f t="shared" si="14"/>
        <v/>
      </c>
      <c r="Q60" t="str">
        <f t="shared" si="16"/>
        <v/>
      </c>
      <c r="R60" t="str">
        <f t="shared" si="16"/>
        <v/>
      </c>
      <c r="S60" t="str">
        <f t="shared" si="16"/>
        <v/>
      </c>
      <c r="T60" t="str">
        <f t="shared" si="16"/>
        <v/>
      </c>
      <c r="U60" t="str">
        <f t="shared" si="16"/>
        <v/>
      </c>
      <c r="V60" t="str">
        <f t="shared" si="16"/>
        <v/>
      </c>
      <c r="W60" t="str">
        <f t="shared" si="16"/>
        <v/>
      </c>
    </row>
    <row r="61" spans="14:23" hidden="1">
      <c r="N61" t="str">
        <f t="shared" si="17"/>
        <v/>
      </c>
      <c r="O61" t="str">
        <f t="shared" si="17"/>
        <v/>
      </c>
      <c r="P61" t="str">
        <f t="shared" si="14"/>
        <v/>
      </c>
      <c r="Q61" t="str">
        <f t="shared" si="16"/>
        <v/>
      </c>
      <c r="R61" t="str">
        <f t="shared" si="16"/>
        <v/>
      </c>
      <c r="S61" t="str">
        <f t="shared" si="16"/>
        <v/>
      </c>
      <c r="T61" t="str">
        <f t="shared" si="16"/>
        <v/>
      </c>
      <c r="U61" t="str">
        <f t="shared" si="16"/>
        <v/>
      </c>
      <c r="V61" t="str">
        <f t="shared" si="16"/>
        <v/>
      </c>
      <c r="W61" t="str">
        <f t="shared" si="16"/>
        <v/>
      </c>
    </row>
    <row r="62" spans="14:23" hidden="1">
      <c r="N62" t="str">
        <f t="shared" si="17"/>
        <v/>
      </c>
      <c r="O62" t="str">
        <f t="shared" si="17"/>
        <v/>
      </c>
      <c r="P62" t="str">
        <f t="shared" si="14"/>
        <v/>
      </c>
      <c r="Q62" t="str">
        <f t="shared" si="16"/>
        <v/>
      </c>
      <c r="R62" t="str">
        <f t="shared" si="16"/>
        <v/>
      </c>
      <c r="S62" t="str">
        <f t="shared" si="16"/>
        <v/>
      </c>
      <c r="T62" t="str">
        <f t="shared" si="16"/>
        <v/>
      </c>
      <c r="U62" t="str">
        <f t="shared" si="16"/>
        <v/>
      </c>
      <c r="V62" t="str">
        <f t="shared" si="16"/>
        <v/>
      </c>
      <c r="W62" t="str">
        <f t="shared" si="16"/>
        <v/>
      </c>
    </row>
    <row r="63" spans="14:23" hidden="1">
      <c r="N63" t="str">
        <f t="shared" si="17"/>
        <v/>
      </c>
      <c r="O63" t="str">
        <f t="shared" si="17"/>
        <v/>
      </c>
      <c r="P63" t="str">
        <f t="shared" si="14"/>
        <v/>
      </c>
      <c r="Q63" t="str">
        <f t="shared" si="16"/>
        <v/>
      </c>
      <c r="R63" t="str">
        <f t="shared" si="16"/>
        <v/>
      </c>
      <c r="S63" t="str">
        <f t="shared" si="16"/>
        <v/>
      </c>
      <c r="T63" t="str">
        <f t="shared" si="16"/>
        <v/>
      </c>
      <c r="U63" t="str">
        <f t="shared" si="16"/>
        <v/>
      </c>
      <c r="V63" t="str">
        <f t="shared" si="16"/>
        <v/>
      </c>
      <c r="W63" t="str">
        <f t="shared" si="16"/>
        <v/>
      </c>
    </row>
    <row r="64" spans="14:23" hidden="1">
      <c r="N64" t="str">
        <f t="shared" si="17"/>
        <v/>
      </c>
      <c r="O64" t="str">
        <f t="shared" si="17"/>
        <v/>
      </c>
      <c r="P64" t="str">
        <f t="shared" si="14"/>
        <v/>
      </c>
      <c r="Q64" t="str">
        <f t="shared" si="16"/>
        <v/>
      </c>
      <c r="R64" t="str">
        <f t="shared" si="16"/>
        <v/>
      </c>
      <c r="S64" t="str">
        <f t="shared" si="16"/>
        <v/>
      </c>
      <c r="T64" t="str">
        <f t="shared" si="16"/>
        <v/>
      </c>
      <c r="U64" t="str">
        <f t="shared" si="16"/>
        <v/>
      </c>
      <c r="V64" t="str">
        <f t="shared" si="16"/>
        <v/>
      </c>
      <c r="W64" t="str">
        <f t="shared" si="16"/>
        <v/>
      </c>
    </row>
    <row r="65" spans="14:23" hidden="1">
      <c r="N65" t="str">
        <f t="shared" si="17"/>
        <v/>
      </c>
      <c r="O65" t="str">
        <f t="shared" si="17"/>
        <v/>
      </c>
      <c r="P65" t="str">
        <f t="shared" si="14"/>
        <v/>
      </c>
      <c r="Q65" t="str">
        <f t="shared" si="16"/>
        <v/>
      </c>
      <c r="R65" t="str">
        <f t="shared" si="16"/>
        <v/>
      </c>
      <c r="S65" t="str">
        <f t="shared" si="16"/>
        <v/>
      </c>
      <c r="T65" t="str">
        <f t="shared" si="16"/>
        <v/>
      </c>
      <c r="U65" t="str">
        <f t="shared" si="16"/>
        <v/>
      </c>
      <c r="V65" t="str">
        <f t="shared" si="16"/>
        <v/>
      </c>
      <c r="W65" t="str">
        <f t="shared" si="16"/>
        <v/>
      </c>
    </row>
    <row r="66" spans="14:23" hidden="1">
      <c r="N66" t="str">
        <f t="shared" si="17"/>
        <v/>
      </c>
      <c r="O66" t="str">
        <f t="shared" si="17"/>
        <v/>
      </c>
    </row>
    <row r="67" spans="14:23" hidden="1">
      <c r="N67" t="str">
        <f t="shared" ref="N67:O104" si="18">TRIM(B67)</f>
        <v/>
      </c>
      <c r="O67" t="str">
        <f t="shared" si="18"/>
        <v/>
      </c>
    </row>
    <row r="68" spans="14:23" hidden="1">
      <c r="N68" t="str">
        <f t="shared" si="18"/>
        <v/>
      </c>
      <c r="O68" t="str">
        <f t="shared" si="18"/>
        <v/>
      </c>
    </row>
    <row r="69" spans="14:23" hidden="1">
      <c r="N69" t="str">
        <f t="shared" si="18"/>
        <v/>
      </c>
      <c r="O69" t="str">
        <f t="shared" si="18"/>
        <v/>
      </c>
    </row>
    <row r="70" spans="14:23" hidden="1">
      <c r="N70" t="str">
        <f t="shared" si="18"/>
        <v/>
      </c>
      <c r="O70" t="str">
        <f t="shared" si="18"/>
        <v/>
      </c>
    </row>
    <row r="71" spans="14:23" hidden="1">
      <c r="N71" t="str">
        <f t="shared" si="18"/>
        <v/>
      </c>
      <c r="O71" t="str">
        <f t="shared" si="18"/>
        <v/>
      </c>
    </row>
    <row r="72" spans="14:23" hidden="1">
      <c r="N72" t="str">
        <f t="shared" si="18"/>
        <v/>
      </c>
      <c r="O72" t="str">
        <f t="shared" si="18"/>
        <v/>
      </c>
    </row>
    <row r="73" spans="14:23" hidden="1">
      <c r="N73" t="str">
        <f t="shared" si="18"/>
        <v/>
      </c>
      <c r="O73" t="str">
        <f t="shared" si="18"/>
        <v/>
      </c>
    </row>
    <row r="74" spans="14:23" hidden="1">
      <c r="N74" t="str">
        <f t="shared" si="18"/>
        <v/>
      </c>
      <c r="O74" t="str">
        <f t="shared" si="18"/>
        <v/>
      </c>
    </row>
    <row r="75" spans="14:23" hidden="1">
      <c r="N75" t="str">
        <f t="shared" si="18"/>
        <v/>
      </c>
      <c r="O75" t="str">
        <f t="shared" si="18"/>
        <v/>
      </c>
    </row>
    <row r="76" spans="14:23" hidden="1">
      <c r="N76" t="str">
        <f t="shared" si="18"/>
        <v/>
      </c>
      <c r="O76" t="str">
        <f t="shared" si="18"/>
        <v/>
      </c>
    </row>
    <row r="77" spans="14:23" hidden="1">
      <c r="N77" t="str">
        <f t="shared" si="18"/>
        <v/>
      </c>
      <c r="O77" t="str">
        <f t="shared" si="18"/>
        <v/>
      </c>
    </row>
    <row r="78" spans="14:23" hidden="1">
      <c r="N78" t="str">
        <f t="shared" si="18"/>
        <v/>
      </c>
      <c r="O78" t="str">
        <f t="shared" si="18"/>
        <v/>
      </c>
    </row>
    <row r="79" spans="14:23" hidden="1">
      <c r="N79" t="str">
        <f t="shared" si="18"/>
        <v/>
      </c>
      <c r="O79" t="str">
        <f t="shared" si="18"/>
        <v/>
      </c>
    </row>
    <row r="80" spans="14:23" hidden="1">
      <c r="N80" t="str">
        <f t="shared" si="18"/>
        <v/>
      </c>
      <c r="O80" t="str">
        <f t="shared" si="18"/>
        <v/>
      </c>
    </row>
    <row r="81" spans="14:15" hidden="1">
      <c r="N81" t="str">
        <f t="shared" si="18"/>
        <v/>
      </c>
      <c r="O81" t="str">
        <f t="shared" si="18"/>
        <v/>
      </c>
    </row>
    <row r="82" spans="14:15" hidden="1">
      <c r="N82" t="str">
        <f t="shared" si="18"/>
        <v/>
      </c>
      <c r="O82" t="str">
        <f t="shared" si="18"/>
        <v/>
      </c>
    </row>
    <row r="83" spans="14:15" hidden="1">
      <c r="N83" t="str">
        <f t="shared" si="18"/>
        <v/>
      </c>
      <c r="O83" t="str">
        <f t="shared" si="18"/>
        <v/>
      </c>
    </row>
    <row r="84" spans="14:15" hidden="1">
      <c r="N84" t="str">
        <f t="shared" si="18"/>
        <v/>
      </c>
      <c r="O84" t="str">
        <f t="shared" si="18"/>
        <v/>
      </c>
    </row>
    <row r="85" spans="14:15" hidden="1">
      <c r="N85" t="str">
        <f t="shared" si="18"/>
        <v/>
      </c>
      <c r="O85" t="str">
        <f t="shared" si="18"/>
        <v/>
      </c>
    </row>
    <row r="86" spans="14:15" hidden="1">
      <c r="N86" t="str">
        <f t="shared" si="18"/>
        <v/>
      </c>
      <c r="O86" t="str">
        <f t="shared" si="18"/>
        <v/>
      </c>
    </row>
    <row r="87" spans="14:15" hidden="1">
      <c r="N87" t="str">
        <f t="shared" si="18"/>
        <v/>
      </c>
      <c r="O87" t="str">
        <f t="shared" si="18"/>
        <v/>
      </c>
    </row>
    <row r="88" spans="14:15" hidden="1">
      <c r="N88" t="str">
        <f t="shared" si="18"/>
        <v/>
      </c>
      <c r="O88" t="str">
        <f t="shared" si="18"/>
        <v/>
      </c>
    </row>
    <row r="89" spans="14:15" hidden="1">
      <c r="N89" t="str">
        <f t="shared" si="18"/>
        <v/>
      </c>
      <c r="O89" t="str">
        <f t="shared" si="18"/>
        <v/>
      </c>
    </row>
    <row r="90" spans="14:15" hidden="1">
      <c r="N90" t="str">
        <f t="shared" si="18"/>
        <v/>
      </c>
      <c r="O90" t="str">
        <f t="shared" si="18"/>
        <v/>
      </c>
    </row>
    <row r="91" spans="14:15" hidden="1">
      <c r="N91" t="str">
        <f t="shared" si="18"/>
        <v/>
      </c>
      <c r="O91" t="str">
        <f t="shared" si="18"/>
        <v/>
      </c>
    </row>
    <row r="92" spans="14:15" hidden="1">
      <c r="N92" t="str">
        <f t="shared" si="18"/>
        <v/>
      </c>
      <c r="O92" t="str">
        <f t="shared" si="18"/>
        <v/>
      </c>
    </row>
    <row r="93" spans="14:15" hidden="1">
      <c r="N93" t="str">
        <f t="shared" si="18"/>
        <v/>
      </c>
      <c r="O93" t="str">
        <f t="shared" si="18"/>
        <v/>
      </c>
    </row>
    <row r="94" spans="14:15" hidden="1">
      <c r="N94" t="str">
        <f t="shared" si="18"/>
        <v/>
      </c>
      <c r="O94" t="str">
        <f t="shared" si="18"/>
        <v/>
      </c>
    </row>
    <row r="95" spans="14:15" hidden="1">
      <c r="N95" t="str">
        <f t="shared" si="18"/>
        <v/>
      </c>
      <c r="O95" t="str">
        <f t="shared" si="18"/>
        <v/>
      </c>
    </row>
    <row r="96" spans="14:15" hidden="1">
      <c r="N96" t="str">
        <f t="shared" si="18"/>
        <v/>
      </c>
      <c r="O96" t="str">
        <f t="shared" si="18"/>
        <v/>
      </c>
    </row>
    <row r="97" spans="14:23" hidden="1">
      <c r="N97" t="str">
        <f t="shared" si="18"/>
        <v/>
      </c>
      <c r="O97" t="str">
        <f t="shared" si="18"/>
        <v/>
      </c>
    </row>
    <row r="98" spans="14:23" hidden="1">
      <c r="N98" t="str">
        <f t="shared" si="18"/>
        <v/>
      </c>
      <c r="O98" t="str">
        <f t="shared" si="18"/>
        <v/>
      </c>
    </row>
    <row r="99" spans="14:23" hidden="1">
      <c r="N99" t="str">
        <f t="shared" si="18"/>
        <v/>
      </c>
      <c r="O99" t="str">
        <f t="shared" si="18"/>
        <v/>
      </c>
    </row>
    <row r="100" spans="14:23" hidden="1">
      <c r="N100" t="str">
        <f t="shared" si="18"/>
        <v/>
      </c>
      <c r="O100" t="str">
        <f t="shared" si="18"/>
        <v/>
      </c>
    </row>
    <row r="101" spans="14:23" hidden="1">
      <c r="N101" t="str">
        <f t="shared" si="18"/>
        <v/>
      </c>
      <c r="O101" t="str">
        <f t="shared" si="18"/>
        <v/>
      </c>
    </row>
    <row r="102" spans="14:23" hidden="1">
      <c r="N102" t="str">
        <f t="shared" si="18"/>
        <v/>
      </c>
      <c r="O102" t="str">
        <f t="shared" si="18"/>
        <v/>
      </c>
    </row>
    <row r="103" spans="14:23" hidden="1">
      <c r="N103" t="str">
        <f t="shared" si="18"/>
        <v/>
      </c>
      <c r="O103" t="str">
        <f t="shared" si="18"/>
        <v/>
      </c>
    </row>
    <row r="104" spans="14:23" hidden="1">
      <c r="N104" t="str">
        <f t="shared" si="18"/>
        <v/>
      </c>
      <c r="O104" t="str">
        <f t="shared" si="18"/>
        <v/>
      </c>
    </row>
    <row r="105" spans="14:23" ht="409.6">
      <c r="P105" s="4" t="str">
        <f>_xlfn.CONCAT(P2:P104)</f>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Q105" s="4" t="str">
        <f t="shared" ref="Q105:W105" si="19">_xlfn.CONCAT(Q2:Q104)</f>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R105" s="4" t="str">
        <f t="shared" si="19"/>
        <v>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S105" s="4" t="str">
        <f t="shared" si="19"/>
        <v>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T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U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V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W105" s="4" t="str">
        <f t="shared" si="19"/>
        <v>GC_Area ;GC_Bb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row>
    <row r="106" spans="14:23">
      <c r="P106" t="str">
        <f t="shared" ref="P106:W106" si="20">_xlfn.CONCAT(P1,":",P105)</f>
        <v>dot:GC_Bb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Q106" t="str">
        <f t="shared" si="20"/>
        <v>neato:GC_Bb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R106" t="str">
        <f t="shared" si="20"/>
        <v>fdp:GC_Bb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S106" t="str">
        <f t="shared" si="20"/>
        <v>sfdp:GC_Bb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T106" t="str">
        <f t="shared" si="20"/>
        <v>circo:GC_Bb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U106" t="str">
        <f t="shared" si="20"/>
        <v>twopi:GC_Bb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V106" t="str">
        <f t="shared" si="20"/>
        <v>osage:GC_Bb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W106" t="str">
        <f t="shared" si="20"/>
        <v>patchwork:GC_Area ;GC_Bb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row>
  </sheetData>
  <autoFilter ref="A1:P104" xr:uid="{FD531E0D-8512-3B4E-9D31-C07C43283896}"/>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06A0-FEFB-0449-BDA6-665A4AC5C0A2}">
  <dimension ref="A1:W106"/>
  <sheetViews>
    <sheetView workbookViewId="0">
      <pane xSplit="2" ySplit="1" topLeftCell="D60"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2" max="2" width="14" customWidth="1"/>
    <col min="3" max="3" width="86.42578125" bestFit="1"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bestFit="1" customWidth="1"/>
    <col min="11" max="11" width="9.85546875" bestFit="1" customWidth="1"/>
    <col min="15" max="15" width="86.5703125" customWidth="1"/>
  </cols>
  <sheetData>
    <row r="1" spans="1:23">
      <c r="B1" t="s">
        <v>193</v>
      </c>
      <c r="C1" t="s">
        <v>85</v>
      </c>
      <c r="D1" t="s">
        <v>77</v>
      </c>
      <c r="E1" t="s">
        <v>79</v>
      </c>
      <c r="F1" t="s">
        <v>80</v>
      </c>
      <c r="G1" t="s">
        <v>100</v>
      </c>
      <c r="H1" t="s">
        <v>82</v>
      </c>
      <c r="I1" t="s">
        <v>81</v>
      </c>
      <c r="J1" t="s">
        <v>101</v>
      </c>
      <c r="K1" t="s">
        <v>78</v>
      </c>
      <c r="L1" t="s">
        <v>195</v>
      </c>
      <c r="N1" t="s">
        <v>196</v>
      </c>
      <c r="O1" t="s">
        <v>367</v>
      </c>
      <c r="P1" t="s">
        <v>77</v>
      </c>
      <c r="Q1" t="s">
        <v>79</v>
      </c>
      <c r="R1" t="s">
        <v>80</v>
      </c>
      <c r="S1" t="s">
        <v>100</v>
      </c>
      <c r="T1" t="s">
        <v>82</v>
      </c>
      <c r="U1" t="s">
        <v>81</v>
      </c>
      <c r="V1" t="s">
        <v>101</v>
      </c>
      <c r="W1" t="s">
        <v>78</v>
      </c>
    </row>
    <row r="2" spans="1:23">
      <c r="A2" t="str">
        <f t="shared" ref="A2:A33" si="0">"G"&amp;LEFT($B$1,1)&amp;IF(LEFT(B2,1)="_","","_")&amp;PROPER($B2)</f>
        <v xml:space="preserve">GE_Arrowhead </v>
      </c>
      <c r="B2" t="s">
        <v>105</v>
      </c>
      <c r="C2" s="2" t="s">
        <v>148</v>
      </c>
      <c r="D2" t="str">
        <f t="shared" ref="D2:K8" si="1">IF($L2=0,"●","")</f>
        <v>●</v>
      </c>
      <c r="E2" t="str">
        <f t="shared" si="1"/>
        <v>●</v>
      </c>
      <c r="F2" t="str">
        <f t="shared" si="1"/>
        <v>●</v>
      </c>
      <c r="G2" t="str">
        <f t="shared" si="1"/>
        <v>●</v>
      </c>
      <c r="H2" t="str">
        <f t="shared" si="1"/>
        <v>●</v>
      </c>
      <c r="I2" t="str">
        <f t="shared" si="1"/>
        <v>●</v>
      </c>
      <c r="J2" t="str">
        <f t="shared" si="1"/>
        <v>●</v>
      </c>
      <c r="K2" t="str">
        <f t="shared" si="1"/>
        <v>●</v>
      </c>
      <c r="L2">
        <v>0</v>
      </c>
      <c r="M2" t="str">
        <f t="shared" ref="M2:M65" si="2">TRIM(A2)</f>
        <v>GE_Arrowhead</v>
      </c>
      <c r="N2" t="str">
        <f t="shared" ref="N2:N58" si="3">TRIM(C2)</f>
        <v>Style of arrowhead on the head node of an edge</v>
      </c>
      <c r="O2" t="str">
        <f t="shared" ref="O2:O33" si="4">IF(M2="","",_xlfn.CONCAT(M2,":",N2))</f>
        <v>GE_Arrowhead:Style of arrowhead on the head node of an edge</v>
      </c>
      <c r="P2" t="str">
        <f>IF(D2="●",$A2&amp;";","")</f>
        <v>GE_Arrowhead ;</v>
      </c>
      <c r="Q2" t="str">
        <f t="shared" ref="Q2:W2" si="5">IF(E2="●",$A2&amp;";","")</f>
        <v>GE_Arrowhead ;</v>
      </c>
      <c r="R2" t="str">
        <f t="shared" si="5"/>
        <v>GE_Arrowhead ;</v>
      </c>
      <c r="S2" t="str">
        <f t="shared" si="5"/>
        <v>GE_Arrowhead ;</v>
      </c>
      <c r="T2" t="str">
        <f t="shared" si="5"/>
        <v>GE_Arrowhead ;</v>
      </c>
      <c r="U2" t="str">
        <f t="shared" si="5"/>
        <v>GE_Arrowhead ;</v>
      </c>
      <c r="V2" t="str">
        <f t="shared" si="5"/>
        <v>GE_Arrowhead ;</v>
      </c>
      <c r="W2" t="str">
        <f t="shared" si="5"/>
        <v>GE_Arrowhead ;</v>
      </c>
    </row>
    <row r="3" spans="1:23">
      <c r="A3" t="str">
        <f t="shared" si="0"/>
        <v xml:space="preserve">GE_Arrowsize </v>
      </c>
      <c r="B3" t="s">
        <v>106</v>
      </c>
      <c r="C3" s="2" t="s">
        <v>149</v>
      </c>
      <c r="D3" t="str">
        <f t="shared" si="1"/>
        <v>●</v>
      </c>
      <c r="E3" t="str">
        <f t="shared" si="1"/>
        <v>●</v>
      </c>
      <c r="F3" t="str">
        <f t="shared" si="1"/>
        <v>●</v>
      </c>
      <c r="G3" t="str">
        <f t="shared" si="1"/>
        <v>●</v>
      </c>
      <c r="H3" t="str">
        <f t="shared" si="1"/>
        <v>●</v>
      </c>
      <c r="I3" t="str">
        <f t="shared" si="1"/>
        <v>●</v>
      </c>
      <c r="J3" t="str">
        <f t="shared" si="1"/>
        <v>●</v>
      </c>
      <c r="K3" t="str">
        <f t="shared" si="1"/>
        <v>●</v>
      </c>
      <c r="L3">
        <v>0</v>
      </c>
      <c r="M3" t="str">
        <f t="shared" si="2"/>
        <v>GE_Arrowsize</v>
      </c>
      <c r="N3" t="str">
        <f t="shared" si="3"/>
        <v>Multiplicative scale factor for arrowheads</v>
      </c>
      <c r="O3" t="str">
        <f t="shared" si="4"/>
        <v>GE_Arrowsize:Multiplicative scale factor for arrowheads</v>
      </c>
      <c r="P3" t="str">
        <f t="shared" ref="P3:P66" si="6">IF(D3="●",$A3&amp;";","")</f>
        <v>GE_Arrowsize ;</v>
      </c>
      <c r="Q3" t="str">
        <f t="shared" ref="Q3:Q66" si="7">IF(E3="●",$A3&amp;";","")</f>
        <v>GE_Arrowsize ;</v>
      </c>
      <c r="R3" t="str">
        <f t="shared" ref="R3:R66" si="8">IF(F3="●",$A3&amp;";","")</f>
        <v>GE_Arrowsize ;</v>
      </c>
      <c r="S3" t="str">
        <f t="shared" ref="S3:S66" si="9">IF(G3="●",$A3&amp;";","")</f>
        <v>GE_Arrowsize ;</v>
      </c>
      <c r="T3" t="str">
        <f t="shared" ref="T3:T66" si="10">IF(H3="●",$A3&amp;";","")</f>
        <v>GE_Arrowsize ;</v>
      </c>
      <c r="U3" t="str">
        <f t="shared" ref="U3:U66" si="11">IF(I3="●",$A3&amp;";","")</f>
        <v>GE_Arrowsize ;</v>
      </c>
      <c r="V3" t="str">
        <f t="shared" ref="V3:V66" si="12">IF(J3="●",$A3&amp;";","")</f>
        <v>GE_Arrowsize ;</v>
      </c>
      <c r="W3" t="str">
        <f t="shared" ref="W3:W66" si="13">IF(K3="●",$A3&amp;";","")</f>
        <v>GE_Arrowsize ;</v>
      </c>
    </row>
    <row r="4" spans="1:23">
      <c r="A4" t="str">
        <f t="shared" si="0"/>
        <v xml:space="preserve">GE_Arrowtail </v>
      </c>
      <c r="B4" t="s">
        <v>107</v>
      </c>
      <c r="C4" s="2" t="s">
        <v>150</v>
      </c>
      <c r="D4" t="str">
        <f t="shared" si="1"/>
        <v>●</v>
      </c>
      <c r="E4" t="str">
        <f t="shared" si="1"/>
        <v>●</v>
      </c>
      <c r="F4" t="str">
        <f t="shared" si="1"/>
        <v>●</v>
      </c>
      <c r="G4" t="str">
        <f t="shared" si="1"/>
        <v>●</v>
      </c>
      <c r="H4" t="str">
        <f t="shared" si="1"/>
        <v>●</v>
      </c>
      <c r="I4" t="str">
        <f t="shared" si="1"/>
        <v>●</v>
      </c>
      <c r="J4" t="str">
        <f t="shared" si="1"/>
        <v>●</v>
      </c>
      <c r="K4" t="str">
        <f t="shared" si="1"/>
        <v>●</v>
      </c>
      <c r="L4">
        <v>0</v>
      </c>
      <c r="M4" t="str">
        <f t="shared" si="2"/>
        <v>GE_Arrowtail</v>
      </c>
      <c r="N4" t="str">
        <f t="shared" si="3"/>
        <v>Style of arrowhead on the tail node of an edge</v>
      </c>
      <c r="O4" t="str">
        <f t="shared" si="4"/>
        <v>GE_Arrowtail:Style of arrowhead on the tail node of an edge</v>
      </c>
      <c r="P4" t="str">
        <f t="shared" si="6"/>
        <v>GE_Arrowtail ;</v>
      </c>
      <c r="Q4" t="str">
        <f t="shared" si="7"/>
        <v>GE_Arrowtail ;</v>
      </c>
      <c r="R4" t="str">
        <f t="shared" si="8"/>
        <v>GE_Arrowtail ;</v>
      </c>
      <c r="S4" t="str">
        <f t="shared" si="9"/>
        <v>GE_Arrowtail ;</v>
      </c>
      <c r="T4" t="str">
        <f t="shared" si="10"/>
        <v>GE_Arrowtail ;</v>
      </c>
      <c r="U4" t="str">
        <f t="shared" si="11"/>
        <v>GE_Arrowtail ;</v>
      </c>
      <c r="V4" t="str">
        <f t="shared" si="12"/>
        <v>GE_Arrowtail ;</v>
      </c>
      <c r="W4" t="str">
        <f t="shared" si="13"/>
        <v>GE_Arrowtail ;</v>
      </c>
    </row>
    <row r="5" spans="1:23">
      <c r="A5" t="str">
        <f t="shared" si="0"/>
        <v xml:space="preserve">GE_Class </v>
      </c>
      <c r="B5" t="s">
        <v>1</v>
      </c>
      <c r="C5" s="2" t="s">
        <v>29</v>
      </c>
      <c r="D5" t="str">
        <f t="shared" si="1"/>
        <v>●</v>
      </c>
      <c r="E5" t="str">
        <f t="shared" si="1"/>
        <v>●</v>
      </c>
      <c r="F5" t="str">
        <f t="shared" si="1"/>
        <v>●</v>
      </c>
      <c r="G5" t="str">
        <f t="shared" si="1"/>
        <v>●</v>
      </c>
      <c r="H5" t="str">
        <f t="shared" si="1"/>
        <v>●</v>
      </c>
      <c r="I5" t="str">
        <f t="shared" si="1"/>
        <v>●</v>
      </c>
      <c r="J5" t="str">
        <f t="shared" si="1"/>
        <v>●</v>
      </c>
      <c r="K5" t="str">
        <f t="shared" si="1"/>
        <v>●</v>
      </c>
      <c r="L5">
        <v>0</v>
      </c>
      <c r="M5" t="str">
        <f t="shared" si="2"/>
        <v>GE_Class</v>
      </c>
      <c r="N5" t="str">
        <f t="shared" si="3"/>
        <v>Classnames to attach to the node, edge, graph, or cluster's SVG element</v>
      </c>
      <c r="O5" t="str">
        <f t="shared" si="4"/>
        <v>GE_Class:Classnames to attach to the node, edge, graph, or cluster's SVG element</v>
      </c>
      <c r="P5" t="str">
        <f t="shared" si="6"/>
        <v>GE_Class ;</v>
      </c>
      <c r="Q5" t="str">
        <f t="shared" si="7"/>
        <v>GE_Class ;</v>
      </c>
      <c r="R5" t="str">
        <f t="shared" si="8"/>
        <v>GE_Class ;</v>
      </c>
      <c r="S5" t="str">
        <f t="shared" si="9"/>
        <v>GE_Class ;</v>
      </c>
      <c r="T5" t="str">
        <f t="shared" si="10"/>
        <v>GE_Class ;</v>
      </c>
      <c r="U5" t="str">
        <f t="shared" si="11"/>
        <v>GE_Class ;</v>
      </c>
      <c r="V5" t="str">
        <f t="shared" si="12"/>
        <v>GE_Class ;</v>
      </c>
      <c r="W5" t="str">
        <f t="shared" si="13"/>
        <v>GE_Class ;</v>
      </c>
    </row>
    <row r="6" spans="1:23">
      <c r="A6" t="str">
        <f t="shared" si="0"/>
        <v xml:space="preserve">GE_Color </v>
      </c>
      <c r="B6" t="s">
        <v>2</v>
      </c>
      <c r="C6" s="2" t="s">
        <v>30</v>
      </c>
      <c r="D6" t="str">
        <f t="shared" si="1"/>
        <v>●</v>
      </c>
      <c r="E6" t="str">
        <f t="shared" si="1"/>
        <v>●</v>
      </c>
      <c r="F6" t="str">
        <f t="shared" si="1"/>
        <v>●</v>
      </c>
      <c r="G6" t="str">
        <f t="shared" si="1"/>
        <v>●</v>
      </c>
      <c r="H6" t="str">
        <f t="shared" si="1"/>
        <v>●</v>
      </c>
      <c r="I6" t="str">
        <f t="shared" si="1"/>
        <v>●</v>
      </c>
      <c r="J6" t="str">
        <f t="shared" si="1"/>
        <v>●</v>
      </c>
      <c r="K6" t="str">
        <f t="shared" si="1"/>
        <v>●</v>
      </c>
      <c r="L6">
        <v>0</v>
      </c>
      <c r="M6" t="str">
        <f t="shared" si="2"/>
        <v>GE_Color</v>
      </c>
      <c r="N6" t="str">
        <f t="shared" si="3"/>
        <v>Basic drawing color for graphics, not text</v>
      </c>
      <c r="O6" t="str">
        <f t="shared" si="4"/>
        <v>GE_Color:Basic drawing color for graphics, not text</v>
      </c>
      <c r="P6" t="str">
        <f t="shared" si="6"/>
        <v>GE_Color ;</v>
      </c>
      <c r="Q6" t="str">
        <f t="shared" si="7"/>
        <v>GE_Color ;</v>
      </c>
      <c r="R6" t="str">
        <f t="shared" si="8"/>
        <v>GE_Color ;</v>
      </c>
      <c r="S6" t="str">
        <f t="shared" si="9"/>
        <v>GE_Color ;</v>
      </c>
      <c r="T6" t="str">
        <f t="shared" si="10"/>
        <v>GE_Color ;</v>
      </c>
      <c r="U6" t="str">
        <f t="shared" si="11"/>
        <v>GE_Color ;</v>
      </c>
      <c r="V6" t="str">
        <f t="shared" si="12"/>
        <v>GE_Color ;</v>
      </c>
      <c r="W6" t="str">
        <f t="shared" si="13"/>
        <v>GE_Color ;</v>
      </c>
    </row>
    <row r="7" spans="1:23">
      <c r="A7" t="str">
        <f t="shared" si="0"/>
        <v xml:space="preserve">GE_Colorscheme </v>
      </c>
      <c r="B7" t="s">
        <v>3</v>
      </c>
      <c r="C7" s="2" t="s">
        <v>31</v>
      </c>
      <c r="D7" t="str">
        <f t="shared" si="1"/>
        <v>●</v>
      </c>
      <c r="E7" t="str">
        <f t="shared" si="1"/>
        <v>●</v>
      </c>
      <c r="F7" t="str">
        <f t="shared" si="1"/>
        <v>●</v>
      </c>
      <c r="G7" t="str">
        <f t="shared" si="1"/>
        <v>●</v>
      </c>
      <c r="H7" t="str">
        <f t="shared" si="1"/>
        <v>●</v>
      </c>
      <c r="I7" t="str">
        <f t="shared" si="1"/>
        <v>●</v>
      </c>
      <c r="J7" t="str">
        <f t="shared" si="1"/>
        <v>●</v>
      </c>
      <c r="K7" t="str">
        <f t="shared" si="1"/>
        <v>●</v>
      </c>
      <c r="L7">
        <v>0</v>
      </c>
      <c r="M7" t="str">
        <f t="shared" si="2"/>
        <v>GE_Colorscheme</v>
      </c>
      <c r="N7" t="str">
        <f t="shared" si="3"/>
        <v>A color scheme namespace: the context for interpreting color names</v>
      </c>
      <c r="O7" t="str">
        <f t="shared" si="4"/>
        <v>GE_Colorscheme:A color scheme namespace: the context for interpreting color names</v>
      </c>
      <c r="P7" t="str">
        <f t="shared" si="6"/>
        <v>GE_Colorscheme ;</v>
      </c>
      <c r="Q7" t="str">
        <f t="shared" si="7"/>
        <v>GE_Colorscheme ;</v>
      </c>
      <c r="R7" t="str">
        <f t="shared" si="8"/>
        <v>GE_Colorscheme ;</v>
      </c>
      <c r="S7" t="str">
        <f t="shared" si="9"/>
        <v>GE_Colorscheme ;</v>
      </c>
      <c r="T7" t="str">
        <f t="shared" si="10"/>
        <v>GE_Colorscheme ;</v>
      </c>
      <c r="U7" t="str">
        <f t="shared" si="11"/>
        <v>GE_Colorscheme ;</v>
      </c>
      <c r="V7" t="str">
        <f t="shared" si="12"/>
        <v>GE_Colorscheme ;</v>
      </c>
      <c r="W7" t="str">
        <f t="shared" si="13"/>
        <v>GE_Colorscheme ;</v>
      </c>
    </row>
    <row r="8" spans="1:23">
      <c r="A8" t="str">
        <f t="shared" si="0"/>
        <v xml:space="preserve">GE_Comment </v>
      </c>
      <c r="B8" t="s">
        <v>4</v>
      </c>
      <c r="C8" s="2" t="s">
        <v>32</v>
      </c>
      <c r="D8" t="str">
        <f t="shared" si="1"/>
        <v>●</v>
      </c>
      <c r="E8" t="str">
        <f t="shared" si="1"/>
        <v>●</v>
      </c>
      <c r="F8" t="str">
        <f t="shared" si="1"/>
        <v>●</v>
      </c>
      <c r="G8" t="str">
        <f t="shared" si="1"/>
        <v>●</v>
      </c>
      <c r="H8" t="str">
        <f t="shared" si="1"/>
        <v>●</v>
      </c>
      <c r="I8" t="str">
        <f t="shared" si="1"/>
        <v>●</v>
      </c>
      <c r="J8" t="str">
        <f t="shared" si="1"/>
        <v>●</v>
      </c>
      <c r="K8" t="str">
        <f t="shared" si="1"/>
        <v>●</v>
      </c>
      <c r="L8">
        <v>0</v>
      </c>
      <c r="M8" t="str">
        <f t="shared" si="2"/>
        <v>GE_Comment</v>
      </c>
      <c r="N8" t="str">
        <f t="shared" si="3"/>
        <v>Comments are inserted into output</v>
      </c>
      <c r="O8" t="str">
        <f t="shared" si="4"/>
        <v>GE_Comment:Comments are inserted into output</v>
      </c>
      <c r="P8" t="str">
        <f t="shared" si="6"/>
        <v>GE_Comment ;</v>
      </c>
      <c r="Q8" t="str">
        <f t="shared" si="7"/>
        <v>GE_Comment ;</v>
      </c>
      <c r="R8" t="str">
        <f t="shared" si="8"/>
        <v>GE_Comment ;</v>
      </c>
      <c r="S8" t="str">
        <f t="shared" si="9"/>
        <v>GE_Comment ;</v>
      </c>
      <c r="T8" t="str">
        <f t="shared" si="10"/>
        <v>GE_Comment ;</v>
      </c>
      <c r="U8" t="str">
        <f t="shared" si="11"/>
        <v>GE_Comment ;</v>
      </c>
      <c r="V8" t="str">
        <f t="shared" si="12"/>
        <v>GE_Comment ;</v>
      </c>
      <c r="W8" t="str">
        <f t="shared" si="13"/>
        <v>GE_Comment ;</v>
      </c>
    </row>
    <row r="9" spans="1:23">
      <c r="A9" t="str">
        <f t="shared" si="0"/>
        <v xml:space="preserve">GE_Constraint </v>
      </c>
      <c r="B9" t="s">
        <v>108</v>
      </c>
      <c r="C9" s="2" t="s">
        <v>151</v>
      </c>
      <c r="D9" t="s">
        <v>84</v>
      </c>
      <c r="L9">
        <v>1</v>
      </c>
      <c r="M9" t="str">
        <f t="shared" si="2"/>
        <v>GE_Constraint</v>
      </c>
      <c r="N9" t="str">
        <f t="shared" si="3"/>
        <v>If false, the edge is not used in ranking the nodes</v>
      </c>
      <c r="O9" t="str">
        <f t="shared" si="4"/>
        <v>GE_Constraint:If false, the edge is not used in ranking the nodes</v>
      </c>
      <c r="P9" t="str">
        <f t="shared" si="6"/>
        <v>GE_Constraint ;</v>
      </c>
      <c r="Q9" t="str">
        <f t="shared" si="7"/>
        <v/>
      </c>
      <c r="R9" t="str">
        <f t="shared" si="8"/>
        <v/>
      </c>
      <c r="S9" t="str">
        <f t="shared" si="9"/>
        <v/>
      </c>
      <c r="T9" t="str">
        <f t="shared" si="10"/>
        <v/>
      </c>
      <c r="U9" t="str">
        <f t="shared" si="11"/>
        <v/>
      </c>
      <c r="V9" t="str">
        <f t="shared" si="12"/>
        <v/>
      </c>
      <c r="W9" t="str">
        <f t="shared" si="13"/>
        <v/>
      </c>
    </row>
    <row r="10" spans="1:23">
      <c r="A10" t="str">
        <f t="shared" si="0"/>
        <v xml:space="preserve">GE_Decorate </v>
      </c>
      <c r="B10" t="s">
        <v>109</v>
      </c>
      <c r="C10" s="2" t="s">
        <v>152</v>
      </c>
      <c r="D10" t="str">
        <f t="shared" ref="D10:K41" si="14">IF($L10=0,"●","")</f>
        <v>●</v>
      </c>
      <c r="E10" t="str">
        <f t="shared" si="14"/>
        <v>●</v>
      </c>
      <c r="F10" t="str">
        <f t="shared" si="14"/>
        <v>●</v>
      </c>
      <c r="G10" t="str">
        <f t="shared" si="14"/>
        <v>●</v>
      </c>
      <c r="H10" t="str">
        <f t="shared" si="14"/>
        <v>●</v>
      </c>
      <c r="I10" t="str">
        <f t="shared" si="14"/>
        <v>●</v>
      </c>
      <c r="J10" t="str">
        <f t="shared" si="14"/>
        <v>●</v>
      </c>
      <c r="K10" t="str">
        <f t="shared" si="14"/>
        <v>●</v>
      </c>
      <c r="L10">
        <v>0</v>
      </c>
      <c r="M10" t="str">
        <f t="shared" si="2"/>
        <v>GE_Decorate</v>
      </c>
      <c r="N10" t="str">
        <f t="shared" si="3"/>
        <v>Whether to connect the edge label to the edge with a line</v>
      </c>
      <c r="O10" t="str">
        <f t="shared" si="4"/>
        <v>GE_Decorate:Whether to connect the edge label to the edge with a line</v>
      </c>
      <c r="P10" t="str">
        <f t="shared" si="6"/>
        <v>GE_Decorate ;</v>
      </c>
      <c r="Q10" t="str">
        <f t="shared" si="7"/>
        <v>GE_Decorate ;</v>
      </c>
      <c r="R10" t="str">
        <f t="shared" si="8"/>
        <v>GE_Decorate ;</v>
      </c>
      <c r="S10" t="str">
        <f t="shared" si="9"/>
        <v>GE_Decorate ;</v>
      </c>
      <c r="T10" t="str">
        <f t="shared" si="10"/>
        <v>GE_Decorate ;</v>
      </c>
      <c r="U10" t="str">
        <f t="shared" si="11"/>
        <v>GE_Decorate ;</v>
      </c>
      <c r="V10" t="str">
        <f t="shared" si="12"/>
        <v>GE_Decorate ;</v>
      </c>
      <c r="W10" t="str">
        <f t="shared" si="13"/>
        <v>GE_Decorate ;</v>
      </c>
    </row>
    <row r="11" spans="1:23">
      <c r="A11" t="str">
        <f t="shared" si="0"/>
        <v xml:space="preserve">GE_Dir </v>
      </c>
      <c r="B11" t="s">
        <v>110</v>
      </c>
      <c r="C11" s="2" t="s">
        <v>153</v>
      </c>
      <c r="D11" t="str">
        <f t="shared" si="14"/>
        <v>●</v>
      </c>
      <c r="E11" t="str">
        <f t="shared" si="14"/>
        <v>●</v>
      </c>
      <c r="F11" t="str">
        <f t="shared" si="14"/>
        <v>●</v>
      </c>
      <c r="G11" t="str">
        <f t="shared" si="14"/>
        <v>●</v>
      </c>
      <c r="H11" t="str">
        <f t="shared" si="14"/>
        <v>●</v>
      </c>
      <c r="I11" t="str">
        <f t="shared" si="14"/>
        <v>●</v>
      </c>
      <c r="J11" t="str">
        <f t="shared" si="14"/>
        <v>●</v>
      </c>
      <c r="K11" t="str">
        <f t="shared" si="14"/>
        <v>●</v>
      </c>
      <c r="L11">
        <v>0</v>
      </c>
      <c r="M11" t="str">
        <f t="shared" si="2"/>
        <v>GE_Dir</v>
      </c>
      <c r="N11" t="str">
        <f t="shared" si="3"/>
        <v>Edge type for drawing arrowheads</v>
      </c>
      <c r="O11" t="str">
        <f t="shared" si="4"/>
        <v>GE_Dir:Edge type for drawing arrowheads</v>
      </c>
      <c r="P11" t="str">
        <f t="shared" si="6"/>
        <v>GE_Dir ;</v>
      </c>
      <c r="Q11" t="str">
        <f t="shared" si="7"/>
        <v>GE_Dir ;</v>
      </c>
      <c r="R11" t="str">
        <f t="shared" si="8"/>
        <v>GE_Dir ;</v>
      </c>
      <c r="S11" t="str">
        <f t="shared" si="9"/>
        <v>GE_Dir ;</v>
      </c>
      <c r="T11" t="str">
        <f t="shared" si="10"/>
        <v>GE_Dir ;</v>
      </c>
      <c r="U11" t="str">
        <f t="shared" si="11"/>
        <v>GE_Dir ;</v>
      </c>
      <c r="V11" t="str">
        <f t="shared" si="12"/>
        <v>GE_Dir ;</v>
      </c>
      <c r="W11" t="str">
        <f t="shared" si="13"/>
        <v>GE_Dir ;</v>
      </c>
    </row>
    <row r="12" spans="1:23">
      <c r="A12" t="str">
        <f t="shared" si="0"/>
        <v xml:space="preserve">GE_Edgehref </v>
      </c>
      <c r="B12" t="s">
        <v>111</v>
      </c>
      <c r="C12" s="2" t="s">
        <v>154</v>
      </c>
      <c r="D12" t="str">
        <f t="shared" si="14"/>
        <v>●</v>
      </c>
      <c r="E12" t="str">
        <f t="shared" si="14"/>
        <v>●</v>
      </c>
      <c r="F12" t="str">
        <f t="shared" si="14"/>
        <v>●</v>
      </c>
      <c r="G12" t="str">
        <f t="shared" si="14"/>
        <v>●</v>
      </c>
      <c r="H12" t="str">
        <f t="shared" si="14"/>
        <v>●</v>
      </c>
      <c r="I12" t="str">
        <f t="shared" si="14"/>
        <v>●</v>
      </c>
      <c r="J12" t="str">
        <f t="shared" si="14"/>
        <v>●</v>
      </c>
      <c r="K12" t="str">
        <f t="shared" si="14"/>
        <v>●</v>
      </c>
      <c r="L12">
        <v>0</v>
      </c>
      <c r="M12" t="str">
        <f t="shared" si="2"/>
        <v>GE_Edgehref</v>
      </c>
      <c r="N12" t="str">
        <f t="shared" si="3"/>
        <v>Synonym for edgeURL</v>
      </c>
      <c r="O12" t="str">
        <f t="shared" si="4"/>
        <v>GE_Edgehref:Synonym for edgeURL</v>
      </c>
      <c r="P12" t="str">
        <f t="shared" si="6"/>
        <v>GE_Edgehref ;</v>
      </c>
      <c r="Q12" t="str">
        <f t="shared" si="7"/>
        <v>GE_Edgehref ;</v>
      </c>
      <c r="R12" t="str">
        <f t="shared" si="8"/>
        <v>GE_Edgehref ;</v>
      </c>
      <c r="S12" t="str">
        <f t="shared" si="9"/>
        <v>GE_Edgehref ;</v>
      </c>
      <c r="T12" t="str">
        <f t="shared" si="10"/>
        <v>GE_Edgehref ;</v>
      </c>
      <c r="U12" t="str">
        <f t="shared" si="11"/>
        <v>GE_Edgehref ;</v>
      </c>
      <c r="V12" t="str">
        <f t="shared" si="12"/>
        <v>GE_Edgehref ;</v>
      </c>
      <c r="W12" t="str">
        <f t="shared" si="13"/>
        <v>GE_Edgehref ;</v>
      </c>
    </row>
    <row r="13" spans="1:23">
      <c r="A13" t="str">
        <f t="shared" si="0"/>
        <v xml:space="preserve">GE_Edgetarget </v>
      </c>
      <c r="B13" t="s">
        <v>112</v>
      </c>
      <c r="C13" s="2" t="s">
        <v>155</v>
      </c>
      <c r="D13" t="str">
        <f t="shared" si="14"/>
        <v>●</v>
      </c>
      <c r="E13" t="str">
        <f t="shared" si="14"/>
        <v>●</v>
      </c>
      <c r="F13" t="str">
        <f t="shared" si="14"/>
        <v>●</v>
      </c>
      <c r="G13" t="str">
        <f t="shared" si="14"/>
        <v>●</v>
      </c>
      <c r="H13" t="str">
        <f t="shared" si="14"/>
        <v>●</v>
      </c>
      <c r="I13" t="str">
        <f t="shared" si="14"/>
        <v>●</v>
      </c>
      <c r="J13" t="str">
        <f t="shared" si="14"/>
        <v>●</v>
      </c>
      <c r="K13" t="str">
        <f t="shared" si="14"/>
        <v>●</v>
      </c>
      <c r="L13">
        <v>0</v>
      </c>
      <c r="M13" t="str">
        <f t="shared" si="2"/>
        <v>GE_Edgetarget</v>
      </c>
      <c r="N13" t="str">
        <f t="shared" si="3"/>
        <v>Browser window to use for the edgeURL link</v>
      </c>
      <c r="O13" t="str">
        <f t="shared" si="4"/>
        <v>GE_Edgetarget:Browser window to use for the edgeURL link</v>
      </c>
      <c r="P13" t="str">
        <f t="shared" si="6"/>
        <v>GE_Edgetarget ;</v>
      </c>
      <c r="Q13" t="str">
        <f t="shared" si="7"/>
        <v>GE_Edgetarget ;</v>
      </c>
      <c r="R13" t="str">
        <f t="shared" si="8"/>
        <v>GE_Edgetarget ;</v>
      </c>
      <c r="S13" t="str">
        <f t="shared" si="9"/>
        <v>GE_Edgetarget ;</v>
      </c>
      <c r="T13" t="str">
        <f t="shared" si="10"/>
        <v>GE_Edgetarget ;</v>
      </c>
      <c r="U13" t="str">
        <f t="shared" si="11"/>
        <v>GE_Edgetarget ;</v>
      </c>
      <c r="V13" t="str">
        <f t="shared" si="12"/>
        <v>GE_Edgetarget ;</v>
      </c>
      <c r="W13" t="str">
        <f t="shared" si="13"/>
        <v>GE_Edgetarget ;</v>
      </c>
    </row>
    <row r="14" spans="1:23">
      <c r="A14" t="str">
        <f t="shared" si="0"/>
        <v xml:space="preserve">GE_Edgetooltip </v>
      </c>
      <c r="B14" t="s">
        <v>113</v>
      </c>
      <c r="C14" s="2" t="s">
        <v>156</v>
      </c>
      <c r="D14" t="str">
        <f t="shared" si="14"/>
        <v>●</v>
      </c>
      <c r="E14" t="str">
        <f t="shared" si="14"/>
        <v>●</v>
      </c>
      <c r="F14" t="str">
        <f t="shared" si="14"/>
        <v>●</v>
      </c>
      <c r="G14" t="str">
        <f t="shared" si="14"/>
        <v>●</v>
      </c>
      <c r="H14" t="str">
        <f t="shared" si="14"/>
        <v>●</v>
      </c>
      <c r="I14" t="str">
        <f t="shared" si="14"/>
        <v>●</v>
      </c>
      <c r="J14" t="str">
        <f t="shared" si="14"/>
        <v>●</v>
      </c>
      <c r="K14" t="str">
        <f t="shared" si="14"/>
        <v>●</v>
      </c>
      <c r="L14">
        <v>0</v>
      </c>
      <c r="M14" t="str">
        <f t="shared" si="2"/>
        <v>GE_Edgetooltip</v>
      </c>
      <c r="N14" t="str">
        <f t="shared" si="3"/>
        <v>Tooltip annotation attached to the non-label part of an edge</v>
      </c>
      <c r="O14" t="str">
        <f t="shared" si="4"/>
        <v>GE_Edgetooltip:Tooltip annotation attached to the non-label part of an edge</v>
      </c>
      <c r="P14" t="str">
        <f t="shared" si="6"/>
        <v>GE_Edgetooltip ;</v>
      </c>
      <c r="Q14" t="str">
        <f t="shared" si="7"/>
        <v>GE_Edgetooltip ;</v>
      </c>
      <c r="R14" t="str">
        <f t="shared" si="8"/>
        <v>GE_Edgetooltip ;</v>
      </c>
      <c r="S14" t="str">
        <f t="shared" si="9"/>
        <v>GE_Edgetooltip ;</v>
      </c>
      <c r="T14" t="str">
        <f t="shared" si="10"/>
        <v>GE_Edgetooltip ;</v>
      </c>
      <c r="U14" t="str">
        <f t="shared" si="11"/>
        <v>GE_Edgetooltip ;</v>
      </c>
      <c r="V14" t="str">
        <f t="shared" si="12"/>
        <v>GE_Edgetooltip ;</v>
      </c>
      <c r="W14" t="str">
        <f t="shared" si="13"/>
        <v>GE_Edgetooltip ;</v>
      </c>
    </row>
    <row r="15" spans="1:23">
      <c r="A15" t="str">
        <f t="shared" si="0"/>
        <v xml:space="preserve">GE_Edgeurl </v>
      </c>
      <c r="B15" t="s">
        <v>114</v>
      </c>
      <c r="C15" s="2" t="s">
        <v>157</v>
      </c>
      <c r="D15" t="str">
        <f t="shared" si="14"/>
        <v>●</v>
      </c>
      <c r="E15" t="str">
        <f t="shared" si="14"/>
        <v>●</v>
      </c>
      <c r="F15" t="str">
        <f t="shared" si="14"/>
        <v>●</v>
      </c>
      <c r="G15" t="str">
        <f t="shared" si="14"/>
        <v>●</v>
      </c>
      <c r="H15" t="str">
        <f t="shared" si="14"/>
        <v>●</v>
      </c>
      <c r="I15" t="str">
        <f t="shared" si="14"/>
        <v>●</v>
      </c>
      <c r="J15" t="str">
        <f t="shared" si="14"/>
        <v>●</v>
      </c>
      <c r="K15" t="str">
        <f t="shared" si="14"/>
        <v>●</v>
      </c>
      <c r="L15">
        <v>0</v>
      </c>
      <c r="M15" t="str">
        <f t="shared" si="2"/>
        <v>GE_Edgeurl</v>
      </c>
      <c r="N15" t="str">
        <f t="shared" si="3"/>
        <v>The link for the non-label parts of an edge</v>
      </c>
      <c r="O15" t="str">
        <f t="shared" si="4"/>
        <v>GE_Edgeurl:The link for the non-label parts of an edge</v>
      </c>
      <c r="P15" t="str">
        <f t="shared" si="6"/>
        <v>GE_Edgeurl ;</v>
      </c>
      <c r="Q15" t="str">
        <f t="shared" si="7"/>
        <v>GE_Edgeurl ;</v>
      </c>
      <c r="R15" t="str">
        <f t="shared" si="8"/>
        <v>GE_Edgeurl ;</v>
      </c>
      <c r="S15" t="str">
        <f t="shared" si="9"/>
        <v>GE_Edgeurl ;</v>
      </c>
      <c r="T15" t="str">
        <f t="shared" si="10"/>
        <v>GE_Edgeurl ;</v>
      </c>
      <c r="U15" t="str">
        <f t="shared" si="11"/>
        <v>GE_Edgeurl ;</v>
      </c>
      <c r="V15" t="str">
        <f t="shared" si="12"/>
        <v>GE_Edgeurl ;</v>
      </c>
      <c r="W15" t="str">
        <f t="shared" si="13"/>
        <v>GE_Edgeurl ;</v>
      </c>
    </row>
    <row r="16" spans="1:23">
      <c r="A16" t="str">
        <f t="shared" si="0"/>
        <v xml:space="preserve">GE_Fillcolor </v>
      </c>
      <c r="B16" t="s">
        <v>5</v>
      </c>
      <c r="C16" s="2" t="s">
        <v>34</v>
      </c>
      <c r="D16" t="str">
        <f t="shared" si="14"/>
        <v>●</v>
      </c>
      <c r="E16" t="str">
        <f t="shared" si="14"/>
        <v>●</v>
      </c>
      <c r="F16" t="str">
        <f t="shared" si="14"/>
        <v>●</v>
      </c>
      <c r="G16" t="str">
        <f t="shared" si="14"/>
        <v>●</v>
      </c>
      <c r="H16" t="str">
        <f t="shared" si="14"/>
        <v>●</v>
      </c>
      <c r="I16" t="str">
        <f t="shared" si="14"/>
        <v>●</v>
      </c>
      <c r="J16" t="str">
        <f t="shared" si="14"/>
        <v>●</v>
      </c>
      <c r="K16" t="str">
        <f t="shared" si="14"/>
        <v>●</v>
      </c>
      <c r="L16">
        <v>0</v>
      </c>
      <c r="M16" t="str">
        <f t="shared" si="2"/>
        <v>GE_Fillcolor</v>
      </c>
      <c r="N16" t="str">
        <f t="shared" si="3"/>
        <v>Color used to fill the background of a node or cluster</v>
      </c>
      <c r="O16" t="str">
        <f t="shared" si="4"/>
        <v>GE_Fillcolor:Color used to fill the background of a node or cluster</v>
      </c>
      <c r="P16" t="str">
        <f t="shared" si="6"/>
        <v>GE_Fillcolor ;</v>
      </c>
      <c r="Q16" t="str">
        <f t="shared" si="7"/>
        <v>GE_Fillcolor ;</v>
      </c>
      <c r="R16" t="str">
        <f t="shared" si="8"/>
        <v>GE_Fillcolor ;</v>
      </c>
      <c r="S16" t="str">
        <f t="shared" si="9"/>
        <v>GE_Fillcolor ;</v>
      </c>
      <c r="T16" t="str">
        <f t="shared" si="10"/>
        <v>GE_Fillcolor ;</v>
      </c>
      <c r="U16" t="str">
        <f t="shared" si="11"/>
        <v>GE_Fillcolor ;</v>
      </c>
      <c r="V16" t="str">
        <f t="shared" si="12"/>
        <v>GE_Fillcolor ;</v>
      </c>
      <c r="W16" t="str">
        <f t="shared" si="13"/>
        <v>GE_Fillcolor ;</v>
      </c>
    </row>
    <row r="17" spans="1:23">
      <c r="A17" t="str">
        <f t="shared" si="0"/>
        <v xml:space="preserve">GE_Fontcolor </v>
      </c>
      <c r="B17" t="s">
        <v>6</v>
      </c>
      <c r="C17" s="2" t="s">
        <v>36</v>
      </c>
      <c r="D17" t="str">
        <f t="shared" si="14"/>
        <v>●</v>
      </c>
      <c r="E17" t="str">
        <f t="shared" si="14"/>
        <v>●</v>
      </c>
      <c r="F17" t="str">
        <f t="shared" si="14"/>
        <v>●</v>
      </c>
      <c r="G17" t="str">
        <f t="shared" si="14"/>
        <v>●</v>
      </c>
      <c r="H17" t="str">
        <f t="shared" si="14"/>
        <v>●</v>
      </c>
      <c r="I17" t="str">
        <f t="shared" si="14"/>
        <v>●</v>
      </c>
      <c r="J17" t="str">
        <f t="shared" si="14"/>
        <v>●</v>
      </c>
      <c r="K17" t="str">
        <f t="shared" si="14"/>
        <v>●</v>
      </c>
      <c r="L17">
        <v>0</v>
      </c>
      <c r="M17" t="str">
        <f t="shared" si="2"/>
        <v>GE_Fontcolor</v>
      </c>
      <c r="N17" t="str">
        <f t="shared" si="3"/>
        <v>Color used for text</v>
      </c>
      <c r="O17" t="str">
        <f t="shared" si="4"/>
        <v>GE_Fontcolor:Color used for text</v>
      </c>
      <c r="P17" t="str">
        <f t="shared" si="6"/>
        <v>GE_Fontcolor ;</v>
      </c>
      <c r="Q17" t="str">
        <f t="shared" si="7"/>
        <v>GE_Fontcolor ;</v>
      </c>
      <c r="R17" t="str">
        <f t="shared" si="8"/>
        <v>GE_Fontcolor ;</v>
      </c>
      <c r="S17" t="str">
        <f t="shared" si="9"/>
        <v>GE_Fontcolor ;</v>
      </c>
      <c r="T17" t="str">
        <f t="shared" si="10"/>
        <v>GE_Fontcolor ;</v>
      </c>
      <c r="U17" t="str">
        <f t="shared" si="11"/>
        <v>GE_Fontcolor ;</v>
      </c>
      <c r="V17" t="str">
        <f t="shared" si="12"/>
        <v>GE_Fontcolor ;</v>
      </c>
      <c r="W17" t="str">
        <f t="shared" si="13"/>
        <v>GE_Fontcolor ;</v>
      </c>
    </row>
    <row r="18" spans="1:23">
      <c r="A18" t="str">
        <f t="shared" si="0"/>
        <v xml:space="preserve">GE_Fontname </v>
      </c>
      <c r="B18" t="s">
        <v>7</v>
      </c>
      <c r="C18" s="2" t="s">
        <v>37</v>
      </c>
      <c r="D18" t="str">
        <f t="shared" si="14"/>
        <v>●</v>
      </c>
      <c r="E18" t="str">
        <f t="shared" si="14"/>
        <v>●</v>
      </c>
      <c r="F18" t="str">
        <f t="shared" si="14"/>
        <v>●</v>
      </c>
      <c r="G18" t="str">
        <f t="shared" si="14"/>
        <v>●</v>
      </c>
      <c r="H18" t="str">
        <f t="shared" si="14"/>
        <v>●</v>
      </c>
      <c r="I18" t="str">
        <f t="shared" si="14"/>
        <v>●</v>
      </c>
      <c r="J18" t="str">
        <f t="shared" si="14"/>
        <v>●</v>
      </c>
      <c r="K18" t="str">
        <f t="shared" si="14"/>
        <v>●</v>
      </c>
      <c r="L18">
        <v>0</v>
      </c>
      <c r="M18" t="str">
        <f t="shared" si="2"/>
        <v>GE_Fontname</v>
      </c>
      <c r="N18" t="str">
        <f t="shared" si="3"/>
        <v>Font used for text</v>
      </c>
      <c r="O18" t="str">
        <f t="shared" si="4"/>
        <v>GE_Fontname:Font used for text</v>
      </c>
      <c r="P18" t="str">
        <f t="shared" si="6"/>
        <v>GE_Fontname ;</v>
      </c>
      <c r="Q18" t="str">
        <f t="shared" si="7"/>
        <v>GE_Fontname ;</v>
      </c>
      <c r="R18" t="str">
        <f t="shared" si="8"/>
        <v>GE_Fontname ;</v>
      </c>
      <c r="S18" t="str">
        <f t="shared" si="9"/>
        <v>GE_Fontname ;</v>
      </c>
      <c r="T18" t="str">
        <f t="shared" si="10"/>
        <v>GE_Fontname ;</v>
      </c>
      <c r="U18" t="str">
        <f t="shared" si="11"/>
        <v>GE_Fontname ;</v>
      </c>
      <c r="V18" t="str">
        <f t="shared" si="12"/>
        <v>GE_Fontname ;</v>
      </c>
      <c r="W18" t="str">
        <f t="shared" si="13"/>
        <v>GE_Fontname ;</v>
      </c>
    </row>
    <row r="19" spans="1:23">
      <c r="A19" t="str">
        <f t="shared" si="0"/>
        <v xml:space="preserve">GE_Fontsize </v>
      </c>
      <c r="B19" t="s">
        <v>8</v>
      </c>
      <c r="C19" s="2" t="s">
        <v>38</v>
      </c>
      <c r="D19" t="str">
        <f t="shared" si="14"/>
        <v>●</v>
      </c>
      <c r="E19" t="str">
        <f t="shared" si="14"/>
        <v>●</v>
      </c>
      <c r="F19" t="str">
        <f t="shared" si="14"/>
        <v>●</v>
      </c>
      <c r="G19" t="str">
        <f t="shared" si="14"/>
        <v>●</v>
      </c>
      <c r="H19" t="str">
        <f t="shared" si="14"/>
        <v>●</v>
      </c>
      <c r="I19" t="str">
        <f t="shared" si="14"/>
        <v>●</v>
      </c>
      <c r="J19" t="str">
        <f t="shared" si="14"/>
        <v>●</v>
      </c>
      <c r="K19" t="str">
        <f t="shared" si="14"/>
        <v>●</v>
      </c>
      <c r="L19">
        <v>0</v>
      </c>
      <c r="M19" t="str">
        <f t="shared" si="2"/>
        <v>GE_Fontsize</v>
      </c>
      <c r="N19" t="str">
        <f t="shared" si="3"/>
        <v>Font size, in points, used for text</v>
      </c>
      <c r="O19" t="str">
        <f t="shared" si="4"/>
        <v>GE_Fontsize:Font size, in points, used for text</v>
      </c>
      <c r="P19" t="str">
        <f t="shared" si="6"/>
        <v>GE_Fontsize ;</v>
      </c>
      <c r="Q19" t="str">
        <f t="shared" si="7"/>
        <v>GE_Fontsize ;</v>
      </c>
      <c r="R19" t="str">
        <f t="shared" si="8"/>
        <v>GE_Fontsize ;</v>
      </c>
      <c r="S19" t="str">
        <f t="shared" si="9"/>
        <v>GE_Fontsize ;</v>
      </c>
      <c r="T19" t="str">
        <f t="shared" si="10"/>
        <v>GE_Fontsize ;</v>
      </c>
      <c r="U19" t="str">
        <f t="shared" si="11"/>
        <v>GE_Fontsize ;</v>
      </c>
      <c r="V19" t="str">
        <f t="shared" si="12"/>
        <v>GE_Fontsize ;</v>
      </c>
      <c r="W19" t="str">
        <f t="shared" si="13"/>
        <v>GE_Fontsize ;</v>
      </c>
    </row>
    <row r="20" spans="1:23">
      <c r="A20" t="str">
        <f t="shared" si="0"/>
        <v xml:space="preserve">GE_Head_Lp </v>
      </c>
      <c r="B20" t="s">
        <v>115</v>
      </c>
      <c r="C20" s="2" t="s">
        <v>158</v>
      </c>
      <c r="D20" t="str">
        <f t="shared" si="14"/>
        <v>●</v>
      </c>
      <c r="E20" t="str">
        <f t="shared" si="14"/>
        <v>●</v>
      </c>
      <c r="F20" t="str">
        <f t="shared" si="14"/>
        <v>●</v>
      </c>
      <c r="G20" t="str">
        <f t="shared" si="14"/>
        <v>●</v>
      </c>
      <c r="H20" t="str">
        <f t="shared" si="14"/>
        <v>●</v>
      </c>
      <c r="I20" t="str">
        <f t="shared" si="14"/>
        <v>●</v>
      </c>
      <c r="J20" t="str">
        <f t="shared" si="14"/>
        <v>●</v>
      </c>
      <c r="K20" t="str">
        <f t="shared" si="14"/>
        <v>●</v>
      </c>
      <c r="L20">
        <v>0</v>
      </c>
      <c r="M20" t="str">
        <f t="shared" si="2"/>
        <v>GE_Head_Lp</v>
      </c>
      <c r="N20" t="str">
        <f t="shared" si="3"/>
        <v>Center position of an edge's head label</v>
      </c>
      <c r="O20" t="str">
        <f t="shared" si="4"/>
        <v>GE_Head_Lp:Center position of an edge's head label</v>
      </c>
      <c r="P20" t="str">
        <f t="shared" si="6"/>
        <v>GE_Head_Lp ;</v>
      </c>
      <c r="Q20" t="str">
        <f t="shared" si="7"/>
        <v>GE_Head_Lp ;</v>
      </c>
      <c r="R20" t="str">
        <f t="shared" si="8"/>
        <v>GE_Head_Lp ;</v>
      </c>
      <c r="S20" t="str">
        <f t="shared" si="9"/>
        <v>GE_Head_Lp ;</v>
      </c>
      <c r="T20" t="str">
        <f t="shared" si="10"/>
        <v>GE_Head_Lp ;</v>
      </c>
      <c r="U20" t="str">
        <f t="shared" si="11"/>
        <v>GE_Head_Lp ;</v>
      </c>
      <c r="V20" t="str">
        <f t="shared" si="12"/>
        <v>GE_Head_Lp ;</v>
      </c>
      <c r="W20" t="str">
        <f t="shared" si="13"/>
        <v>GE_Head_Lp ;</v>
      </c>
    </row>
    <row r="21" spans="1:23">
      <c r="A21" t="str">
        <f t="shared" si="0"/>
        <v xml:space="preserve">GE_Headclip </v>
      </c>
      <c r="B21" t="s">
        <v>116</v>
      </c>
      <c r="C21" s="2" t="s">
        <v>159</v>
      </c>
      <c r="D21" t="str">
        <f t="shared" si="14"/>
        <v>●</v>
      </c>
      <c r="E21" t="str">
        <f t="shared" si="14"/>
        <v>●</v>
      </c>
      <c r="F21" t="str">
        <f t="shared" si="14"/>
        <v>●</v>
      </c>
      <c r="G21" t="str">
        <f t="shared" si="14"/>
        <v>●</v>
      </c>
      <c r="H21" t="str">
        <f t="shared" si="14"/>
        <v>●</v>
      </c>
      <c r="I21" t="str">
        <f t="shared" si="14"/>
        <v>●</v>
      </c>
      <c r="J21" t="str">
        <f t="shared" si="14"/>
        <v>●</v>
      </c>
      <c r="K21" t="str">
        <f t="shared" si="14"/>
        <v>●</v>
      </c>
      <c r="L21">
        <v>0</v>
      </c>
      <c r="M21" t="str">
        <f t="shared" si="2"/>
        <v>GE_Headclip</v>
      </c>
      <c r="N21" t="str">
        <f t="shared" si="3"/>
        <v>If true, the head of an edge is clipped to the boundary of the head node</v>
      </c>
      <c r="O21" t="str">
        <f t="shared" si="4"/>
        <v>GE_Headclip:If true, the head of an edge is clipped to the boundary of the head node</v>
      </c>
      <c r="P21" t="str">
        <f t="shared" si="6"/>
        <v>GE_Headclip ;</v>
      </c>
      <c r="Q21" t="str">
        <f t="shared" si="7"/>
        <v>GE_Headclip ;</v>
      </c>
      <c r="R21" t="str">
        <f t="shared" si="8"/>
        <v>GE_Headclip ;</v>
      </c>
      <c r="S21" t="str">
        <f t="shared" si="9"/>
        <v>GE_Headclip ;</v>
      </c>
      <c r="T21" t="str">
        <f t="shared" si="10"/>
        <v>GE_Headclip ;</v>
      </c>
      <c r="U21" t="str">
        <f t="shared" si="11"/>
        <v>GE_Headclip ;</v>
      </c>
      <c r="V21" t="str">
        <f t="shared" si="12"/>
        <v>GE_Headclip ;</v>
      </c>
      <c r="W21" t="str">
        <f t="shared" si="13"/>
        <v>GE_Headclip ;</v>
      </c>
    </row>
    <row r="22" spans="1:23">
      <c r="A22" t="str">
        <f t="shared" si="0"/>
        <v xml:space="preserve">GE_Headhref </v>
      </c>
      <c r="B22" t="s">
        <v>117</v>
      </c>
      <c r="C22" s="2" t="s">
        <v>160</v>
      </c>
      <c r="D22" t="str">
        <f t="shared" si="14"/>
        <v>●</v>
      </c>
      <c r="E22" t="str">
        <f t="shared" si="14"/>
        <v>●</v>
      </c>
      <c r="F22" t="str">
        <f t="shared" si="14"/>
        <v>●</v>
      </c>
      <c r="G22" t="str">
        <f t="shared" si="14"/>
        <v>●</v>
      </c>
      <c r="H22" t="str">
        <f t="shared" si="14"/>
        <v>●</v>
      </c>
      <c r="I22" t="str">
        <f t="shared" si="14"/>
        <v>●</v>
      </c>
      <c r="J22" t="str">
        <f t="shared" si="14"/>
        <v>●</v>
      </c>
      <c r="K22" t="str">
        <f t="shared" si="14"/>
        <v>●</v>
      </c>
      <c r="L22">
        <v>0</v>
      </c>
      <c r="M22" t="str">
        <f t="shared" si="2"/>
        <v>GE_Headhref</v>
      </c>
      <c r="N22" t="str">
        <f t="shared" si="3"/>
        <v>Synonym for headURL</v>
      </c>
      <c r="O22" t="str">
        <f t="shared" si="4"/>
        <v>GE_Headhref:Synonym for headURL</v>
      </c>
      <c r="P22" t="str">
        <f t="shared" si="6"/>
        <v>GE_Headhref ;</v>
      </c>
      <c r="Q22" t="str">
        <f t="shared" si="7"/>
        <v>GE_Headhref ;</v>
      </c>
      <c r="R22" t="str">
        <f t="shared" si="8"/>
        <v>GE_Headhref ;</v>
      </c>
      <c r="S22" t="str">
        <f t="shared" si="9"/>
        <v>GE_Headhref ;</v>
      </c>
      <c r="T22" t="str">
        <f t="shared" si="10"/>
        <v>GE_Headhref ;</v>
      </c>
      <c r="U22" t="str">
        <f t="shared" si="11"/>
        <v>GE_Headhref ;</v>
      </c>
      <c r="V22" t="str">
        <f t="shared" si="12"/>
        <v>GE_Headhref ;</v>
      </c>
      <c r="W22" t="str">
        <f t="shared" si="13"/>
        <v>GE_Headhref ;</v>
      </c>
    </row>
    <row r="23" spans="1:23">
      <c r="A23" t="str">
        <f t="shared" si="0"/>
        <v xml:space="preserve">GE_Headlabel </v>
      </c>
      <c r="B23" t="s">
        <v>118</v>
      </c>
      <c r="C23" s="2" t="s">
        <v>161</v>
      </c>
      <c r="D23" t="str">
        <f t="shared" si="14"/>
        <v>●</v>
      </c>
      <c r="E23" t="str">
        <f t="shared" si="14"/>
        <v>●</v>
      </c>
      <c r="F23" t="str">
        <f t="shared" si="14"/>
        <v>●</v>
      </c>
      <c r="G23" t="str">
        <f t="shared" si="14"/>
        <v>●</v>
      </c>
      <c r="H23" t="str">
        <f t="shared" si="14"/>
        <v>●</v>
      </c>
      <c r="I23" t="str">
        <f t="shared" si="14"/>
        <v>●</v>
      </c>
      <c r="J23" t="str">
        <f t="shared" si="14"/>
        <v>●</v>
      </c>
      <c r="K23" t="str">
        <f t="shared" si="14"/>
        <v>●</v>
      </c>
      <c r="L23">
        <v>0</v>
      </c>
      <c r="M23" t="str">
        <f t="shared" si="2"/>
        <v>GE_Headlabel</v>
      </c>
      <c r="N23" t="str">
        <f t="shared" si="3"/>
        <v>Text label to be placed near head of edge</v>
      </c>
      <c r="O23" t="str">
        <f t="shared" si="4"/>
        <v>GE_Headlabel:Text label to be placed near head of edge</v>
      </c>
      <c r="P23" t="str">
        <f t="shared" si="6"/>
        <v>GE_Headlabel ;</v>
      </c>
      <c r="Q23" t="str">
        <f t="shared" si="7"/>
        <v>GE_Headlabel ;</v>
      </c>
      <c r="R23" t="str">
        <f t="shared" si="8"/>
        <v>GE_Headlabel ;</v>
      </c>
      <c r="S23" t="str">
        <f t="shared" si="9"/>
        <v>GE_Headlabel ;</v>
      </c>
      <c r="T23" t="str">
        <f t="shared" si="10"/>
        <v>GE_Headlabel ;</v>
      </c>
      <c r="U23" t="str">
        <f t="shared" si="11"/>
        <v>GE_Headlabel ;</v>
      </c>
      <c r="V23" t="str">
        <f t="shared" si="12"/>
        <v>GE_Headlabel ;</v>
      </c>
      <c r="W23" t="str">
        <f t="shared" si="13"/>
        <v>GE_Headlabel ;</v>
      </c>
    </row>
    <row r="24" spans="1:23">
      <c r="A24" t="str">
        <f t="shared" si="0"/>
        <v xml:space="preserve">GE_Headport </v>
      </c>
      <c r="B24" t="s">
        <v>119</v>
      </c>
      <c r="C24" s="2" t="s">
        <v>162</v>
      </c>
      <c r="D24" t="str">
        <f t="shared" si="14"/>
        <v>●</v>
      </c>
      <c r="E24" t="str">
        <f t="shared" si="14"/>
        <v>●</v>
      </c>
      <c r="F24" t="str">
        <f t="shared" si="14"/>
        <v>●</v>
      </c>
      <c r="G24" t="str">
        <f t="shared" si="14"/>
        <v>●</v>
      </c>
      <c r="H24" t="str">
        <f t="shared" si="14"/>
        <v>●</v>
      </c>
      <c r="I24" t="str">
        <f t="shared" si="14"/>
        <v>●</v>
      </c>
      <c r="J24" t="str">
        <f t="shared" si="14"/>
        <v>●</v>
      </c>
      <c r="K24" t="str">
        <f t="shared" si="14"/>
        <v>●</v>
      </c>
      <c r="L24">
        <v>0</v>
      </c>
      <c r="M24" t="str">
        <f t="shared" si="2"/>
        <v>GE_Headport</v>
      </c>
      <c r="N24" t="str">
        <f t="shared" si="3"/>
        <v>Indicates where on the head node to attach the head of the edge</v>
      </c>
      <c r="O24" t="str">
        <f t="shared" si="4"/>
        <v>GE_Headport:Indicates where on the head node to attach the head of the edge</v>
      </c>
      <c r="P24" t="str">
        <f t="shared" si="6"/>
        <v>GE_Headport ;</v>
      </c>
      <c r="Q24" t="str">
        <f t="shared" si="7"/>
        <v>GE_Headport ;</v>
      </c>
      <c r="R24" t="str">
        <f t="shared" si="8"/>
        <v>GE_Headport ;</v>
      </c>
      <c r="S24" t="str">
        <f t="shared" si="9"/>
        <v>GE_Headport ;</v>
      </c>
      <c r="T24" t="str">
        <f t="shared" si="10"/>
        <v>GE_Headport ;</v>
      </c>
      <c r="U24" t="str">
        <f t="shared" si="11"/>
        <v>GE_Headport ;</v>
      </c>
      <c r="V24" t="str">
        <f t="shared" si="12"/>
        <v>GE_Headport ;</v>
      </c>
      <c r="W24" t="str">
        <f t="shared" si="13"/>
        <v>GE_Headport ;</v>
      </c>
    </row>
    <row r="25" spans="1:23">
      <c r="A25" t="str">
        <f t="shared" si="0"/>
        <v xml:space="preserve">GE_Headtarget </v>
      </c>
      <c r="B25" t="s">
        <v>120</v>
      </c>
      <c r="C25" s="2" t="s">
        <v>163</v>
      </c>
      <c r="D25" t="str">
        <f t="shared" si="14"/>
        <v>●</v>
      </c>
      <c r="E25" t="str">
        <f t="shared" si="14"/>
        <v>●</v>
      </c>
      <c r="F25" t="str">
        <f t="shared" si="14"/>
        <v>●</v>
      </c>
      <c r="G25" t="str">
        <f t="shared" si="14"/>
        <v>●</v>
      </c>
      <c r="H25" t="str">
        <f t="shared" si="14"/>
        <v>●</v>
      </c>
      <c r="I25" t="str">
        <f t="shared" si="14"/>
        <v>●</v>
      </c>
      <c r="J25" t="str">
        <f t="shared" si="14"/>
        <v>●</v>
      </c>
      <c r="K25" t="str">
        <f t="shared" si="14"/>
        <v>●</v>
      </c>
      <c r="L25">
        <v>0</v>
      </c>
      <c r="M25" t="str">
        <f t="shared" si="2"/>
        <v>GE_Headtarget</v>
      </c>
      <c r="N25" t="str">
        <f t="shared" si="3"/>
        <v>Browser window to use for the headURL link</v>
      </c>
      <c r="O25" t="str">
        <f t="shared" si="4"/>
        <v>GE_Headtarget:Browser window to use for the headURL link</v>
      </c>
      <c r="P25" t="str">
        <f t="shared" si="6"/>
        <v>GE_Headtarget ;</v>
      </c>
      <c r="Q25" t="str">
        <f t="shared" si="7"/>
        <v>GE_Headtarget ;</v>
      </c>
      <c r="R25" t="str">
        <f t="shared" si="8"/>
        <v>GE_Headtarget ;</v>
      </c>
      <c r="S25" t="str">
        <f t="shared" si="9"/>
        <v>GE_Headtarget ;</v>
      </c>
      <c r="T25" t="str">
        <f t="shared" si="10"/>
        <v>GE_Headtarget ;</v>
      </c>
      <c r="U25" t="str">
        <f t="shared" si="11"/>
        <v>GE_Headtarget ;</v>
      </c>
      <c r="V25" t="str">
        <f t="shared" si="12"/>
        <v>GE_Headtarget ;</v>
      </c>
      <c r="W25" t="str">
        <f t="shared" si="13"/>
        <v>GE_Headtarget ;</v>
      </c>
    </row>
    <row r="26" spans="1:23">
      <c r="A26" t="str">
        <f t="shared" si="0"/>
        <v xml:space="preserve">GE_Headtooltip </v>
      </c>
      <c r="B26" t="s">
        <v>121</v>
      </c>
      <c r="C26" s="2" t="s">
        <v>164</v>
      </c>
      <c r="D26" t="str">
        <f t="shared" si="14"/>
        <v>●</v>
      </c>
      <c r="E26" t="str">
        <f t="shared" si="14"/>
        <v>●</v>
      </c>
      <c r="F26" t="str">
        <f t="shared" si="14"/>
        <v>●</v>
      </c>
      <c r="G26" t="str">
        <f t="shared" si="14"/>
        <v>●</v>
      </c>
      <c r="H26" t="str">
        <f t="shared" si="14"/>
        <v>●</v>
      </c>
      <c r="I26" t="str">
        <f t="shared" si="14"/>
        <v>●</v>
      </c>
      <c r="J26" t="str">
        <f t="shared" si="14"/>
        <v>●</v>
      </c>
      <c r="K26" t="str">
        <f t="shared" si="14"/>
        <v>●</v>
      </c>
      <c r="L26">
        <v>0</v>
      </c>
      <c r="M26" t="str">
        <f t="shared" si="2"/>
        <v>GE_Headtooltip</v>
      </c>
      <c r="N26" t="str">
        <f t="shared" si="3"/>
        <v>Tooltip annotation attached to the head of an edge</v>
      </c>
      <c r="O26" t="str">
        <f t="shared" si="4"/>
        <v>GE_Headtooltip:Tooltip annotation attached to the head of an edge</v>
      </c>
      <c r="P26" t="str">
        <f t="shared" si="6"/>
        <v>GE_Headtooltip ;</v>
      </c>
      <c r="Q26" t="str">
        <f t="shared" si="7"/>
        <v>GE_Headtooltip ;</v>
      </c>
      <c r="R26" t="str">
        <f t="shared" si="8"/>
        <v>GE_Headtooltip ;</v>
      </c>
      <c r="S26" t="str">
        <f t="shared" si="9"/>
        <v>GE_Headtooltip ;</v>
      </c>
      <c r="T26" t="str">
        <f t="shared" si="10"/>
        <v>GE_Headtooltip ;</v>
      </c>
      <c r="U26" t="str">
        <f t="shared" si="11"/>
        <v>GE_Headtooltip ;</v>
      </c>
      <c r="V26" t="str">
        <f t="shared" si="12"/>
        <v>GE_Headtooltip ;</v>
      </c>
      <c r="W26" t="str">
        <f t="shared" si="13"/>
        <v>GE_Headtooltip ;</v>
      </c>
    </row>
    <row r="27" spans="1:23">
      <c r="A27" t="str">
        <f t="shared" si="0"/>
        <v xml:space="preserve">GE_Headurl </v>
      </c>
      <c r="B27" t="s">
        <v>122</v>
      </c>
      <c r="C27" s="2" t="s">
        <v>165</v>
      </c>
      <c r="D27" t="str">
        <f t="shared" si="14"/>
        <v>●</v>
      </c>
      <c r="E27" t="str">
        <f t="shared" si="14"/>
        <v>●</v>
      </c>
      <c r="F27" t="str">
        <f t="shared" si="14"/>
        <v>●</v>
      </c>
      <c r="G27" t="str">
        <f t="shared" si="14"/>
        <v>●</v>
      </c>
      <c r="H27" t="str">
        <f t="shared" si="14"/>
        <v>●</v>
      </c>
      <c r="I27" t="str">
        <f t="shared" si="14"/>
        <v>●</v>
      </c>
      <c r="J27" t="str">
        <f t="shared" si="14"/>
        <v>●</v>
      </c>
      <c r="K27" t="str">
        <f t="shared" si="14"/>
        <v>●</v>
      </c>
      <c r="L27">
        <v>0</v>
      </c>
      <c r="M27" t="str">
        <f t="shared" si="2"/>
        <v>GE_Headurl</v>
      </c>
      <c r="N27" t="str">
        <f t="shared" si="3"/>
        <v>If defined, headURL is output as part of the head label of the edge</v>
      </c>
      <c r="O27" t="str">
        <f t="shared" si="4"/>
        <v>GE_Headurl:If defined, headURL is output as part of the head label of the edge</v>
      </c>
      <c r="P27" t="str">
        <f t="shared" si="6"/>
        <v>GE_Headurl ;</v>
      </c>
      <c r="Q27" t="str">
        <f t="shared" si="7"/>
        <v>GE_Headurl ;</v>
      </c>
      <c r="R27" t="str">
        <f t="shared" si="8"/>
        <v>GE_Headurl ;</v>
      </c>
      <c r="S27" t="str">
        <f t="shared" si="9"/>
        <v>GE_Headurl ;</v>
      </c>
      <c r="T27" t="str">
        <f t="shared" si="10"/>
        <v>GE_Headurl ;</v>
      </c>
      <c r="U27" t="str">
        <f t="shared" si="11"/>
        <v>GE_Headurl ;</v>
      </c>
      <c r="V27" t="str">
        <f t="shared" si="12"/>
        <v>GE_Headurl ;</v>
      </c>
      <c r="W27" t="str">
        <f t="shared" si="13"/>
        <v>GE_Headurl ;</v>
      </c>
    </row>
    <row r="28" spans="1:23">
      <c r="A28" t="str">
        <f t="shared" si="0"/>
        <v xml:space="preserve">GE_Href </v>
      </c>
      <c r="B28" t="s">
        <v>10</v>
      </c>
      <c r="C28" s="2" t="s">
        <v>42</v>
      </c>
      <c r="D28" t="str">
        <f t="shared" si="14"/>
        <v>●</v>
      </c>
      <c r="E28" t="str">
        <f t="shared" si="14"/>
        <v>●</v>
      </c>
      <c r="F28" t="str">
        <f t="shared" si="14"/>
        <v>●</v>
      </c>
      <c r="G28" t="str">
        <f t="shared" si="14"/>
        <v>●</v>
      </c>
      <c r="H28" t="str">
        <f t="shared" si="14"/>
        <v>●</v>
      </c>
      <c r="I28" t="str">
        <f t="shared" si="14"/>
        <v>●</v>
      </c>
      <c r="J28" t="str">
        <f t="shared" si="14"/>
        <v>●</v>
      </c>
      <c r="K28" t="str">
        <f t="shared" si="14"/>
        <v>●</v>
      </c>
      <c r="L28">
        <v>0</v>
      </c>
      <c r="M28" t="str">
        <f t="shared" si="2"/>
        <v>GE_Href</v>
      </c>
      <c r="N28" t="str">
        <f t="shared" si="3"/>
        <v>Synonym for URL</v>
      </c>
      <c r="O28" t="str">
        <f t="shared" si="4"/>
        <v>GE_Href:Synonym for URL</v>
      </c>
      <c r="P28" t="str">
        <f t="shared" si="6"/>
        <v>GE_Href ;</v>
      </c>
      <c r="Q28" t="str">
        <f t="shared" si="7"/>
        <v>GE_Href ;</v>
      </c>
      <c r="R28" t="str">
        <f t="shared" si="8"/>
        <v>GE_Href ;</v>
      </c>
      <c r="S28" t="str">
        <f t="shared" si="9"/>
        <v>GE_Href ;</v>
      </c>
      <c r="T28" t="str">
        <f t="shared" si="10"/>
        <v>GE_Href ;</v>
      </c>
      <c r="U28" t="str">
        <f t="shared" si="11"/>
        <v>GE_Href ;</v>
      </c>
      <c r="V28" t="str">
        <f t="shared" si="12"/>
        <v>GE_Href ;</v>
      </c>
      <c r="W28" t="str">
        <f t="shared" si="13"/>
        <v>GE_Href ;</v>
      </c>
    </row>
    <row r="29" spans="1:23">
      <c r="A29" t="str">
        <f t="shared" si="0"/>
        <v xml:space="preserve">GE_Id </v>
      </c>
      <c r="B29" t="s">
        <v>11</v>
      </c>
      <c r="C29" s="2" t="s">
        <v>43</v>
      </c>
      <c r="D29" t="str">
        <f t="shared" si="14"/>
        <v>●</v>
      </c>
      <c r="E29" t="str">
        <f t="shared" si="14"/>
        <v>●</v>
      </c>
      <c r="F29" t="str">
        <f t="shared" si="14"/>
        <v>●</v>
      </c>
      <c r="G29" t="str">
        <f t="shared" si="14"/>
        <v>●</v>
      </c>
      <c r="H29" t="str">
        <f t="shared" si="14"/>
        <v>●</v>
      </c>
      <c r="I29" t="str">
        <f t="shared" si="14"/>
        <v>●</v>
      </c>
      <c r="J29" t="str">
        <f t="shared" si="14"/>
        <v>●</v>
      </c>
      <c r="K29" t="str">
        <f t="shared" si="14"/>
        <v>●</v>
      </c>
      <c r="L29">
        <v>0</v>
      </c>
      <c r="M29" t="str">
        <f t="shared" si="2"/>
        <v>GE_Id</v>
      </c>
      <c r="N29" t="str">
        <f t="shared" si="3"/>
        <v>Identifier for graph objects</v>
      </c>
      <c r="O29" t="str">
        <f t="shared" si="4"/>
        <v>GE_Id:Identifier for graph objects</v>
      </c>
      <c r="P29" t="str">
        <f t="shared" si="6"/>
        <v>GE_Id ;</v>
      </c>
      <c r="Q29" t="str">
        <f t="shared" si="7"/>
        <v>GE_Id ;</v>
      </c>
      <c r="R29" t="str">
        <f t="shared" si="8"/>
        <v>GE_Id ;</v>
      </c>
      <c r="S29" t="str">
        <f t="shared" si="9"/>
        <v>GE_Id ;</v>
      </c>
      <c r="T29" t="str">
        <f t="shared" si="10"/>
        <v>GE_Id ;</v>
      </c>
      <c r="U29" t="str">
        <f t="shared" si="11"/>
        <v>GE_Id ;</v>
      </c>
      <c r="V29" t="str">
        <f t="shared" si="12"/>
        <v>GE_Id ;</v>
      </c>
      <c r="W29" t="str">
        <f t="shared" si="13"/>
        <v>GE_Id ;</v>
      </c>
    </row>
    <row r="30" spans="1:23">
      <c r="A30" t="str">
        <f t="shared" si="0"/>
        <v xml:space="preserve">GE_Label </v>
      </c>
      <c r="B30" t="s">
        <v>12</v>
      </c>
      <c r="C30" s="2" t="s">
        <v>47</v>
      </c>
      <c r="D30" t="str">
        <f t="shared" si="14"/>
        <v>●</v>
      </c>
      <c r="E30" t="str">
        <f t="shared" si="14"/>
        <v>●</v>
      </c>
      <c r="F30" t="str">
        <f t="shared" si="14"/>
        <v>●</v>
      </c>
      <c r="G30" t="str">
        <f t="shared" si="14"/>
        <v>●</v>
      </c>
      <c r="H30" t="str">
        <f t="shared" si="14"/>
        <v>●</v>
      </c>
      <c r="I30" t="str">
        <f t="shared" si="14"/>
        <v>●</v>
      </c>
      <c r="J30" t="str">
        <f t="shared" si="14"/>
        <v>●</v>
      </c>
      <c r="K30" t="str">
        <f t="shared" si="14"/>
        <v>●</v>
      </c>
      <c r="L30">
        <v>0</v>
      </c>
      <c r="M30" t="str">
        <f t="shared" si="2"/>
        <v>GE_Label</v>
      </c>
      <c r="N30" t="str">
        <f t="shared" si="3"/>
        <v>Text label attached to objects</v>
      </c>
      <c r="O30" t="str">
        <f t="shared" si="4"/>
        <v>GE_Label:Text label attached to objects</v>
      </c>
      <c r="P30" t="str">
        <f t="shared" si="6"/>
        <v>GE_Label ;</v>
      </c>
      <c r="Q30" t="str">
        <f t="shared" si="7"/>
        <v>GE_Label ;</v>
      </c>
      <c r="R30" t="str">
        <f t="shared" si="8"/>
        <v>GE_Label ;</v>
      </c>
      <c r="S30" t="str">
        <f t="shared" si="9"/>
        <v>GE_Label ;</v>
      </c>
      <c r="T30" t="str">
        <f t="shared" si="10"/>
        <v>GE_Label ;</v>
      </c>
      <c r="U30" t="str">
        <f t="shared" si="11"/>
        <v>GE_Label ;</v>
      </c>
      <c r="V30" t="str">
        <f t="shared" si="12"/>
        <v>GE_Label ;</v>
      </c>
      <c r="W30" t="str">
        <f t="shared" si="13"/>
        <v>GE_Label ;</v>
      </c>
    </row>
    <row r="31" spans="1:23">
      <c r="A31" t="str">
        <f t="shared" si="0"/>
        <v xml:space="preserve">GE_Labelangle </v>
      </c>
      <c r="B31" t="s">
        <v>123</v>
      </c>
      <c r="C31" s="2" t="s">
        <v>166</v>
      </c>
      <c r="D31" t="str">
        <f t="shared" si="14"/>
        <v>●</v>
      </c>
      <c r="E31" t="str">
        <f t="shared" si="14"/>
        <v>●</v>
      </c>
      <c r="F31" t="str">
        <f t="shared" si="14"/>
        <v>●</v>
      </c>
      <c r="G31" t="str">
        <f t="shared" si="14"/>
        <v>●</v>
      </c>
      <c r="H31" t="str">
        <f t="shared" si="14"/>
        <v>●</v>
      </c>
      <c r="I31" t="str">
        <f t="shared" si="14"/>
        <v>●</v>
      </c>
      <c r="J31" t="str">
        <f t="shared" si="14"/>
        <v>●</v>
      </c>
      <c r="K31" t="str">
        <f t="shared" si="14"/>
        <v>●</v>
      </c>
      <c r="L31">
        <v>0</v>
      </c>
      <c r="M31" t="str">
        <f t="shared" si="2"/>
        <v>GE_Labelangle</v>
      </c>
      <c r="N31" t="str">
        <f t="shared" si="3"/>
        <v>The angle (in degrees) in polar coordinates of the head &amp; tail edge labels</v>
      </c>
      <c r="O31" t="str">
        <f t="shared" si="4"/>
        <v>GE_Labelangle:The angle (in degrees) in polar coordinates of the head &amp; tail edge labels</v>
      </c>
      <c r="P31" t="str">
        <f t="shared" si="6"/>
        <v>GE_Labelangle ;</v>
      </c>
      <c r="Q31" t="str">
        <f t="shared" si="7"/>
        <v>GE_Labelangle ;</v>
      </c>
      <c r="R31" t="str">
        <f t="shared" si="8"/>
        <v>GE_Labelangle ;</v>
      </c>
      <c r="S31" t="str">
        <f t="shared" si="9"/>
        <v>GE_Labelangle ;</v>
      </c>
      <c r="T31" t="str">
        <f t="shared" si="10"/>
        <v>GE_Labelangle ;</v>
      </c>
      <c r="U31" t="str">
        <f t="shared" si="11"/>
        <v>GE_Labelangle ;</v>
      </c>
      <c r="V31" t="str">
        <f t="shared" si="12"/>
        <v>GE_Labelangle ;</v>
      </c>
      <c r="W31" t="str">
        <f t="shared" si="13"/>
        <v>GE_Labelangle ;</v>
      </c>
    </row>
    <row r="32" spans="1:23">
      <c r="A32" t="str">
        <f t="shared" si="0"/>
        <v xml:space="preserve">GE_Labeldistance </v>
      </c>
      <c r="B32" t="s">
        <v>124</v>
      </c>
      <c r="C32" s="2" t="s">
        <v>167</v>
      </c>
      <c r="D32" t="str">
        <f t="shared" si="14"/>
        <v>●</v>
      </c>
      <c r="E32" t="str">
        <f t="shared" si="14"/>
        <v>●</v>
      </c>
      <c r="F32" t="str">
        <f t="shared" si="14"/>
        <v>●</v>
      </c>
      <c r="G32" t="str">
        <f t="shared" si="14"/>
        <v>●</v>
      </c>
      <c r="H32" t="str">
        <f t="shared" si="14"/>
        <v>●</v>
      </c>
      <c r="I32" t="str">
        <f t="shared" si="14"/>
        <v>●</v>
      </c>
      <c r="J32" t="str">
        <f t="shared" si="14"/>
        <v>●</v>
      </c>
      <c r="K32" t="str">
        <f t="shared" si="14"/>
        <v>●</v>
      </c>
      <c r="L32">
        <v>0</v>
      </c>
      <c r="M32" t="str">
        <f t="shared" si="2"/>
        <v>GE_Labeldistance</v>
      </c>
      <c r="N32" t="str">
        <f t="shared" si="3"/>
        <v>Scaling factor for the distance of headlabel / taillabel from the head / tail nodes</v>
      </c>
      <c r="O32" t="str">
        <f t="shared" si="4"/>
        <v>GE_Labeldistance:Scaling factor for the distance of headlabel / taillabel from the head / tail nodes</v>
      </c>
      <c r="P32" t="str">
        <f t="shared" si="6"/>
        <v>GE_Labeldistance ;</v>
      </c>
      <c r="Q32" t="str">
        <f t="shared" si="7"/>
        <v>GE_Labeldistance ;</v>
      </c>
      <c r="R32" t="str">
        <f t="shared" si="8"/>
        <v>GE_Labeldistance ;</v>
      </c>
      <c r="S32" t="str">
        <f t="shared" si="9"/>
        <v>GE_Labeldistance ;</v>
      </c>
      <c r="T32" t="str">
        <f t="shared" si="10"/>
        <v>GE_Labeldistance ;</v>
      </c>
      <c r="U32" t="str">
        <f t="shared" si="11"/>
        <v>GE_Labeldistance ;</v>
      </c>
      <c r="V32" t="str">
        <f t="shared" si="12"/>
        <v>GE_Labeldistance ;</v>
      </c>
      <c r="W32" t="str">
        <f t="shared" si="13"/>
        <v>GE_Labeldistance ;</v>
      </c>
    </row>
    <row r="33" spans="1:23">
      <c r="A33" t="str">
        <f t="shared" si="0"/>
        <v xml:space="preserve">GE_Labelfloat </v>
      </c>
      <c r="B33" t="s">
        <v>125</v>
      </c>
      <c r="C33" s="2" t="s">
        <v>168</v>
      </c>
      <c r="D33" t="str">
        <f t="shared" si="14"/>
        <v>●</v>
      </c>
      <c r="E33" t="str">
        <f t="shared" si="14"/>
        <v>●</v>
      </c>
      <c r="F33" t="str">
        <f t="shared" si="14"/>
        <v>●</v>
      </c>
      <c r="G33" t="str">
        <f t="shared" si="14"/>
        <v>●</v>
      </c>
      <c r="H33" t="str">
        <f t="shared" si="14"/>
        <v>●</v>
      </c>
      <c r="I33" t="str">
        <f t="shared" si="14"/>
        <v>●</v>
      </c>
      <c r="J33" t="str">
        <f t="shared" si="14"/>
        <v>●</v>
      </c>
      <c r="K33" t="str">
        <f t="shared" si="14"/>
        <v>●</v>
      </c>
      <c r="L33">
        <v>0</v>
      </c>
      <c r="M33" t="str">
        <f t="shared" si="2"/>
        <v>GE_Labelfloat</v>
      </c>
      <c r="N33" t="str">
        <f t="shared" si="3"/>
        <v>If true, allows edge labels to be less constrained in position</v>
      </c>
      <c r="O33" t="str">
        <f t="shared" si="4"/>
        <v>GE_Labelfloat:If true, allows edge labels to be less constrained in position</v>
      </c>
      <c r="P33" t="str">
        <f t="shared" si="6"/>
        <v>GE_Labelfloat ;</v>
      </c>
      <c r="Q33" t="str">
        <f t="shared" si="7"/>
        <v>GE_Labelfloat ;</v>
      </c>
      <c r="R33" t="str">
        <f t="shared" si="8"/>
        <v>GE_Labelfloat ;</v>
      </c>
      <c r="S33" t="str">
        <f t="shared" si="9"/>
        <v>GE_Labelfloat ;</v>
      </c>
      <c r="T33" t="str">
        <f t="shared" si="10"/>
        <v>GE_Labelfloat ;</v>
      </c>
      <c r="U33" t="str">
        <f t="shared" si="11"/>
        <v>GE_Labelfloat ;</v>
      </c>
      <c r="V33" t="str">
        <f t="shared" si="12"/>
        <v>GE_Labelfloat ;</v>
      </c>
      <c r="W33" t="str">
        <f t="shared" si="13"/>
        <v>GE_Labelfloat ;</v>
      </c>
    </row>
    <row r="34" spans="1:23">
      <c r="A34" t="str">
        <f t="shared" ref="A34:A65" si="15">"G"&amp;LEFT($B$1,1)&amp;IF(LEFT(B34,1)="_","","_")&amp;PROPER($B34)</f>
        <v xml:space="preserve">GE_Labelfontcolor </v>
      </c>
      <c r="B34" t="s">
        <v>126</v>
      </c>
      <c r="C34" s="2" t="s">
        <v>169</v>
      </c>
      <c r="D34" t="str">
        <f t="shared" si="14"/>
        <v>●</v>
      </c>
      <c r="E34" t="str">
        <f t="shared" si="14"/>
        <v>●</v>
      </c>
      <c r="F34" t="str">
        <f t="shared" si="14"/>
        <v>●</v>
      </c>
      <c r="G34" t="str">
        <f t="shared" si="14"/>
        <v>●</v>
      </c>
      <c r="H34" t="str">
        <f t="shared" si="14"/>
        <v>●</v>
      </c>
      <c r="I34" t="str">
        <f t="shared" si="14"/>
        <v>●</v>
      </c>
      <c r="J34" t="str">
        <f t="shared" si="14"/>
        <v>●</v>
      </c>
      <c r="K34" t="str">
        <f t="shared" si="14"/>
        <v>●</v>
      </c>
      <c r="L34">
        <v>0</v>
      </c>
      <c r="M34" t="str">
        <f t="shared" si="2"/>
        <v>GE_Labelfontcolor</v>
      </c>
      <c r="N34" t="str">
        <f t="shared" si="3"/>
        <v>Color used for headlabel and taillabel</v>
      </c>
      <c r="O34" t="str">
        <f t="shared" ref="O34:O58" si="16">IF(M34="","",_xlfn.CONCAT(M34,":",N34))</f>
        <v>GE_Labelfontcolor:Color used for headlabel and taillabel</v>
      </c>
      <c r="P34" t="str">
        <f t="shared" si="6"/>
        <v>GE_Labelfontcolor ;</v>
      </c>
      <c r="Q34" t="str">
        <f t="shared" si="7"/>
        <v>GE_Labelfontcolor ;</v>
      </c>
      <c r="R34" t="str">
        <f t="shared" si="8"/>
        <v>GE_Labelfontcolor ;</v>
      </c>
      <c r="S34" t="str">
        <f t="shared" si="9"/>
        <v>GE_Labelfontcolor ;</v>
      </c>
      <c r="T34" t="str">
        <f t="shared" si="10"/>
        <v>GE_Labelfontcolor ;</v>
      </c>
      <c r="U34" t="str">
        <f t="shared" si="11"/>
        <v>GE_Labelfontcolor ;</v>
      </c>
      <c r="V34" t="str">
        <f t="shared" si="12"/>
        <v>GE_Labelfontcolor ;</v>
      </c>
      <c r="W34" t="str">
        <f t="shared" si="13"/>
        <v>GE_Labelfontcolor ;</v>
      </c>
    </row>
    <row r="35" spans="1:23">
      <c r="A35" t="str">
        <f t="shared" si="15"/>
        <v xml:space="preserve">GE_Labelfontname </v>
      </c>
      <c r="B35" t="s">
        <v>127</v>
      </c>
      <c r="C35" s="2" t="s">
        <v>170</v>
      </c>
      <c r="D35" t="str">
        <f t="shared" si="14"/>
        <v>●</v>
      </c>
      <c r="E35" t="str">
        <f t="shared" si="14"/>
        <v>●</v>
      </c>
      <c r="F35" t="str">
        <f t="shared" si="14"/>
        <v>●</v>
      </c>
      <c r="G35" t="str">
        <f t="shared" si="14"/>
        <v>●</v>
      </c>
      <c r="H35" t="str">
        <f t="shared" si="14"/>
        <v>●</v>
      </c>
      <c r="I35" t="str">
        <f t="shared" si="14"/>
        <v>●</v>
      </c>
      <c r="J35" t="str">
        <f t="shared" si="14"/>
        <v>●</v>
      </c>
      <c r="K35" t="str">
        <f t="shared" si="14"/>
        <v>●</v>
      </c>
      <c r="L35">
        <v>0</v>
      </c>
      <c r="M35" t="str">
        <f t="shared" si="2"/>
        <v>GE_Labelfontname</v>
      </c>
      <c r="N35" t="str">
        <f t="shared" si="3"/>
        <v>Font for headlabel and taillabel</v>
      </c>
      <c r="O35" t="str">
        <f t="shared" si="16"/>
        <v>GE_Labelfontname:Font for headlabel and taillabel</v>
      </c>
      <c r="P35" t="str">
        <f t="shared" si="6"/>
        <v>GE_Labelfontname ;</v>
      </c>
      <c r="Q35" t="str">
        <f t="shared" si="7"/>
        <v>GE_Labelfontname ;</v>
      </c>
      <c r="R35" t="str">
        <f t="shared" si="8"/>
        <v>GE_Labelfontname ;</v>
      </c>
      <c r="S35" t="str">
        <f t="shared" si="9"/>
        <v>GE_Labelfontname ;</v>
      </c>
      <c r="T35" t="str">
        <f t="shared" si="10"/>
        <v>GE_Labelfontname ;</v>
      </c>
      <c r="U35" t="str">
        <f t="shared" si="11"/>
        <v>GE_Labelfontname ;</v>
      </c>
      <c r="V35" t="str">
        <f t="shared" si="12"/>
        <v>GE_Labelfontname ;</v>
      </c>
      <c r="W35" t="str">
        <f t="shared" si="13"/>
        <v>GE_Labelfontname ;</v>
      </c>
    </row>
    <row r="36" spans="1:23">
      <c r="A36" t="str">
        <f t="shared" si="15"/>
        <v xml:space="preserve">GE_Labelfontsize </v>
      </c>
      <c r="B36" t="s">
        <v>128</v>
      </c>
      <c r="C36" s="2" t="s">
        <v>171</v>
      </c>
      <c r="D36" t="str">
        <f t="shared" si="14"/>
        <v>●</v>
      </c>
      <c r="E36" t="str">
        <f t="shared" si="14"/>
        <v>●</v>
      </c>
      <c r="F36" t="str">
        <f t="shared" si="14"/>
        <v>●</v>
      </c>
      <c r="G36" t="str">
        <f t="shared" si="14"/>
        <v>●</v>
      </c>
      <c r="H36" t="str">
        <f t="shared" si="14"/>
        <v>●</v>
      </c>
      <c r="I36" t="str">
        <f t="shared" si="14"/>
        <v>●</v>
      </c>
      <c r="J36" t="str">
        <f t="shared" si="14"/>
        <v>●</v>
      </c>
      <c r="K36" t="str">
        <f t="shared" si="14"/>
        <v>●</v>
      </c>
      <c r="L36">
        <v>0</v>
      </c>
      <c r="M36" t="str">
        <f t="shared" si="2"/>
        <v>GE_Labelfontsize</v>
      </c>
      <c r="N36" t="str">
        <f t="shared" si="3"/>
        <v>Font size of headlabel and taillabel</v>
      </c>
      <c r="O36" t="str">
        <f t="shared" si="16"/>
        <v>GE_Labelfontsize:Font size of headlabel and taillabel</v>
      </c>
      <c r="P36" t="str">
        <f t="shared" si="6"/>
        <v>GE_Labelfontsize ;</v>
      </c>
      <c r="Q36" t="str">
        <f t="shared" si="7"/>
        <v>GE_Labelfontsize ;</v>
      </c>
      <c r="R36" t="str">
        <f t="shared" si="8"/>
        <v>GE_Labelfontsize ;</v>
      </c>
      <c r="S36" t="str">
        <f t="shared" si="9"/>
        <v>GE_Labelfontsize ;</v>
      </c>
      <c r="T36" t="str">
        <f t="shared" si="10"/>
        <v>GE_Labelfontsize ;</v>
      </c>
      <c r="U36" t="str">
        <f t="shared" si="11"/>
        <v>GE_Labelfontsize ;</v>
      </c>
      <c r="V36" t="str">
        <f t="shared" si="12"/>
        <v>GE_Labelfontsize ;</v>
      </c>
      <c r="W36" t="str">
        <f t="shared" si="13"/>
        <v>GE_Labelfontsize ;</v>
      </c>
    </row>
    <row r="37" spans="1:23">
      <c r="A37" t="str">
        <f t="shared" si="15"/>
        <v xml:space="preserve">GE_Labelhref </v>
      </c>
      <c r="B37" t="s">
        <v>129</v>
      </c>
      <c r="C37" s="2" t="s">
        <v>172</v>
      </c>
      <c r="D37" t="str">
        <f t="shared" si="14"/>
        <v>●</v>
      </c>
      <c r="E37" t="str">
        <f t="shared" si="14"/>
        <v>●</v>
      </c>
      <c r="F37" t="str">
        <f t="shared" si="14"/>
        <v>●</v>
      </c>
      <c r="G37" t="str">
        <f t="shared" si="14"/>
        <v>●</v>
      </c>
      <c r="H37" t="str">
        <f t="shared" si="14"/>
        <v>●</v>
      </c>
      <c r="I37" t="str">
        <f t="shared" si="14"/>
        <v>●</v>
      </c>
      <c r="J37" t="str">
        <f t="shared" si="14"/>
        <v>●</v>
      </c>
      <c r="K37" t="str">
        <f t="shared" si="14"/>
        <v>●</v>
      </c>
      <c r="L37">
        <v>0</v>
      </c>
      <c r="M37" t="str">
        <f t="shared" si="2"/>
        <v>GE_Labelhref</v>
      </c>
      <c r="N37" t="str">
        <f t="shared" si="3"/>
        <v>Synonym for labelURL</v>
      </c>
      <c r="O37" t="str">
        <f t="shared" si="16"/>
        <v>GE_Labelhref:Synonym for labelURL</v>
      </c>
      <c r="P37" t="str">
        <f t="shared" si="6"/>
        <v>GE_Labelhref ;</v>
      </c>
      <c r="Q37" t="str">
        <f t="shared" si="7"/>
        <v>GE_Labelhref ;</v>
      </c>
      <c r="R37" t="str">
        <f t="shared" si="8"/>
        <v>GE_Labelhref ;</v>
      </c>
      <c r="S37" t="str">
        <f t="shared" si="9"/>
        <v>GE_Labelhref ;</v>
      </c>
      <c r="T37" t="str">
        <f t="shared" si="10"/>
        <v>GE_Labelhref ;</v>
      </c>
      <c r="U37" t="str">
        <f t="shared" si="11"/>
        <v>GE_Labelhref ;</v>
      </c>
      <c r="V37" t="str">
        <f t="shared" si="12"/>
        <v>GE_Labelhref ;</v>
      </c>
      <c r="W37" t="str">
        <f t="shared" si="13"/>
        <v>GE_Labelhref ;</v>
      </c>
    </row>
    <row r="38" spans="1:23">
      <c r="A38" t="str">
        <f t="shared" si="15"/>
        <v xml:space="preserve">GE_Labeltarget </v>
      </c>
      <c r="B38" t="s">
        <v>130</v>
      </c>
      <c r="C38" s="2" t="s">
        <v>173</v>
      </c>
      <c r="D38" t="str">
        <f t="shared" si="14"/>
        <v>●</v>
      </c>
      <c r="E38" t="str">
        <f t="shared" si="14"/>
        <v>●</v>
      </c>
      <c r="F38" t="str">
        <f t="shared" si="14"/>
        <v>●</v>
      </c>
      <c r="G38" t="str">
        <f t="shared" si="14"/>
        <v>●</v>
      </c>
      <c r="H38" t="str">
        <f t="shared" si="14"/>
        <v>●</v>
      </c>
      <c r="I38" t="str">
        <f t="shared" si="14"/>
        <v>●</v>
      </c>
      <c r="J38" t="str">
        <f t="shared" si="14"/>
        <v>●</v>
      </c>
      <c r="K38" t="str">
        <f t="shared" si="14"/>
        <v>●</v>
      </c>
      <c r="L38">
        <v>0</v>
      </c>
      <c r="M38" t="str">
        <f t="shared" si="2"/>
        <v>GE_Labeltarget</v>
      </c>
      <c r="N38" t="str">
        <f t="shared" si="3"/>
        <v>Browser window to open labelURL links in</v>
      </c>
      <c r="O38" t="str">
        <f t="shared" si="16"/>
        <v>GE_Labeltarget:Browser window to open labelURL links in</v>
      </c>
      <c r="P38" t="str">
        <f t="shared" si="6"/>
        <v>GE_Labeltarget ;</v>
      </c>
      <c r="Q38" t="str">
        <f t="shared" si="7"/>
        <v>GE_Labeltarget ;</v>
      </c>
      <c r="R38" t="str">
        <f t="shared" si="8"/>
        <v>GE_Labeltarget ;</v>
      </c>
      <c r="S38" t="str">
        <f t="shared" si="9"/>
        <v>GE_Labeltarget ;</v>
      </c>
      <c r="T38" t="str">
        <f t="shared" si="10"/>
        <v>GE_Labeltarget ;</v>
      </c>
      <c r="U38" t="str">
        <f t="shared" si="11"/>
        <v>GE_Labeltarget ;</v>
      </c>
      <c r="V38" t="str">
        <f t="shared" si="12"/>
        <v>GE_Labeltarget ;</v>
      </c>
      <c r="W38" t="str">
        <f t="shared" si="13"/>
        <v>GE_Labeltarget ;</v>
      </c>
    </row>
    <row r="39" spans="1:23">
      <c r="A39" t="str">
        <f t="shared" si="15"/>
        <v xml:space="preserve">GE_Labeltooltip </v>
      </c>
      <c r="B39" t="s">
        <v>131</v>
      </c>
      <c r="C39" s="2" t="s">
        <v>174</v>
      </c>
      <c r="D39" t="str">
        <f t="shared" si="14"/>
        <v>●</v>
      </c>
      <c r="E39" t="str">
        <f t="shared" si="14"/>
        <v>●</v>
      </c>
      <c r="F39" t="str">
        <f t="shared" si="14"/>
        <v>●</v>
      </c>
      <c r="G39" t="str">
        <f t="shared" si="14"/>
        <v>●</v>
      </c>
      <c r="H39" t="str">
        <f t="shared" si="14"/>
        <v>●</v>
      </c>
      <c r="I39" t="str">
        <f t="shared" si="14"/>
        <v>●</v>
      </c>
      <c r="J39" t="str">
        <f t="shared" si="14"/>
        <v>●</v>
      </c>
      <c r="K39" t="str">
        <f t="shared" si="14"/>
        <v>●</v>
      </c>
      <c r="L39">
        <v>0</v>
      </c>
      <c r="M39" t="str">
        <f t="shared" si="2"/>
        <v>GE_Labeltooltip</v>
      </c>
      <c r="N39" t="str">
        <f t="shared" si="3"/>
        <v>Tooltip annotation attached to label of an edge</v>
      </c>
      <c r="O39" t="str">
        <f t="shared" si="16"/>
        <v>GE_Labeltooltip:Tooltip annotation attached to label of an edge</v>
      </c>
      <c r="P39" t="str">
        <f t="shared" si="6"/>
        <v>GE_Labeltooltip ;</v>
      </c>
      <c r="Q39" t="str">
        <f t="shared" si="7"/>
        <v>GE_Labeltooltip ;</v>
      </c>
      <c r="R39" t="str">
        <f t="shared" si="8"/>
        <v>GE_Labeltooltip ;</v>
      </c>
      <c r="S39" t="str">
        <f t="shared" si="9"/>
        <v>GE_Labeltooltip ;</v>
      </c>
      <c r="T39" t="str">
        <f t="shared" si="10"/>
        <v>GE_Labeltooltip ;</v>
      </c>
      <c r="U39" t="str">
        <f t="shared" si="11"/>
        <v>GE_Labeltooltip ;</v>
      </c>
      <c r="V39" t="str">
        <f t="shared" si="12"/>
        <v>GE_Labeltooltip ;</v>
      </c>
      <c r="W39" t="str">
        <f t="shared" si="13"/>
        <v>GE_Labeltooltip ;</v>
      </c>
    </row>
    <row r="40" spans="1:23">
      <c r="A40" t="str">
        <f t="shared" si="15"/>
        <v xml:space="preserve">GE_Labelurl </v>
      </c>
      <c r="B40" t="s">
        <v>132</v>
      </c>
      <c r="C40" s="2" t="s">
        <v>175</v>
      </c>
      <c r="D40" t="str">
        <f t="shared" si="14"/>
        <v>●</v>
      </c>
      <c r="E40" t="str">
        <f t="shared" si="14"/>
        <v>●</v>
      </c>
      <c r="F40" t="str">
        <f t="shared" si="14"/>
        <v>●</v>
      </c>
      <c r="G40" t="str">
        <f t="shared" si="14"/>
        <v>●</v>
      </c>
      <c r="H40" t="str">
        <f t="shared" si="14"/>
        <v>●</v>
      </c>
      <c r="I40" t="str">
        <f t="shared" si="14"/>
        <v>●</v>
      </c>
      <c r="J40" t="str">
        <f t="shared" si="14"/>
        <v>●</v>
      </c>
      <c r="K40" t="str">
        <f t="shared" si="14"/>
        <v>●</v>
      </c>
      <c r="L40">
        <v>0</v>
      </c>
      <c r="M40" t="str">
        <f t="shared" si="2"/>
        <v>GE_Labelurl</v>
      </c>
      <c r="N40" t="str">
        <f t="shared" si="3"/>
        <v>If defined, labelURL is the link used for the label of an edge</v>
      </c>
      <c r="O40" t="str">
        <f t="shared" si="16"/>
        <v>GE_Labelurl:If defined, labelURL is the link used for the label of an edge</v>
      </c>
      <c r="P40" t="str">
        <f t="shared" si="6"/>
        <v>GE_Labelurl ;</v>
      </c>
      <c r="Q40" t="str">
        <f t="shared" si="7"/>
        <v>GE_Labelurl ;</v>
      </c>
      <c r="R40" t="str">
        <f t="shared" si="8"/>
        <v>GE_Labelurl ;</v>
      </c>
      <c r="S40" t="str">
        <f t="shared" si="9"/>
        <v>GE_Labelurl ;</v>
      </c>
      <c r="T40" t="str">
        <f t="shared" si="10"/>
        <v>GE_Labelurl ;</v>
      </c>
      <c r="U40" t="str">
        <f t="shared" si="11"/>
        <v>GE_Labelurl ;</v>
      </c>
      <c r="V40" t="str">
        <f t="shared" si="12"/>
        <v>GE_Labelurl ;</v>
      </c>
      <c r="W40" t="str">
        <f t="shared" si="13"/>
        <v>GE_Labelurl ;</v>
      </c>
    </row>
    <row r="41" spans="1:23">
      <c r="A41" t="str">
        <f t="shared" si="15"/>
        <v xml:space="preserve">GE_Layer </v>
      </c>
      <c r="B41" t="s">
        <v>14</v>
      </c>
      <c r="C41" s="2" t="s">
        <v>49</v>
      </c>
      <c r="D41" t="str">
        <f t="shared" si="14"/>
        <v>●</v>
      </c>
      <c r="E41" t="str">
        <f t="shared" si="14"/>
        <v>●</v>
      </c>
      <c r="F41" t="str">
        <f t="shared" si="14"/>
        <v>●</v>
      </c>
      <c r="G41" t="str">
        <f t="shared" si="14"/>
        <v>●</v>
      </c>
      <c r="H41" t="str">
        <f t="shared" si="14"/>
        <v>●</v>
      </c>
      <c r="I41" t="str">
        <f t="shared" si="14"/>
        <v>●</v>
      </c>
      <c r="J41" t="str">
        <f t="shared" si="14"/>
        <v>●</v>
      </c>
      <c r="K41" t="str">
        <f t="shared" ref="K41" si="17">IF($L41=0,"●","")</f>
        <v>●</v>
      </c>
      <c r="L41">
        <v>0</v>
      </c>
      <c r="M41" t="str">
        <f t="shared" si="2"/>
        <v>GE_Layer</v>
      </c>
      <c r="N41" t="str">
        <f t="shared" si="3"/>
        <v>Specifies layers in which the node, edge or cluster is present</v>
      </c>
      <c r="O41" t="str">
        <f t="shared" si="16"/>
        <v>GE_Layer:Specifies layers in which the node, edge or cluster is present</v>
      </c>
      <c r="P41" t="str">
        <f t="shared" si="6"/>
        <v>GE_Layer ;</v>
      </c>
      <c r="Q41" t="str">
        <f t="shared" si="7"/>
        <v>GE_Layer ;</v>
      </c>
      <c r="R41" t="str">
        <f t="shared" si="8"/>
        <v>GE_Layer ;</v>
      </c>
      <c r="S41" t="str">
        <f t="shared" si="9"/>
        <v>GE_Layer ;</v>
      </c>
      <c r="T41" t="str">
        <f t="shared" si="10"/>
        <v>GE_Layer ;</v>
      </c>
      <c r="U41" t="str">
        <f t="shared" si="11"/>
        <v>GE_Layer ;</v>
      </c>
      <c r="V41" t="str">
        <f t="shared" si="12"/>
        <v>GE_Layer ;</v>
      </c>
      <c r="W41" t="str">
        <f t="shared" si="13"/>
        <v>GE_Layer ;</v>
      </c>
    </row>
    <row r="42" spans="1:23">
      <c r="A42" t="str">
        <f t="shared" si="15"/>
        <v xml:space="preserve">GE_Len </v>
      </c>
      <c r="B42" t="s">
        <v>133</v>
      </c>
      <c r="C42" s="2" t="s">
        <v>176</v>
      </c>
      <c r="E42" t="s">
        <v>84</v>
      </c>
      <c r="F42" t="s">
        <v>84</v>
      </c>
      <c r="L42">
        <v>2</v>
      </c>
      <c r="M42" t="str">
        <f t="shared" si="2"/>
        <v>GE_Len</v>
      </c>
      <c r="N42" t="str">
        <f t="shared" si="3"/>
        <v>Preferred edge length, in inches</v>
      </c>
      <c r="O42" t="str">
        <f t="shared" si="16"/>
        <v>GE_Len:Preferred edge length, in inches</v>
      </c>
      <c r="P42" t="str">
        <f t="shared" si="6"/>
        <v/>
      </c>
      <c r="Q42" t="str">
        <f t="shared" si="7"/>
        <v>GE_Len ;</v>
      </c>
      <c r="R42" t="str">
        <f t="shared" si="8"/>
        <v>GE_Len ;</v>
      </c>
      <c r="S42" t="str">
        <f t="shared" si="9"/>
        <v/>
      </c>
      <c r="T42" t="str">
        <f t="shared" si="10"/>
        <v/>
      </c>
      <c r="U42" t="str">
        <f t="shared" si="11"/>
        <v/>
      </c>
      <c r="V42" t="str">
        <f t="shared" si="12"/>
        <v/>
      </c>
      <c r="W42" t="str">
        <f t="shared" si="13"/>
        <v/>
      </c>
    </row>
    <row r="43" spans="1:23">
      <c r="A43" t="str">
        <f t="shared" si="15"/>
        <v xml:space="preserve">GE_Lhead </v>
      </c>
      <c r="B43" t="s">
        <v>134</v>
      </c>
      <c r="C43" s="2" t="s">
        <v>177</v>
      </c>
      <c r="D43" t="s">
        <v>84</v>
      </c>
      <c r="L43">
        <v>1</v>
      </c>
      <c r="M43" t="str">
        <f t="shared" si="2"/>
        <v>GE_Lhead</v>
      </c>
      <c r="N43" t="str">
        <f t="shared" si="3"/>
        <v>Logical head of an edge</v>
      </c>
      <c r="O43" t="str">
        <f t="shared" si="16"/>
        <v>GE_Lhead:Logical head of an edge</v>
      </c>
      <c r="P43" t="str">
        <f t="shared" si="6"/>
        <v>GE_Lhead ;</v>
      </c>
      <c r="Q43" t="str">
        <f t="shared" si="7"/>
        <v/>
      </c>
      <c r="R43" t="str">
        <f t="shared" si="8"/>
        <v/>
      </c>
      <c r="S43" t="str">
        <f t="shared" si="9"/>
        <v/>
      </c>
      <c r="T43" t="str">
        <f t="shared" si="10"/>
        <v/>
      </c>
      <c r="U43" t="str">
        <f t="shared" si="11"/>
        <v/>
      </c>
      <c r="V43" t="str">
        <f t="shared" si="12"/>
        <v/>
      </c>
      <c r="W43" t="str">
        <f t="shared" si="13"/>
        <v/>
      </c>
    </row>
    <row r="44" spans="1:23">
      <c r="A44" t="str">
        <f t="shared" si="15"/>
        <v xml:space="preserve">GE_Lp </v>
      </c>
      <c r="B44" t="s">
        <v>91</v>
      </c>
      <c r="C44" s="2" t="s">
        <v>98</v>
      </c>
      <c r="D44" t="str">
        <f t="shared" ref="D44:K44" si="18">IF($L44=0,"●","")</f>
        <v>●</v>
      </c>
      <c r="E44" t="str">
        <f t="shared" si="18"/>
        <v>●</v>
      </c>
      <c r="F44" t="str">
        <f t="shared" si="18"/>
        <v>●</v>
      </c>
      <c r="G44" t="str">
        <f t="shared" si="18"/>
        <v>●</v>
      </c>
      <c r="H44" t="str">
        <f t="shared" si="18"/>
        <v>●</v>
      </c>
      <c r="I44" t="str">
        <f t="shared" si="18"/>
        <v>●</v>
      </c>
      <c r="J44" t="str">
        <f t="shared" si="18"/>
        <v>●</v>
      </c>
      <c r="K44" t="str">
        <f t="shared" si="18"/>
        <v>●</v>
      </c>
      <c r="L44">
        <v>0</v>
      </c>
      <c r="M44" t="str">
        <f t="shared" si="2"/>
        <v>GE_Lp</v>
      </c>
      <c r="N44" t="str">
        <f t="shared" si="3"/>
        <v>Label center position</v>
      </c>
      <c r="O44" t="str">
        <f t="shared" si="16"/>
        <v>GE_Lp:Label center position</v>
      </c>
      <c r="P44" t="str">
        <f t="shared" si="6"/>
        <v>GE_Lp ;</v>
      </c>
      <c r="Q44" t="str">
        <f t="shared" si="7"/>
        <v>GE_Lp ;</v>
      </c>
      <c r="R44" t="str">
        <f t="shared" si="8"/>
        <v>GE_Lp ;</v>
      </c>
      <c r="S44" t="str">
        <f t="shared" si="9"/>
        <v>GE_Lp ;</v>
      </c>
      <c r="T44" t="str">
        <f t="shared" si="10"/>
        <v>GE_Lp ;</v>
      </c>
      <c r="U44" t="str">
        <f t="shared" si="11"/>
        <v>GE_Lp ;</v>
      </c>
      <c r="V44" t="str">
        <f t="shared" si="12"/>
        <v>GE_Lp ;</v>
      </c>
      <c r="W44" t="str">
        <f t="shared" si="13"/>
        <v>GE_Lp ;</v>
      </c>
    </row>
    <row r="45" spans="1:23">
      <c r="A45" t="str">
        <f t="shared" si="15"/>
        <v xml:space="preserve">GE_Ltail </v>
      </c>
      <c r="B45" t="s">
        <v>135</v>
      </c>
      <c r="C45" s="2" t="s">
        <v>178</v>
      </c>
      <c r="D45" t="s">
        <v>84</v>
      </c>
      <c r="L45">
        <v>1</v>
      </c>
      <c r="M45" t="str">
        <f t="shared" si="2"/>
        <v>GE_Ltail</v>
      </c>
      <c r="N45" t="str">
        <f t="shared" si="3"/>
        <v>Logical tail of an edge</v>
      </c>
      <c r="O45" t="str">
        <f t="shared" si="16"/>
        <v>GE_Ltail:Logical tail of an edge</v>
      </c>
      <c r="P45" t="str">
        <f t="shared" si="6"/>
        <v>GE_Ltail ;</v>
      </c>
      <c r="Q45" t="str">
        <f t="shared" si="7"/>
        <v/>
      </c>
      <c r="R45" t="str">
        <f t="shared" si="8"/>
        <v/>
      </c>
      <c r="S45" t="str">
        <f t="shared" si="9"/>
        <v/>
      </c>
      <c r="T45" t="str">
        <f t="shared" si="10"/>
        <v/>
      </c>
      <c r="U45" t="str">
        <f t="shared" si="11"/>
        <v/>
      </c>
      <c r="V45" t="str">
        <f t="shared" si="12"/>
        <v/>
      </c>
      <c r="W45" t="str">
        <f t="shared" si="13"/>
        <v/>
      </c>
    </row>
    <row r="46" spans="1:23">
      <c r="A46" t="str">
        <f t="shared" si="15"/>
        <v xml:space="preserve">GE_Minlen </v>
      </c>
      <c r="B46" t="s">
        <v>136</v>
      </c>
      <c r="C46" s="2" t="s">
        <v>179</v>
      </c>
      <c r="D46" t="s">
        <v>84</v>
      </c>
      <c r="L46">
        <v>1</v>
      </c>
      <c r="M46" t="str">
        <f t="shared" si="2"/>
        <v>GE_Minlen</v>
      </c>
      <c r="N46" t="str">
        <f t="shared" si="3"/>
        <v>Minimum edge length (rank difference between head and tail)</v>
      </c>
      <c r="O46" t="str">
        <f t="shared" si="16"/>
        <v>GE_Minlen:Minimum edge length (rank difference between head and tail)</v>
      </c>
      <c r="P46" t="str">
        <f t="shared" si="6"/>
        <v>GE_Minlen ;</v>
      </c>
      <c r="Q46" t="str">
        <f t="shared" si="7"/>
        <v/>
      </c>
      <c r="R46" t="str">
        <f t="shared" si="8"/>
        <v/>
      </c>
      <c r="S46" t="str">
        <f t="shared" si="9"/>
        <v/>
      </c>
      <c r="T46" t="str">
        <f t="shared" si="10"/>
        <v/>
      </c>
      <c r="U46" t="str">
        <f t="shared" si="11"/>
        <v/>
      </c>
      <c r="V46" t="str">
        <f t="shared" si="12"/>
        <v/>
      </c>
      <c r="W46" t="str">
        <f t="shared" si="13"/>
        <v/>
      </c>
    </row>
    <row r="47" spans="1:23">
      <c r="A47" t="str">
        <f t="shared" si="15"/>
        <v xml:space="preserve">GE_Nojustify </v>
      </c>
      <c r="B47" t="s">
        <v>16</v>
      </c>
      <c r="C47" s="2" t="s">
        <v>51</v>
      </c>
      <c r="D47" t="str">
        <f t="shared" ref="D47:K48" si="19">IF($L47=0,"●","")</f>
        <v>●</v>
      </c>
      <c r="E47" t="str">
        <f t="shared" si="19"/>
        <v>●</v>
      </c>
      <c r="F47" t="str">
        <f t="shared" si="19"/>
        <v>●</v>
      </c>
      <c r="G47" t="str">
        <f t="shared" si="19"/>
        <v>●</v>
      </c>
      <c r="H47" t="str">
        <f t="shared" si="19"/>
        <v>●</v>
      </c>
      <c r="I47" t="str">
        <f t="shared" si="19"/>
        <v>●</v>
      </c>
      <c r="J47" t="str">
        <f t="shared" si="19"/>
        <v>●</v>
      </c>
      <c r="K47" t="str">
        <f t="shared" si="19"/>
        <v>●</v>
      </c>
      <c r="L47">
        <v>0</v>
      </c>
      <c r="M47" t="str">
        <f t="shared" si="2"/>
        <v>GE_Nojustify</v>
      </c>
      <c r="N47" t="str">
        <f t="shared" si="3"/>
        <v>Whether to justify multiline text vs the previous text line (rather than the side of the container)</v>
      </c>
      <c r="O47" t="str">
        <f t="shared" si="16"/>
        <v>GE_Nojustify:Whether to justify multiline text vs the previous text line (rather than the side of the container)</v>
      </c>
      <c r="P47" t="str">
        <f t="shared" si="6"/>
        <v>GE_Nojustify ;</v>
      </c>
      <c r="Q47" t="str">
        <f t="shared" si="7"/>
        <v>GE_Nojustify ;</v>
      </c>
      <c r="R47" t="str">
        <f t="shared" si="8"/>
        <v>GE_Nojustify ;</v>
      </c>
      <c r="S47" t="str">
        <f t="shared" si="9"/>
        <v>GE_Nojustify ;</v>
      </c>
      <c r="T47" t="str">
        <f t="shared" si="10"/>
        <v>GE_Nojustify ;</v>
      </c>
      <c r="U47" t="str">
        <f t="shared" si="11"/>
        <v>GE_Nojustify ;</v>
      </c>
      <c r="V47" t="str">
        <f t="shared" si="12"/>
        <v>GE_Nojustify ;</v>
      </c>
      <c r="W47" t="str">
        <f t="shared" si="13"/>
        <v>GE_Nojustify ;</v>
      </c>
    </row>
    <row r="48" spans="1:23">
      <c r="A48" t="str">
        <f t="shared" si="15"/>
        <v xml:space="preserve">GE_Penwidth </v>
      </c>
      <c r="B48" t="s">
        <v>17</v>
      </c>
      <c r="C48" s="2" t="s">
        <v>54</v>
      </c>
      <c r="D48" t="str">
        <f t="shared" si="19"/>
        <v>●</v>
      </c>
      <c r="E48" t="str">
        <f t="shared" si="19"/>
        <v>●</v>
      </c>
      <c r="F48" t="str">
        <f t="shared" si="19"/>
        <v>●</v>
      </c>
      <c r="G48" t="str">
        <f t="shared" si="19"/>
        <v>●</v>
      </c>
      <c r="H48" t="str">
        <f t="shared" si="19"/>
        <v>●</v>
      </c>
      <c r="I48" t="str">
        <f t="shared" si="19"/>
        <v>●</v>
      </c>
      <c r="J48" t="str">
        <f t="shared" si="19"/>
        <v>●</v>
      </c>
      <c r="K48" t="str">
        <f t="shared" si="19"/>
        <v>●</v>
      </c>
      <c r="L48">
        <v>0</v>
      </c>
      <c r="M48" t="str">
        <f t="shared" si="2"/>
        <v>GE_Penwidth</v>
      </c>
      <c r="N48" t="str">
        <f t="shared" si="3"/>
        <v>Specifies the width of the pen, in points, used to draw lines and curves</v>
      </c>
      <c r="O48" t="str">
        <f t="shared" si="16"/>
        <v>GE_Penwidth:Specifies the width of the pen, in points, used to draw lines and curves</v>
      </c>
      <c r="P48" t="str">
        <f t="shared" si="6"/>
        <v>GE_Penwidth ;</v>
      </c>
      <c r="Q48" t="str">
        <f t="shared" si="7"/>
        <v>GE_Penwidth ;</v>
      </c>
      <c r="R48" t="str">
        <f t="shared" si="8"/>
        <v>GE_Penwidth ;</v>
      </c>
      <c r="S48" t="str">
        <f t="shared" si="9"/>
        <v>GE_Penwidth ;</v>
      </c>
      <c r="T48" t="str">
        <f t="shared" si="10"/>
        <v>GE_Penwidth ;</v>
      </c>
      <c r="U48" t="str">
        <f t="shared" si="11"/>
        <v>GE_Penwidth ;</v>
      </c>
      <c r="V48" t="str">
        <f t="shared" si="12"/>
        <v>GE_Penwidth ;</v>
      </c>
      <c r="W48" t="str">
        <f t="shared" si="13"/>
        <v>GE_Penwidth ;</v>
      </c>
    </row>
    <row r="49" spans="1:23">
      <c r="A49" t="str">
        <f t="shared" si="15"/>
        <v xml:space="preserve">GE_Pos </v>
      </c>
      <c r="B49" t="s">
        <v>19</v>
      </c>
      <c r="C49" s="2" t="s">
        <v>57</v>
      </c>
      <c r="E49" t="s">
        <v>84</v>
      </c>
      <c r="F49" t="s">
        <v>84</v>
      </c>
      <c r="L49">
        <v>2</v>
      </c>
      <c r="M49" t="str">
        <f t="shared" si="2"/>
        <v>GE_Pos</v>
      </c>
      <c r="N49" t="str">
        <f t="shared" si="3"/>
        <v>Position of node, or spline control points</v>
      </c>
      <c r="O49" t="str">
        <f t="shared" si="16"/>
        <v>GE_Pos:Position of node, or spline control points</v>
      </c>
      <c r="P49" t="str">
        <f t="shared" si="6"/>
        <v/>
      </c>
      <c r="Q49" t="str">
        <f t="shared" si="7"/>
        <v>GE_Pos ;</v>
      </c>
      <c r="R49" t="str">
        <f t="shared" si="8"/>
        <v>GE_Pos ;</v>
      </c>
      <c r="S49" t="str">
        <f t="shared" si="9"/>
        <v/>
      </c>
      <c r="T49" t="str">
        <f t="shared" si="10"/>
        <v/>
      </c>
      <c r="U49" t="str">
        <f t="shared" si="11"/>
        <v/>
      </c>
      <c r="V49" t="str">
        <f t="shared" si="12"/>
        <v/>
      </c>
      <c r="W49" t="str">
        <f t="shared" si="13"/>
        <v/>
      </c>
    </row>
    <row r="50" spans="1:23">
      <c r="A50" t="str">
        <f t="shared" si="15"/>
        <v xml:space="preserve">GE_Samehead </v>
      </c>
      <c r="B50" t="s">
        <v>137</v>
      </c>
      <c r="C50" s="2" t="s">
        <v>180</v>
      </c>
      <c r="D50" t="s">
        <v>84</v>
      </c>
      <c r="L50">
        <v>1</v>
      </c>
      <c r="M50" t="str">
        <f t="shared" si="2"/>
        <v>GE_Samehead</v>
      </c>
      <c r="N50" t="str">
        <f t="shared" si="3"/>
        <v>Edges with the same head and the same samehead value are aimed at the same point on the head</v>
      </c>
      <c r="O50" t="str">
        <f t="shared" si="16"/>
        <v>GE_Samehead:Edges with the same head and the same samehead value are aimed at the same point on the head</v>
      </c>
      <c r="P50" t="str">
        <f t="shared" si="6"/>
        <v>GE_Samehead ;</v>
      </c>
      <c r="Q50" t="str">
        <f t="shared" si="7"/>
        <v/>
      </c>
      <c r="R50" t="str">
        <f t="shared" si="8"/>
        <v/>
      </c>
      <c r="S50" t="str">
        <f t="shared" si="9"/>
        <v/>
      </c>
      <c r="T50" t="str">
        <f t="shared" si="10"/>
        <v/>
      </c>
      <c r="U50" t="str">
        <f t="shared" si="11"/>
        <v/>
      </c>
      <c r="V50" t="str">
        <f t="shared" si="12"/>
        <v/>
      </c>
      <c r="W50" t="str">
        <f t="shared" si="13"/>
        <v/>
      </c>
    </row>
    <row r="51" spans="1:23">
      <c r="A51" t="str">
        <f t="shared" si="15"/>
        <v xml:space="preserve">GE_Sametail </v>
      </c>
      <c r="B51" t="s">
        <v>138</v>
      </c>
      <c r="C51" s="2" t="s">
        <v>181</v>
      </c>
      <c r="D51" t="s">
        <v>84</v>
      </c>
      <c r="L51">
        <v>1</v>
      </c>
      <c r="M51" t="str">
        <f t="shared" si="2"/>
        <v>GE_Sametail</v>
      </c>
      <c r="N51" t="str">
        <f t="shared" si="3"/>
        <v>Edges with the same tail and the same sametail value are aimed at the same point on the tail</v>
      </c>
      <c r="O51" t="str">
        <f t="shared" si="16"/>
        <v>GE_Sametail:Edges with the same tail and the same sametail value are aimed at the same point on the tail</v>
      </c>
      <c r="P51" t="str">
        <f t="shared" si="6"/>
        <v>GE_Sametail ;</v>
      </c>
      <c r="Q51" t="str">
        <f t="shared" si="7"/>
        <v/>
      </c>
      <c r="R51" t="str">
        <f t="shared" si="8"/>
        <v/>
      </c>
      <c r="S51" t="str">
        <f t="shared" si="9"/>
        <v/>
      </c>
      <c r="T51" t="str">
        <f t="shared" si="10"/>
        <v/>
      </c>
      <c r="U51" t="str">
        <f t="shared" si="11"/>
        <v/>
      </c>
      <c r="V51" t="str">
        <f t="shared" si="12"/>
        <v/>
      </c>
      <c r="W51" t="str">
        <f t="shared" si="13"/>
        <v/>
      </c>
    </row>
    <row r="52" spans="1:23">
      <c r="A52" t="str">
        <f t="shared" si="15"/>
        <v xml:space="preserve">GE_Showboxes </v>
      </c>
      <c r="B52" t="s">
        <v>20</v>
      </c>
      <c r="C52" s="2" t="s">
        <v>64</v>
      </c>
      <c r="D52" t="s">
        <v>84</v>
      </c>
      <c r="L52">
        <v>1</v>
      </c>
      <c r="M52" t="str">
        <f t="shared" si="2"/>
        <v>GE_Showboxes</v>
      </c>
      <c r="N52" t="str">
        <f t="shared" si="3"/>
        <v>Print guide boxes for debugging</v>
      </c>
      <c r="O52" t="str">
        <f t="shared" si="16"/>
        <v>GE_Showboxes:Print guide boxes for debugging</v>
      </c>
      <c r="P52" t="str">
        <f t="shared" si="6"/>
        <v>GE_Showboxes ;</v>
      </c>
      <c r="Q52" t="str">
        <f t="shared" si="7"/>
        <v/>
      </c>
      <c r="R52" t="str">
        <f t="shared" si="8"/>
        <v/>
      </c>
      <c r="S52" t="str">
        <f t="shared" si="9"/>
        <v/>
      </c>
      <c r="T52" t="str">
        <f t="shared" si="10"/>
        <v/>
      </c>
      <c r="U52" t="str">
        <f t="shared" si="11"/>
        <v/>
      </c>
      <c r="V52" t="str">
        <f t="shared" si="12"/>
        <v/>
      </c>
      <c r="W52" t="str">
        <f t="shared" si="13"/>
        <v/>
      </c>
    </row>
    <row r="53" spans="1:23">
      <c r="A53" t="str">
        <f t="shared" si="15"/>
        <v xml:space="preserve">GE_Style </v>
      </c>
      <c r="B53" t="s">
        <v>22</v>
      </c>
      <c r="C53" s="2" t="s">
        <v>68</v>
      </c>
      <c r="D53" t="str">
        <f t="shared" ref="D53:K67" si="20">IF($L53=0,"●","")</f>
        <v>●</v>
      </c>
      <c r="E53" t="str">
        <f t="shared" si="20"/>
        <v>●</v>
      </c>
      <c r="F53" t="str">
        <f t="shared" si="20"/>
        <v>●</v>
      </c>
      <c r="G53" t="str">
        <f t="shared" si="20"/>
        <v>●</v>
      </c>
      <c r="H53" t="str">
        <f t="shared" si="20"/>
        <v>●</v>
      </c>
      <c r="I53" t="str">
        <f t="shared" si="20"/>
        <v>●</v>
      </c>
      <c r="J53" t="str">
        <f t="shared" si="20"/>
        <v>●</v>
      </c>
      <c r="K53" t="str">
        <f t="shared" si="20"/>
        <v>●</v>
      </c>
      <c r="L53">
        <v>0</v>
      </c>
      <c r="M53" t="str">
        <f t="shared" si="2"/>
        <v>GE_Style</v>
      </c>
      <c r="N53" t="str">
        <f t="shared" si="3"/>
        <v>Set style information for components of the graph</v>
      </c>
      <c r="O53" t="str">
        <f t="shared" si="16"/>
        <v>GE_Style:Set style information for components of the graph</v>
      </c>
      <c r="P53" t="str">
        <f t="shared" si="6"/>
        <v>GE_Style ;</v>
      </c>
      <c r="Q53" t="str">
        <f t="shared" si="7"/>
        <v>GE_Style ;</v>
      </c>
      <c r="R53" t="str">
        <f t="shared" si="8"/>
        <v>GE_Style ;</v>
      </c>
      <c r="S53" t="str">
        <f t="shared" si="9"/>
        <v>GE_Style ;</v>
      </c>
      <c r="T53" t="str">
        <f t="shared" si="10"/>
        <v>GE_Style ;</v>
      </c>
      <c r="U53" t="str">
        <f t="shared" si="11"/>
        <v>GE_Style ;</v>
      </c>
      <c r="V53" t="str">
        <f t="shared" si="12"/>
        <v>GE_Style ;</v>
      </c>
      <c r="W53" t="str">
        <f t="shared" si="13"/>
        <v>GE_Style ;</v>
      </c>
    </row>
    <row r="54" spans="1:23">
      <c r="A54" t="str">
        <f t="shared" si="15"/>
        <v xml:space="preserve">GE_Tail_Lp </v>
      </c>
      <c r="B54" t="s">
        <v>139</v>
      </c>
      <c r="C54" s="2" t="s">
        <v>182</v>
      </c>
      <c r="D54" t="str">
        <f t="shared" si="20"/>
        <v>●</v>
      </c>
      <c r="E54" t="str">
        <f t="shared" si="20"/>
        <v>●</v>
      </c>
      <c r="F54" t="str">
        <f t="shared" si="20"/>
        <v>●</v>
      </c>
      <c r="G54" t="str">
        <f t="shared" si="20"/>
        <v>●</v>
      </c>
      <c r="H54" t="str">
        <f t="shared" si="20"/>
        <v>●</v>
      </c>
      <c r="I54" t="str">
        <f t="shared" si="20"/>
        <v>●</v>
      </c>
      <c r="J54" t="str">
        <f t="shared" si="20"/>
        <v>●</v>
      </c>
      <c r="K54" t="str">
        <f t="shared" si="20"/>
        <v>●</v>
      </c>
      <c r="L54">
        <v>0</v>
      </c>
      <c r="M54" t="str">
        <f t="shared" si="2"/>
        <v>GE_Tail_Lp</v>
      </c>
      <c r="N54" t="str">
        <f t="shared" si="3"/>
        <v>Position of an edge's tail label, in points</v>
      </c>
      <c r="O54" t="str">
        <f t="shared" si="16"/>
        <v>GE_Tail_Lp:Position of an edge's tail label, in points</v>
      </c>
      <c r="P54" t="str">
        <f t="shared" si="6"/>
        <v>GE_Tail_Lp ;</v>
      </c>
      <c r="Q54" t="str">
        <f t="shared" si="7"/>
        <v>GE_Tail_Lp ;</v>
      </c>
      <c r="R54" t="str">
        <f t="shared" si="8"/>
        <v>GE_Tail_Lp ;</v>
      </c>
      <c r="S54" t="str">
        <f t="shared" si="9"/>
        <v>GE_Tail_Lp ;</v>
      </c>
      <c r="T54" t="str">
        <f t="shared" si="10"/>
        <v>GE_Tail_Lp ;</v>
      </c>
      <c r="U54" t="str">
        <f t="shared" si="11"/>
        <v>GE_Tail_Lp ;</v>
      </c>
      <c r="V54" t="str">
        <f t="shared" si="12"/>
        <v>GE_Tail_Lp ;</v>
      </c>
      <c r="W54" t="str">
        <f t="shared" si="13"/>
        <v>GE_Tail_Lp ;</v>
      </c>
    </row>
    <row r="55" spans="1:23">
      <c r="A55" t="str">
        <f t="shared" si="15"/>
        <v xml:space="preserve">GE_Tailclip </v>
      </c>
      <c r="B55" t="s">
        <v>140</v>
      </c>
      <c r="C55" s="2" t="s">
        <v>183</v>
      </c>
      <c r="D55" t="str">
        <f t="shared" si="20"/>
        <v>●</v>
      </c>
      <c r="E55" t="str">
        <f t="shared" si="20"/>
        <v>●</v>
      </c>
      <c r="F55" t="str">
        <f t="shared" si="20"/>
        <v>●</v>
      </c>
      <c r="G55" t="str">
        <f t="shared" si="20"/>
        <v>●</v>
      </c>
      <c r="H55" t="str">
        <f t="shared" si="20"/>
        <v>●</v>
      </c>
      <c r="I55" t="str">
        <f t="shared" si="20"/>
        <v>●</v>
      </c>
      <c r="J55" t="str">
        <f t="shared" si="20"/>
        <v>●</v>
      </c>
      <c r="K55" t="str">
        <f t="shared" si="20"/>
        <v>●</v>
      </c>
      <c r="L55">
        <v>0</v>
      </c>
      <c r="M55" t="str">
        <f t="shared" si="2"/>
        <v>GE_Tailclip</v>
      </c>
      <c r="N55" t="str">
        <f t="shared" si="3"/>
        <v>If true, the tail of an edge is clipped to the boundary of the tail node</v>
      </c>
      <c r="O55" t="str">
        <f t="shared" si="16"/>
        <v>GE_Tailclip:If true, the tail of an edge is clipped to the boundary of the tail node</v>
      </c>
      <c r="P55" t="str">
        <f t="shared" si="6"/>
        <v>GE_Tailclip ;</v>
      </c>
      <c r="Q55" t="str">
        <f t="shared" si="7"/>
        <v>GE_Tailclip ;</v>
      </c>
      <c r="R55" t="str">
        <f t="shared" si="8"/>
        <v>GE_Tailclip ;</v>
      </c>
      <c r="S55" t="str">
        <f t="shared" si="9"/>
        <v>GE_Tailclip ;</v>
      </c>
      <c r="T55" t="str">
        <f t="shared" si="10"/>
        <v>GE_Tailclip ;</v>
      </c>
      <c r="U55" t="str">
        <f t="shared" si="11"/>
        <v>GE_Tailclip ;</v>
      </c>
      <c r="V55" t="str">
        <f t="shared" si="12"/>
        <v>GE_Tailclip ;</v>
      </c>
      <c r="W55" t="str">
        <f t="shared" si="13"/>
        <v>GE_Tailclip ;</v>
      </c>
    </row>
    <row r="56" spans="1:23">
      <c r="A56" t="str">
        <f t="shared" si="15"/>
        <v xml:space="preserve">GE_Tailhref </v>
      </c>
      <c r="B56" t="s">
        <v>141</v>
      </c>
      <c r="C56" s="2" t="s">
        <v>184</v>
      </c>
      <c r="D56" t="str">
        <f t="shared" si="20"/>
        <v>●</v>
      </c>
      <c r="E56" t="str">
        <f t="shared" si="20"/>
        <v>●</v>
      </c>
      <c r="F56" t="str">
        <f t="shared" si="20"/>
        <v>●</v>
      </c>
      <c r="G56" t="str">
        <f t="shared" si="20"/>
        <v>●</v>
      </c>
      <c r="H56" t="str">
        <f t="shared" si="20"/>
        <v>●</v>
      </c>
      <c r="I56" t="str">
        <f t="shared" si="20"/>
        <v>●</v>
      </c>
      <c r="J56" t="str">
        <f t="shared" si="20"/>
        <v>●</v>
      </c>
      <c r="K56" t="str">
        <f t="shared" si="20"/>
        <v>●</v>
      </c>
      <c r="L56">
        <v>0</v>
      </c>
      <c r="M56" t="str">
        <f t="shared" si="2"/>
        <v>GE_Tailhref</v>
      </c>
      <c r="N56" t="str">
        <f t="shared" si="3"/>
        <v>Synonym for tailURL</v>
      </c>
      <c r="O56" t="str">
        <f t="shared" si="16"/>
        <v>GE_Tailhref:Synonym for tailURL</v>
      </c>
      <c r="P56" t="str">
        <f t="shared" si="6"/>
        <v>GE_Tailhref ;</v>
      </c>
      <c r="Q56" t="str">
        <f t="shared" si="7"/>
        <v>GE_Tailhref ;</v>
      </c>
      <c r="R56" t="str">
        <f t="shared" si="8"/>
        <v>GE_Tailhref ;</v>
      </c>
      <c r="S56" t="str">
        <f t="shared" si="9"/>
        <v>GE_Tailhref ;</v>
      </c>
      <c r="T56" t="str">
        <f t="shared" si="10"/>
        <v>GE_Tailhref ;</v>
      </c>
      <c r="U56" t="str">
        <f t="shared" si="11"/>
        <v>GE_Tailhref ;</v>
      </c>
      <c r="V56" t="str">
        <f t="shared" si="12"/>
        <v>GE_Tailhref ;</v>
      </c>
      <c r="W56" t="str">
        <f t="shared" si="13"/>
        <v>GE_Tailhref ;</v>
      </c>
    </row>
    <row r="57" spans="1:23">
      <c r="A57" t="str">
        <f t="shared" si="15"/>
        <v xml:space="preserve">GE_Taillabel </v>
      </c>
      <c r="B57" t="s">
        <v>142</v>
      </c>
      <c r="C57" s="2" t="s">
        <v>185</v>
      </c>
      <c r="D57" t="str">
        <f t="shared" si="20"/>
        <v>●</v>
      </c>
      <c r="E57" t="str">
        <f t="shared" si="20"/>
        <v>●</v>
      </c>
      <c r="F57" t="str">
        <f t="shared" si="20"/>
        <v>●</v>
      </c>
      <c r="G57" t="str">
        <f t="shared" si="20"/>
        <v>●</v>
      </c>
      <c r="H57" t="str">
        <f t="shared" si="20"/>
        <v>●</v>
      </c>
      <c r="I57" t="str">
        <f t="shared" si="20"/>
        <v>●</v>
      </c>
      <c r="J57" t="str">
        <f t="shared" si="20"/>
        <v>●</v>
      </c>
      <c r="K57" t="str">
        <f t="shared" si="20"/>
        <v>●</v>
      </c>
      <c r="L57">
        <v>0</v>
      </c>
      <c r="M57" t="str">
        <f t="shared" si="2"/>
        <v>GE_Taillabel</v>
      </c>
      <c r="N57" t="str">
        <f t="shared" si="3"/>
        <v>Text label to be placed near tail of edge</v>
      </c>
      <c r="O57" t="str">
        <f t="shared" si="16"/>
        <v>GE_Taillabel:Text label to be placed near tail of edge</v>
      </c>
      <c r="P57" t="str">
        <f t="shared" si="6"/>
        <v>GE_Taillabel ;</v>
      </c>
      <c r="Q57" t="str">
        <f t="shared" si="7"/>
        <v>GE_Taillabel ;</v>
      </c>
      <c r="R57" t="str">
        <f t="shared" si="8"/>
        <v>GE_Taillabel ;</v>
      </c>
      <c r="S57" t="str">
        <f t="shared" si="9"/>
        <v>GE_Taillabel ;</v>
      </c>
      <c r="T57" t="str">
        <f t="shared" si="10"/>
        <v>GE_Taillabel ;</v>
      </c>
      <c r="U57" t="str">
        <f t="shared" si="11"/>
        <v>GE_Taillabel ;</v>
      </c>
      <c r="V57" t="str">
        <f t="shared" si="12"/>
        <v>GE_Taillabel ;</v>
      </c>
      <c r="W57" t="str">
        <f t="shared" si="13"/>
        <v>GE_Taillabel ;</v>
      </c>
    </row>
    <row r="58" spans="1:23">
      <c r="A58" t="str">
        <f t="shared" si="15"/>
        <v xml:space="preserve">GE_Tailport </v>
      </c>
      <c r="B58" t="s">
        <v>143</v>
      </c>
      <c r="C58" s="2" t="s">
        <v>186</v>
      </c>
      <c r="D58" t="str">
        <f t="shared" si="20"/>
        <v>●</v>
      </c>
      <c r="E58" t="str">
        <f t="shared" si="20"/>
        <v>●</v>
      </c>
      <c r="F58" t="str">
        <f t="shared" si="20"/>
        <v>●</v>
      </c>
      <c r="G58" t="str">
        <f t="shared" si="20"/>
        <v>●</v>
      </c>
      <c r="H58" t="str">
        <f t="shared" si="20"/>
        <v>●</v>
      </c>
      <c r="I58" t="str">
        <f t="shared" si="20"/>
        <v>●</v>
      </c>
      <c r="J58" t="str">
        <f t="shared" si="20"/>
        <v>●</v>
      </c>
      <c r="K58" t="str">
        <f t="shared" si="20"/>
        <v>●</v>
      </c>
      <c r="L58">
        <v>0</v>
      </c>
      <c r="M58" t="str">
        <f t="shared" si="2"/>
        <v>GE_Tailport</v>
      </c>
      <c r="N58" t="str">
        <f t="shared" si="3"/>
        <v>Indicates where on the tail node to attach the tail of the edge</v>
      </c>
      <c r="O58" t="str">
        <f t="shared" si="16"/>
        <v>GE_Tailport:Indicates where on the tail node to attach the tail of the edge</v>
      </c>
      <c r="P58" t="str">
        <f t="shared" si="6"/>
        <v>GE_Tailport ;</v>
      </c>
      <c r="Q58" t="str">
        <f t="shared" si="7"/>
        <v>GE_Tailport ;</v>
      </c>
      <c r="R58" t="str">
        <f t="shared" si="8"/>
        <v>GE_Tailport ;</v>
      </c>
      <c r="S58" t="str">
        <f t="shared" si="9"/>
        <v>GE_Tailport ;</v>
      </c>
      <c r="T58" t="str">
        <f t="shared" si="10"/>
        <v>GE_Tailport ;</v>
      </c>
      <c r="U58" t="str">
        <f t="shared" si="11"/>
        <v>GE_Tailport ;</v>
      </c>
      <c r="V58" t="str">
        <f t="shared" si="12"/>
        <v>GE_Tailport ;</v>
      </c>
      <c r="W58" t="str">
        <f t="shared" si="13"/>
        <v>GE_Tailport ;</v>
      </c>
    </row>
    <row r="59" spans="1:23">
      <c r="A59" t="str">
        <f t="shared" si="15"/>
        <v xml:space="preserve">GE_Tailtarget </v>
      </c>
      <c r="B59" t="s">
        <v>144</v>
      </c>
      <c r="C59" s="2" t="s">
        <v>187</v>
      </c>
      <c r="D59" t="str">
        <f t="shared" si="20"/>
        <v>●</v>
      </c>
      <c r="E59" t="str">
        <f t="shared" si="20"/>
        <v>●</v>
      </c>
      <c r="F59" t="str">
        <f t="shared" si="20"/>
        <v>●</v>
      </c>
      <c r="G59" t="str">
        <f t="shared" si="20"/>
        <v>●</v>
      </c>
      <c r="H59" t="str">
        <f t="shared" si="20"/>
        <v>●</v>
      </c>
      <c r="I59" t="str">
        <f t="shared" si="20"/>
        <v>●</v>
      </c>
      <c r="J59" t="str">
        <f t="shared" si="20"/>
        <v>●</v>
      </c>
      <c r="K59" t="str">
        <f t="shared" si="20"/>
        <v>●</v>
      </c>
      <c r="L59">
        <v>0</v>
      </c>
      <c r="M59" t="str">
        <f t="shared" si="2"/>
        <v>GE_Tailtarget</v>
      </c>
      <c r="N59" t="str">
        <f t="shared" ref="N59:N66" si="21">TRIM(C59)</f>
        <v>Browser window to use for the tailURL link</v>
      </c>
      <c r="O59" t="str">
        <f t="shared" ref="O59:O66" si="22">IF(M59="","",_xlfn.CONCAT(M59,":",N59))</f>
        <v>GE_Tailtarget:Browser window to use for the tailURL link</v>
      </c>
      <c r="P59" t="str">
        <f t="shared" si="6"/>
        <v>GE_Tailtarget ;</v>
      </c>
      <c r="Q59" t="str">
        <f t="shared" si="7"/>
        <v>GE_Tailtarget ;</v>
      </c>
      <c r="R59" t="str">
        <f t="shared" si="8"/>
        <v>GE_Tailtarget ;</v>
      </c>
      <c r="S59" t="str">
        <f t="shared" si="9"/>
        <v>GE_Tailtarget ;</v>
      </c>
      <c r="T59" t="str">
        <f t="shared" si="10"/>
        <v>GE_Tailtarget ;</v>
      </c>
      <c r="U59" t="str">
        <f t="shared" si="11"/>
        <v>GE_Tailtarget ;</v>
      </c>
      <c r="V59" t="str">
        <f t="shared" si="12"/>
        <v>GE_Tailtarget ;</v>
      </c>
      <c r="W59" t="str">
        <f t="shared" si="13"/>
        <v>GE_Tailtarget ;</v>
      </c>
    </row>
    <row r="60" spans="1:23">
      <c r="A60" t="str">
        <f t="shared" si="15"/>
        <v xml:space="preserve">GE_Tailtooltip </v>
      </c>
      <c r="B60" t="s">
        <v>145</v>
      </c>
      <c r="C60" s="2" t="s">
        <v>188</v>
      </c>
      <c r="D60" t="str">
        <f t="shared" si="20"/>
        <v>●</v>
      </c>
      <c r="E60" t="str">
        <f t="shared" si="20"/>
        <v>●</v>
      </c>
      <c r="F60" t="str">
        <f t="shared" si="20"/>
        <v>●</v>
      </c>
      <c r="G60" t="str">
        <f t="shared" si="20"/>
        <v>●</v>
      </c>
      <c r="H60" t="str">
        <f t="shared" si="20"/>
        <v>●</v>
      </c>
      <c r="I60" t="str">
        <f t="shared" si="20"/>
        <v>●</v>
      </c>
      <c r="J60" t="str">
        <f t="shared" si="20"/>
        <v>●</v>
      </c>
      <c r="K60" t="str">
        <f t="shared" si="20"/>
        <v>●</v>
      </c>
      <c r="L60">
        <v>0</v>
      </c>
      <c r="M60" t="str">
        <f t="shared" si="2"/>
        <v>GE_Tailtooltip</v>
      </c>
      <c r="N60" t="str">
        <f t="shared" si="21"/>
        <v>Tooltip annotation attached to the tail of an edge</v>
      </c>
      <c r="O60" t="str">
        <f t="shared" si="22"/>
        <v>GE_Tailtooltip:Tooltip annotation attached to the tail of an edge</v>
      </c>
      <c r="P60" t="str">
        <f t="shared" si="6"/>
        <v>GE_Tailtooltip ;</v>
      </c>
      <c r="Q60" t="str">
        <f t="shared" si="7"/>
        <v>GE_Tailtooltip ;</v>
      </c>
      <c r="R60" t="str">
        <f t="shared" si="8"/>
        <v>GE_Tailtooltip ;</v>
      </c>
      <c r="S60" t="str">
        <f t="shared" si="9"/>
        <v>GE_Tailtooltip ;</v>
      </c>
      <c r="T60" t="str">
        <f t="shared" si="10"/>
        <v>GE_Tailtooltip ;</v>
      </c>
      <c r="U60" t="str">
        <f t="shared" si="11"/>
        <v>GE_Tailtooltip ;</v>
      </c>
      <c r="V60" t="str">
        <f t="shared" si="12"/>
        <v>GE_Tailtooltip ;</v>
      </c>
      <c r="W60" t="str">
        <f t="shared" si="13"/>
        <v>GE_Tailtooltip ;</v>
      </c>
    </row>
    <row r="61" spans="1:23">
      <c r="A61" t="str">
        <f t="shared" si="15"/>
        <v xml:space="preserve">GE_Tailurl </v>
      </c>
      <c r="B61" t="s">
        <v>146</v>
      </c>
      <c r="C61" s="2" t="s">
        <v>189</v>
      </c>
      <c r="D61" t="str">
        <f t="shared" si="20"/>
        <v>●</v>
      </c>
      <c r="E61" t="str">
        <f t="shared" si="20"/>
        <v>●</v>
      </c>
      <c r="F61" t="str">
        <f t="shared" si="20"/>
        <v>●</v>
      </c>
      <c r="G61" t="str">
        <f t="shared" si="20"/>
        <v>●</v>
      </c>
      <c r="H61" t="str">
        <f t="shared" si="20"/>
        <v>●</v>
      </c>
      <c r="I61" t="str">
        <f t="shared" si="20"/>
        <v>●</v>
      </c>
      <c r="J61" t="str">
        <f t="shared" si="20"/>
        <v>●</v>
      </c>
      <c r="K61" t="str">
        <f t="shared" si="20"/>
        <v>●</v>
      </c>
      <c r="L61">
        <v>0</v>
      </c>
      <c r="M61" t="str">
        <f t="shared" si="2"/>
        <v>GE_Tailurl</v>
      </c>
      <c r="N61" t="str">
        <f t="shared" si="21"/>
        <v>If defined, tailURL is output as part of the tail label of the edge</v>
      </c>
      <c r="O61" t="str">
        <f t="shared" si="22"/>
        <v>GE_Tailurl:If defined, tailURL is output as part of the tail label of the edge</v>
      </c>
      <c r="P61" t="str">
        <f t="shared" si="6"/>
        <v>GE_Tailurl ;</v>
      </c>
      <c r="Q61" t="str">
        <f t="shared" si="7"/>
        <v>GE_Tailurl ;</v>
      </c>
      <c r="R61" t="str">
        <f t="shared" si="8"/>
        <v>GE_Tailurl ;</v>
      </c>
      <c r="S61" t="str">
        <f t="shared" si="9"/>
        <v>GE_Tailurl ;</v>
      </c>
      <c r="T61" t="str">
        <f t="shared" si="10"/>
        <v>GE_Tailurl ;</v>
      </c>
      <c r="U61" t="str">
        <f t="shared" si="11"/>
        <v>GE_Tailurl ;</v>
      </c>
      <c r="V61" t="str">
        <f t="shared" si="12"/>
        <v>GE_Tailurl ;</v>
      </c>
      <c r="W61" t="str">
        <f t="shared" si="13"/>
        <v>GE_Tailurl ;</v>
      </c>
    </row>
    <row r="62" spans="1:23">
      <c r="A62" t="str">
        <f t="shared" si="15"/>
        <v xml:space="preserve">GE_Target </v>
      </c>
      <c r="B62" t="s">
        <v>23</v>
      </c>
      <c r="C62" s="2" t="s">
        <v>69</v>
      </c>
      <c r="D62" t="str">
        <f t="shared" si="20"/>
        <v>●</v>
      </c>
      <c r="E62" t="str">
        <f t="shared" si="20"/>
        <v>●</v>
      </c>
      <c r="F62" t="str">
        <f t="shared" si="20"/>
        <v>●</v>
      </c>
      <c r="G62" t="str">
        <f t="shared" si="20"/>
        <v>●</v>
      </c>
      <c r="H62" t="str">
        <f t="shared" si="20"/>
        <v>●</v>
      </c>
      <c r="I62" t="str">
        <f t="shared" si="20"/>
        <v>●</v>
      </c>
      <c r="J62" t="str">
        <f t="shared" si="20"/>
        <v>●</v>
      </c>
      <c r="K62" t="str">
        <f t="shared" si="20"/>
        <v>●</v>
      </c>
      <c r="L62">
        <v>0</v>
      </c>
      <c r="M62" t="str">
        <f t="shared" si="2"/>
        <v>GE_Target</v>
      </c>
      <c r="N62" t="str">
        <f t="shared" si="21"/>
        <v>If the object has a URL, this attribute determines which window of the browser is used for the URL</v>
      </c>
      <c r="O62" t="str">
        <f t="shared" si="22"/>
        <v>GE_Target:If the object has a URL, this attribute determines which window of the browser is used for the URL</v>
      </c>
      <c r="P62" t="str">
        <f t="shared" si="6"/>
        <v>GE_Target ;</v>
      </c>
      <c r="Q62" t="str">
        <f t="shared" si="7"/>
        <v>GE_Target ;</v>
      </c>
      <c r="R62" t="str">
        <f t="shared" si="8"/>
        <v>GE_Target ;</v>
      </c>
      <c r="S62" t="str">
        <f t="shared" si="9"/>
        <v>GE_Target ;</v>
      </c>
      <c r="T62" t="str">
        <f t="shared" si="10"/>
        <v>GE_Target ;</v>
      </c>
      <c r="U62" t="str">
        <f t="shared" si="11"/>
        <v>GE_Target ;</v>
      </c>
      <c r="V62" t="str">
        <f t="shared" si="12"/>
        <v>GE_Target ;</v>
      </c>
      <c r="W62" t="str">
        <f t="shared" si="13"/>
        <v>GE_Target ;</v>
      </c>
    </row>
    <row r="63" spans="1:23">
      <c r="A63" t="str">
        <f t="shared" si="15"/>
        <v xml:space="preserve">GE_Tooltip </v>
      </c>
      <c r="B63" t="s">
        <v>24</v>
      </c>
      <c r="C63" s="2" t="s">
        <v>70</v>
      </c>
      <c r="D63" t="str">
        <f t="shared" si="20"/>
        <v>●</v>
      </c>
      <c r="E63" t="str">
        <f t="shared" si="20"/>
        <v>●</v>
      </c>
      <c r="F63" t="str">
        <f t="shared" si="20"/>
        <v>●</v>
      </c>
      <c r="G63" t="str">
        <f t="shared" si="20"/>
        <v>●</v>
      </c>
      <c r="H63" t="str">
        <f t="shared" si="20"/>
        <v>●</v>
      </c>
      <c r="I63" t="str">
        <f t="shared" si="20"/>
        <v>●</v>
      </c>
      <c r="J63" t="str">
        <f t="shared" si="20"/>
        <v>●</v>
      </c>
      <c r="K63" t="str">
        <f t="shared" si="20"/>
        <v>●</v>
      </c>
      <c r="L63">
        <v>0</v>
      </c>
      <c r="M63" t="str">
        <f t="shared" si="2"/>
        <v>GE_Tooltip</v>
      </c>
      <c r="N63" t="str">
        <f t="shared" si="21"/>
        <v>Tooltip (mouse hover text) attached to the node, edge, cluster, or graph</v>
      </c>
      <c r="O63" t="str">
        <f t="shared" si="22"/>
        <v>GE_Tooltip:Tooltip (mouse hover text) attached to the node, edge, cluster, or graph</v>
      </c>
      <c r="P63" t="str">
        <f t="shared" si="6"/>
        <v>GE_Tooltip ;</v>
      </c>
      <c r="Q63" t="str">
        <f t="shared" si="7"/>
        <v>GE_Tooltip ;</v>
      </c>
      <c r="R63" t="str">
        <f t="shared" si="8"/>
        <v>GE_Tooltip ;</v>
      </c>
      <c r="S63" t="str">
        <f t="shared" si="9"/>
        <v>GE_Tooltip ;</v>
      </c>
      <c r="T63" t="str">
        <f t="shared" si="10"/>
        <v>GE_Tooltip ;</v>
      </c>
      <c r="U63" t="str">
        <f t="shared" si="11"/>
        <v>GE_Tooltip ;</v>
      </c>
      <c r="V63" t="str">
        <f t="shared" si="12"/>
        <v>GE_Tooltip ;</v>
      </c>
      <c r="W63" t="str">
        <f t="shared" si="13"/>
        <v>GE_Tooltip ;</v>
      </c>
    </row>
    <row r="64" spans="1:23">
      <c r="A64" t="str">
        <f t="shared" si="15"/>
        <v xml:space="preserve">GE_Url </v>
      </c>
      <c r="B64" t="s">
        <v>25</v>
      </c>
      <c r="C64" s="2" t="s">
        <v>71</v>
      </c>
      <c r="D64" t="str">
        <f t="shared" si="20"/>
        <v>●</v>
      </c>
      <c r="E64" t="str">
        <f t="shared" si="20"/>
        <v>●</v>
      </c>
      <c r="F64" t="str">
        <f t="shared" si="20"/>
        <v>●</v>
      </c>
      <c r="G64" t="str">
        <f t="shared" si="20"/>
        <v>●</v>
      </c>
      <c r="H64" t="str">
        <f t="shared" si="20"/>
        <v>●</v>
      </c>
      <c r="I64" t="str">
        <f t="shared" si="20"/>
        <v>●</v>
      </c>
      <c r="J64" t="str">
        <f t="shared" si="20"/>
        <v>●</v>
      </c>
      <c r="K64" t="str">
        <f t="shared" si="20"/>
        <v>●</v>
      </c>
      <c r="L64">
        <v>0</v>
      </c>
      <c r="M64" t="str">
        <f t="shared" si="2"/>
        <v>GE_Url</v>
      </c>
      <c r="N64" t="str">
        <f t="shared" si="21"/>
        <v>Hyperlinks incorporated into device-dependent output</v>
      </c>
      <c r="O64" t="str">
        <f t="shared" si="22"/>
        <v>GE_Url:Hyperlinks incorporated into device-dependent output</v>
      </c>
      <c r="P64" t="str">
        <f t="shared" si="6"/>
        <v>GE_Url ;</v>
      </c>
      <c r="Q64" t="str">
        <f t="shared" si="7"/>
        <v>GE_Url ;</v>
      </c>
      <c r="R64" t="str">
        <f t="shared" si="8"/>
        <v>GE_Url ;</v>
      </c>
      <c r="S64" t="str">
        <f t="shared" si="9"/>
        <v>GE_Url ;</v>
      </c>
      <c r="T64" t="str">
        <f t="shared" si="10"/>
        <v>GE_Url ;</v>
      </c>
      <c r="U64" t="str">
        <f t="shared" si="11"/>
        <v>GE_Url ;</v>
      </c>
      <c r="V64" t="str">
        <f t="shared" si="12"/>
        <v>GE_Url ;</v>
      </c>
      <c r="W64" t="str">
        <f t="shared" si="13"/>
        <v>GE_Url ;</v>
      </c>
    </row>
    <row r="65" spans="1:23">
      <c r="A65" t="str">
        <f t="shared" si="15"/>
        <v xml:space="preserve">GE_Weight </v>
      </c>
      <c r="B65" t="s">
        <v>147</v>
      </c>
      <c r="C65" s="2" t="s">
        <v>190</v>
      </c>
      <c r="D65" t="str">
        <f t="shared" si="20"/>
        <v>●</v>
      </c>
      <c r="E65" t="str">
        <f t="shared" si="20"/>
        <v>●</v>
      </c>
      <c r="F65" t="str">
        <f t="shared" si="20"/>
        <v>●</v>
      </c>
      <c r="G65" t="str">
        <f t="shared" si="20"/>
        <v>●</v>
      </c>
      <c r="H65" t="str">
        <f t="shared" si="20"/>
        <v>●</v>
      </c>
      <c r="I65" t="str">
        <f t="shared" si="20"/>
        <v>●</v>
      </c>
      <c r="J65" t="str">
        <f t="shared" si="20"/>
        <v>●</v>
      </c>
      <c r="K65" t="str">
        <f t="shared" si="20"/>
        <v>●</v>
      </c>
      <c r="L65">
        <v>0</v>
      </c>
      <c r="M65" t="str">
        <f t="shared" si="2"/>
        <v>GE_Weight</v>
      </c>
      <c r="N65" t="str">
        <f t="shared" si="21"/>
        <v>Weight of edge</v>
      </c>
      <c r="O65" t="str">
        <f>IF(M65="","",_xlfn.CONCAT(M65,":",N65))</f>
        <v>GE_Weight:Weight of edge</v>
      </c>
      <c r="P65" t="str">
        <f t="shared" si="6"/>
        <v>GE_Weight ;</v>
      </c>
      <c r="Q65" t="str">
        <f t="shared" si="7"/>
        <v>GE_Weight ;</v>
      </c>
      <c r="R65" t="str">
        <f t="shared" si="8"/>
        <v>GE_Weight ;</v>
      </c>
      <c r="S65" t="str">
        <f t="shared" si="9"/>
        <v>GE_Weight ;</v>
      </c>
      <c r="T65" t="str">
        <f t="shared" si="10"/>
        <v>GE_Weight ;</v>
      </c>
      <c r="U65" t="str">
        <f t="shared" si="11"/>
        <v>GE_Weight ;</v>
      </c>
      <c r="V65" t="str">
        <f t="shared" si="12"/>
        <v>GE_Weight ;</v>
      </c>
      <c r="W65" t="str">
        <f t="shared" si="13"/>
        <v>GE_Weight ;</v>
      </c>
    </row>
    <row r="66" spans="1:23">
      <c r="A66" t="str">
        <f t="shared" ref="A66:A67" si="23">"G"&amp;LEFT($B$1,1)&amp;IF(LEFT(B66,1)="_","","_")&amp;PROPER($B66)</f>
        <v xml:space="preserve">GE_Xlabel </v>
      </c>
      <c r="B66" t="s">
        <v>26</v>
      </c>
      <c r="C66" s="2" t="s">
        <v>74</v>
      </c>
      <c r="D66" t="str">
        <f t="shared" si="20"/>
        <v>●</v>
      </c>
      <c r="E66" t="str">
        <f t="shared" si="20"/>
        <v>●</v>
      </c>
      <c r="F66" t="str">
        <f t="shared" si="20"/>
        <v>●</v>
      </c>
      <c r="G66" t="str">
        <f t="shared" si="20"/>
        <v>●</v>
      </c>
      <c r="H66" t="str">
        <f t="shared" si="20"/>
        <v>●</v>
      </c>
      <c r="I66" t="str">
        <f t="shared" si="20"/>
        <v>●</v>
      </c>
      <c r="J66" t="str">
        <f t="shared" si="20"/>
        <v>●</v>
      </c>
      <c r="K66" t="str">
        <f t="shared" si="20"/>
        <v>●</v>
      </c>
      <c r="L66">
        <v>0</v>
      </c>
      <c r="M66" t="str">
        <f t="shared" ref="M66:M104" si="24">TRIM(A66)</f>
        <v>GE_Xlabel</v>
      </c>
      <c r="N66" t="str">
        <f t="shared" si="21"/>
        <v>External label for a node or edge</v>
      </c>
      <c r="O66" t="str">
        <f t="shared" si="22"/>
        <v>GE_Xlabel:External label for a node or edge</v>
      </c>
      <c r="P66" t="str">
        <f t="shared" si="6"/>
        <v>GE_Xlabel ;</v>
      </c>
      <c r="Q66" t="str">
        <f t="shared" si="7"/>
        <v>GE_Xlabel ;</v>
      </c>
      <c r="R66" t="str">
        <f t="shared" si="8"/>
        <v>GE_Xlabel ;</v>
      </c>
      <c r="S66" t="str">
        <f t="shared" si="9"/>
        <v>GE_Xlabel ;</v>
      </c>
      <c r="T66" t="str">
        <f t="shared" si="10"/>
        <v>GE_Xlabel ;</v>
      </c>
      <c r="U66" t="str">
        <f t="shared" si="11"/>
        <v>GE_Xlabel ;</v>
      </c>
      <c r="V66" t="str">
        <f t="shared" si="12"/>
        <v>GE_Xlabel ;</v>
      </c>
      <c r="W66" t="str">
        <f t="shared" si="13"/>
        <v>GE_Xlabel ;</v>
      </c>
    </row>
    <row r="67" spans="1:23">
      <c r="A67" t="str">
        <f t="shared" si="23"/>
        <v xml:space="preserve">GE_Xlp </v>
      </c>
      <c r="B67" t="s">
        <v>27</v>
      </c>
      <c r="C67" s="2" t="s">
        <v>75</v>
      </c>
      <c r="D67" t="str">
        <f t="shared" si="20"/>
        <v>●</v>
      </c>
      <c r="E67" t="str">
        <f t="shared" si="20"/>
        <v>●</v>
      </c>
      <c r="F67" t="str">
        <f t="shared" si="20"/>
        <v>●</v>
      </c>
      <c r="G67" t="str">
        <f t="shared" si="20"/>
        <v>●</v>
      </c>
      <c r="H67" t="str">
        <f t="shared" si="20"/>
        <v>●</v>
      </c>
      <c r="I67" t="str">
        <f t="shared" si="20"/>
        <v>●</v>
      </c>
      <c r="J67" t="str">
        <f t="shared" si="20"/>
        <v>●</v>
      </c>
      <c r="K67" t="str">
        <f t="shared" si="20"/>
        <v>●</v>
      </c>
      <c r="L67">
        <v>0</v>
      </c>
      <c r="M67" t="str">
        <f t="shared" si="24"/>
        <v>GE_Xlp</v>
      </c>
      <c r="N67" t="str">
        <f t="shared" ref="N67:N104" si="25">TRIM(C67)</f>
        <v>Position of an exterior label, in points</v>
      </c>
      <c r="O67" t="str">
        <f t="shared" ref="O67:O104" si="26">IF(M67="","",_xlfn.CONCAT(M67,":",N67))</f>
        <v>GE_Xlp:Position of an exterior label, in points</v>
      </c>
      <c r="P67" t="str">
        <f t="shared" ref="P67" si="27">IF(D67="●",$A67&amp;";","")</f>
        <v>GE_Xlp ;</v>
      </c>
      <c r="Q67" t="str">
        <f t="shared" ref="Q67" si="28">IF(E67="●",$A67&amp;";","")</f>
        <v>GE_Xlp ;</v>
      </c>
      <c r="R67" t="str">
        <f t="shared" ref="R67" si="29">IF(F67="●",$A67&amp;";","")</f>
        <v>GE_Xlp ;</v>
      </c>
      <c r="S67" t="str">
        <f t="shared" ref="S67" si="30">IF(G67="●",$A67&amp;";","")</f>
        <v>GE_Xlp ;</v>
      </c>
      <c r="T67" t="str">
        <f t="shared" ref="T67" si="31">IF(H67="●",$A67&amp;";","")</f>
        <v>GE_Xlp ;</v>
      </c>
      <c r="U67" t="str">
        <f t="shared" ref="U67" si="32">IF(I67="●",$A67&amp;";","")</f>
        <v>GE_Xlp ;</v>
      </c>
      <c r="V67" t="str">
        <f t="shared" ref="V67" si="33">IF(J67="●",$A67&amp;";","")</f>
        <v>GE_Xlp ;</v>
      </c>
      <c r="W67" t="str">
        <f t="shared" ref="W67" si="34">IF(K67="●",$A67&amp;";","")</f>
        <v>GE_Xlp ;</v>
      </c>
    </row>
    <row r="68" spans="1:23" hidden="1">
      <c r="M68" t="str">
        <f t="shared" si="24"/>
        <v/>
      </c>
      <c r="N68" t="str">
        <f t="shared" si="25"/>
        <v/>
      </c>
      <c r="O68" t="str">
        <f t="shared" si="26"/>
        <v/>
      </c>
    </row>
    <row r="69" spans="1:23" hidden="1">
      <c r="M69" t="str">
        <f t="shared" si="24"/>
        <v/>
      </c>
      <c r="N69" t="str">
        <f t="shared" si="25"/>
        <v/>
      </c>
      <c r="O69" t="str">
        <f t="shared" si="26"/>
        <v/>
      </c>
    </row>
    <row r="70" spans="1:23" hidden="1">
      <c r="M70" t="str">
        <f t="shared" si="24"/>
        <v/>
      </c>
      <c r="N70" t="str">
        <f t="shared" si="25"/>
        <v/>
      </c>
      <c r="O70" t="str">
        <f t="shared" si="26"/>
        <v/>
      </c>
    </row>
    <row r="71" spans="1:23" hidden="1">
      <c r="M71" t="str">
        <f t="shared" si="24"/>
        <v/>
      </c>
      <c r="N71" t="str">
        <f t="shared" si="25"/>
        <v/>
      </c>
      <c r="O71" t="str">
        <f t="shared" si="26"/>
        <v/>
      </c>
    </row>
    <row r="72" spans="1:23" hidden="1">
      <c r="M72" t="str">
        <f t="shared" si="24"/>
        <v/>
      </c>
      <c r="N72" t="str">
        <f t="shared" si="25"/>
        <v/>
      </c>
      <c r="O72" t="str">
        <f t="shared" si="26"/>
        <v/>
      </c>
    </row>
    <row r="73" spans="1:23" hidden="1">
      <c r="M73" t="str">
        <f t="shared" si="24"/>
        <v/>
      </c>
      <c r="N73" t="str">
        <f t="shared" si="25"/>
        <v/>
      </c>
      <c r="O73" t="str">
        <f t="shared" si="26"/>
        <v/>
      </c>
    </row>
    <row r="74" spans="1:23" hidden="1">
      <c r="M74" t="str">
        <f t="shared" si="24"/>
        <v/>
      </c>
      <c r="N74" t="str">
        <f t="shared" si="25"/>
        <v/>
      </c>
      <c r="O74" t="str">
        <f t="shared" si="26"/>
        <v/>
      </c>
    </row>
    <row r="75" spans="1:23" hidden="1">
      <c r="M75" t="str">
        <f t="shared" si="24"/>
        <v/>
      </c>
      <c r="N75" t="str">
        <f t="shared" si="25"/>
        <v/>
      </c>
      <c r="O75" t="str">
        <f t="shared" si="26"/>
        <v/>
      </c>
    </row>
    <row r="76" spans="1:23" hidden="1">
      <c r="M76" t="str">
        <f t="shared" si="24"/>
        <v/>
      </c>
      <c r="N76" t="str">
        <f t="shared" si="25"/>
        <v/>
      </c>
      <c r="O76" t="str">
        <f t="shared" si="26"/>
        <v/>
      </c>
    </row>
    <row r="77" spans="1:23" hidden="1">
      <c r="M77" t="str">
        <f t="shared" si="24"/>
        <v/>
      </c>
      <c r="N77" t="str">
        <f t="shared" si="25"/>
        <v/>
      </c>
      <c r="O77" t="str">
        <f t="shared" si="26"/>
        <v/>
      </c>
    </row>
    <row r="78" spans="1:23" hidden="1">
      <c r="M78" t="str">
        <f t="shared" si="24"/>
        <v/>
      </c>
      <c r="N78" t="str">
        <f t="shared" si="25"/>
        <v/>
      </c>
      <c r="O78" t="str">
        <f t="shared" si="26"/>
        <v/>
      </c>
    </row>
    <row r="79" spans="1:23" hidden="1">
      <c r="M79" t="str">
        <f t="shared" si="24"/>
        <v/>
      </c>
      <c r="N79" t="str">
        <f t="shared" si="25"/>
        <v/>
      </c>
      <c r="O79" t="str">
        <f t="shared" si="26"/>
        <v/>
      </c>
    </row>
    <row r="80" spans="1:23" hidden="1">
      <c r="M80" t="str">
        <f t="shared" si="24"/>
        <v/>
      </c>
      <c r="N80" t="str">
        <f t="shared" si="25"/>
        <v/>
      </c>
      <c r="O80" t="str">
        <f t="shared" si="26"/>
        <v/>
      </c>
    </row>
    <row r="81" spans="13:15" hidden="1">
      <c r="M81" t="str">
        <f t="shared" si="24"/>
        <v/>
      </c>
      <c r="N81" t="str">
        <f t="shared" si="25"/>
        <v/>
      </c>
      <c r="O81" t="str">
        <f t="shared" si="26"/>
        <v/>
      </c>
    </row>
    <row r="82" spans="13:15" hidden="1">
      <c r="M82" t="str">
        <f t="shared" si="24"/>
        <v/>
      </c>
      <c r="N82" t="str">
        <f t="shared" si="25"/>
        <v/>
      </c>
      <c r="O82" t="str">
        <f t="shared" si="26"/>
        <v/>
      </c>
    </row>
    <row r="83" spans="13:15" hidden="1">
      <c r="M83" t="str">
        <f t="shared" si="24"/>
        <v/>
      </c>
      <c r="N83" t="str">
        <f t="shared" si="25"/>
        <v/>
      </c>
      <c r="O83" t="str">
        <f t="shared" si="26"/>
        <v/>
      </c>
    </row>
    <row r="84" spans="13:15" hidden="1">
      <c r="M84" t="str">
        <f t="shared" si="24"/>
        <v/>
      </c>
      <c r="N84" t="str">
        <f t="shared" si="25"/>
        <v/>
      </c>
      <c r="O84" t="str">
        <f t="shared" si="26"/>
        <v/>
      </c>
    </row>
    <row r="85" spans="13:15" hidden="1">
      <c r="M85" t="str">
        <f t="shared" si="24"/>
        <v/>
      </c>
      <c r="N85" t="str">
        <f t="shared" si="25"/>
        <v/>
      </c>
      <c r="O85" t="str">
        <f t="shared" si="26"/>
        <v/>
      </c>
    </row>
    <row r="86" spans="13:15" hidden="1">
      <c r="M86" t="str">
        <f t="shared" si="24"/>
        <v/>
      </c>
      <c r="N86" t="str">
        <f t="shared" si="25"/>
        <v/>
      </c>
      <c r="O86" t="str">
        <f t="shared" si="26"/>
        <v/>
      </c>
    </row>
    <row r="87" spans="13:15" hidden="1">
      <c r="M87" t="str">
        <f t="shared" si="24"/>
        <v/>
      </c>
      <c r="N87" t="str">
        <f t="shared" si="25"/>
        <v/>
      </c>
      <c r="O87" t="str">
        <f t="shared" si="26"/>
        <v/>
      </c>
    </row>
    <row r="88" spans="13:15" hidden="1">
      <c r="M88" t="str">
        <f t="shared" si="24"/>
        <v/>
      </c>
      <c r="N88" t="str">
        <f t="shared" si="25"/>
        <v/>
      </c>
      <c r="O88" t="str">
        <f t="shared" si="26"/>
        <v/>
      </c>
    </row>
    <row r="89" spans="13:15" hidden="1">
      <c r="M89" t="str">
        <f t="shared" si="24"/>
        <v/>
      </c>
      <c r="N89" t="str">
        <f t="shared" si="25"/>
        <v/>
      </c>
      <c r="O89" t="str">
        <f t="shared" si="26"/>
        <v/>
      </c>
    </row>
    <row r="90" spans="13:15" hidden="1">
      <c r="M90" t="str">
        <f t="shared" si="24"/>
        <v/>
      </c>
      <c r="N90" t="str">
        <f t="shared" si="25"/>
        <v/>
      </c>
      <c r="O90" t="str">
        <f t="shared" si="26"/>
        <v/>
      </c>
    </row>
    <row r="91" spans="13:15" hidden="1">
      <c r="M91" t="str">
        <f t="shared" si="24"/>
        <v/>
      </c>
      <c r="N91" t="str">
        <f t="shared" si="25"/>
        <v/>
      </c>
      <c r="O91" t="str">
        <f t="shared" si="26"/>
        <v/>
      </c>
    </row>
    <row r="92" spans="13:15" hidden="1">
      <c r="M92" t="str">
        <f t="shared" si="24"/>
        <v/>
      </c>
      <c r="N92" t="str">
        <f t="shared" si="25"/>
        <v/>
      </c>
      <c r="O92" t="str">
        <f t="shared" si="26"/>
        <v/>
      </c>
    </row>
    <row r="93" spans="13:15" hidden="1">
      <c r="M93" t="str">
        <f t="shared" si="24"/>
        <v/>
      </c>
      <c r="N93" t="str">
        <f t="shared" si="25"/>
        <v/>
      </c>
      <c r="O93" t="str">
        <f t="shared" si="26"/>
        <v/>
      </c>
    </row>
    <row r="94" spans="13:15" hidden="1">
      <c r="M94" t="str">
        <f t="shared" si="24"/>
        <v/>
      </c>
      <c r="N94" t="str">
        <f t="shared" si="25"/>
        <v/>
      </c>
      <c r="O94" t="str">
        <f t="shared" si="26"/>
        <v/>
      </c>
    </row>
    <row r="95" spans="13:15" hidden="1">
      <c r="M95" t="str">
        <f t="shared" si="24"/>
        <v/>
      </c>
      <c r="N95" t="str">
        <f t="shared" si="25"/>
        <v/>
      </c>
      <c r="O95" t="str">
        <f t="shared" si="26"/>
        <v/>
      </c>
    </row>
    <row r="96" spans="13:15" hidden="1">
      <c r="M96" t="str">
        <f t="shared" si="24"/>
        <v/>
      </c>
      <c r="N96" t="str">
        <f t="shared" si="25"/>
        <v/>
      </c>
      <c r="O96" t="str">
        <f t="shared" si="26"/>
        <v/>
      </c>
    </row>
    <row r="97" spans="13:23" hidden="1">
      <c r="M97" t="str">
        <f t="shared" si="24"/>
        <v/>
      </c>
      <c r="N97" t="str">
        <f t="shared" si="25"/>
        <v/>
      </c>
      <c r="O97" t="str">
        <f t="shared" si="26"/>
        <v/>
      </c>
    </row>
    <row r="98" spans="13:23" hidden="1">
      <c r="M98" t="str">
        <f t="shared" si="24"/>
        <v/>
      </c>
      <c r="N98" t="str">
        <f t="shared" si="25"/>
        <v/>
      </c>
      <c r="O98" t="str">
        <f t="shared" si="26"/>
        <v/>
      </c>
    </row>
    <row r="99" spans="13:23" hidden="1">
      <c r="M99" t="str">
        <f t="shared" si="24"/>
        <v/>
      </c>
      <c r="N99" t="str">
        <f t="shared" si="25"/>
        <v/>
      </c>
      <c r="O99" t="str">
        <f t="shared" si="26"/>
        <v/>
      </c>
    </row>
    <row r="100" spans="13:23" hidden="1">
      <c r="M100" t="str">
        <f t="shared" si="24"/>
        <v/>
      </c>
      <c r="N100" t="str">
        <f t="shared" si="25"/>
        <v/>
      </c>
      <c r="O100" t="str">
        <f t="shared" si="26"/>
        <v/>
      </c>
    </row>
    <row r="101" spans="13:23" hidden="1">
      <c r="M101" t="str">
        <f t="shared" si="24"/>
        <v/>
      </c>
      <c r="N101" t="str">
        <f t="shared" si="25"/>
        <v/>
      </c>
      <c r="O101" t="str">
        <f t="shared" si="26"/>
        <v/>
      </c>
    </row>
    <row r="102" spans="13:23" hidden="1">
      <c r="M102" t="str">
        <f t="shared" si="24"/>
        <v/>
      </c>
      <c r="N102" t="str">
        <f t="shared" si="25"/>
        <v/>
      </c>
      <c r="O102" t="str">
        <f t="shared" si="26"/>
        <v/>
      </c>
    </row>
    <row r="103" spans="13:23" hidden="1">
      <c r="M103" t="str">
        <f t="shared" si="24"/>
        <v/>
      </c>
      <c r="N103" t="str">
        <f t="shared" si="25"/>
        <v/>
      </c>
      <c r="O103" t="str">
        <f t="shared" si="26"/>
        <v/>
      </c>
    </row>
    <row r="104" spans="13:23" hidden="1">
      <c r="M104" t="str">
        <f t="shared" si="24"/>
        <v/>
      </c>
      <c r="N104" t="str">
        <f t="shared" si="25"/>
        <v/>
      </c>
      <c r="O104" t="str">
        <f t="shared" si="26"/>
        <v/>
      </c>
    </row>
    <row r="105" spans="13:23" ht="409.6">
      <c r="P105" s="4" t="str">
        <f>_xlfn.CONCAT(P2:P104)</f>
        <v>GE_Arrowhead ;GE_Arrowsize ;GE_Arrowtail ;GE_Class ;GE_Color ;GE_Colorscheme ;GE_Comment ;GE_Constraint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;GE_Lhead ;GE_Lp ;GE_Ltail ;GE_Minlen ;GE_Nojustify ;GE_Penwidth ;GE_Samehead ;GE_Sametail ;GE_Showboxes ;GE_Style ;GE_Tail_Lp ;GE_Tailclip ;GE_Tailhref ;GE_Taillabel ;GE_Tailport ;GE_Tailtarget ;GE_Tailtooltip ;GE_Tailurl ;GE_Target ;GE_Tooltip ;GE_Url ;GE_Weight ;GE_Xlabel ;GE_Xlp ;</v>
      </c>
      <c r="Q105" s="4" t="str">
        <f t="shared" ref="Q105:W105" si="35">_xlfn.CONCAT(Q2:Q104)</f>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R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S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T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U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V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W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row>
    <row r="106" spans="13:23">
      <c r="P106" t="str">
        <f t="shared" ref="P106:W106" si="36">_xlfn.CONCAT(P1,":",P105)</f>
        <v>dot:GE_Arrowhead ;GE_Arrowsize ;GE_Arrowtail ;GE_Class ;GE_Color ;GE_Colorscheme ;GE_Comment ;GE_Constraint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;GE_Lhead ;GE_Lp ;GE_Ltail ;GE_Minlen ;GE_Nojustify ;GE_Penwidth ;GE_Samehead ;GE_Sametail ;GE_Showboxes ;GE_Style ;GE_Tail_Lp ;GE_Tailclip ;GE_Tailhref ;GE_Taillabel ;GE_Tailport ;GE_Tailtarget ;GE_Tailtooltip ;GE_Tailurl ;GE_Target ;GE_Tooltip ;GE_Url ;GE_Weight ;GE_Xlabel ;GE_Xlp ;</v>
      </c>
      <c r="Q106" t="str">
        <f t="shared" si="36"/>
        <v>neato:GE_Arrowhead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R106" t="str">
        <f t="shared" si="36"/>
        <v>fdp:GE_Arrowhead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S106" t="str">
        <f t="shared" si="36"/>
        <v>sfdp:GE_Arrowhead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T106" t="str">
        <f t="shared" si="36"/>
        <v>circo:GE_Arrowhead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U106" t="str">
        <f t="shared" si="36"/>
        <v>twopi:GE_Arrowhead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V106" t="str">
        <f t="shared" si="36"/>
        <v>osage:GE_Arrowhead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W106" t="str">
        <f t="shared" si="36"/>
        <v>patchwork:GE_Arrowhead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row>
  </sheetData>
  <autoFilter ref="B1:L67" xr:uid="{781506A0-FEFB-0449-BDA6-665A4AC5C0A2}"/>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Graph</vt:lpstr>
      <vt:lpstr>Sheet2</vt:lpstr>
      <vt:lpstr>Node</vt:lpstr>
      <vt:lpstr>Cluster</vt:lpstr>
      <vt:lpstr>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剛史 大塚</dc:creator>
  <cp:lastModifiedBy>剛史 大塚</cp:lastModifiedBy>
  <dcterms:created xsi:type="dcterms:W3CDTF">2025-02-14T10:44:11Z</dcterms:created>
  <dcterms:modified xsi:type="dcterms:W3CDTF">2025-02-24T05:39:56Z</dcterms:modified>
</cp:coreProperties>
</file>