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RIDAY\Downloads\"/>
    </mc:Choice>
  </mc:AlternateContent>
  <xr:revisionPtr revIDLastSave="0" documentId="13_ncr:1_{AB5BC496-DC77-4227-9F0F-CD52E908C0DF}" xr6:coauthVersionLast="47" xr6:coauthVersionMax="47" xr10:uidLastSave="{00000000-0000-0000-0000-000000000000}"/>
  <bookViews>
    <workbookView xWindow="-108" yWindow="-108" windowWidth="23256" windowHeight="12456" firstSheet="1" activeTab="6" xr2:uid="{819FB59D-85F3-4B90-A64F-570EC18FD9B6}"/>
  </bookViews>
  <sheets>
    <sheet name="Analysis of PivotTables&amp;Charts" sheetId="4" r:id="rId1"/>
    <sheet name="KPI_Data" sheetId="6" r:id="rId2"/>
    <sheet name="Cleaned Data Top95" sheetId="3" r:id="rId3"/>
    <sheet name="Raw data Top100" sheetId="1" r:id="rId4"/>
    <sheet name="PDF Report" sheetId="10" r:id="rId5"/>
    <sheet name="Project Report" sheetId="8" r:id="rId6"/>
    <sheet name="Dashboard" sheetId="5" r:id="rId7"/>
  </sheets>
  <definedNames>
    <definedName name="ExternalData_1" localSheetId="2" hidden="1">'Cleaned Data Top95'!$A$1:$T$96</definedName>
    <definedName name="Slicer_Country">#N/A</definedName>
    <definedName name="Slicer_Sector">#N/A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5" l="1"/>
  <c r="A4" i="5"/>
  <c r="E5" i="6"/>
  <c r="E4" i="5" s="1"/>
  <c r="C5" i="6"/>
  <c r="C4" i="5" s="1"/>
  <c r="B5" i="6"/>
  <c r="B4" i="5" s="1"/>
  <c r="F3" i="4"/>
  <c r="E3" i="4"/>
  <c r="D3" i="4"/>
  <c r="C3" i="4"/>
  <c r="B3" i="4"/>
  <c r="A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B734C6-42BC-42D9-960D-3520DC6AF520}" keepAlive="1" name="Query - Table_14" description="Connection to the 'Table_14' query in the workbook." type="5" refreshedVersion="8" background="1" saveData="1">
    <dbPr connection="Provider=Microsoft.Mashup.OleDb.1;Data Source=$Workbook$;Location=Table_14;Extended Properties=&quot;&quot;" command="SELECT * FROM [Table_14]"/>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<sst xmlns="http://schemas.openxmlformats.org/spreadsheetml/2006/main" count="2485" uniqueCount="717">
  <si>
    <t>WORLD TOP 100 COMPANIES BY MARKET CAPITALISATION</t>
  </si>
  <si>
    <t>Rank</t>
  </si>
  <si>
    <t>Company ID</t>
  </si>
  <si>
    <t>Company Name</t>
  </si>
  <si>
    <t>Ticker</t>
  </si>
  <si>
    <t>Country</t>
  </si>
  <si>
    <t>Region</t>
  </si>
  <si>
    <t>Sector</t>
  </si>
  <si>
    <t>Industry</t>
  </si>
  <si>
    <t>Stock Exchange</t>
  </si>
  <si>
    <t>Year Founded</t>
  </si>
  <si>
    <t>Employees</t>
  </si>
  <si>
    <t>Market Capitalisation (USD bn)</t>
  </si>
  <si>
    <t>Market Capitalisation (USD tn)</t>
  </si>
  <si>
    <t>Revenue (USD bn; TTM or latest FY)</t>
  </si>
  <si>
    <t>Operating Profit Margin (TTM, %)</t>
  </si>
  <si>
    <t>As-of Date</t>
  </si>
  <si>
    <t>Market Source URL</t>
  </si>
  <si>
    <t>Annual Data Source</t>
  </si>
  <si>
    <t>Data Status</t>
  </si>
  <si>
    <t>Operating Margin Source URL</t>
  </si>
  <si>
    <t>MC-001</t>
  </si>
  <si>
    <t>NVIDIA</t>
  </si>
  <si>
    <t>NVDA</t>
  </si>
  <si>
    <t>USA</t>
  </si>
  <si>
    <t>North America</t>
  </si>
  <si>
    <t>Technology</t>
  </si>
  <si>
    <t>Semiconductors</t>
  </si>
  <si>
    <t>NASDAQ</t>
  </si>
  <si>
    <t>https://companiesmarketcap.com/nvidia/</t>
  </si>
  <si>
    <t>Official company annual report / investor-relations disclosure (latest completed annual disclosure retained from prior enrichment)</t>
  </si>
  <si>
    <t>31 Aug 2026 market-cap snapshot + current TTM operating margin + latest annual/company disclosure</t>
  </si>
  <si>
    <t>https://companiesmarketcap.com/nvidia/operating-margin/</t>
  </si>
  <si>
    <t>MC-002</t>
  </si>
  <si>
    <t>Apple</t>
  </si>
  <si>
    <t>AAPL</t>
  </si>
  <si>
    <t>Software</t>
  </si>
  <si>
    <t>https://companiesmarketcap.com/apple/</t>
  </si>
  <si>
    <t>https://companiesmarketcap.com/apple/operating-margin/</t>
  </si>
  <si>
    <t>MC-003</t>
  </si>
  <si>
    <t>Alphabet (Google)</t>
  </si>
  <si>
    <t>GOOG</t>
  </si>
  <si>
    <t>https://companiesmarketcap.com/alphabet-google/</t>
  </si>
  <si>
    <t>https://companiesmarketcap.com/alphabet-google/operating-margin/</t>
  </si>
  <si>
    <t>MC-004</t>
  </si>
  <si>
    <t>Microsoft</t>
  </si>
  <si>
    <t>MSFT</t>
  </si>
  <si>
    <t>https://companiesmarketcap.com/microsoft/</t>
  </si>
  <si>
    <t>https://companiesmarketcap.com/microsoft/operating-margin/</t>
  </si>
  <si>
    <t>MC-005</t>
  </si>
  <si>
    <t>Amazon</t>
  </si>
  <si>
    <t>AMZN</t>
  </si>
  <si>
    <t>E-Commerce</t>
  </si>
  <si>
    <t>https://companiesmarketcap.com/amazon/</t>
  </si>
  <si>
    <t>https://companiesmarketcap.com/amazon/operating-margin/</t>
  </si>
  <si>
    <t>MC-006</t>
  </si>
  <si>
    <t>TSMC</t>
  </si>
  <si>
    <t>TSM</t>
  </si>
  <si>
    <t>Taiwan</t>
  </si>
  <si>
    <t>Asia-Pacific</t>
  </si>
  <si>
    <t>NYSE (ADR) / TWSE</t>
  </si>
  <si>
    <t>https://companiesmarketcap.com/tsmc/</t>
  </si>
  <si>
    <t>https://companiesmarketcap.com/tsmc/operating-margin/</t>
  </si>
  <si>
    <t>MC-007</t>
  </si>
  <si>
    <t>SpaceX</t>
  </si>
  <si>
    <t>SPCX</t>
  </si>
  <si>
    <t>Tech</t>
  </si>
  <si>
    <t>Not available</t>
  </si>
  <si>
    <t>https://companiesmarketcap.com/spacex/</t>
  </si>
  <si>
    <t>https://companiesmarketcap.com/spacex/operating-margin/</t>
  </si>
  <si>
    <t>MC-008</t>
  </si>
  <si>
    <t>Broadcom</t>
  </si>
  <si>
    <t>AVGO</t>
  </si>
  <si>
    <t>https://companiesmarketcap.com/broadcom/</t>
  </si>
  <si>
    <t>https://companiesmarketcap.com/broadcom/operating-margin/</t>
  </si>
  <si>
    <t>MC-009</t>
  </si>
  <si>
    <t>Saudi Aramco</t>
  </si>
  <si>
    <t>2222.SR</t>
  </si>
  <si>
    <t>S. Arabia</t>
  </si>
  <si>
    <t>Middle East &amp; Africa</t>
  </si>
  <si>
    <t>Energy</t>
  </si>
  <si>
    <t>Oil&amp;Gas</t>
  </si>
  <si>
    <t>Saudi Exchange</t>
  </si>
  <si>
    <t>https://companiesmarketcap.com/saudi-aramco/</t>
  </si>
  <si>
    <t>https://companiesmarketcap.com/saudi-aramco/operating-margin/</t>
  </si>
  <si>
    <t>MC-010</t>
  </si>
  <si>
    <t>Meta Platforms (Facebook)</t>
  </si>
  <si>
    <t>META</t>
  </si>
  <si>
    <t>Internet</t>
  </si>
  <si>
    <t>https://companiesmarketcap.com/meta-platforms/</t>
  </si>
  <si>
    <t>https://companiesmarketcap.com/meta-platforms/operating-margin/</t>
  </si>
  <si>
    <t>MC-011</t>
  </si>
  <si>
    <t>Tesla</t>
  </si>
  <si>
    <t>TSLA</t>
  </si>
  <si>
    <t>Automakers</t>
  </si>
  <si>
    <t>https://companiesmarketcap.com/tesla/</t>
  </si>
  <si>
    <t>https://companiesmarketcap.com/tesla/operating-margin/</t>
  </si>
  <si>
    <t>MC-012</t>
  </si>
  <si>
    <t>Samsung</t>
  </si>
  <si>
    <t>005930.KS</t>
  </si>
  <si>
    <t>S. Korea</t>
  </si>
  <si>
    <t>Korea Exchange</t>
  </si>
  <si>
    <t>https://companiesmarketcap.com/samsung/</t>
  </si>
  <si>
    <t>https://companiesmarketcap.com/samsung/operating-margin/</t>
  </si>
  <si>
    <t>MC-013</t>
  </si>
  <si>
    <t>Berkshire Hathaway</t>
  </si>
  <si>
    <t>BRK-B</t>
  </si>
  <si>
    <t>Financials</t>
  </si>
  <si>
    <t>Investment</t>
  </si>
  <si>
    <t>NYSE</t>
  </si>
  <si>
    <t>https://companiesmarketcap.com/berkshire-hathaway/</t>
  </si>
  <si>
    <t>https://companiesmarketcap.com/berkshire-hathaway/operating-margin/</t>
  </si>
  <si>
    <t>MC-014</t>
  </si>
  <si>
    <t>Micron Technology</t>
  </si>
  <si>
    <t>MU</t>
  </si>
  <si>
    <t>https://companiesmarketcap.com/micron-technology/</t>
  </si>
  <si>
    <t>https://companiesmarketcap.com/micron-technology/operating-margin/</t>
  </si>
  <si>
    <t>MC-015</t>
  </si>
  <si>
    <t>Eli Lilly</t>
  </si>
  <si>
    <t>LLY</t>
  </si>
  <si>
    <t>Pharmaceuticals</t>
  </si>
  <si>
    <t>https://companiesmarketcap.com/eli-lilly/</t>
  </si>
  <si>
    <t>https://companiesmarketcap.com/eli-lilly/operating-margin/</t>
  </si>
  <si>
    <t>MC-016</t>
  </si>
  <si>
    <t>JPMorgan Chase</t>
  </si>
  <si>
    <t>JPM</t>
  </si>
  <si>
    <t>Banks</t>
  </si>
  <si>
    <t>https://companiesmarketcap.com/jp-morgan-chase/</t>
  </si>
  <si>
    <t>https://companiesmarketcap.com/jp-morgan-chase/operating-margin/</t>
  </si>
  <si>
    <t>MC-017</t>
  </si>
  <si>
    <t>SK Hynix</t>
  </si>
  <si>
    <t>000660.KS</t>
  </si>
  <si>
    <t>Not separately stated in latest annual disclosure</t>
  </si>
  <si>
    <t>https://companiesmarketcap.com/sk-hynix/</t>
  </si>
  <si>
    <t>https://companiesmarketcap.com/sk-hynix/operating-margin/</t>
  </si>
  <si>
    <t>MC-018</t>
  </si>
  <si>
    <t>Walmart</t>
  </si>
  <si>
    <t>WMT</t>
  </si>
  <si>
    <t>Consumer Discretionary</t>
  </si>
  <si>
    <t>Retail</t>
  </si>
  <si>
    <t>https://companiesmarketcap.com/walmart/</t>
  </si>
  <si>
    <t>https://companiesmarketcap.com/walmart/operating-margin/</t>
  </si>
  <si>
    <t>MC-019</t>
  </si>
  <si>
    <t>AMD</t>
  </si>
  <si>
    <t>https://companiesmarketcap.com/amd/</t>
  </si>
  <si>
    <t>https://companiesmarketcap.com/amd/operating-margin/</t>
  </si>
  <si>
    <t>MC-020</t>
  </si>
  <si>
    <t>Visa</t>
  </si>
  <si>
    <t>V</t>
  </si>
  <si>
    <t>Financial services</t>
  </si>
  <si>
    <t>https://companiesmarketcap.com/visa/</t>
  </si>
  <si>
    <t>https://companiesmarketcap.com/visa/operating-margin/</t>
  </si>
  <si>
    <t>MC-021</t>
  </si>
  <si>
    <t>Exxon Mobil</t>
  </si>
  <si>
    <t>XOM</t>
  </si>
  <si>
    <t>https://companiesmarketcap.com/exxon-mobil/</t>
  </si>
  <si>
    <t>https://companiesmarketcap.com/exxon-mobil/operating-margin/</t>
  </si>
  <si>
    <t>MC-022</t>
  </si>
  <si>
    <t>ASML</t>
  </si>
  <si>
    <t>Netherlands</t>
  </si>
  <si>
    <t>Europe</t>
  </si>
  <si>
    <t>NASDAQ / Euronext Amsterdam</t>
  </si>
  <si>
    <t>https://companiesmarketcap.com/asml/</t>
  </si>
  <si>
    <t>https://companiesmarketcap.com/asml/operating-margin/</t>
  </si>
  <si>
    <t>MC-023</t>
  </si>
  <si>
    <t>Johnson &amp; Johnson</t>
  </si>
  <si>
    <t>JNJ</t>
  </si>
  <si>
    <t>https://companiesmarketcap.com/johnson-and-johnson/</t>
  </si>
  <si>
    <t>https://companiesmarketcap.com/johnson-and-johnson/operating-margin/</t>
  </si>
  <si>
    <t>MC-024</t>
  </si>
  <si>
    <t>CXMT</t>
  </si>
  <si>
    <t>688825.SS</t>
  </si>
  <si>
    <t>China</t>
  </si>
  <si>
    <t>Shanghai Stock Exchange</t>
  </si>
  <si>
    <t>https://companiesmarketcap.com/cxmt/</t>
  </si>
  <si>
    <t>https://companiesmarketcap.com/cxmt/operating-margin/</t>
  </si>
  <si>
    <t>MC-025</t>
  </si>
  <si>
    <t>Tencent</t>
  </si>
  <si>
    <t>TCEHY</t>
  </si>
  <si>
    <t>OTC / Hong Kong Stock Exchange</t>
  </si>
  <si>
    <t>https://companiesmarketcap.com/tencent/</t>
  </si>
  <si>
    <t>https://companiesmarketcap.com/tencent/operating-margin/</t>
  </si>
  <si>
    <t>MC-026</t>
  </si>
  <si>
    <t>Mastercard</t>
  </si>
  <si>
    <t>MA</t>
  </si>
  <si>
    <t>https://companiesmarketcap.com/mastercard/</t>
  </si>
  <si>
    <t>https://companiesmarketcap.com/mastercard/operating-margin/</t>
  </si>
  <si>
    <t>MC-027</t>
  </si>
  <si>
    <t>Intel</t>
  </si>
  <si>
    <t>INTC</t>
  </si>
  <si>
    <t>https://companiesmarketcap.com/intel/</t>
  </si>
  <si>
    <t>https://companiesmarketcap.com/intel/operating-margin/</t>
  </si>
  <si>
    <t>MC-028</t>
  </si>
  <si>
    <t>AbbVie</t>
  </si>
  <si>
    <t>ABBV</t>
  </si>
  <si>
    <t>https://companiesmarketcap.com/abbvie/</t>
  </si>
  <si>
    <t>https://companiesmarketcap.com/abbvie/operating-margin/</t>
  </si>
  <si>
    <t>MC-029</t>
  </si>
  <si>
    <t>Palantir</t>
  </si>
  <si>
    <t>PLTR</t>
  </si>
  <si>
    <t>https://companiesmarketcap.com/palantir/</t>
  </si>
  <si>
    <t>https://companiesmarketcap.com/palantir/operating-margin/</t>
  </si>
  <si>
    <t>MC-030</t>
  </si>
  <si>
    <t>Cisco</t>
  </si>
  <si>
    <t>CSCO</t>
  </si>
  <si>
    <t>https://companiesmarketcap.com/cisco/</t>
  </si>
  <si>
    <t>https://companiesmarketcap.com/cisco/operating-margin/</t>
  </si>
  <si>
    <t>MC-031</t>
  </si>
  <si>
    <t>Bank of America</t>
  </si>
  <si>
    <t>BAC</t>
  </si>
  <si>
    <t>https://companiesmarketcap.com/bank-of-america/</t>
  </si>
  <si>
    <t>https://companiesmarketcap.com/bank-of-america/operating-margin/</t>
  </si>
  <si>
    <t>MC-032</t>
  </si>
  <si>
    <t>Oracle</t>
  </si>
  <si>
    <t>ORCL</t>
  </si>
  <si>
    <t>https://companiesmarketcap.com/oracle/</t>
  </si>
  <si>
    <t>https://companiesmarketcap.com/oracle/operating-margin/</t>
  </si>
  <si>
    <t>MC-033</t>
  </si>
  <si>
    <t>China Construction Bank</t>
  </si>
  <si>
    <t>601939.SS</t>
  </si>
  <si>
    <t>Shanghai / Hong Kong</t>
  </si>
  <si>
    <t>https://companiesmarketcap.com/china-construction-bank/</t>
  </si>
  <si>
    <t>https://companiesmarketcap.com/china-construction-bank/operating-margin/</t>
  </si>
  <si>
    <t>MC-034</t>
  </si>
  <si>
    <t>Costco</t>
  </si>
  <si>
    <t>COST</t>
  </si>
  <si>
    <t>https://companiesmarketcap.com/costco/</t>
  </si>
  <si>
    <t>https://companiesmarketcap.com/costco/operating-margin/</t>
  </si>
  <si>
    <t>MC-035</t>
  </si>
  <si>
    <t>Chevron</t>
  </si>
  <si>
    <t>CVX</t>
  </si>
  <si>
    <t>https://companiesmarketcap.com/chevron/</t>
  </si>
  <si>
    <t>https://companiesmarketcap.com/chevron/operating-margin/</t>
  </si>
  <si>
    <t>MC-036</t>
  </si>
  <si>
    <t>Coca-Cola</t>
  </si>
  <si>
    <t>KO</t>
  </si>
  <si>
    <t>Consumer Staples</t>
  </si>
  <si>
    <t>Beverages</t>
  </si>
  <si>
    <t>https://companiesmarketcap.com/coca-cola/</t>
  </si>
  <si>
    <t>https://companiesmarketcap.com/coca-cola/operating-margin/</t>
  </si>
  <si>
    <t>MC-037</t>
  </si>
  <si>
    <t>Lam Research</t>
  </si>
  <si>
    <t>LRCX</t>
  </si>
  <si>
    <t>https://companiesmarketcap.com/lam-research/</t>
  </si>
  <si>
    <t>https://companiesmarketcap.com/lam-research/operating-margin/</t>
  </si>
  <si>
    <t>MC-038</t>
  </si>
  <si>
    <t>Caterpillar</t>
  </si>
  <si>
    <t>CAT</t>
  </si>
  <si>
    <t>Other</t>
  </si>
  <si>
    <t>Machinery manufacturing</t>
  </si>
  <si>
    <t>https://companiesmarketcap.com/caterpillar/</t>
  </si>
  <si>
    <t>https://companiesmarketcap.com/caterpillar/operating-margin/</t>
  </si>
  <si>
    <t>MC-039</t>
  </si>
  <si>
    <t>Merck</t>
  </si>
  <si>
    <t>MRK</t>
  </si>
  <si>
    <t>https://companiesmarketcap.com/merck/</t>
  </si>
  <si>
    <t>https://companiesmarketcap.com/merck/operating-margin/</t>
  </si>
  <si>
    <t>MC-040</t>
  </si>
  <si>
    <t>Applied Materials</t>
  </si>
  <si>
    <t>AMAT</t>
  </si>
  <si>
    <t>https://companiesmarketcap.com/applied-materials/</t>
  </si>
  <si>
    <t>https://companiesmarketcap.com/applied-materials/operating-margin/</t>
  </si>
  <si>
    <t>MC-041</t>
  </si>
  <si>
    <t>Agricultural Bank of China</t>
  </si>
  <si>
    <t>601288.SS</t>
  </si>
  <si>
    <t>https://companiesmarketcap.com/agricultural-bank-of-china/</t>
  </si>
  <si>
    <t>https://companiesmarketcap.com/agricultural-bank-of-china/operating-margin/</t>
  </si>
  <si>
    <t>MC-042</t>
  </si>
  <si>
    <t>Roche</t>
  </si>
  <si>
    <t>RO.SW</t>
  </si>
  <si>
    <t>Switzerland</t>
  </si>
  <si>
    <t>SIX Swiss Exchange</t>
  </si>
  <si>
    <t>https://companiesmarketcap.com/roche/</t>
  </si>
  <si>
    <t>https://companiesmarketcap.com/roche/operating-margin/</t>
  </si>
  <si>
    <t>MC-043</t>
  </si>
  <si>
    <t>HSBC</t>
  </si>
  <si>
    <t>UK</t>
  </si>
  <si>
    <t>NYSE / London Stock Exchange</t>
  </si>
  <si>
    <t>https://companiesmarketcap.com/hsbc/</t>
  </si>
  <si>
    <t>https://companiesmarketcap.com/hsbc/operating-margin/</t>
  </si>
  <si>
    <t>MC-044</t>
  </si>
  <si>
    <t>UnitedHealth</t>
  </si>
  <si>
    <t>UNH</t>
  </si>
  <si>
    <t>Healthcare</t>
  </si>
  <si>
    <t>https://companiesmarketcap.com/united-health/</t>
  </si>
  <si>
    <t>https://companiesmarketcap.com/united-health/operating-margin/</t>
  </si>
  <si>
    <t>MC-045</t>
  </si>
  <si>
    <t>General Electric</t>
  </si>
  <si>
    <t>GE</t>
  </si>
  <si>
    <t>Industrials</t>
  </si>
  <si>
    <t>Aerospace</t>
  </si>
  <si>
    <t>https://companiesmarketcap.com/general-electric/</t>
  </si>
  <si>
    <t>https://companiesmarketcap.com/general-electric/operating-margin/</t>
  </si>
  <si>
    <t>MC-046</t>
  </si>
  <si>
    <t>ICBC</t>
  </si>
  <si>
    <t>1398.HK</t>
  </si>
  <si>
    <t>Hong Kong / Shanghai</t>
  </si>
  <si>
    <t>Current TTM operating margin not available from source</t>
  </si>
  <si>
    <t>https://companiesmarketcap.com/icbc/</t>
  </si>
  <si>
    <t>31 Aug 2026 market-cap snapshot + latest annual/company disclosure; margin excluded from relationship analysis</t>
  </si>
  <si>
    <t>https://companiesmarketcap.com/icbc/operating-margin/</t>
  </si>
  <si>
    <t>MC-047</t>
  </si>
  <si>
    <t>Netflix</t>
  </si>
  <si>
    <t>NFLX</t>
  </si>
  <si>
    <t>https://companiesmarketcap.com/netflix/</t>
  </si>
  <si>
    <t>https://companiesmarketcap.com/netflix/operating-margin/</t>
  </si>
  <si>
    <t>MC-048</t>
  </si>
  <si>
    <t>Procter &amp; Gamble</t>
  </si>
  <si>
    <t>PG</t>
  </si>
  <si>
    <t>Consumer goods</t>
  </si>
  <si>
    <t>https://companiesmarketcap.com/procter-and-gamble/</t>
  </si>
  <si>
    <t>https://companiesmarketcap.com/procter-and-gamble/operating-margin/</t>
  </si>
  <si>
    <t>MC-049</t>
  </si>
  <si>
    <t>Morgan Stanley</t>
  </si>
  <si>
    <t>MS</t>
  </si>
  <si>
    <t>https://companiesmarketcap.com/morgan-stanley/</t>
  </si>
  <si>
    <t>https://companiesmarketcap.com/morgan-stanley/operating-margin/</t>
  </si>
  <si>
    <t>MC-050</t>
  </si>
  <si>
    <t>Home Depot</t>
  </si>
  <si>
    <t>HD</t>
  </si>
  <si>
    <t>https://companiesmarketcap.com/home-depot/</t>
  </si>
  <si>
    <t>https://companiesmarketcap.com/home-depot/operating-margin/</t>
  </si>
  <si>
    <t>MC-051</t>
  </si>
  <si>
    <t>Bank of China</t>
  </si>
  <si>
    <t>601988.SS</t>
  </si>
  <si>
    <t>https://companiesmarketcap.com/bank-of-china/</t>
  </si>
  <si>
    <t>https://companiesmarketcap.com/bank-of-china/operating-margin/</t>
  </si>
  <si>
    <t>MC-052</t>
  </si>
  <si>
    <t>Palo Alto Networks</t>
  </si>
  <si>
    <t>PANW</t>
  </si>
  <si>
    <t>https://companiesmarketcap.com/palo-alto-networks/</t>
  </si>
  <si>
    <t>https://companiesmarketcap.com/palo-alto-networks/operating-margin/</t>
  </si>
  <si>
    <t>MC-053</t>
  </si>
  <si>
    <t>Dell</t>
  </si>
  <si>
    <t>DELL</t>
  </si>
  <si>
    <t>https://companiesmarketcap.com/dell/</t>
  </si>
  <si>
    <t>https://companiesmarketcap.com/dell/operating-margin/</t>
  </si>
  <si>
    <t>MC-054</t>
  </si>
  <si>
    <t>Goldman Sachs</t>
  </si>
  <si>
    <t>GS</t>
  </si>
  <si>
    <t>https://companiesmarketcap.com/goldman-sachs/</t>
  </si>
  <si>
    <t>https://companiesmarketcap.com/goldman-sachs/operating-margin/</t>
  </si>
  <si>
    <t>MC-055</t>
  </si>
  <si>
    <t>Philip Morris International</t>
  </si>
  <si>
    <t>PM</t>
  </si>
  <si>
    <t>Tobacco</t>
  </si>
  <si>
    <t>https://companiesmarketcap.com/philip-morris/</t>
  </si>
  <si>
    <t>https://companiesmarketcap.com/philip-morris/operating-margin/</t>
  </si>
  <si>
    <t>MC-056</t>
  </si>
  <si>
    <t>Novartis</t>
  </si>
  <si>
    <t>NVS</t>
  </si>
  <si>
    <t>NYSE / SIX Swiss Exchange</t>
  </si>
  <si>
    <t>https://companiesmarketcap.com/novartis/</t>
  </si>
  <si>
    <t>https://companiesmarketcap.com/novartis/operating-margin/</t>
  </si>
  <si>
    <t>MC-057</t>
  </si>
  <si>
    <t>Alibaba</t>
  </si>
  <si>
    <t>BABA</t>
  </si>
  <si>
    <t>NYSE / Hong Kong Stock Exchange</t>
  </si>
  <si>
    <t>https://companiesmarketcap.com/alibaba/</t>
  </si>
  <si>
    <t>https://companiesmarketcap.com/alibaba/operating-margin/</t>
  </si>
  <si>
    <t>MC-058</t>
  </si>
  <si>
    <t>Royal Bank Of Canada</t>
  </si>
  <si>
    <t>RY</t>
  </si>
  <si>
    <t>Canada</t>
  </si>
  <si>
    <t>NYSE / Toronto Stock Exchange</t>
  </si>
  <si>
    <t>https://companiesmarketcap.com/royal-bank-of-canada/</t>
  </si>
  <si>
    <t>https://companiesmarketcap.com/royal-bank-of-canada/operating-margin/</t>
  </si>
  <si>
    <t>MC-059</t>
  </si>
  <si>
    <t>RTX</t>
  </si>
  <si>
    <t>https://companiesmarketcap.com/raytheon-technologies/</t>
  </si>
  <si>
    <t>https://companiesmarketcap.com/raytheon-technologies/operating-margin/</t>
  </si>
  <si>
    <t>MC-060</t>
  </si>
  <si>
    <t>Wells Fargo</t>
  </si>
  <si>
    <t>WFC</t>
  </si>
  <si>
    <t>https://companiesmarketcap.com/wells-fargo/</t>
  </si>
  <si>
    <t>https://companiesmarketcap.com/wells-fargo/operating-margin/</t>
  </si>
  <si>
    <t>MC-061</t>
  </si>
  <si>
    <t>LVMH</t>
  </si>
  <si>
    <t>MC.PA</t>
  </si>
  <si>
    <t>France</t>
  </si>
  <si>
    <t>Clothing</t>
  </si>
  <si>
    <t>Euronext Paris</t>
  </si>
  <si>
    <t>https://companiesmarketcap.com/lvmh/</t>
  </si>
  <si>
    <t>https://companiesmarketcap.com/lvmh/operating-margin/</t>
  </si>
  <si>
    <t>MC-062</t>
  </si>
  <si>
    <t>Siemens</t>
  </si>
  <si>
    <t>SIE.DE</t>
  </si>
  <si>
    <t>Germany</t>
  </si>
  <si>
    <t>Engineering</t>
  </si>
  <si>
    <t>Xetra</t>
  </si>
  <si>
    <t>https://companiesmarketcap.com/siemens/</t>
  </si>
  <si>
    <t>https://companiesmarketcap.com/siemens/operating-margin/</t>
  </si>
  <si>
    <t>MC-063</t>
  </si>
  <si>
    <t>Arm Holdings</t>
  </si>
  <si>
    <t>ARM</t>
  </si>
  <si>
    <t>https://companiesmarketcap.com/arm-holdings/</t>
  </si>
  <si>
    <t>https://companiesmarketcap.com/arm-holdings/operating-margin/</t>
  </si>
  <si>
    <t>MC-064</t>
  </si>
  <si>
    <t>SAP</t>
  </si>
  <si>
    <t>NYSE / Xetra</t>
  </si>
  <si>
    <t>https://companiesmarketcap.com/sap/</t>
  </si>
  <si>
    <t>https://companiesmarketcap.com/sap/operating-margin/</t>
  </si>
  <si>
    <t>MC-065</t>
  </si>
  <si>
    <t>Mitsubishi UFJ Financial</t>
  </si>
  <si>
    <t>MUFG</t>
  </si>
  <si>
    <t>Japan</t>
  </si>
  <si>
    <t>NYSE / Tokyo Stock Exchange</t>
  </si>
  <si>
    <t>https://companiesmarketcap.com/mitsubishi-ufj-financial/</t>
  </si>
  <si>
    <t>https://companiesmarketcap.com/mitsubishi-ufj-financial/operating-margin/</t>
  </si>
  <si>
    <t>MC-066</t>
  </si>
  <si>
    <t>AstraZeneca</t>
  </si>
  <si>
    <t>AZN</t>
  </si>
  <si>
    <t>NASDAQ / London Stock Exchange</t>
  </si>
  <si>
    <t>https://companiesmarketcap.com/astrazeneca/</t>
  </si>
  <si>
    <t>https://companiesmarketcap.com/astrazeneca/operating-margin/</t>
  </si>
  <si>
    <t>MC-067</t>
  </si>
  <si>
    <t>Shell</t>
  </si>
  <si>
    <t>SHEL</t>
  </si>
  <si>
    <t>https://companiesmarketcap.com/shell/</t>
  </si>
  <si>
    <t>https://companiesmarketcap.com/shell/operating-margin/</t>
  </si>
  <si>
    <t>MC-068</t>
  </si>
  <si>
    <t>Nestlé</t>
  </si>
  <si>
    <t>NESN.SW</t>
  </si>
  <si>
    <t>Food</t>
  </si>
  <si>
    <t>https://companiesmarketcap.com/nestle/</t>
  </si>
  <si>
    <t>https://companiesmarketcap.com/nestle/operating-margin/</t>
  </si>
  <si>
    <t>MC-069</t>
  </si>
  <si>
    <t>CATL</t>
  </si>
  <si>
    <t>300750.SZ</t>
  </si>
  <si>
    <t>Utilities</t>
  </si>
  <si>
    <t>Electricity</t>
  </si>
  <si>
    <t>Shenzhen Stock Exchange</t>
  </si>
  <si>
    <t>https://companiesmarketcap.com/catl/</t>
  </si>
  <si>
    <t>https://companiesmarketcap.com/catl/operating-margin/</t>
  </si>
  <si>
    <t>MC-070</t>
  </si>
  <si>
    <t>Arista Networks</t>
  </si>
  <si>
    <t>ANET</t>
  </si>
  <si>
    <t>https://companiesmarketcap.com/arista-networks/</t>
  </si>
  <si>
    <t>https://companiesmarketcap.com/arista-networks/operating-margin/</t>
  </si>
  <si>
    <t>MC-071</t>
  </si>
  <si>
    <t>Kweichow Moutai</t>
  </si>
  <si>
    <t>600519.SS</t>
  </si>
  <si>
    <t>Alcoholic beverages</t>
  </si>
  <si>
    <t>https://companiesmarketcap.com/kweichow-moutai/</t>
  </si>
  <si>
    <t>https://companiesmarketcap.com/kweichow-moutai/operating-margin/</t>
  </si>
  <si>
    <t>MC-072</t>
  </si>
  <si>
    <t>BHP Group</t>
  </si>
  <si>
    <t>BHP</t>
  </si>
  <si>
    <t>Australia</t>
  </si>
  <si>
    <t>Materials</t>
  </si>
  <si>
    <t>Mining</t>
  </si>
  <si>
    <t>NYSE / ASX</t>
  </si>
  <si>
    <t>80,000+ employees and contractors</t>
  </si>
  <si>
    <t>https://companiesmarketcap.com/bhp-group/</t>
  </si>
  <si>
    <t>https://companiesmarketcap.com/bhp-group/operating-margin/</t>
  </si>
  <si>
    <t>MC-073</t>
  </si>
  <si>
    <t>Texas Instruments</t>
  </si>
  <si>
    <t>TXN</t>
  </si>
  <si>
    <t>https://companiesmarketcap.com/texas-instruments/</t>
  </si>
  <si>
    <t>https://companiesmarketcap.com/texas-instruments/operating-margin/</t>
  </si>
  <si>
    <t>MC-074</t>
  </si>
  <si>
    <t>L'Oréal</t>
  </si>
  <si>
    <t>OR.PA</t>
  </si>
  <si>
    <t>https://companiesmarketcap.com/l-oreal/</t>
  </si>
  <si>
    <t>https://companiesmarketcap.com/l-oreal/operating-margin/</t>
  </si>
  <si>
    <t>MC-075</t>
  </si>
  <si>
    <t>PetroChina</t>
  </si>
  <si>
    <t>0857.HK</t>
  </si>
  <si>
    <t>https://companiesmarketcap.com/petro-china/</t>
  </si>
  <si>
    <t>https://companiesmarketcap.com/petro-china/operating-margin/</t>
  </si>
  <si>
    <t>MC-076</t>
  </si>
  <si>
    <t>GE Vernova</t>
  </si>
  <si>
    <t>GEV</t>
  </si>
  <si>
    <t>https://companiesmarketcap.com/ge-vernova/</t>
  </si>
  <si>
    <t>https://companiesmarketcap.com/ge-vernova/operating-margin/</t>
  </si>
  <si>
    <t>MC-077</t>
  </si>
  <si>
    <t>CrowdStrike</t>
  </si>
  <si>
    <t>CRWD</t>
  </si>
  <si>
    <t>https://companiesmarketcap.com/crowdstrike/</t>
  </si>
  <si>
    <t>https://companiesmarketcap.com/crowdstrike/operating-margin/</t>
  </si>
  <si>
    <t>MC-078</t>
  </si>
  <si>
    <t>Toyota</t>
  </si>
  <si>
    <t>TM</t>
  </si>
  <si>
    <t>https://companiesmarketcap.com/toyota/</t>
  </si>
  <si>
    <t>https://companiesmarketcap.com/toyota/operating-margin/</t>
  </si>
  <si>
    <t>MC-079</t>
  </si>
  <si>
    <t>Amgen</t>
  </si>
  <si>
    <t>AMGN</t>
  </si>
  <si>
    <t>https://companiesmarketcap.com/amgen/</t>
  </si>
  <si>
    <t>https://companiesmarketcap.com/amgen/operating-margin/</t>
  </si>
  <si>
    <t>MC-080</t>
  </si>
  <si>
    <t>Thermo Fisher Scientific</t>
  </si>
  <si>
    <t>TMO</t>
  </si>
  <si>
    <t>Diagnostics and Testing</t>
  </si>
  <si>
    <t>https://companiesmarketcap.com/thermo-fisher-scientific/</t>
  </si>
  <si>
    <t>https://companiesmarketcap.com/thermo-fisher-scientific/operating-margin/</t>
  </si>
  <si>
    <t>MC-081</t>
  </si>
  <si>
    <t>KLA</t>
  </si>
  <si>
    <t>KLAC</t>
  </si>
  <si>
    <t>https://companiesmarketcap.com/kla/</t>
  </si>
  <si>
    <t>https://companiesmarketcap.com/kla/operating-margin/</t>
  </si>
  <si>
    <t>MC-082</t>
  </si>
  <si>
    <t>Linde</t>
  </si>
  <si>
    <t>LIN</t>
  </si>
  <si>
    <t>Chemicals</t>
  </si>
  <si>
    <t>https://companiesmarketcap.com/linde/</t>
  </si>
  <si>
    <t>https://companiesmarketcap.com/linde/operating-margin/</t>
  </si>
  <si>
    <t>MC-083</t>
  </si>
  <si>
    <t>American Express</t>
  </si>
  <si>
    <t>AXP</t>
  </si>
  <si>
    <t>https://companiesmarketcap.com/american-express/</t>
  </si>
  <si>
    <t>https://companiesmarketcap.com/american-express/operating-margin/</t>
  </si>
  <si>
    <t>MC-084</t>
  </si>
  <si>
    <t>IBM</t>
  </si>
  <si>
    <t>https://companiesmarketcap.com/ibm/</t>
  </si>
  <si>
    <t>https://companiesmarketcap.com/ibm/operating-margin/</t>
  </si>
  <si>
    <t>MC-085</t>
  </si>
  <si>
    <t>International Holding Company</t>
  </si>
  <si>
    <t>IHC.AE</t>
  </si>
  <si>
    <t>UAE</t>
  </si>
  <si>
    <t>Abu Dhabi Securities Exchange</t>
  </si>
  <si>
    <t>Consolidated headcount not separately stated</t>
  </si>
  <si>
    <t>https://companiesmarketcap.com/international-holding-company/</t>
  </si>
  <si>
    <t>https://companiesmarketcap.com/international-holding-company/operating-margin/</t>
  </si>
  <si>
    <t>MC-086</t>
  </si>
  <si>
    <t>Citigroup</t>
  </si>
  <si>
    <t>C</t>
  </si>
  <si>
    <t>https://companiesmarketcap.com/citigroup/</t>
  </si>
  <si>
    <t>https://companiesmarketcap.com/citigroup/operating-margin/</t>
  </si>
  <si>
    <t>MC-087</t>
  </si>
  <si>
    <t>China Mobile</t>
  </si>
  <si>
    <t>0941.HK</t>
  </si>
  <si>
    <t>Communication Services</t>
  </si>
  <si>
    <t>Telecommunication</t>
  </si>
  <si>
    <t>Hong Kong Stock Exchange</t>
  </si>
  <si>
    <t>https://companiesmarketcap.com/china-mobile/</t>
  </si>
  <si>
    <t>https://companiesmarketcap.com/china-mobile/operating-margin/</t>
  </si>
  <si>
    <t>MC-088</t>
  </si>
  <si>
    <t>Sandisk</t>
  </si>
  <si>
    <t>SNDK</t>
  </si>
  <si>
    <t>https://companiesmarketcap.com/sandisk/</t>
  </si>
  <si>
    <t>https://companiesmarketcap.com/sandisk/operating-margin/</t>
  </si>
  <si>
    <t>MC-089</t>
  </si>
  <si>
    <t>Salesforce</t>
  </si>
  <si>
    <t>CRM</t>
  </si>
  <si>
    <t>https://companiesmarketcap.com/salesforce/</t>
  </si>
  <si>
    <t>https://companiesmarketcap.com/salesforce/operating-margin/</t>
  </si>
  <si>
    <t>MC-090</t>
  </si>
  <si>
    <t>Santander</t>
  </si>
  <si>
    <t>SAN</t>
  </si>
  <si>
    <t>Spain</t>
  </si>
  <si>
    <t>NYSE / Bolsa de Madrid</t>
  </si>
  <si>
    <t>https://companiesmarketcap.com/santander/</t>
  </si>
  <si>
    <t>https://companiesmarketcap.com/santander/operating-margin/</t>
  </si>
  <si>
    <t>MC-091</t>
  </si>
  <si>
    <t>Inditex</t>
  </si>
  <si>
    <t>ITX.MC</t>
  </si>
  <si>
    <t>Bolsa de Madrid</t>
  </si>
  <si>
    <t>https://companiesmarketcap.com/inditex/</t>
  </si>
  <si>
    <t>https://companiesmarketcap.com/inditex/operating-margin/</t>
  </si>
  <si>
    <t>MC-092</t>
  </si>
  <si>
    <t>Verizon</t>
  </si>
  <si>
    <t>VZ</t>
  </si>
  <si>
    <t>https://companiesmarketcap.com/verizon/</t>
  </si>
  <si>
    <t>https://companiesmarketcap.com/verizon/operating-margin/</t>
  </si>
  <si>
    <t>MC-093</t>
  </si>
  <si>
    <t>Novo Nordisk</t>
  </si>
  <si>
    <t>NVO</t>
  </si>
  <si>
    <t>Denmark</t>
  </si>
  <si>
    <t>NYSE / Nasdaq Copenhagen</t>
  </si>
  <si>
    <t>https://companiesmarketcap.com/novo-nordisk/</t>
  </si>
  <si>
    <t>https://companiesmarketcap.com/novo-nordisk/operating-margin/</t>
  </si>
  <si>
    <t>MC-094</t>
  </si>
  <si>
    <t>Allianz SE</t>
  </si>
  <si>
    <t>ALV.DE</t>
  </si>
  <si>
    <t>Insurance</t>
  </si>
  <si>
    <t>https://companiesmarketcap.com/allianz/</t>
  </si>
  <si>
    <t>https://companiesmarketcap.com/allianz/operating-margin/</t>
  </si>
  <si>
    <t>MC-095</t>
  </si>
  <si>
    <t>Toronto Dominion Bank</t>
  </si>
  <si>
    <t>TD</t>
  </si>
  <si>
    <t>https://companiesmarketcap.com/toronto-dominion-bank/</t>
  </si>
  <si>
    <t>https://companiesmarketcap.com/toronto-dominion-bank/operating-margin/</t>
  </si>
  <si>
    <t>MC-096</t>
  </si>
  <si>
    <t>MediaTek</t>
  </si>
  <si>
    <t>2454.TW</t>
  </si>
  <si>
    <t>Taiwan Stock Exchange</t>
  </si>
  <si>
    <t>https://companiesmarketcap.com/mediatek/</t>
  </si>
  <si>
    <t>https://companiesmarketcap.com/mediatek/operating-margin/</t>
  </si>
  <si>
    <t>MC-097</t>
  </si>
  <si>
    <t>Amphenol</t>
  </si>
  <si>
    <t>APH</t>
  </si>
  <si>
    <t>Electronic Components</t>
  </si>
  <si>
    <t>https://companiesmarketcap.com/</t>
  </si>
  <si>
    <t>https://amphenol.com/about</t>
  </si>
  <si>
    <t>https://companiesmarketcap.com/amphenol/operating-margin/</t>
  </si>
  <si>
    <t>MC-098</t>
  </si>
  <si>
    <t>TotalEnergies</t>
  </si>
  <si>
    <t>TTE</t>
  </si>
  <si>
    <t>Euronext Paris / NYSE</t>
  </si>
  <si>
    <t>https://totalenergies.com/investors/publications-and-regulated-information/regulated-information/annual-financial-reports</t>
  </si>
  <si>
    <t>https://companiesmarketcap.com/totalenergies/operating-margin/</t>
  </si>
  <si>
    <t>MC-099</t>
  </si>
  <si>
    <t>Prosus</t>
  </si>
  <si>
    <t>PRX.AS</t>
  </si>
  <si>
    <t>Euronext Amsterdam</t>
  </si>
  <si>
    <t>https://companiesmarketcap.com/prosus/</t>
  </si>
  <si>
    <t>https://companiesmarketcap.com/prosus/operating-margin/</t>
  </si>
  <si>
    <t>MC-100</t>
  </si>
  <si>
    <t>T-Mobile US</t>
  </si>
  <si>
    <t>TMUS</t>
  </si>
  <si>
    <t>https://investor.t-mobile.com/financials/annual-reports/default.aspx</t>
  </si>
  <si>
    <t>https://companiesmarketcap.com/t-mobile-us/operating-margin/</t>
  </si>
  <si>
    <t>Company Age</t>
  </si>
  <si>
    <t>Total Companies</t>
  </si>
  <si>
    <t>Total Mkt Cap $Tn</t>
  </si>
  <si>
    <t>Total Revenue $Bn</t>
  </si>
  <si>
    <t>Avg Profit Margin %</t>
  </si>
  <si>
    <t>Total Employees</t>
  </si>
  <si>
    <t>Avg Company Age</t>
  </si>
  <si>
    <t>Row Labels</t>
  </si>
  <si>
    <t>Grand Total</t>
  </si>
  <si>
    <t>Sum of Market Capitalisation (USD bn)</t>
  </si>
  <si>
    <t>Top 10 Companies by Mkt Cap</t>
  </si>
  <si>
    <t xml:space="preserve"> </t>
  </si>
  <si>
    <t>Mkt Cap by Sector</t>
  </si>
  <si>
    <t>Sum of Operating Profit Margin (TTM, %)</t>
  </si>
  <si>
    <t>Sum of Revenue (USD bn; TTM or latest FY)</t>
  </si>
  <si>
    <t>Global Companies Performance &amp; Market Valuation Dashboard</t>
  </si>
  <si>
    <t>Sum of Market Capitalisation (USD tn)</t>
  </si>
  <si>
    <t>Slicer Filter</t>
  </si>
  <si>
    <t>Top Global Companies Performance &amp; Market Valuation Dashboard</t>
  </si>
  <si>
    <r>
      <t xml:space="preserve">Top Company Cap = </t>
    </r>
    <r>
      <rPr>
        <b/>
        <i/>
        <sz val="14"/>
        <color theme="7"/>
        <rFont val="Calibri"/>
        <family val="2"/>
        <scheme val="minor"/>
      </rPr>
      <t>NVIDIA</t>
    </r>
  </si>
  <si>
    <r>
      <t xml:space="preserve">Top Sector = </t>
    </r>
    <r>
      <rPr>
        <b/>
        <i/>
        <sz val="14"/>
        <color theme="7"/>
        <rFont val="Calibri"/>
        <family val="2"/>
        <scheme val="minor"/>
      </rPr>
      <t>Technology</t>
    </r>
  </si>
  <si>
    <r>
      <t>Top Country =</t>
    </r>
    <r>
      <rPr>
        <b/>
        <i/>
        <sz val="14"/>
        <color theme="7"/>
        <rFont val="Calibri"/>
        <family val="2"/>
        <scheme val="minor"/>
      </rPr>
      <t xml:space="preserve"> USA</t>
    </r>
  </si>
  <si>
    <r>
      <t xml:space="preserve">Top company Profit = </t>
    </r>
    <r>
      <rPr>
        <b/>
        <i/>
        <sz val="14"/>
        <color theme="7"/>
        <rFont val="Calibri"/>
        <family val="2"/>
        <scheme val="minor"/>
      </rPr>
      <t>NVIDIA</t>
    </r>
  </si>
  <si>
    <r>
      <t xml:space="preserve">Top Company Revenue =  </t>
    </r>
    <r>
      <rPr>
        <b/>
        <i/>
        <sz val="14"/>
        <color theme="7"/>
        <rFont val="Calibri"/>
        <family val="2"/>
        <scheme val="minor"/>
      </rPr>
      <t>Amazon</t>
    </r>
  </si>
  <si>
    <t>Avg Profit Margin (%)</t>
  </si>
  <si>
    <t>Total Revenue (USD Tn)</t>
  </si>
  <si>
    <t>Total Market Cap (USD Tn)</t>
  </si>
  <si>
    <t>Total Employees(Million)</t>
  </si>
  <si>
    <t>Total Revenue $Tn</t>
  </si>
  <si>
    <t>Mkt cap by region</t>
  </si>
  <si>
    <t>ANALYSIS OF PIVOTTABLES AND PIVOTCHARTS FOR TOP GLOBAL COMPANIES</t>
  </si>
  <si>
    <t>SOURCE BASIS  |  The provided dashboard screenshot; underlying company data and workbook not supplied.</t>
  </si>
  <si>
    <t>The dashboard brings together valuation, revenue, profitability and employment information in an accessible Excel report. The clearest findings are the concentration of market value in Technology and US-associated companies, NVIDIA's leadership in valuation and margin, and Amazon's leadership in sales. The combination of summary indicators, comparative charts and slicers demonstrates a practical approach to exploratory financial analysis and interactive business reporting.</t>
  </si>
  <si>
    <t>9  CONCLUSION</t>
  </si>
  <si>
    <t>The results describe a selected group of 95 companies rather than the entire global corporate universe. The dashboard screenshot does not specify the underlying data source, observation date or alignment of financial reporting periods. Some companies may have private-market valuations rather than publicly traded market capitalisations; those concepts should be distinguished in any comparative interpretation. Country and sector rankings depend on the classifications used in the dataset. The average profit margin is presented as displayed; its weighting methodology is not established by the screenshot.</t>
  </si>
  <si>
    <t>8  SCOPE AND LIMITATIONS</t>
  </si>
  <si>
    <t>5.  The top-ten revenue chart shows significant contributions from retail, energy, healthcare and technology businesses.</t>
  </si>
  <si>
    <t>4.  Amazon leads revenue, illustrating that sales leadership and valuation leadership are different.</t>
  </si>
  <si>
    <t>3.  NVIDIA leads the market-valuation and profit-margin rankings in the dashboard.</t>
  </si>
  <si>
    <t>2.  US-associated companies account for the greatest total market value in the country comparison.</t>
  </si>
  <si>
    <t>1.  Technology has the largest aggregate market value among the sectors shown.</t>
  </si>
  <si>
    <t>7  PRINCIPAL FINDINGS</t>
  </si>
  <si>
    <t>VISUAL PRESENTATION  |  The dashboard assembles five KPI cards, six charts and two slicers into one analytical view.</t>
  </si>
  <si>
    <t>KPI REPORTING  |  A dedicated KPI data worksheet provides the summary metrics presented in the dashboard.</t>
  </si>
  <si>
    <t>AGGREGATION  |  PivotTable and chart analysis sheets organise company-level data into rankings and totals by company, sector and country.</t>
  </si>
  <si>
    <t>DATA ORGANISATION  |  The workbook displays separate worksheets for raw data and a cleaned 95-company dataset, keeping reporting inputs distinct from the dashboard.</t>
  </si>
  <si>
    <t>6  EXCEL ANALYSIS WORKFLOW</t>
  </si>
  <si>
    <t>Applying a sector and country selection together narrows the analysis to companies belonging to the chosen industry and location, where those selections intersect.</t>
  </si>
  <si>
    <t>COMBINED SELECTIONS</t>
  </si>
  <si>
    <t>Allows users to focus on countries such as the USA, UK, China, Japan and Taiwan. It supports geographical comparisons of the metrics represented in connected dashboard charts.</t>
  </si>
  <si>
    <t>COUNTRY SLICER</t>
  </si>
  <si>
    <t>Allows users to select industries such as Technology, Energy, Financials, Industrials or Consumer Staples. It supports focused comparison of companies within one or more sectors.</t>
  </si>
  <si>
    <t>SECTOR SLICER</t>
  </si>
  <si>
    <t>5  INTERACTIVE SLICERS</t>
  </si>
  <si>
    <t>KEY INSIGHT  Profit margin measures the proportion of revenue retained as profit. It offers a different perspective from total revenue or company market value.</t>
  </si>
  <si>
    <t>A vertical column chart compares the highest profit margins. NVIDIA ranks first, followed by SK Hynix, Kweichow Moutai, Visa and Mastercard.</t>
  </si>
  <si>
    <t>06  Top 10 Companies by Profit Margin</t>
  </si>
  <si>
    <t>KEY INSIGHT  Amazon and Walmart together account for about 32% of the revenue of this top-ten group. Pie-chart shares are not percentages of the entire 95-company dataset.</t>
  </si>
  <si>
    <t>A pie chart shows each of the ten revenue leaders as a share of their combined revenue. Amazon and Walmart contribute approximately 16% each; Saudi Aramco, Apple and UnitedHealth contribute about 10% each.</t>
  </si>
  <si>
    <t>05  Top 10 Companies by Revenue Share</t>
  </si>
  <si>
    <t>KEY INSIGHT  Amazon leads revenue while NVIDIA leads market valuation. High sales do not automatically produce the highest market value or profit margin.</t>
  </si>
  <si>
    <t>A horizontal bar chart ranks companies by annual revenue in the source dataset. Amazon leads, closely followed by Walmart. Saudi Aramco, Apple, UnitedHealth, Alphabet and Berkshire Hathaway are also among the major contributors.</t>
  </si>
  <si>
    <t>04  Top 10 Companies by Revenue</t>
  </si>
  <si>
    <t>KEY INSIGHT  The dataset is geographically concentrated in US-associated companies. These totals reflect the selected companies, not complete national stock-market values.</t>
  </si>
  <si>
    <t>A horizontal bar chart groups company market value by country. The United States dominates the displayed values, followed at a considerable distance by contributions from other represented countries.</t>
  </si>
  <si>
    <t>03  Countries by Market Capitalisation</t>
  </si>
  <si>
    <t>KEY INSIGHT  The market value of this company sample is heavily concentrated in Technology. This is a dataset-level observation, not a claim about every company or market worldwide.</t>
  </si>
  <si>
    <t>A horizontal bar chart aggregates the selected companies by industry classification. Technology has by far the largest total in the chart, with Energy and the remaining sectors contributing smaller amounts.</t>
  </si>
  <si>
    <t>02  Market Capitalisation by Sector</t>
  </si>
  <si>
    <t>KEY INSIGHT  The leading positions are concentrated among technology and technology-related businesses. Market value is not the same as annual sales or profit.</t>
  </si>
  <si>
    <t>A vertical column chart ranks the highest-valued companies. NVIDIA leads, followed by Apple, Alphabet, Microsoft and Amazon. TSMC, SpaceX, Broadcom, Saudi Aramco and Meta Platforms also appear in the top ten.</t>
  </si>
  <si>
    <t>01  Top 10 Companies by Market Capitalisation</t>
  </si>
  <si>
    <t>4  CHART ANALYSIS</t>
  </si>
  <si>
    <t>Highest profit margin</t>
  </si>
  <si>
    <t>Highest reported revenue</t>
  </si>
  <si>
    <t>United States</t>
  </si>
  <si>
    <t>Leading country by market value</t>
  </si>
  <si>
    <t>Leading industry sector</t>
  </si>
  <si>
    <t>Highest market valuation</t>
  </si>
  <si>
    <t>LEADING COMPANY AND CATEGORY INDICATORS</t>
  </si>
  <si>
    <t>Combined headcount reported for the companies.</t>
  </si>
  <si>
    <t>14.59 million</t>
  </si>
  <si>
    <t>Total employees</t>
  </si>
  <si>
    <t>Displayed average profit margin across the company sample.</t>
  </si>
  <si>
    <t>27.7%</t>
  </si>
  <si>
    <t>Average profit margin</t>
  </si>
  <si>
    <t>Aggregate reported revenue across the analysed companies.</t>
  </si>
  <si>
    <t>$11.37 trillion</t>
  </si>
  <si>
    <t>Total revenue</t>
  </si>
  <si>
    <t>Combined valuation measure reported for the selected companies.</t>
  </si>
  <si>
    <t>$63.13 trillion</t>
  </si>
  <si>
    <t>Total market capitalisation</t>
  </si>
  <si>
    <t>Number of companies included in the dashboard.</t>
  </si>
  <si>
    <t>95</t>
  </si>
  <si>
    <t>Total companies</t>
  </si>
  <si>
    <t>INTERPRETATION</t>
  </si>
  <si>
    <t>VALUE</t>
  </si>
  <si>
    <t>KPI</t>
  </si>
  <si>
    <t>3  PERFORMANCE KPIs</t>
  </si>
  <si>
    <t>The objective is to compare leading companies by market value, revenue and profit margin; assess how market value is distributed across industry sectors and countries; and let users focus on particular market segments through sector and country filters.</t>
  </si>
  <si>
    <t>2  PROJECT OBJECTIVE</t>
  </si>
  <si>
    <t>This project analyses 95 major global companies using a Microsoft Excel dashboard that brings together company valuation, revenue, profitability, workforce size, sector and country. It combines five summary KPIs with six comparative charts and two interactive slicers to communicate major patterns in the selected dataset. The analysis is descriptive: it highlights differences in scale and performance rather than predicting future company results.</t>
  </si>
  <si>
    <t>1  EXECUTIVE SUMMARY</t>
  </si>
  <si>
    <t>FINAL PROJECT REPORT  |  MICROSOFT EXCEL DATA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</si>
</sst>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dd\-mmm\-yyyy"/>
    <numFmt numFmtId="166" formatCode="0.0"/>
  </numFmts>
  <fonts count="27">
    <font>
      <sz val="11"/>
      <color theme="1"/>
      <name val="Calibri"/>
      <family val="2"/>
      <scheme val="minor"/>
    </font>
    <font>
      <b/>
      <sz val="20"/>
      <color rgb="FFFFFFFF"/>
      <name val="Carlito"/>
    </font>
    <font>
      <b/>
      <sz val="11"/>
      <color rgb="FFFFFFFF"/>
      <name val="Carlito"/>
    </font>
    <font>
      <sz val="11"/>
      <color theme="1"/>
      <name val="Carlito"/>
    </font>
    <font>
      <b/>
      <sz val="11"/>
      <color theme="1"/>
      <name val="Carlito"/>
    </font>
    <font>
      <sz val="11"/>
      <color theme="1"/>
      <name val="Calibri"/>
      <family val="2"/>
      <scheme val="minor"/>
    </font>
    <font>
      <sz val="20"/>
      <color theme="1"/>
      <name val="Calibri"/>
      <family val="2"/>
      <scheme val="minor"/>
    </font>
    <font>
      <sz val="36"/>
      <color theme="1"/>
      <name val="Calibri"/>
      <family val="2"/>
      <scheme val="minor"/>
    </font>
    <font>
      <b/>
      <i/>
      <sz val="14"/>
      <color theme="1"/>
      <name val="Calibri"/>
      <family val="2"/>
      <scheme val="minor"/>
    </font>
    <font>
      <sz val="20"/>
      <color theme="0"/>
      <name val="Calibri"/>
      <family val="2"/>
      <scheme val="minor"/>
    </font>
    <font>
      <b/>
      <sz val="14"/>
      <color theme="0"/>
      <name val="Calibri"/>
      <family val="2"/>
      <scheme val="minor"/>
    </font>
    <font>
      <b/>
      <i/>
      <sz val="14"/>
      <color theme="7"/>
      <name val="Calibri"/>
      <family val="2"/>
      <scheme val="minor"/>
    </font>
    <font>
      <sz val="26"/>
      <color theme="0"/>
      <name val="Calibri"/>
      <family val="2"/>
      <scheme val="minor"/>
    </font>
    <font>
      <sz val="18"/>
      <color theme="0"/>
      <name val="Calibri"/>
      <family val="2"/>
      <scheme val="minor"/>
    </font>
    <font>
      <sz val="11"/>
      <name val="Carlito"/>
    </font>
    <font>
      <sz val="10"/>
      <color rgb="FF273449"/>
      <name val="Aptos"/>
    </font>
    <font>
      <sz val="8.5"/>
      <color rgb="FF526174"/>
      <name val="Aptos"/>
    </font>
    <font>
      <b/>
      <sz val="11"/>
      <color rgb="FFFFFFFF"/>
      <name val="Aptos"/>
    </font>
    <font>
      <b/>
      <sz val="10"/>
      <color rgb="FF16253F"/>
      <name val="Aptos"/>
    </font>
    <font>
      <sz val="10"/>
      <color rgb="FF105D63"/>
      <name val="Aptos"/>
    </font>
    <font>
      <b/>
      <sz val="10.5"/>
      <color rgb="FF16253F"/>
      <name val="Aptos"/>
    </font>
    <font>
      <b/>
      <sz val="10"/>
      <color rgb="FF146C75"/>
      <name val="Aptos"/>
    </font>
    <font>
      <b/>
      <sz val="13"/>
      <color rgb="FF146C75"/>
      <name val="Aptos"/>
    </font>
    <font>
      <b/>
      <sz val="10"/>
      <color rgb="FF273449"/>
      <name val="Aptos"/>
    </font>
    <font>
      <sz val="12"/>
      <color rgb="FF273449"/>
      <name val="Aptos"/>
      <family val="2"/>
    </font>
    <font>
      <b/>
      <sz val="20"/>
      <color rgb="FF146C75"/>
      <name val="Aptos"/>
      <family val="2"/>
    </font>
    <font>
      <b/>
      <sz val="24"/>
      <color rgb="FFFFFFFF"/>
      <name val="Aptos"/>
      <family val="2"/>
    </font>
  </fonts>
  <fills count="18">
    <fill>
      <patternFill patternType="none"/>
    </fill>
    <fill>
      <patternFill patternType="gray125"/>
    </fill>
    <fill>
      <patternFill patternType="solid">
        <fgColor rgb="FFFF0000"/>
        <bgColor rgb="FF1F4E78"/>
      </patternFill>
    </fill>
    <fill>
      <patternFill patternType="solid">
        <fgColor theme="5" tint="0.39997558519241921"/>
        <bgColor rgb="FF17365D"/>
      </patternFill>
    </fill>
    <fill>
      <patternFill patternType="solid">
        <fgColor theme="9"/>
        <bgColor indexed="64"/>
      </patternFill>
    </fill>
    <fill>
      <patternFill patternType="solid">
        <fgColor theme="7"/>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bgColor indexed="64"/>
      </patternFill>
    </fill>
    <fill>
      <patternFill patternType="solid">
        <fgColor theme="3"/>
        <bgColor indexed="64"/>
      </patternFill>
    </fill>
    <fill>
      <patternFill patternType="solid">
        <fgColor theme="8"/>
        <bgColor indexed="64"/>
      </patternFill>
    </fill>
    <fill>
      <patternFill patternType="solid">
        <fgColor rgb="FFEAF1F5"/>
      </patternFill>
    </fill>
    <fill>
      <patternFill patternType="solid">
        <fgColor rgb="FFF4F8FA"/>
      </patternFill>
    </fill>
    <fill>
      <patternFill patternType="solid">
        <fgColor rgb="FF1B3552"/>
      </patternFill>
    </fill>
    <fill>
      <patternFill patternType="solid">
        <fgColor rgb="FFEFF8F7"/>
      </patternFill>
    </fill>
    <fill>
      <patternFill patternType="solid">
        <fgColor rgb="FFFFFFFF"/>
      </patternFill>
    </fill>
    <fill>
      <patternFill patternType="solid">
        <fgColor rgb="FFDCE8EF"/>
      </patternFill>
    </fill>
    <fill>
      <patternFill patternType="solid">
        <fgColor rgb="FF16253F"/>
      </patternFill>
    </fill>
  </fills>
  <borders count="1">
    <border>
      <left/>
      <right/>
      <top/>
      <bottom/>
      <diagonal/>
    </border>
  </borders>
  <cellStyleXfs count="3">
    <xf numFmtId="0" fontId="0" fillId="0" borderId="0"/>
    <xf numFmtId="43" fontId="5" fillId="0" borderId="0" applyFont="0" applyFill="0" applyBorder="0" applyAlignment="0" applyProtection="0"/>
    <xf numFmtId="0" fontId="14" fillId="0" borderId="0"/>
  </cellStyleXfs>
  <cellXfs count="55">
    <xf numFmtId="0" fontId="0" fillId="0" borderId="0" xfId="0"/>
    <xf numFmtId="1" fontId="3" fillId="0" borderId="0" xfId="0" applyNumberFormat="1" applyFont="1" applyAlignment="1">
      <alignment vertical="center" wrapText="1"/>
    </xf>
    <xf numFmtId="0" fontId="3" fillId="0" borderId="0" xfId="0" applyFont="1" applyAlignment="1">
      <alignment vertical="center" wrapText="1"/>
    </xf>
    <xf numFmtId="2" fontId="3" fillId="0" borderId="0" xfId="0" applyNumberFormat="1" applyFont="1" applyAlignment="1">
      <alignment vertical="center" wrapText="1"/>
    </xf>
    <xf numFmtId="164" fontId="3" fillId="0" borderId="0" xfId="0" applyNumberFormat="1" applyFont="1" applyAlignment="1">
      <alignment vertical="center" wrapText="1"/>
    </xf>
    <xf numFmtId="10" fontId="3" fillId="0" borderId="0" xfId="0" applyNumberFormat="1" applyFont="1" applyAlignment="1">
      <alignment vertical="center" wrapText="1"/>
    </xf>
    <xf numFmtId="165" fontId="3" fillId="0" borderId="0" xfId="0" applyNumberFormat="1" applyFont="1" applyAlignment="1">
      <alignment vertical="center" wrapText="1"/>
    </xf>
    <xf numFmtId="0" fontId="4" fillId="0" borderId="0" xfId="0" applyFont="1" applyAlignment="1">
      <alignment vertical="center" wrapText="1"/>
    </xf>
    <xf numFmtId="0" fontId="3" fillId="0" borderId="0" xfId="0" applyFont="1" applyAlignment="1">
      <alignment wrapText="1"/>
    </xf>
    <xf numFmtId="0" fontId="2" fillId="2" borderId="0" xfId="0" applyFont="1" applyFill="1" applyAlignment="1">
      <alignment horizontal="center" vertical="center" wrapText="1"/>
    </xf>
    <xf numFmtId="22" fontId="0" fillId="0" borderId="0" xfId="0" applyNumberFormat="1"/>
    <xf numFmtId="0" fontId="0" fillId="0" borderId="0" xfId="0" pivotButton="1"/>
    <xf numFmtId="0" fontId="0" fillId="0" borderId="0" xfId="0" applyAlignment="1">
      <alignment horizontal="left"/>
    </xf>
    <xf numFmtId="0" fontId="6" fillId="4" borderId="0" xfId="0" applyFont="1" applyFill="1" applyAlignment="1">
      <alignment horizontal="right"/>
    </xf>
    <xf numFmtId="0" fontId="6" fillId="5" borderId="0" xfId="0" applyFont="1" applyFill="1" applyAlignment="1">
      <alignment horizontal="right"/>
    </xf>
    <xf numFmtId="166" fontId="6" fillId="5" borderId="0" xfId="0" applyNumberFormat="1" applyFont="1" applyFill="1" applyAlignment="1">
      <alignment horizontal="right"/>
    </xf>
    <xf numFmtId="43" fontId="6" fillId="5" borderId="0" xfId="1" applyFont="1" applyFill="1" applyAlignment="1">
      <alignment horizontal="right"/>
    </xf>
    <xf numFmtId="1" fontId="6" fillId="5" borderId="0" xfId="0" applyNumberFormat="1" applyFont="1" applyFill="1" applyAlignment="1">
      <alignment horizontal="right"/>
    </xf>
    <xf numFmtId="0" fontId="7" fillId="0" borderId="0" xfId="0" applyFont="1" applyAlignment="1">
      <alignment horizontal="right"/>
    </xf>
    <xf numFmtId="166" fontId="7" fillId="0" borderId="0" xfId="0" applyNumberFormat="1" applyFont="1" applyAlignment="1">
      <alignment horizontal="right"/>
    </xf>
    <xf numFmtId="43" fontId="7" fillId="0" borderId="0" xfId="1" applyFont="1" applyFill="1" applyAlignment="1">
      <alignment horizontal="right"/>
    </xf>
    <xf numFmtId="1" fontId="7" fillId="0" borderId="0" xfId="0" applyNumberFormat="1" applyFont="1" applyAlignment="1">
      <alignment horizontal="right"/>
    </xf>
    <xf numFmtId="0" fontId="6" fillId="7" borderId="0" xfId="0" applyFont="1" applyFill="1" applyAlignment="1">
      <alignment horizontal="right"/>
    </xf>
    <xf numFmtId="0" fontId="1" fillId="3" borderId="0" xfId="0" applyFont="1" applyFill="1" applyAlignment="1">
      <alignment horizontal="center" vertical="center" wrapText="1"/>
    </xf>
    <xf numFmtId="0" fontId="0" fillId="0" borderId="0" xfId="0" applyNumberFormat="1"/>
    <xf numFmtId="0" fontId="6" fillId="0" borderId="0" xfId="0" applyFont="1" applyFill="1" applyAlignment="1">
      <alignment horizontal="right"/>
    </xf>
    <xf numFmtId="0" fontId="8" fillId="0" borderId="0" xfId="0" applyFont="1"/>
    <xf numFmtId="43" fontId="0" fillId="0" borderId="0" xfId="0" applyNumberFormat="1"/>
    <xf numFmtId="166" fontId="0" fillId="0" borderId="0" xfId="0" applyNumberFormat="1"/>
    <xf numFmtId="43" fontId="7" fillId="0" borderId="0" xfId="0" applyNumberFormat="1" applyFont="1" applyAlignment="1">
      <alignment horizontal="right"/>
    </xf>
    <xf numFmtId="0" fontId="10" fillId="9" borderId="0" xfId="0" applyFont="1" applyFill="1" applyAlignment="1">
      <alignment horizontal="center"/>
    </xf>
    <xf numFmtId="0" fontId="12" fillId="6" borderId="0" xfId="0" applyFont="1" applyFill="1" applyAlignment="1">
      <alignment horizontal="center"/>
    </xf>
    <xf numFmtId="0" fontId="13" fillId="9" borderId="0" xfId="0" applyFont="1" applyFill="1" applyAlignment="1">
      <alignment horizontal="center"/>
    </xf>
    <xf numFmtId="0" fontId="9" fillId="6" borderId="0" xfId="0" applyFont="1" applyFill="1" applyAlignment="1">
      <alignment horizontal="right"/>
    </xf>
    <xf numFmtId="0" fontId="9" fillId="10" borderId="0" xfId="0" applyFont="1" applyFill="1" applyAlignment="1">
      <alignment horizontal="right"/>
    </xf>
    <xf numFmtId="0" fontId="14" fillId="0" borderId="0" xfId="2"/>
    <xf numFmtId="0" fontId="15" fillId="0" borderId="0" xfId="2" applyFont="1" applyAlignment="1">
      <alignment vertical="center" wrapText="1"/>
    </xf>
    <xf numFmtId="0" fontId="16" fillId="11" borderId="0" xfId="2" applyFont="1" applyFill="1" applyAlignment="1">
      <alignment vertical="center" wrapText="1"/>
    </xf>
    <xf numFmtId="0" fontId="15" fillId="12" borderId="0" xfId="2" applyFont="1" applyFill="1" applyAlignment="1">
      <alignment vertical="center" wrapText="1"/>
    </xf>
    <xf numFmtId="0" fontId="17" fillId="13" borderId="0" xfId="2" applyFont="1" applyFill="1" applyAlignment="1">
      <alignment vertical="center" wrapText="1"/>
    </xf>
    <xf numFmtId="0" fontId="18" fillId="11" borderId="0" xfId="2" applyFont="1" applyFill="1" applyAlignment="1">
      <alignment vertical="center" wrapText="1"/>
    </xf>
    <xf numFmtId="0" fontId="19" fillId="14" borderId="0" xfId="2" applyFont="1" applyFill="1" applyAlignment="1">
      <alignment vertical="center" wrapText="1"/>
    </xf>
    <xf numFmtId="0" fontId="20" fillId="11" borderId="0" xfId="2" applyFont="1" applyFill="1" applyAlignment="1">
      <alignment vertical="center" wrapText="1"/>
    </xf>
    <xf numFmtId="0" fontId="21" fillId="15" borderId="0" xfId="2" applyFont="1" applyFill="1" applyAlignment="1">
      <alignment vertical="center" wrapText="1"/>
    </xf>
    <xf numFmtId="0" fontId="15" fillId="15" borderId="0" xfId="2" applyFont="1" applyFill="1" applyAlignment="1">
      <alignment vertical="center" wrapText="1"/>
    </xf>
    <xf numFmtId="0" fontId="21" fillId="12" borderId="0" xfId="2" applyFont="1" applyFill="1" applyAlignment="1">
      <alignment vertical="center" wrapText="1"/>
    </xf>
    <xf numFmtId="0" fontId="22" fillId="15" borderId="0" xfId="2" applyFont="1" applyFill="1" applyAlignment="1">
      <alignment vertical="center" wrapText="1"/>
    </xf>
    <xf numFmtId="0" fontId="23" fillId="15" borderId="0" xfId="2" applyFont="1" applyFill="1" applyAlignment="1">
      <alignment vertical="center" wrapText="1"/>
    </xf>
    <xf numFmtId="0" fontId="22" fillId="12" borderId="0" xfId="2" applyFont="1" applyFill="1" applyAlignment="1">
      <alignment vertical="center" wrapText="1"/>
    </xf>
    <xf numFmtId="0" fontId="23" fillId="12" borderId="0" xfId="2" applyFont="1" applyFill="1" applyAlignment="1">
      <alignment vertical="center" wrapText="1"/>
    </xf>
    <xf numFmtId="0" fontId="18" fillId="16" borderId="0" xfId="2" applyFont="1" applyFill="1" applyAlignment="1">
      <alignment vertical="center" wrapText="1"/>
    </xf>
    <xf numFmtId="0" fontId="17" fillId="8" borderId="0" xfId="2" applyFont="1" applyFill="1" applyAlignment="1">
      <alignment vertical="center" wrapText="1"/>
    </xf>
    <xf numFmtId="0" fontId="24" fillId="8" borderId="0" xfId="2" applyFont="1" applyFill="1" applyAlignment="1">
      <alignment vertical="center" wrapText="1"/>
    </xf>
    <xf numFmtId="0" fontId="25" fillId="11" borderId="0" xfId="2" applyFont="1" applyFill="1" applyAlignment="1">
      <alignment horizontal="center" vertical="center" wrapText="1"/>
    </xf>
    <xf numFmtId="0" fontId="26" fillId="17" borderId="0" xfId="2" applyFont="1" applyFill="1" applyAlignment="1">
      <alignment horizontal="center" vertical="center" wrapText="1"/>
    </xf>
  </cellXfs>
  <cellStyles count="3">
    <cellStyle name="Comma" xfId="1" builtinId="3"/>
    <cellStyle name="Normal" xfId="0" builtinId="0"/>
    <cellStyle name="Normal 2" xfId="2" xr:uid="{62C4210C-8B79-4E38-908D-F9E62BB05E43}"/>
  </cellStyles>
  <dxfs count="20">
    <dxf>
      <numFmt numFmtId="35" formatCode="_-* #,##0.00_-;\-* #,##0.00_-;_-* &quot;-&quot;??_-;_-@_-"/>
    </dxf>
    <dxf>
      <numFmt numFmtId="166" formatCode="0.0"/>
    </dxf>
    <dxf>
      <numFmt numFmtId="35" formatCode="_-* #,##0.00_-;\-* #,##0.00_-;_-* &quot;-&quot;??_-;_-@_-"/>
    </dxf>
    <dxf>
      <numFmt numFmtId="35" formatCode="_-* #,##0.00_-;\-* #,##0.00_-;_-* &quot;-&quot;??_-;_-@_-"/>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bottom"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rgb="FF1F4E78"/>
          <bgColor rgb="FFFF0000"/>
        </patternFill>
      </fill>
      <alignment horizontal="center" vertical="center" textRotation="0" wrapText="1" indent="0" justifyLastLine="0" shrinkToFit="0" readingOrder="0"/>
    </dxf>
    <dxf>
      <fill>
        <patternFill patternType="solid">
          <fgColor rgb="FF1F4E78"/>
          <bgColor rgb="FFFF0000"/>
        </patternFill>
      </fil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[Top100 Companies Analysis (1).xlsx]Analysis of PivotTables&amp;Charts!PivotTable1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Companies by Mkt Cap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of PivotTables&amp;Charts'!$B$5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of PivotTables&amp;Charts'!$A$6:$A$16</c:f>
              <c:strCache>
                <c:ptCount val="10"/>
                <c:pt idx="0">
                  <c:v>NVIDIA</c:v>
                </c:pt>
                <c:pt idx="1">
                  <c:v>Apple</c:v>
                </c:pt>
                <c:pt idx="2">
                  <c:v>Alphabet (Google)</c:v>
                </c:pt>
                <c:pt idx="3">
                  <c:v>Microsoft</c:v>
                </c:pt>
                <c:pt idx="4">
                  <c:v>Amazon</c:v>
                </c:pt>
                <c:pt idx="5">
                  <c:v>TSMC</c:v>
                </c:pt>
                <c:pt idx="6">
                  <c:v>SpaceX</c:v>
                </c:pt>
                <c:pt idx="7">
                  <c:v>Broadcom</c:v>
                </c:pt>
                <c:pt idx="8">
                  <c:v>Saudi Aramco</c:v>
                </c:pt>
                <c:pt idx="9">
                  <c:v>Meta Platforms (Facebook)</c:v>
                </c:pt>
              </c:strCache>
            </c:strRef>
          </c:cat>
          <c:val>
            <c:numRef>
              <c:f>'Analysis of PivotTables&amp;Charts'!$B$6:$B$16</c:f>
              <c:numCache>
                <c:formatCode>General</c:formatCode>
                <c:ptCount val="10"/>
                <c:pt idx="0">
                  <c:v>5306</c:v>
                </c:pt>
                <c:pt idx="1">
                  <c:v>4609</c:v>
                </c:pt>
                <c:pt idx="2">
                  <c:v>4096</c:v>
                </c:pt>
                <c:pt idx="3">
                  <c:v>3783</c:v>
                </c:pt>
                <c:pt idx="4">
                  <c:v>2794</c:v>
                </c:pt>
                <c:pt idx="5">
                  <c:v>2155</c:v>
                </c:pt>
                <c:pt idx="6">
                  <c:v>1876</c:v>
                </c:pt>
                <c:pt idx="7">
                  <c:v>1757</c:v>
                </c:pt>
                <c:pt idx="8">
                  <c:v>1679</c:v>
                </c:pt>
                <c:pt idx="9">
                  <c:v>1457</c:v>
                </c:pt>
              </c:numCache>
            </c:numRef>
          </c:val>
          <c:extLst>
            <c:ext xmlns:c16="http://schemas.microsoft.com/office/drawing/2014/chart" uri="{C3380CC4-5D6E-409C-BE32-E72D297353CC}">
              <c16:uniqueId val="{00000000-48A0-45D8-ABFD-490459BD5130}"/>
            </c:ext>
          </c:extLst>
        </c:ser>
        <c:dLbls>
          <c:dLblPos val="outEnd"/>
          <c:showLegendKey val="0"/>
          <c:showVal val="1"/>
          <c:showCatName val="0"/>
          <c:showSerName val="0"/>
          <c:showPercent val="0"/>
          <c:showBubbleSize val="0"/>
        </c:dLbls>
        <c:gapWidth val="219"/>
        <c:overlap val="-27"/>
        <c:axId val="655650152"/>
        <c:axId val="536869320"/>
      </c:barChart>
      <c:catAx>
        <c:axId val="655650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6869320"/>
        <c:crosses val="autoZero"/>
        <c:auto val="1"/>
        <c:lblAlgn val="ctr"/>
        <c:lblOffset val="100"/>
        <c:noMultiLvlLbl val="0"/>
      </c:catAx>
      <c:valAx>
        <c:axId val="5368693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5650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[Top100 Companies Analysis (1).xlsx]Analysis of PivotTables&amp;Charts!PivotTable3</c:name>
    <c:fmtId val="2"/>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Market Cap by Sector</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 of PivotTables&amp;Charts'!$E$5</c:f>
              <c:strCache>
                <c:ptCount val="1"/>
                <c:pt idx="0">
                  <c:v>Total</c:v>
                </c:pt>
              </c:strCache>
            </c:strRef>
          </c:tx>
          <c:spPr>
            <a:solidFill>
              <a:schemeClr val="accent1"/>
            </a:solidFill>
            <a:ln>
              <a:noFill/>
            </a:ln>
            <a:effectLst/>
          </c:spPr>
          <c:invertIfNegative val="0"/>
          <c:cat>
            <c:strRef>
              <c:f>'Analysis of PivotTables&amp;Charts'!$D$6:$D$16</c:f>
              <c:strCache>
                <c:ptCount val="10"/>
                <c:pt idx="0">
                  <c:v>Technology</c:v>
                </c:pt>
                <c:pt idx="1">
                  <c:v>Financials</c:v>
                </c:pt>
                <c:pt idx="2">
                  <c:v>Energy</c:v>
                </c:pt>
                <c:pt idx="3">
                  <c:v>Consumer Discretionary</c:v>
                </c:pt>
                <c:pt idx="4">
                  <c:v>Consumer Staples</c:v>
                </c:pt>
                <c:pt idx="5">
                  <c:v>Industrials</c:v>
                </c:pt>
                <c:pt idx="6">
                  <c:v>Other</c:v>
                </c:pt>
                <c:pt idx="7">
                  <c:v>Materials</c:v>
                </c:pt>
                <c:pt idx="8">
                  <c:v>Communication Services</c:v>
                </c:pt>
                <c:pt idx="9">
                  <c:v>Utilities</c:v>
                </c:pt>
              </c:strCache>
            </c:strRef>
          </c:cat>
          <c:val>
            <c:numRef>
              <c:f>'Analysis of PivotTables&amp;Charts'!$E$6:$E$16</c:f>
              <c:numCache>
                <c:formatCode>General</c:formatCode>
                <c:ptCount val="10"/>
                <c:pt idx="0">
                  <c:v>45332.449999999975</c:v>
                </c:pt>
                <c:pt idx="1">
                  <c:v>7971.4400000000005</c:v>
                </c:pt>
                <c:pt idx="2">
                  <c:v>3425.9700000000003</c:v>
                </c:pt>
                <c:pt idx="3">
                  <c:v>2627.2700000000004</c:v>
                </c:pt>
                <c:pt idx="4">
                  <c:v>1168.26</c:v>
                </c:pt>
                <c:pt idx="5">
                  <c:v>888.9</c:v>
                </c:pt>
                <c:pt idx="6">
                  <c:v>598.52</c:v>
                </c:pt>
                <c:pt idx="7">
                  <c:v>463.84000000000003</c:v>
                </c:pt>
                <c:pt idx="8">
                  <c:v>402.79999999999995</c:v>
                </c:pt>
                <c:pt idx="9">
                  <c:v>250.33</c:v>
                </c:pt>
              </c:numCache>
            </c:numRef>
          </c:val>
          <c:extLst>
            <c:ext xmlns:c16="http://schemas.microsoft.com/office/drawing/2014/chart" uri="{C3380CC4-5D6E-409C-BE32-E72D297353CC}">
              <c16:uniqueId val="{00000000-EDBB-4A52-992A-6EA55A0D5095}"/>
            </c:ext>
          </c:extLst>
        </c:ser>
        <c:dLbls>
          <c:showLegendKey val="0"/>
          <c:showVal val="0"/>
          <c:showCatName val="0"/>
          <c:showSerName val="0"/>
          <c:showPercent val="0"/>
          <c:showBubbleSize val="0"/>
        </c:dLbls>
        <c:gapWidth val="150"/>
        <c:overlap val="100"/>
        <c:axId val="798864472"/>
        <c:axId val="798866936"/>
      </c:barChart>
      <c:catAx>
        <c:axId val="798864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798866936"/>
        <c:crosses val="autoZero"/>
        <c:auto val="1"/>
        <c:lblAlgn val="ctr"/>
        <c:lblOffset val="100"/>
        <c:noMultiLvlLbl val="0"/>
      </c:catAx>
      <c:valAx>
        <c:axId val="798866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8864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[Top100 Companies Analysis (1).xlsx]Analysis of PivotTables&amp;Charts!PivotTable2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Companies by Revenue Share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'Analysis of PivotTables&amp;Charts'!$B$29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AC-4669-B7C3-F8A0EE1D40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AC-4669-B7C3-F8A0EE1D40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AC-4669-B7C3-F8A0EE1D40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AC-4669-B7C3-F8A0EE1D40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AC-4669-B7C3-F8A0EE1D40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AC-4669-B7C3-F8A0EE1D403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AC-4669-B7C3-F8A0EE1D403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8AC-4669-B7C3-F8A0EE1D403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8AC-4669-B7C3-F8A0EE1D403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8AC-4669-B7C3-F8A0EE1D403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of PivotTables&amp;Charts'!$A$30:$A$40</c:f>
              <c:strCache>
                <c:ptCount val="10"/>
                <c:pt idx="0">
                  <c:v>Amazon</c:v>
                </c:pt>
                <c:pt idx="1">
                  <c:v>Walmart</c:v>
                </c:pt>
                <c:pt idx="2">
                  <c:v>Saudi Aramco</c:v>
                </c:pt>
                <c:pt idx="3">
                  <c:v>Apple</c:v>
                </c:pt>
                <c:pt idx="4">
                  <c:v>UnitedHealth</c:v>
                </c:pt>
                <c:pt idx="5">
                  <c:v>Alphabet (Google)</c:v>
                </c:pt>
                <c:pt idx="6">
                  <c:v>Berkshire Hathaway</c:v>
                </c:pt>
                <c:pt idx="7">
                  <c:v>Toyota</c:v>
                </c:pt>
                <c:pt idx="8">
                  <c:v>Exxon Mobil</c:v>
                </c:pt>
                <c:pt idx="9">
                  <c:v>Microsoft</c:v>
                </c:pt>
              </c:strCache>
            </c:strRef>
          </c:cat>
          <c:val>
            <c:numRef>
              <c:f>'Analysis of PivotTables&amp;Charts'!$B$30:$B$40</c:f>
              <c:numCache>
                <c:formatCode>General</c:formatCode>
                <c:ptCount val="10"/>
                <c:pt idx="0">
                  <c:v>742.77</c:v>
                </c:pt>
                <c:pt idx="1">
                  <c:v>725.3</c:v>
                </c:pt>
                <c:pt idx="2">
                  <c:v>459.04</c:v>
                </c:pt>
                <c:pt idx="3">
                  <c:v>451.44</c:v>
                </c:pt>
                <c:pt idx="4">
                  <c:v>449.71</c:v>
                </c:pt>
                <c:pt idx="5">
                  <c:v>422.49</c:v>
                </c:pt>
                <c:pt idx="6">
                  <c:v>385.68</c:v>
                </c:pt>
                <c:pt idx="7">
                  <c:v>334.31</c:v>
                </c:pt>
                <c:pt idx="8">
                  <c:v>326</c:v>
                </c:pt>
                <c:pt idx="9">
                  <c:v>318.27</c:v>
                </c:pt>
              </c:numCache>
            </c:numRef>
          </c:val>
          <c:extLst>
            <c:ext xmlns:c16="http://schemas.microsoft.com/office/drawing/2014/chart" uri="{C3380CC4-5D6E-409C-BE32-E72D297353CC}">
              <c16:uniqueId val="{00000014-B8AC-4669-B7C3-F8A0EE1D403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[Top100 Companies Analysis (1).xlsx]Analysis of PivotTables&amp;Charts!PivotTable6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companies by</a:t>
            </a:r>
            <a:r>
              <a:rPr lang="en-US" b="1"/>
              <a:t> Profit Margin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of PivotTables&amp;Charts'!$E$28</c:f>
              <c:strCache>
                <c:ptCount val="1"/>
                <c:pt idx="0">
                  <c:v>Total</c:v>
                </c:pt>
              </c:strCache>
            </c:strRef>
          </c:tx>
          <c:spPr>
            <a:solidFill>
              <a:schemeClr val="accent1"/>
            </a:solidFill>
            <a:ln>
              <a:noFill/>
            </a:ln>
            <a:effectLst/>
          </c:spPr>
          <c:invertIfNegative val="0"/>
          <c:cat>
            <c:strRef>
              <c:f>'Analysis of PivotTables&amp;Charts'!$D$29:$D$39</c:f>
              <c:strCache>
                <c:ptCount val="10"/>
                <c:pt idx="0">
                  <c:v>NVIDIA</c:v>
                </c:pt>
                <c:pt idx="1">
                  <c:v>SK Hynix</c:v>
                </c:pt>
                <c:pt idx="2">
                  <c:v>Kweichow Moutai</c:v>
                </c:pt>
                <c:pt idx="3">
                  <c:v>Visa</c:v>
                </c:pt>
                <c:pt idx="4">
                  <c:v>Mastercard</c:v>
                </c:pt>
                <c:pt idx="5">
                  <c:v>TSMC</c:v>
                </c:pt>
                <c:pt idx="6">
                  <c:v>Microsoft</c:v>
                </c:pt>
                <c:pt idx="7">
                  <c:v>Arista Networks</c:v>
                </c:pt>
                <c:pt idx="8">
                  <c:v>China Construction Bank</c:v>
                </c:pt>
                <c:pt idx="9">
                  <c:v>Alphabet (Google)</c:v>
                </c:pt>
              </c:strCache>
            </c:strRef>
          </c:cat>
          <c:val>
            <c:numRef>
              <c:f>'Analysis of PivotTables&amp;Charts'!$E$29:$E$39</c:f>
              <c:numCache>
                <c:formatCode>General</c:formatCode>
                <c:ptCount val="10"/>
                <c:pt idx="0">
                  <c:v>74.849999999999994</c:v>
                </c:pt>
                <c:pt idx="1">
                  <c:v>70.87</c:v>
                </c:pt>
                <c:pt idx="2">
                  <c:v>67.239999999999995</c:v>
                </c:pt>
                <c:pt idx="3">
                  <c:v>61.480000000000004</c:v>
                </c:pt>
                <c:pt idx="4">
                  <c:v>57.04</c:v>
                </c:pt>
                <c:pt idx="5">
                  <c:v>53.6</c:v>
                </c:pt>
                <c:pt idx="6">
                  <c:v>48.54</c:v>
                </c:pt>
                <c:pt idx="7">
                  <c:v>47.02</c:v>
                </c:pt>
                <c:pt idx="8">
                  <c:v>47</c:v>
                </c:pt>
                <c:pt idx="9">
                  <c:v>46.31</c:v>
                </c:pt>
              </c:numCache>
            </c:numRef>
          </c:val>
          <c:extLst>
            <c:ext xmlns:c16="http://schemas.microsoft.com/office/drawing/2014/chart" uri="{C3380CC4-5D6E-409C-BE32-E72D297353CC}">
              <c16:uniqueId val="{00000000-8BC6-44A6-939B-D18A2630C2DC}"/>
            </c:ext>
          </c:extLst>
        </c:ser>
        <c:dLbls>
          <c:showLegendKey val="0"/>
          <c:showVal val="0"/>
          <c:showCatName val="0"/>
          <c:showSerName val="0"/>
          <c:showPercent val="0"/>
          <c:showBubbleSize val="0"/>
        </c:dLbls>
        <c:gapWidth val="219"/>
        <c:overlap val="-27"/>
        <c:axId val="812618056"/>
        <c:axId val="812618408"/>
      </c:barChart>
      <c:catAx>
        <c:axId val="81261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618408"/>
        <c:crosses val="autoZero"/>
        <c:auto val="1"/>
        <c:lblAlgn val="ctr"/>
        <c:lblOffset val="100"/>
        <c:noMultiLvlLbl val="0"/>
      </c:catAx>
      <c:valAx>
        <c:axId val="812618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618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[Top100 Companies Analysis (1).xlsx]Analysis of PivotTables&amp;Charts!PivotTable5</c:name>
    <c:fmtId val="5"/>
  </c:pivotSource>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b="1"/>
              <a:t>Countries by Mkt cap</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of PivotTables&amp;Charts'!$H$10</c:f>
              <c:strCache>
                <c:ptCount val="1"/>
                <c:pt idx="0">
                  <c:v>Total</c:v>
                </c:pt>
              </c:strCache>
            </c:strRef>
          </c:tx>
          <c:spPr>
            <a:noFill/>
            <a:ln w="25400" cap="flat" cmpd="sng" algn="ctr">
              <a:solidFill>
                <a:schemeClr val="accent1"/>
              </a:solidFill>
              <a:miter lim="800000"/>
            </a:ln>
            <a:effectLst/>
          </c:spPr>
          <c:invertIfNegative val="0"/>
          <c:cat>
            <c:strRef>
              <c:f>'Analysis of PivotTables&amp;Charts'!$G$11:$G$26</c:f>
              <c:strCache>
                <c:ptCount val="15"/>
                <c:pt idx="0">
                  <c:v>USA</c:v>
                </c:pt>
                <c:pt idx="1">
                  <c:v>China</c:v>
                </c:pt>
                <c:pt idx="2">
                  <c:v>Taiwan</c:v>
                </c:pt>
                <c:pt idx="3">
                  <c:v>S. Korea</c:v>
                </c:pt>
                <c:pt idx="4">
                  <c:v>S. Arabia</c:v>
                </c:pt>
                <c:pt idx="5">
                  <c:v>UK</c:v>
                </c:pt>
                <c:pt idx="6">
                  <c:v>Switzerland</c:v>
                </c:pt>
                <c:pt idx="7">
                  <c:v>Germany</c:v>
                </c:pt>
                <c:pt idx="8">
                  <c:v>France</c:v>
                </c:pt>
                <c:pt idx="9">
                  <c:v>Netherlands</c:v>
                </c:pt>
                <c:pt idx="10">
                  <c:v>Japan</c:v>
                </c:pt>
                <c:pt idx="11">
                  <c:v>Canada</c:v>
                </c:pt>
                <c:pt idx="12">
                  <c:v>Spain</c:v>
                </c:pt>
                <c:pt idx="13">
                  <c:v>Australia</c:v>
                </c:pt>
                <c:pt idx="14">
                  <c:v>Denmark</c:v>
                </c:pt>
              </c:strCache>
            </c:strRef>
          </c:cat>
          <c:val>
            <c:numRef>
              <c:f>'Analysis of PivotTables&amp;Charts'!$H$11:$H$26</c:f>
              <c:numCache>
                <c:formatCode>General</c:formatCode>
                <c:ptCount val="15"/>
                <c:pt idx="0">
                  <c:v>47.855609999999992</c:v>
                </c:pt>
                <c:pt idx="1">
                  <c:v>3.0045299999999999</c:v>
                </c:pt>
                <c:pt idx="2">
                  <c:v>2.3528499999999997</c:v>
                </c:pt>
                <c:pt idx="3">
                  <c:v>2.1166700000000001</c:v>
                </c:pt>
                <c:pt idx="4">
                  <c:v>1.679</c:v>
                </c:pt>
                <c:pt idx="5">
                  <c:v>1.3393200000000001</c:v>
                </c:pt>
                <c:pt idx="6">
                  <c:v>0.89559999999999995</c:v>
                </c:pt>
                <c:pt idx="7">
                  <c:v>0.7136499999999999</c:v>
                </c:pt>
                <c:pt idx="8">
                  <c:v>0.69308999999999998</c:v>
                </c:pt>
                <c:pt idx="9">
                  <c:v>0.64933000000000007</c:v>
                </c:pt>
                <c:pt idx="10">
                  <c:v>0.48854999999999998</c:v>
                </c:pt>
                <c:pt idx="11">
                  <c:v>0.48018000000000005</c:v>
                </c:pt>
                <c:pt idx="12">
                  <c:v>0.42254999999999998</c:v>
                </c:pt>
                <c:pt idx="13">
                  <c:v>0.23854</c:v>
                </c:pt>
                <c:pt idx="14">
                  <c:v>0.20031000000000002</c:v>
                </c:pt>
              </c:numCache>
            </c:numRef>
          </c:val>
          <c:extLst>
            <c:ext xmlns:c16="http://schemas.microsoft.com/office/drawing/2014/chart" uri="{C3380CC4-5D6E-409C-BE32-E72D297353CC}">
              <c16:uniqueId val="{00000000-CAA4-456D-9F5B-1B7939C4D4DB}"/>
            </c:ext>
          </c:extLst>
        </c:ser>
        <c:dLbls>
          <c:showLegendKey val="0"/>
          <c:showVal val="0"/>
          <c:showCatName val="0"/>
          <c:showSerName val="0"/>
          <c:showPercent val="0"/>
          <c:showBubbleSize val="0"/>
        </c:dLbls>
        <c:gapWidth val="227"/>
        <c:overlap val="-48"/>
        <c:axId val="690936584"/>
        <c:axId val="690944680"/>
      </c:barChart>
      <c:catAx>
        <c:axId val="690936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690944680"/>
        <c:crosses val="autoZero"/>
        <c:auto val="1"/>
        <c:lblAlgn val="ctr"/>
        <c:lblOffset val="100"/>
        <c:noMultiLvlLbl val="0"/>
      </c:catAx>
      <c:valAx>
        <c:axId val="690944680"/>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690936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[Top100 Companies Analysis (1).xlsx]Analysis of PivotTables&amp;Charts!PivotTable2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 of PivotTables&amp;Charts'!$B$29</c:f>
              <c:strCache>
                <c:ptCount val="1"/>
                <c:pt idx="0">
                  <c:v>Total</c:v>
                </c:pt>
              </c:strCache>
            </c:strRef>
          </c:tx>
          <c:spPr>
            <a:solidFill>
              <a:schemeClr val="accent1"/>
            </a:solidFill>
            <a:ln>
              <a:noFill/>
            </a:ln>
            <a:effectLst/>
            <a:sp3d/>
          </c:spPr>
          <c:invertIfNegative val="0"/>
          <c:cat>
            <c:strRef>
              <c:f>'Analysis of PivotTables&amp;Charts'!$A$30:$A$40</c:f>
              <c:strCache>
                <c:ptCount val="10"/>
                <c:pt idx="0">
                  <c:v>Amazon</c:v>
                </c:pt>
                <c:pt idx="1">
                  <c:v>Walmart</c:v>
                </c:pt>
                <c:pt idx="2">
                  <c:v>Saudi Aramco</c:v>
                </c:pt>
                <c:pt idx="3">
                  <c:v>Apple</c:v>
                </c:pt>
                <c:pt idx="4">
                  <c:v>UnitedHealth</c:v>
                </c:pt>
                <c:pt idx="5">
                  <c:v>Alphabet (Google)</c:v>
                </c:pt>
                <c:pt idx="6">
                  <c:v>Berkshire Hathaway</c:v>
                </c:pt>
                <c:pt idx="7">
                  <c:v>Toyota</c:v>
                </c:pt>
                <c:pt idx="8">
                  <c:v>Exxon Mobil</c:v>
                </c:pt>
                <c:pt idx="9">
                  <c:v>Microsoft</c:v>
                </c:pt>
              </c:strCache>
            </c:strRef>
          </c:cat>
          <c:val>
            <c:numRef>
              <c:f>'Analysis of PivotTables&amp;Charts'!$B$30:$B$40</c:f>
              <c:numCache>
                <c:formatCode>General</c:formatCode>
                <c:ptCount val="10"/>
                <c:pt idx="0">
                  <c:v>742.77</c:v>
                </c:pt>
                <c:pt idx="1">
                  <c:v>725.3</c:v>
                </c:pt>
                <c:pt idx="2">
                  <c:v>459.04</c:v>
                </c:pt>
                <c:pt idx="3">
                  <c:v>451.44</c:v>
                </c:pt>
                <c:pt idx="4">
                  <c:v>449.71</c:v>
                </c:pt>
                <c:pt idx="5">
                  <c:v>422.49</c:v>
                </c:pt>
                <c:pt idx="6">
                  <c:v>385.68</c:v>
                </c:pt>
                <c:pt idx="7">
                  <c:v>334.31</c:v>
                </c:pt>
                <c:pt idx="8">
                  <c:v>326</c:v>
                </c:pt>
                <c:pt idx="9">
                  <c:v>318.27</c:v>
                </c:pt>
              </c:numCache>
            </c:numRef>
          </c:val>
          <c:extLst>
            <c:ext xmlns:c16="http://schemas.microsoft.com/office/drawing/2014/chart" uri="{C3380CC4-5D6E-409C-BE32-E72D297353CC}">
              <c16:uniqueId val="{00000000-EACC-4F9D-985B-09EAFA45537E}"/>
            </c:ext>
          </c:extLst>
        </c:ser>
        <c:dLbls>
          <c:showLegendKey val="0"/>
          <c:showVal val="0"/>
          <c:showCatName val="0"/>
          <c:showSerName val="0"/>
          <c:showPercent val="0"/>
          <c:showBubbleSize val="0"/>
        </c:dLbls>
        <c:gapWidth val="150"/>
        <c:shape val="box"/>
        <c:axId val="483848480"/>
        <c:axId val="529552704"/>
        <c:axId val="0"/>
      </c:bar3DChart>
      <c:catAx>
        <c:axId val="48384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9552704"/>
        <c:crosses val="autoZero"/>
        <c:auto val="1"/>
        <c:lblAlgn val="ctr"/>
        <c:lblOffset val="100"/>
        <c:noMultiLvlLbl val="0"/>
      </c:catAx>
      <c:valAx>
        <c:axId val="52955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384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99060</xdr:rowOff>
        </xdr:from>
        <xdr:to>
          <xdr:col>6</xdr:col>
          <xdr:colOff>251460</xdr:colOff>
          <xdr:row>5</xdr:row>
          <xdr:rowOff>91440</xdr:rowOff>
        </xdr:to>
        <xdr:sp macro="" textlink="">
          <xdr:nvSpPr>
            <xdr:cNvPr id="9217" name="Object 1" hidden="1">
              <a:extLst>
                <a:ext uri="{63B3BB69-23CF-44E3-9099-C40C66FF867C}">
                  <a14:compatExt spid="_x0000_s9217"/>
                </a:ext>
                <a:ext uri="{FF2B5EF4-FFF2-40B4-BE49-F238E27FC236}">
                  <a16:creationId xmlns:a16="http://schemas.microsoft.com/office/drawing/2014/main" id="{666DA68D-0C78-4D21-42E8-71626185979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xdr:col>
      <xdr:colOff>2119923</xdr:colOff>
      <xdr:row>15</xdr:row>
      <xdr:rowOff>144780</xdr:rowOff>
    </xdr:to>
    <xdr:graphicFrame macro="">
      <xdr:nvGraphicFramePr>
        <xdr:cNvPr id="3" name="Chart 2">
          <a:extLst>
            <a:ext uri="{FF2B5EF4-FFF2-40B4-BE49-F238E27FC236}">
              <a16:creationId xmlns:a16="http://schemas.microsoft.com/office/drawing/2014/main" id="{8B50AC91-E041-406D-9F8E-43E1FAA79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22859</xdr:colOff>
      <xdr:row>4</xdr:row>
      <xdr:rowOff>95250</xdr:rowOff>
    </xdr:from>
    <xdr:to>
      <xdr:col>3</xdr:col>
      <xdr:colOff>2442307</xdr:colOff>
      <xdr:row>16</xdr:row>
      <xdr:rowOff>19050</xdr:rowOff>
    </xdr:to>
    <xdr:graphicFrame macro="">
      <xdr:nvGraphicFramePr>
        <xdr:cNvPr id="4" name="Chart 3">
          <a:extLst>
            <a:ext uri="{FF2B5EF4-FFF2-40B4-BE49-F238E27FC236}">
              <a16:creationId xmlns:a16="http://schemas.microsoft.com/office/drawing/2014/main" id="{ADB1D263-5F7F-4254-BDAD-BD2DDD935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1357924</xdr:colOff>
      <xdr:row>16</xdr:row>
      <xdr:rowOff>183661</xdr:rowOff>
    </xdr:from>
    <xdr:to>
      <xdr:col>4</xdr:col>
      <xdr:colOff>1651002</xdr:colOff>
      <xdr:row>34</xdr:row>
      <xdr:rowOff>136769</xdr:rowOff>
    </xdr:to>
    <xdr:graphicFrame macro="">
      <xdr:nvGraphicFramePr>
        <xdr:cNvPr id="6" name="Chart 5">
          <a:extLst>
            <a:ext uri="{FF2B5EF4-FFF2-40B4-BE49-F238E27FC236}">
              <a16:creationId xmlns:a16="http://schemas.microsoft.com/office/drawing/2014/main" id="{2F5CAC17-ECA1-4D2A-A663-7090AAA3B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1699846</xdr:colOff>
      <xdr:row>17</xdr:row>
      <xdr:rowOff>184640</xdr:rowOff>
    </xdr:from>
    <xdr:to>
      <xdr:col>5</xdr:col>
      <xdr:colOff>2424967</xdr:colOff>
      <xdr:row>33</xdr:row>
      <xdr:rowOff>166077</xdr:rowOff>
    </xdr:to>
    <xdr:graphicFrame macro="">
      <xdr:nvGraphicFramePr>
        <xdr:cNvPr id="7" name="Chart 6">
          <a:extLst>
            <a:ext uri="{FF2B5EF4-FFF2-40B4-BE49-F238E27FC236}">
              <a16:creationId xmlns:a16="http://schemas.microsoft.com/office/drawing/2014/main" id="{05B378FD-39C0-4B5E-A970-CBC43652B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2432538</xdr:colOff>
      <xdr:row>1</xdr:row>
      <xdr:rowOff>207059</xdr:rowOff>
    </xdr:from>
    <xdr:to>
      <xdr:col>6</xdr:col>
      <xdr:colOff>1807307</xdr:colOff>
      <xdr:row>23</xdr:row>
      <xdr:rowOff>97695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0A2FA31C-5AF6-418B-8C2F-FC2C725FD98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6011769" y="636905"/>
              <a:ext cx="2119923" cy="45603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19538</xdr:colOff>
      <xdr:row>2</xdr:row>
      <xdr:rowOff>25008</xdr:rowOff>
    </xdr:from>
    <xdr:to>
      <xdr:col>5</xdr:col>
      <xdr:colOff>2364153</xdr:colOff>
      <xdr:row>16</xdr:row>
      <xdr:rowOff>162166</xdr:rowOff>
    </xdr:to>
    <mc:AlternateContent xmlns:mc="http://schemas.openxmlformats.org/markup-compatibility/2006">
      <mc:Choice xmlns:a14="http://schemas.microsoft.com/office/drawing/2010/main" Requires="a14">
        <xdr:graphicFrame macro="">
          <xdr:nvGraphicFramePr>
            <xdr:cNvPr id="11" name="Sector">
              <a:extLst>
                <a:ext uri="{FF2B5EF4-FFF2-40B4-BE49-F238E27FC236}">
                  <a16:creationId xmlns:a16="http://schemas.microsoft.com/office/drawing/2014/main" id="{FDE5A3EE-4602-4029-8D41-42E078D44A6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3598769" y="679546"/>
              <a:ext cx="2344615" cy="32828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2461847</xdr:colOff>
      <xdr:row>4</xdr:row>
      <xdr:rowOff>133350</xdr:rowOff>
    </xdr:from>
    <xdr:to>
      <xdr:col>4</xdr:col>
      <xdr:colOff>4269154</xdr:colOff>
      <xdr:row>16</xdr:row>
      <xdr:rowOff>7620</xdr:rowOff>
    </xdr:to>
    <xdr:graphicFrame macro="">
      <xdr:nvGraphicFramePr>
        <xdr:cNvPr id="2" name="Chart 1">
          <a:extLst>
            <a:ext uri="{FF2B5EF4-FFF2-40B4-BE49-F238E27FC236}">
              <a16:creationId xmlns:a16="http://schemas.microsoft.com/office/drawing/2014/main" id="{693EA477-DA1C-4C35-BFDE-B69F9B1EE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78154</xdr:colOff>
      <xdr:row>16</xdr:row>
      <xdr:rowOff>185614</xdr:rowOff>
    </xdr:from>
    <xdr:to>
      <xdr:col>2</xdr:col>
      <xdr:colOff>1387230</xdr:colOff>
      <xdr:row>33</xdr:row>
      <xdr:rowOff>166076</xdr:rowOff>
    </xdr:to>
    <xdr:graphicFrame macro="">
      <xdr:nvGraphicFramePr>
        <xdr:cNvPr id="5" name="Chart 4">
          <a:extLst>
            <a:ext uri="{FF2B5EF4-FFF2-40B4-BE49-F238E27FC236}">
              <a16:creationId xmlns:a16="http://schemas.microsoft.com/office/drawing/2014/main" id="{843F568C-3BD1-42AF-B20A-616D55111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0.50097</cdr:x>
      <cdr:y>0.1147</cdr:y>
    </cdr:to>
    <cdr:pic>
      <cdr:nvPicPr>
        <cdr:cNvPr id="2" name="chart">
          <a:extLst xmlns:a="http://schemas.openxmlformats.org/drawingml/2006/main">
            <a:ext uri="{FF2B5EF4-FFF2-40B4-BE49-F238E27FC236}">
              <a16:creationId xmlns:a16="http://schemas.microsoft.com/office/drawing/2014/main" id="{B041CD5A-2CB5-17B3-C9F0-55BC4861B9A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828789" cy="35969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iday Ovbiroro" refreshedDate="46299.033580787036" createdVersion="8" refreshedVersion="8" minRefreshableVersion="3" recordCount="95" xr:uid="{45B1A573-778A-495A-AA3B-12CA52EE6DCA}">
  <cacheSource type="worksheet">
    <worksheetSource name="Table_15"/>
  </cacheSource>
  <cacheFields count="20">
    <cacheField name="Rank" numFmtId="0">
      <sharedItems containsSemiMixedTypes="0" containsString="0" containsNumber="1" containsInteger="1" minValue="1" maxValue="100"/>
    </cacheField>
    <cacheField name="Company ID" numFmtId="0">
      <sharedItems/>
    </cacheField>
    <cacheField name="Company Name" numFmtId="0">
      <sharedItems count="95">
        <s v="NVIDIA"/>
        <s v="Apple"/>
        <s v="Alphabet (Google)"/>
        <s v="Microsoft"/>
        <s v="Amazon"/>
        <s v="TSMC"/>
        <s v="SpaceX"/>
        <s v="Broadcom"/>
        <s v="Saudi Aramco"/>
        <s v="Meta Platforms (Facebook)"/>
        <s v="Tesla"/>
        <s v="Samsung"/>
        <s v="Berkshire Hathaway"/>
        <s v="Micron Technology"/>
        <s v="Eli Lilly"/>
        <s v="JPMorgan Chase"/>
        <s v="SK Hynix"/>
        <s v="Walmart"/>
        <s v="AMD"/>
        <s v="Visa"/>
        <s v="Exxon Mobil"/>
        <s v="ASML"/>
        <s v="Johnson &amp; Johnson"/>
        <s v="CXMT"/>
        <s v="Tencent"/>
        <s v="Mastercard"/>
        <s v="Intel"/>
        <s v="AbbVie"/>
        <s v="Palantir"/>
        <s v="Cisco"/>
        <s v="Bank of America"/>
        <s v="Oracle"/>
        <s v="China Construction Bank"/>
        <s v="Costco"/>
        <s v="Chevron"/>
        <s v="Coca-Cola"/>
        <s v="Lam Research"/>
        <s v="Caterpillar"/>
        <s v="Merck"/>
        <s v="Applied Materials"/>
        <s v="Agricultural Bank of China"/>
        <s v="Roche"/>
        <s v="HSBC"/>
        <s v="UnitedHealth"/>
        <s v="General Electric"/>
        <s v="Netflix"/>
        <s v="Procter &amp; Gamble"/>
        <s v="Morgan Stanley"/>
        <s v="Home Depot"/>
        <s v="Bank of China"/>
        <s v="Palo Alto Networks"/>
        <s v="Dell"/>
        <s v="Goldman Sachs"/>
        <s v="Philip Morris International"/>
        <s v="Novartis"/>
        <s v="Alibaba"/>
        <s v="Royal Bank Of Canada"/>
        <s v="RTX"/>
        <s v="Wells Fargo"/>
        <s v="LVMH"/>
        <s v="Siemens"/>
        <s v="Arm Holdings"/>
        <s v="SAP"/>
        <s v="Mitsubishi UFJ Financial"/>
        <s v="AstraZeneca"/>
        <s v="Shell"/>
        <s v="Nestlé"/>
        <s v="CATL"/>
        <s v="Arista Networks"/>
        <s v="Kweichow Moutai"/>
        <s v="BHP Group"/>
        <s v="Texas Instruments"/>
        <s v="L'Oréal"/>
        <s v="GE Vernova"/>
        <s v="CrowdStrike"/>
        <s v="Toyota"/>
        <s v="Amgen"/>
        <s v="Thermo Fisher Scientific"/>
        <s v="KLA"/>
        <s v="Linde"/>
        <s v="American Express"/>
        <s v="IBM"/>
        <s v="Citigroup"/>
        <s v="Sandisk"/>
        <s v="Salesforce"/>
        <s v="Santander"/>
        <s v="Inditex"/>
        <s v="Verizon"/>
        <s v="Novo Nordisk"/>
        <s v="Allianz SE"/>
        <s v="Toronto Dominion Bank"/>
        <s v="MediaTek"/>
        <s v="Amphenol"/>
        <s v="TotalEnergies"/>
        <s v="T-Mobile US"/>
      </sharedItems>
    </cacheField>
    <cacheField name="Ticker" numFmtId="0">
      <sharedItems/>
    </cacheField>
    <cacheField name="Country" numFmtId="0">
      <sharedItems count="15">
        <s v="USA"/>
        <s v="Taiwan"/>
        <s v="S. Arabia"/>
        <s v="S. Korea"/>
        <s v="Netherlands"/>
        <s v="China"/>
        <s v="Switzerland"/>
        <s v="UK"/>
        <s v="Canada"/>
        <s v="France"/>
        <s v="Germany"/>
        <s v="Japan"/>
        <s v="Australia"/>
        <s v="Spain"/>
        <s v="Denmark"/>
      </sharedItems>
    </cacheField>
    <cacheField name="Region" numFmtId="0">
      <sharedItems count="4">
        <s v="North America"/>
        <s v="Asia-Pacific"/>
        <s v="Middle East &amp; Africa"/>
        <s v="Europe"/>
      </sharedItems>
    </cacheField>
    <cacheField name="Sector" numFmtId="0">
      <sharedItems count="10">
        <s v="Technology"/>
        <s v="Energy"/>
        <s v="Financials"/>
        <s v="Consumer Discretionary"/>
        <s v="Consumer Staples"/>
        <s v="Other"/>
        <s v="Industrials"/>
        <s v="Utilities"/>
        <s v="Materials"/>
        <s v="Communication Services"/>
      </sharedItems>
    </cacheField>
    <cacheField name="Industry" numFmtId="0">
      <sharedItems count="29">
        <s v="Semiconductors"/>
        <s v="Software"/>
        <s v="E-Commerce"/>
        <s v="Tech"/>
        <s v="Oil&amp;Gas"/>
        <s v="Internet"/>
        <s v="Automakers"/>
        <s v="Investment"/>
        <s v="Pharmaceuticals"/>
        <s v="Banks"/>
        <s v="Retail"/>
        <s v="Financial services"/>
        <s v="Beverages"/>
        <s v="Machinery manufacturing"/>
        <s v="Healthcare"/>
        <s v="Aerospace"/>
        <s v="Consumer goods"/>
        <s v="Tobacco"/>
        <s v="Clothing"/>
        <s v="Engineering"/>
        <s v="Food"/>
        <s v="Electricity"/>
        <s v="Alcoholic beverages"/>
        <s v="Mining"/>
        <s v="Diagnostics and Testing"/>
        <s v="Chemicals"/>
        <s v="Telecommunication"/>
        <s v="Insurance"/>
        <s v="Electronic Components"/>
      </sharedItems>
    </cacheField>
    <cacheField name="Stock Exchange" numFmtId="0">
      <sharedItems/>
    </cacheField>
    <cacheField name="Year Founded" numFmtId="0">
      <sharedItems containsSemiMixedTypes="0" containsString="0" containsNumber="1" containsInteger="1" minValue="1784" maxValue="2024"/>
    </cacheField>
    <cacheField name="Company Age" numFmtId="0">
      <sharedItems containsSemiMixedTypes="0" containsString="0" containsNumber="1" containsInteger="1" minValue="2" maxValue="242" count="74">
        <n v="33"/>
        <n v="50"/>
        <n v="28"/>
        <n v="51"/>
        <n v="32"/>
        <n v="39"/>
        <n v="24"/>
        <n v="65"/>
        <n v="93"/>
        <n v="22"/>
        <n v="23"/>
        <n v="57"/>
        <n v="187"/>
        <n v="48"/>
        <n v="150"/>
        <n v="227"/>
        <n v="43"/>
        <n v="64"/>
        <n v="68"/>
        <n v="156"/>
        <n v="42"/>
        <n v="140"/>
        <n v="10"/>
        <n v="60"/>
        <n v="58"/>
        <n v="13"/>
        <n v="242"/>
        <n v="49"/>
        <n v="72"/>
        <n v="147"/>
        <n v="46"/>
        <n v="101"/>
        <n v="135"/>
        <n v="59"/>
        <n v="75"/>
        <n v="130"/>
        <n v="161"/>
        <n v="134"/>
        <n v="29"/>
        <n v="189"/>
        <n v="91"/>
        <n v="114"/>
        <n v="21"/>
        <n v="157"/>
        <n v="18"/>
        <n v="30"/>
        <n v="27"/>
        <n v="162"/>
        <n v="6"/>
        <n v="174"/>
        <n v="179"/>
        <n v="36"/>
        <n v="54"/>
        <n v="119"/>
        <n v="160"/>
        <n v="15"/>
        <n v="141"/>
        <n v="96"/>
        <n v="117"/>
        <n v="2"/>
        <n v="89"/>
        <n v="20"/>
        <n v="176"/>
        <n v="115"/>
        <n v="214"/>
        <n v="38"/>
        <n v="169"/>
        <n v="41"/>
        <n v="26"/>
        <n v="103"/>
        <n v="136"/>
        <n v="171"/>
        <n v="94"/>
        <n v="102"/>
      </sharedItems>
    </cacheField>
    <cacheField name="Employees" numFmtId="0">
      <sharedItems containsSemiMixedTypes="0" containsString="0" containsNumber="1" containsInteger="1" minValue="0" maxValue="2100000"/>
    </cacheField>
    <cacheField name="Market Capitalisation (USD bn)" numFmtId="0">
      <sharedItems containsSemiMixedTypes="0" containsString="0" containsNumber="1" minValue="194.29" maxValue="5306" count="95">
        <n v="5306"/>
        <n v="4609"/>
        <n v="4096"/>
        <n v="3783"/>
        <n v="2794"/>
        <n v="2155"/>
        <n v="1876"/>
        <n v="1757"/>
        <n v="1679"/>
        <n v="1457"/>
        <n v="1448"/>
        <n v="1248"/>
        <n v="1078"/>
        <n v="1066"/>
        <n v="1034"/>
        <n v="944.99"/>
        <n v="868.67"/>
        <n v="835.12"/>
        <n v="764.34"/>
        <n v="709.08"/>
        <n v="659.26"/>
        <n v="649.33000000000004"/>
        <n v="641.34"/>
        <n v="611.37"/>
        <n v="516.34"/>
        <n v="515.75"/>
        <n v="472.57"/>
        <n v="455.42"/>
        <n v="449.94"/>
        <n v="436.49"/>
        <n v="432.95"/>
        <n v="431.29"/>
        <n v="427.48"/>
        <n v="418.36"/>
        <n v="403.25"/>
        <n v="382.15"/>
        <n v="376.17"/>
        <n v="365.84"/>
        <n v="365.65"/>
        <n v="362.83"/>
        <n v="361.05"/>
        <n v="355.34"/>
        <n v="352.76"/>
        <n v="349.97"/>
        <n v="348.6"/>
        <n v="338.75"/>
        <n v="338.11"/>
        <n v="335.23"/>
        <n v="327.26"/>
        <n v="312.18"/>
        <n v="310.83999999999997"/>
        <n v="300.17"/>
        <n v="298.99"/>
        <n v="293.05"/>
        <n v="289.38"/>
        <n v="283.60000000000002"/>
        <n v="282.16000000000003"/>
        <n v="281.39999999999998"/>
        <n v="262.24"/>
        <n v="259.62"/>
        <n v="258.89999999999998"/>
        <n v="257.83"/>
        <n v="256.11"/>
        <n v="255.87"/>
        <n v="251.72"/>
        <n v="251.71"/>
        <n v="250.88"/>
        <n v="250.33"/>
        <n v="247.84"/>
        <n v="242.18"/>
        <n v="238.54"/>
        <n v="238.28"/>
        <n v="238.07"/>
        <n v="237.35"/>
        <n v="236.01"/>
        <n v="232.68"/>
        <n v="232.49"/>
        <n v="229.2"/>
        <n v="229.12"/>
        <n v="225.3"/>
        <n v="223.55"/>
        <n v="221.32"/>
        <n v="220.71"/>
        <n v="215.08"/>
        <n v="213.84"/>
        <n v="211.82"/>
        <n v="210.73"/>
        <n v="208.51"/>
        <n v="200.31"/>
        <n v="198.64"/>
        <n v="198.02"/>
        <n v="197.85"/>
        <n v="196.62"/>
        <n v="195.4"/>
        <n v="194.29"/>
      </sharedItems>
    </cacheField>
    <cacheField name="Market Capitalisation (USD tn)" numFmtId="0">
      <sharedItems containsSemiMixedTypes="0" containsString="0" containsNumber="1" minValue="0.19428999999999999" maxValue="5.306" count="95">
        <n v="5.306"/>
        <n v="4.609"/>
        <n v="4.0960000000000001"/>
        <n v="3.7829999999999999"/>
        <n v="2.794"/>
        <n v="2.1549999999999998"/>
        <n v="1.8759999999999999"/>
        <n v="1.7569999999999999"/>
        <n v="1.679"/>
        <n v="1.4570000000000001"/>
        <n v="1.448"/>
        <n v="1.248"/>
        <n v="1.0780000000000001"/>
        <n v="1.0660000000000001"/>
        <n v="1.034"/>
        <n v="0.94499"/>
        <n v="0.86866999999999994"/>
        <n v="0.83511999999999997"/>
        <n v="0.76434000000000002"/>
        <n v="0.70908000000000004"/>
        <n v="0.65925999999999996"/>
        <n v="0.64933000000000007"/>
        <n v="0.64134000000000002"/>
        <n v="0.61136999999999997"/>
        <n v="0.51634000000000002"/>
        <n v="0.51575000000000004"/>
        <n v="0.47256999999999999"/>
        <n v="0.45541999999999999"/>
        <n v="0.44994000000000001"/>
        <n v="0.43648999999999999"/>
        <n v="0.43295"/>
        <n v="0.43129000000000001"/>
        <n v="0.42748000000000003"/>
        <n v="0.41836000000000001"/>
        <n v="0.40325"/>
        <n v="0.38214999999999999"/>
        <n v="0.37617"/>
        <n v="0.36584"/>
        <n v="0.36564999999999998"/>
        <n v="0.36282999999999999"/>
        <n v="0.36105000000000004"/>
        <n v="0.35533999999999999"/>
        <n v="0.35276000000000002"/>
        <n v="0.34997"/>
        <n v="0.34860000000000002"/>
        <n v="0.33875"/>
        <n v="0.33811000000000002"/>
        <n v="0.33523000000000003"/>
        <n v="0.32726"/>
        <n v="0.31218000000000001"/>
        <n v="0.31083999999999995"/>
        <n v="0.30016999999999999"/>
        <n v="0.29899000000000003"/>
        <n v="0.29305000000000003"/>
        <n v="0.28937999999999997"/>
        <n v="0.28360000000000002"/>
        <n v="0.28216000000000002"/>
        <n v="0.28139999999999998"/>
        <n v="0.26224000000000003"/>
        <n v="0.25962000000000002"/>
        <n v="0.25889999999999996"/>
        <n v="0.25783"/>
        <n v="0.25611"/>
        <n v="0.25586999999999999"/>
        <n v="0.25172"/>
        <n v="0.25170999999999999"/>
        <n v="0.25087999999999999"/>
        <n v="0.25033"/>
        <n v="0.24784"/>
        <n v="0.24218000000000001"/>
        <n v="0.23854"/>
        <n v="0.23827999999999999"/>
        <n v="0.23807"/>
        <n v="0.23735000000000001"/>
        <n v="0.23601"/>
        <n v="0.23268"/>
        <n v="0.23249"/>
        <n v="0.22919999999999999"/>
        <n v="0.22912000000000002"/>
        <n v="0.2253"/>
        <n v="0.22355"/>
        <n v="0.22131999999999999"/>
        <n v="0.22071000000000002"/>
        <n v="0.21508000000000002"/>
        <n v="0.21384"/>
        <n v="0.21181999999999998"/>
        <n v="0.21073"/>
        <n v="0.20851"/>
        <n v="0.20031000000000002"/>
        <n v="0.19863999999999998"/>
        <n v="0.19802"/>
        <n v="0.19785"/>
        <n v="0.19662000000000002"/>
        <n v="0.19540000000000002"/>
        <n v="0.19428999999999999"/>
      </sharedItems>
    </cacheField>
    <cacheField name="Revenue (USD bn; TTM or latest FY)" numFmtId="0">
      <sharedItems containsSemiMixedTypes="0" containsString="0" containsNumber="1" minValue="4.92" maxValue="742.77" count="95">
        <n v="253.49"/>
        <n v="451.44"/>
        <n v="422.49"/>
        <n v="318.27"/>
        <n v="742.77"/>
        <n v="120.17"/>
        <n v="8.76"/>
        <n v="75.459999999999994"/>
        <n v="459.04"/>
        <n v="214.96"/>
        <n v="97.87"/>
        <n v="270.94"/>
        <n v="385.68"/>
        <n v="90.27"/>
        <n v="72.239999999999995"/>
        <n v="186.94"/>
        <n v="91.71"/>
        <n v="725.3"/>
        <n v="37.450000000000003"/>
        <n v="43.02"/>
        <n v="326"/>
        <n v="41.02"/>
        <n v="96.36"/>
        <n v="15.24"/>
        <n v="111.76"/>
        <n v="33.93"/>
        <n v="53.76"/>
        <n v="62.81"/>
        <n v="5.22"/>
        <n v="60.74"/>
        <n v="116"/>
        <n v="67.349999999999994"/>
        <n v="112.1"/>
        <n v="293.58"/>
        <n v="185.88"/>
        <n v="49.28"/>
        <n v="21.68"/>
        <n v="70.75"/>
        <n v="65.760000000000005"/>
        <n v="29.02"/>
        <n v="105.69"/>
        <n v="76.09"/>
        <n v="72.400000000000006"/>
        <n v="449.71"/>
        <n v="50.63"/>
        <n v="46.88"/>
        <n v="86.71"/>
        <n v="68.77"/>
        <n v="166.59"/>
        <n v="95.37"/>
        <n v="10.6"/>
        <n v="134"/>
        <n v="60.44"/>
        <n v="41.49"/>
        <n v="56.57"/>
        <n v="145.38999999999999"/>
        <n v="50.53"/>
        <n v="90.37"/>
        <n v="84.74"/>
        <n v="93.86"/>
        <n v="93.33"/>
        <n v="4.92"/>
        <n v="43.72"/>
        <n v="49.47"/>
        <n v="60.43"/>
        <n v="267.33999999999997"/>
        <n v="110.73"/>
        <n v="63.65"/>
        <n v="9.6999999999999993"/>
        <n v="26.44"/>
        <n v="58.76"/>
        <n v="18.43"/>
        <n v="51.17"/>
        <n v="39.369999999999997"/>
        <n v="5.09"/>
        <n v="334.31"/>
        <n v="37.22"/>
        <n v="45.19"/>
        <n v="13.09"/>
        <n v="34.65"/>
        <n v="74.17"/>
        <n v="68.91"/>
        <n v="88.08"/>
        <n v="13.18"/>
        <n v="42.82"/>
        <n v="69"/>
        <n v="42.5"/>
        <n v="139.13999999999999"/>
        <n v="51.37"/>
        <n v="166.11"/>
        <n v="46.37"/>
        <n v="19.23"/>
        <n v="23.1"/>
        <n v="201"/>
        <n v="88.308999999999997"/>
      </sharedItems>
    </cacheField>
    <cacheField name="Operating Profit Margin (TTM, %)" numFmtId="0">
      <sharedItems containsSemiMixedTypes="0" containsString="0" containsNumber="1" minValue="-22.59" maxValue="74.849999999999994" count="94">
        <n v="74.849999999999994"/>
        <n v="31.89"/>
        <n v="46.31"/>
        <n v="48.54"/>
        <n v="13.570000000000002"/>
        <n v="53.6"/>
        <n v="-22.59"/>
        <n v="44.55"/>
        <n v="42.47"/>
        <n v="42.23"/>
        <n v="5.9"/>
        <n v="25.53"/>
        <n v="16.010000000000002"/>
        <n v="25.82"/>
        <n v="43.07"/>
        <n v="39.94"/>
        <n v="70.87"/>
        <n v="4.13"/>
        <n v="11.95"/>
        <n v="61.480000000000004"/>
        <n v="11.23"/>
        <n v="34.909999999999997"/>
        <n v="34.58"/>
        <n v="43.19"/>
        <n v="36.869999999999997"/>
        <n v="57.04"/>
        <n v="2.94"/>
        <n v="9.51"/>
        <n v="44.45"/>
        <n v="19.59"/>
        <n v="34.46"/>
        <n v="29.03"/>
        <n v="47"/>
        <n v="3.93"/>
        <n v="10.46"/>
        <n v="33.369999999999997"/>
        <n v="34.520000000000003"/>
        <n v="17.07"/>
        <n v="32.4"/>
        <n v="32.68"/>
        <n v="43.65"/>
        <n v="26.780000000000005"/>
        <n v="41.15"/>
        <n v="3.2300000000000004"/>
        <n v="21.8"/>
        <n v="28.15"/>
        <n v="23.92"/>
        <n v="34.049999999999997"/>
        <n v="11.29"/>
        <n v="45.09"/>
        <n v="13.170000000000002"/>
        <n v="8.75"/>
        <n v="37.53"/>
        <n v="34.14"/>
        <n v="27.889999999999997"/>
        <n v="13.56"/>
        <n v="40.590000000000003"/>
        <n v="9.85"/>
        <n v="30.5"/>
        <n v="20.66"/>
        <n v="13.889999999999999"/>
        <n v="18.45"/>
        <n v="29.59"/>
        <n v="44.37"/>
        <n v="21.11"/>
        <n v="11.26"/>
        <n v="11.96"/>
        <n v="21.64"/>
        <n v="47.02"/>
        <n v="67.239999999999995"/>
        <n v="39.450000000000003"/>
        <n v="32.29"/>
        <n v="19.3"/>
        <n v="19.29"/>
        <n v="0.03"/>
        <n v="10.16"/>
        <n v="24.41"/>
        <n v="16.420000000000002"/>
        <n v="41.11"/>
        <n v="26.170000000000005"/>
        <n v="19.2"/>
        <n v="15.310000000000002"/>
        <n v="24.85"/>
        <n v="39.06"/>
        <n v="23.97"/>
        <n v="32.270000000000003"/>
        <n v="20.92"/>
        <n v="16.510000000000002"/>
        <n v="12.39"/>
        <n v="29.100000000000005"/>
        <n v="20.95"/>
        <n v="24.25"/>
        <n v="12.31"/>
        <n v="16.170000000000002"/>
      </sharedItems>
    </cacheField>
    <cacheField name="As-of Date" numFmtId="22">
      <sharedItems containsSemiMixedTypes="0" containsNonDate="0" containsDate="1" containsString="0" minDate="2026-08-31T00:00:00" maxDate="2026-09-01T00:00:00"/>
    </cacheField>
    <cacheField name="Market Source URL" numFmtId="0">
      <sharedItems/>
    </cacheField>
    <cacheField name="Annual Data Source" numFmtId="0">
      <sharedItems/>
    </cacheField>
    <cacheField name="Data Status" numFmtId="0">
      <sharedItems/>
    </cacheField>
  </cacheFields>
  <extLst>
    <ext xmlns:x14="http://schemas.microsoft.com/office/spreadsheetml/2009/9/main" uri="{725AE2AE-9491-48be-B2B4-4EB974FC3084}">
      <x14:pivotCacheDefinition pivotCacheId="836672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n v="1"/>
    <s v="MC-001"/>
    <x v="0"/>
    <s v="NVDA"/>
    <x v="0"/>
    <x v="0"/>
    <x v="0"/>
    <x v="0"/>
    <s v="NASDAQ"/>
    <n v="1993"/>
    <x v="0"/>
    <n v="42000"/>
    <x v="0"/>
    <x v="0"/>
    <x v="0"/>
    <x v="0"/>
    <d v="2026-08-31T00:00:00"/>
    <s v="https://companiesmarketcap.com/nvidia/"/>
    <s v="Official company annual report / investor-relations disclosure (latest completed annual disclosure retained from prior enrichment)"/>
    <s v="31 Aug 2026 market-cap snapshot + current TTM operating margin + latest annual/company disclosure"/>
  </r>
  <r>
    <n v="2"/>
    <s v="MC-002"/>
    <x v="1"/>
    <s v="AAPL"/>
    <x v="0"/>
    <x v="0"/>
    <x v="0"/>
    <x v="1"/>
    <s v="NASDAQ"/>
    <n v="1976"/>
    <x v="1"/>
    <n v="166000"/>
    <x v="1"/>
    <x v="1"/>
    <x v="1"/>
    <x v="1"/>
    <d v="2026-08-31T00:00:00"/>
    <s v="https://companiesmarketcap.com/apple/"/>
    <s v="Official company annual report / investor-relations disclosure (latest completed annual disclosure retained from prior enrichment)"/>
    <s v="31 Aug 2026 market-cap snapshot + current TTM operating margin + latest annual/company disclosure"/>
  </r>
  <r>
    <n v="3"/>
    <s v="MC-003"/>
    <x v="2"/>
    <s v="GOOG"/>
    <x v="0"/>
    <x v="0"/>
    <x v="0"/>
    <x v="1"/>
    <s v="NASDAQ"/>
    <n v="1998"/>
    <x v="2"/>
    <n v="190820"/>
    <x v="2"/>
    <x v="2"/>
    <x v="2"/>
    <x v="2"/>
    <d v="2026-08-31T00:00:00"/>
    <s v="https://companiesmarketcap.com/alphabet-google/"/>
    <s v="Official company annual report / investor-relations disclosure (latest completed annual disclosure retained from prior enrichment)"/>
    <s v="31 Aug 2026 market-cap snapshot + current TTM operating margin + latest annual/company disclosure"/>
  </r>
  <r>
    <n v="4"/>
    <s v="MC-004"/>
    <x v="3"/>
    <s v="MSFT"/>
    <x v="0"/>
    <x v="0"/>
    <x v="0"/>
    <x v="1"/>
    <s v="NASDAQ"/>
    <n v="1975"/>
    <x v="3"/>
    <n v="223000"/>
    <x v="3"/>
    <x v="3"/>
    <x v="3"/>
    <x v="3"/>
    <d v="2026-08-31T00:00:00"/>
    <s v="https://companiesmarketcap.com/microsoft/"/>
    <s v="Official company annual report / investor-relations disclosure (latest completed annual disclosure retained from prior enrichment)"/>
    <s v="31 Aug 2026 market-cap snapshot + current TTM operating margin + latest annual/company disclosure"/>
  </r>
  <r>
    <n v="5"/>
    <s v="MC-005"/>
    <x v="4"/>
    <s v="AMZN"/>
    <x v="0"/>
    <x v="0"/>
    <x v="0"/>
    <x v="2"/>
    <s v="NASDAQ"/>
    <n v="1994"/>
    <x v="4"/>
    <n v="1576000"/>
    <x v="4"/>
    <x v="4"/>
    <x v="4"/>
    <x v="4"/>
    <d v="2026-08-31T00:00:00"/>
    <s v="https://companiesmarketcap.com/amazon/"/>
    <s v="Official company annual report / investor-relations disclosure (latest completed annual disclosure retained from prior enrichment)"/>
    <s v="31 Aug 2026 market-cap snapshot + current TTM operating margin + latest annual/company disclosure"/>
  </r>
  <r>
    <n v="6"/>
    <s v="MC-006"/>
    <x v="5"/>
    <s v="TSM"/>
    <x v="1"/>
    <x v="1"/>
    <x v="0"/>
    <x v="0"/>
    <s v="NYSE (ADR) / TWSE"/>
    <n v="1987"/>
    <x v="5"/>
    <n v="90557"/>
    <x v="5"/>
    <x v="5"/>
    <x v="5"/>
    <x v="5"/>
    <d v="2026-08-31T00:00:00"/>
    <s v="https://companiesmarketcap.com/tsmc/"/>
    <s v="Official company annual report / investor-relations disclosure (latest completed annual disclosure retained from prior enrichment)"/>
    <s v="31 Aug 2026 market-cap snapshot + current TTM operating margin + latest annual/company disclosure"/>
  </r>
  <r>
    <n v="7"/>
    <s v="MC-007"/>
    <x v="6"/>
    <s v="SPCX"/>
    <x v="0"/>
    <x v="0"/>
    <x v="0"/>
    <x v="3"/>
    <s v="Not available"/>
    <n v="2002"/>
    <x v="6"/>
    <n v="0"/>
    <x v="6"/>
    <x v="6"/>
    <x v="6"/>
    <x v="6"/>
    <d v="2026-08-31T00:00:00"/>
    <s v="https://companiesmarketcap.com/spacex/"/>
    <s v="Official company annual report / investor-relations disclosure (latest completed annual disclosure retained from prior enrichment)"/>
    <s v="31 Aug 2026 market-cap snapshot + current TTM operating margin + latest annual/company disclosure"/>
  </r>
  <r>
    <n v="8"/>
    <s v="MC-008"/>
    <x v="7"/>
    <s v="AVGO"/>
    <x v="0"/>
    <x v="0"/>
    <x v="0"/>
    <x v="0"/>
    <s v="NASDAQ"/>
    <n v="1961"/>
    <x v="7"/>
    <n v="33000"/>
    <x v="7"/>
    <x v="7"/>
    <x v="7"/>
    <x v="7"/>
    <d v="2026-08-31T00:00:00"/>
    <s v="https://companiesmarketcap.com/broadcom/"/>
    <s v="Official company annual report / investor-relations disclosure (latest completed annual disclosure retained from prior enrichment)"/>
    <s v="31 Aug 2026 market-cap snapshot + current TTM operating margin + latest annual/company disclosure"/>
  </r>
  <r>
    <n v="9"/>
    <s v="MC-009"/>
    <x v="8"/>
    <s v="2222.SR"/>
    <x v="2"/>
    <x v="2"/>
    <x v="1"/>
    <x v="4"/>
    <s v="Saudi Exchange"/>
    <n v="1933"/>
    <x v="8"/>
    <n v="76664"/>
    <x v="8"/>
    <x v="8"/>
    <x v="8"/>
    <x v="8"/>
    <d v="2026-08-31T00:00:00"/>
    <s v="https://companiesmarketcap.com/saudi-aramco/"/>
    <s v="Official company annual report / investor-relations disclosure (latest completed annual disclosure retained from prior enrichment)"/>
    <s v="31 Aug 2026 market-cap snapshot + current TTM operating margin + latest annual/company disclosure"/>
  </r>
  <r>
    <n v="10"/>
    <s v="MC-010"/>
    <x v="9"/>
    <s v="META"/>
    <x v="0"/>
    <x v="0"/>
    <x v="0"/>
    <x v="5"/>
    <s v="NASDAQ"/>
    <n v="2004"/>
    <x v="9"/>
    <n v="78865"/>
    <x v="9"/>
    <x v="9"/>
    <x v="9"/>
    <x v="9"/>
    <d v="2026-08-31T00:00:00"/>
    <s v="https://companiesmarketcap.com/meta-platforms/"/>
    <s v="Official company annual report / investor-relations disclosure (latest completed annual disclosure retained from prior enrichment)"/>
    <s v="31 Aug 2026 market-cap snapshot + current TTM operating margin + latest annual/company disclosure"/>
  </r>
  <r>
    <n v="11"/>
    <s v="MC-011"/>
    <x v="10"/>
    <s v="TSLA"/>
    <x v="0"/>
    <x v="0"/>
    <x v="0"/>
    <x v="6"/>
    <s v="NASDAQ"/>
    <n v="2003"/>
    <x v="10"/>
    <n v="134785"/>
    <x v="10"/>
    <x v="10"/>
    <x v="10"/>
    <x v="10"/>
    <d v="2026-08-31T00:00:00"/>
    <s v="https://companiesmarketcap.com/tesla/"/>
    <s v="Official company annual report / investor-relations disclosure (latest completed annual disclosure retained from prior enrichment)"/>
    <s v="31 Aug 2026 market-cap snapshot + current TTM operating margin + latest annual/company disclosure"/>
  </r>
  <r>
    <n v="12"/>
    <s v="MC-012"/>
    <x v="11"/>
    <s v="005930.KS"/>
    <x v="3"/>
    <x v="1"/>
    <x v="0"/>
    <x v="0"/>
    <s v="Korea Exchange"/>
    <n v="1969"/>
    <x v="11"/>
    <n v="259149"/>
    <x v="11"/>
    <x v="11"/>
    <x v="11"/>
    <x v="11"/>
    <d v="2026-08-31T00:00:00"/>
    <s v="https://companiesmarketcap.com/samsung/"/>
    <s v="Official company annual report / investor-relations disclosure (latest completed annual disclosure retained from prior enrichment)"/>
    <s v="31 Aug 2026 market-cap snapshot + current TTM operating margin + latest annual/company disclosure"/>
  </r>
  <r>
    <n v="13"/>
    <s v="MC-013"/>
    <x v="12"/>
    <s v="BRK-B"/>
    <x v="0"/>
    <x v="0"/>
    <x v="2"/>
    <x v="7"/>
    <s v="NYSE"/>
    <n v="1839"/>
    <x v="12"/>
    <n v="387800"/>
    <x v="12"/>
    <x v="12"/>
    <x v="12"/>
    <x v="12"/>
    <d v="2026-08-31T00:00:00"/>
    <s v="https://companiesmarketcap.com/berkshire-hathaway/"/>
    <s v="Official company annual report / investor-relations disclosure (latest completed annual disclosure retained from prior enrichment)"/>
    <s v="31 Aug 2026 market-cap snapshot + current TTM operating margin + latest annual/company disclosure"/>
  </r>
  <r>
    <n v="14"/>
    <s v="MC-014"/>
    <x v="13"/>
    <s v="MU"/>
    <x v="0"/>
    <x v="0"/>
    <x v="0"/>
    <x v="0"/>
    <s v="NASDAQ"/>
    <n v="1978"/>
    <x v="13"/>
    <n v="53000"/>
    <x v="13"/>
    <x v="13"/>
    <x v="13"/>
    <x v="13"/>
    <d v="2026-08-31T00:00:00"/>
    <s v="https://companiesmarketcap.com/micron-technology/"/>
    <s v="Official company annual report / investor-relations disclosure (latest completed annual disclosure retained from prior enrichment)"/>
    <s v="31 Aug 2026 market-cap snapshot + current TTM operating margin + latest annual/company disclosure"/>
  </r>
  <r>
    <n v="15"/>
    <s v="MC-015"/>
    <x v="14"/>
    <s v="LLY"/>
    <x v="0"/>
    <x v="0"/>
    <x v="0"/>
    <x v="8"/>
    <s v="NYSE"/>
    <n v="1876"/>
    <x v="14"/>
    <n v="33000"/>
    <x v="14"/>
    <x v="14"/>
    <x v="14"/>
    <x v="14"/>
    <d v="2026-08-31T00:00:00"/>
    <s v="https://companiesmarketcap.com/eli-lilly/"/>
    <s v="Official company annual report / investor-relations disclosure (latest completed annual disclosure retained from prior enrichment)"/>
    <s v="31 Aug 2026 market-cap snapshot + current TTM operating margin + latest annual/company disclosure"/>
  </r>
  <r>
    <n v="16"/>
    <s v="MC-016"/>
    <x v="15"/>
    <s v="JPM"/>
    <x v="0"/>
    <x v="0"/>
    <x v="2"/>
    <x v="9"/>
    <s v="NYSE"/>
    <n v="1799"/>
    <x v="15"/>
    <n v="318512"/>
    <x v="15"/>
    <x v="15"/>
    <x v="15"/>
    <x v="15"/>
    <d v="2026-08-31T00:00:00"/>
    <s v="https://companiesmarketcap.com/jp-morgan-chase/"/>
    <s v="Official company annual report / investor-relations disclosure (latest completed annual disclosure retained from prior enrichment)"/>
    <s v="31 Aug 2026 market-cap snapshot + current TTM operating margin + latest annual/company disclosure"/>
  </r>
  <r>
    <n v="17"/>
    <s v="MC-017"/>
    <x v="16"/>
    <s v="000660.KS"/>
    <x v="3"/>
    <x v="1"/>
    <x v="0"/>
    <x v="0"/>
    <s v="Korea Exchange"/>
    <n v="1983"/>
    <x v="16"/>
    <n v="0"/>
    <x v="16"/>
    <x v="16"/>
    <x v="16"/>
    <x v="16"/>
    <d v="2026-08-31T00:00:00"/>
    <s v="https://companiesmarketcap.com/sk-hynix/"/>
    <s v="Official company annual report / investor-relations disclosure (latest completed annual disclosure retained from prior enrichment)"/>
    <s v="31 Aug 2026 market-cap snapshot + current TTM operating margin + latest annual/company disclosure"/>
  </r>
  <r>
    <n v="18"/>
    <s v="MC-018"/>
    <x v="17"/>
    <s v="WMT"/>
    <x v="0"/>
    <x v="0"/>
    <x v="3"/>
    <x v="10"/>
    <s v="NASDAQ"/>
    <n v="1962"/>
    <x v="17"/>
    <n v="2100000"/>
    <x v="17"/>
    <x v="17"/>
    <x v="17"/>
    <x v="17"/>
    <d v="2026-08-31T00:00:00"/>
    <s v="https://companiesmarketcap.com/walmart/"/>
    <s v="Official company annual report / investor-relations disclosure (latest completed annual disclosure retained from prior enrichment)"/>
    <s v="31 Aug 2026 market-cap snapshot + current TTM operating margin + latest annual/company disclosure"/>
  </r>
  <r>
    <n v="19"/>
    <s v="MC-019"/>
    <x v="18"/>
    <s v="AMD"/>
    <x v="0"/>
    <x v="0"/>
    <x v="0"/>
    <x v="0"/>
    <s v="NASDAQ"/>
    <n v="1969"/>
    <x v="11"/>
    <n v="31000"/>
    <x v="18"/>
    <x v="18"/>
    <x v="18"/>
    <x v="18"/>
    <d v="2026-08-31T00:00:00"/>
    <s v="https://companiesmarketcap.com/amd/"/>
    <s v="Official company annual report / investor-relations disclosure (latest completed annual disclosure retained from prior enrichment)"/>
    <s v="31 Aug 2026 market-cap snapshot + current TTM operating margin + latest annual/company disclosure"/>
  </r>
  <r>
    <n v="20"/>
    <s v="MC-020"/>
    <x v="19"/>
    <s v="V"/>
    <x v="0"/>
    <x v="0"/>
    <x v="2"/>
    <x v="11"/>
    <s v="NYSE"/>
    <n v="1958"/>
    <x v="18"/>
    <n v="34100"/>
    <x v="19"/>
    <x v="19"/>
    <x v="19"/>
    <x v="19"/>
    <d v="2026-08-31T00:00:00"/>
    <s v="https://companiesmarketcap.com/visa/"/>
    <s v="Official company annual report / investor-relations disclosure (latest completed annual disclosure retained from prior enrichment)"/>
    <s v="31 Aug 2026 market-cap snapshot + current TTM operating margin + latest annual/company disclosure"/>
  </r>
  <r>
    <n v="21"/>
    <s v="MC-021"/>
    <x v="20"/>
    <s v="XOM"/>
    <x v="0"/>
    <x v="0"/>
    <x v="1"/>
    <x v="4"/>
    <s v="NYSE"/>
    <n v="1870"/>
    <x v="19"/>
    <n v="58000"/>
    <x v="20"/>
    <x v="20"/>
    <x v="20"/>
    <x v="20"/>
    <d v="2026-08-31T00:00:00"/>
    <s v="https://companiesmarketcap.com/exxon-mobil/"/>
    <s v="Official company annual report / investor-relations disclosure (latest completed annual disclosure retained from prior enrichment)"/>
    <s v="31 Aug 2026 market-cap snapshot + current TTM operating margin + latest annual/company disclosure"/>
  </r>
  <r>
    <n v="22"/>
    <s v="MC-022"/>
    <x v="21"/>
    <s v="ASML"/>
    <x v="4"/>
    <x v="3"/>
    <x v="0"/>
    <x v="0"/>
    <s v="NASDAQ / Euronext Amsterdam"/>
    <n v="1984"/>
    <x v="20"/>
    <n v="44175"/>
    <x v="21"/>
    <x v="21"/>
    <x v="21"/>
    <x v="21"/>
    <d v="2026-08-31T00:00:00"/>
    <s v="https://companiesmarketcap.com/asml/"/>
    <s v="Official company annual report / investor-relations disclosure (latest completed annual disclosure retained from prior enrichment)"/>
    <s v="31 Aug 2026 market-cap snapshot + current TTM operating margin + latest annual/company disclosure"/>
  </r>
  <r>
    <n v="23"/>
    <s v="MC-023"/>
    <x v="22"/>
    <s v="JNJ"/>
    <x v="0"/>
    <x v="0"/>
    <x v="0"/>
    <x v="8"/>
    <s v="NYSE"/>
    <n v="1886"/>
    <x v="21"/>
    <n v="138200"/>
    <x v="22"/>
    <x v="22"/>
    <x v="22"/>
    <x v="22"/>
    <d v="2026-08-31T00:00:00"/>
    <s v="https://companiesmarketcap.com/johnson-and-johnson/"/>
    <s v="Official company annual report / investor-relations disclosure (latest completed annual disclosure retained from prior enrichment)"/>
    <s v="31 Aug 2026 market-cap snapshot + current TTM operating margin + latest annual/company disclosure"/>
  </r>
  <r>
    <n v="24"/>
    <s v="MC-024"/>
    <x v="23"/>
    <s v="688825.SS"/>
    <x v="5"/>
    <x v="1"/>
    <x v="0"/>
    <x v="0"/>
    <s v="Shanghai Stock Exchange"/>
    <n v="2016"/>
    <x v="22"/>
    <n v="0"/>
    <x v="23"/>
    <x v="23"/>
    <x v="23"/>
    <x v="23"/>
    <d v="2026-08-31T00:00:00"/>
    <s v="https://companiesmarketcap.com/cxmt/"/>
    <s v="Official company annual report / investor-relations disclosure (latest completed annual disclosure retained from prior enrichment)"/>
    <s v="31 Aug 2026 market-cap snapshot + current TTM operating margin + latest annual/company disclosure"/>
  </r>
  <r>
    <n v="25"/>
    <s v="MC-025"/>
    <x v="24"/>
    <s v="TCEHY"/>
    <x v="5"/>
    <x v="1"/>
    <x v="0"/>
    <x v="5"/>
    <s v="OTC / Hong Kong Stock Exchange"/>
    <n v="1998"/>
    <x v="2"/>
    <n v="87412"/>
    <x v="24"/>
    <x v="24"/>
    <x v="24"/>
    <x v="24"/>
    <d v="2026-08-31T00:00:00"/>
    <s v="https://companiesmarketcap.com/tencent/"/>
    <s v="Official company annual report / investor-relations disclosure (latest completed annual disclosure retained from prior enrichment)"/>
    <s v="31 Aug 2026 market-cap snapshot + current TTM operating margin + latest annual/company disclosure"/>
  </r>
  <r>
    <n v="26"/>
    <s v="MC-026"/>
    <x v="25"/>
    <s v="MA"/>
    <x v="0"/>
    <x v="0"/>
    <x v="2"/>
    <x v="11"/>
    <s v="NYSE"/>
    <n v="1966"/>
    <x v="23"/>
    <n v="39800"/>
    <x v="25"/>
    <x v="25"/>
    <x v="25"/>
    <x v="25"/>
    <d v="2026-08-31T00:00:00"/>
    <s v="https://companiesmarketcap.com/mastercard/"/>
    <s v="Official company annual report / investor-relations disclosure (latest completed annual disclosure retained from prior enrichment)"/>
    <s v="31 Aug 2026 market-cap snapshot + current TTM operating margin + latest annual/company disclosure"/>
  </r>
  <r>
    <n v="27"/>
    <s v="MC-027"/>
    <x v="26"/>
    <s v="INTC"/>
    <x v="0"/>
    <x v="0"/>
    <x v="0"/>
    <x v="0"/>
    <s v="NASDAQ"/>
    <n v="1968"/>
    <x v="24"/>
    <n v="85100"/>
    <x v="26"/>
    <x v="26"/>
    <x v="26"/>
    <x v="26"/>
    <d v="2026-08-31T00:00:00"/>
    <s v="https://companiesmarketcap.com/intel/"/>
    <s v="Official company annual report / investor-relations disclosure (latest completed annual disclosure retained from prior enrichment)"/>
    <s v="31 Aug 2026 market-cap snapshot + current TTM operating margin + latest annual/company disclosure"/>
  </r>
  <r>
    <n v="28"/>
    <s v="MC-028"/>
    <x v="27"/>
    <s v="ABBV"/>
    <x v="0"/>
    <x v="0"/>
    <x v="0"/>
    <x v="8"/>
    <s v="NYSE"/>
    <n v="2013"/>
    <x v="25"/>
    <n v="57000"/>
    <x v="27"/>
    <x v="27"/>
    <x v="27"/>
    <x v="27"/>
    <d v="2026-08-31T00:00:00"/>
    <s v="https://companiesmarketcap.com/abbvie/"/>
    <s v="Official company annual report / investor-relations disclosure (latest completed annual disclosure retained from prior enrichment)"/>
    <s v="31 Aug 2026 market-cap snapshot + current TTM operating margin + latest annual/company disclosure"/>
  </r>
  <r>
    <n v="29"/>
    <s v="MC-029"/>
    <x v="28"/>
    <s v="PLTR"/>
    <x v="0"/>
    <x v="0"/>
    <x v="0"/>
    <x v="1"/>
    <s v="NASDAQ"/>
    <n v="2003"/>
    <x v="10"/>
    <n v="4429"/>
    <x v="28"/>
    <x v="28"/>
    <x v="28"/>
    <x v="28"/>
    <d v="2026-08-31T00:00:00"/>
    <s v="https://companiesmarketcap.com/palantir/"/>
    <s v="Official company annual report / investor-relations disclosure (latest completed annual disclosure retained from prior enrichment)"/>
    <s v="31 Aug 2026 market-cap snapshot + current TTM operating margin + latest annual/company disclosure"/>
  </r>
  <r>
    <n v="30"/>
    <s v="MC-030"/>
    <x v="29"/>
    <s v="CSCO"/>
    <x v="0"/>
    <x v="0"/>
    <x v="0"/>
    <x v="3"/>
    <s v="NASDAQ"/>
    <n v="1984"/>
    <x v="20"/>
    <n v="86200"/>
    <x v="29"/>
    <x v="29"/>
    <x v="29"/>
    <x v="29"/>
    <d v="2026-08-31T00:00:00"/>
    <s v="https://companiesmarketcap.com/cisco/"/>
    <s v="Official company annual report / investor-relations disclosure (latest completed annual disclosure retained from prior enrichment)"/>
    <s v="31 Aug 2026 market-cap snapshot + current TTM operating margin + latest annual/company disclosure"/>
  </r>
  <r>
    <n v="31"/>
    <s v="MC-031"/>
    <x v="30"/>
    <s v="BAC"/>
    <x v="0"/>
    <x v="0"/>
    <x v="2"/>
    <x v="9"/>
    <s v="NYSE"/>
    <n v="1784"/>
    <x v="26"/>
    <n v="213000"/>
    <x v="30"/>
    <x v="30"/>
    <x v="30"/>
    <x v="30"/>
    <d v="2026-08-31T00:00:00"/>
    <s v="https://companiesmarketcap.com/bank-of-america/"/>
    <s v="Official company annual report / investor-relations disclosure (latest completed annual disclosure retained from prior enrichment)"/>
    <s v="31 Aug 2026 market-cap snapshot + current TTM operating margin + latest annual/company disclosure"/>
  </r>
  <r>
    <n v="32"/>
    <s v="MC-032"/>
    <x v="31"/>
    <s v="ORCL"/>
    <x v="0"/>
    <x v="0"/>
    <x v="0"/>
    <x v="1"/>
    <s v="NYSE"/>
    <n v="1977"/>
    <x v="27"/>
    <n v="141000"/>
    <x v="31"/>
    <x v="31"/>
    <x v="31"/>
    <x v="31"/>
    <d v="2026-08-31T00:00:00"/>
    <s v="https://companiesmarketcap.com/oracle/"/>
    <s v="Official company annual report / investor-relations disclosure (latest completed annual disclosure retained from prior enrichment)"/>
    <s v="31 Aug 2026 market-cap snapshot + current TTM operating margin + latest annual/company disclosure"/>
  </r>
  <r>
    <n v="33"/>
    <s v="MC-033"/>
    <x v="32"/>
    <s v="601939.SS"/>
    <x v="5"/>
    <x v="1"/>
    <x v="2"/>
    <x v="9"/>
    <s v="Shanghai / Hong Kong"/>
    <n v="1954"/>
    <x v="28"/>
    <n v="378344"/>
    <x v="32"/>
    <x v="32"/>
    <x v="32"/>
    <x v="32"/>
    <d v="2026-08-31T00:00:00"/>
    <s v="https://companiesmarketcap.com/china-construction-bank/"/>
    <s v="Official company annual report / investor-relations disclosure (latest completed annual disclosure retained from prior enrichment)"/>
    <s v="31 Aug 2026 market-cap snapshot + current TTM operating margin + latest annual/company disclosure"/>
  </r>
  <r>
    <n v="34"/>
    <s v="MC-034"/>
    <x v="33"/>
    <s v="COST"/>
    <x v="0"/>
    <x v="0"/>
    <x v="3"/>
    <x v="10"/>
    <s v="NASDAQ"/>
    <n v="1983"/>
    <x v="16"/>
    <n v="341000"/>
    <x v="33"/>
    <x v="33"/>
    <x v="33"/>
    <x v="33"/>
    <d v="2026-08-31T00:00:00"/>
    <s v="https://companiesmarketcap.com/costco/"/>
    <s v="Official company annual report / investor-relations disclosure (latest completed annual disclosure retained from prior enrichment)"/>
    <s v="31 Aug 2026 market-cap snapshot + current TTM operating margin + latest annual/company disclosure"/>
  </r>
  <r>
    <n v="35"/>
    <s v="MC-035"/>
    <x v="34"/>
    <s v="CVX"/>
    <x v="0"/>
    <x v="0"/>
    <x v="1"/>
    <x v="4"/>
    <s v="NYSE"/>
    <n v="1879"/>
    <x v="29"/>
    <n v="43039"/>
    <x v="34"/>
    <x v="34"/>
    <x v="34"/>
    <x v="34"/>
    <d v="2026-08-31T00:00:00"/>
    <s v="https://companiesmarketcap.com/chevron/"/>
    <s v="Official company annual report / investor-relations disclosure (latest completed annual disclosure retained from prior enrichment)"/>
    <s v="31 Aug 2026 market-cap snapshot + current TTM operating margin + latest annual/company disclosure"/>
  </r>
  <r>
    <n v="36"/>
    <s v="MC-036"/>
    <x v="35"/>
    <s v="KO"/>
    <x v="0"/>
    <x v="0"/>
    <x v="4"/>
    <x v="12"/>
    <s v="NYSE"/>
    <n v="1886"/>
    <x v="21"/>
    <n v="65900"/>
    <x v="35"/>
    <x v="35"/>
    <x v="35"/>
    <x v="35"/>
    <d v="2026-08-31T00:00:00"/>
    <s v="https://companiesmarketcap.com/coca-cola/"/>
    <s v="Official company annual report / investor-relations disclosure (latest completed annual disclosure retained from prior enrichment)"/>
    <s v="31 Aug 2026 market-cap snapshot + current TTM operating margin + latest annual/company disclosure"/>
  </r>
  <r>
    <n v="37"/>
    <s v="MC-037"/>
    <x v="36"/>
    <s v="LRCX"/>
    <x v="0"/>
    <x v="0"/>
    <x v="0"/>
    <x v="0"/>
    <s v="NASDAQ"/>
    <n v="1980"/>
    <x v="30"/>
    <n v="23300"/>
    <x v="36"/>
    <x v="36"/>
    <x v="36"/>
    <x v="36"/>
    <d v="2026-08-31T00:00:00"/>
    <s v="https://companiesmarketcap.com/lam-research/"/>
    <s v="Official company annual report / investor-relations disclosure (latest completed annual disclosure retained from prior enrichment)"/>
    <s v="31 Aug 2026 market-cap snapshot + current TTM operating margin + latest annual/company disclosure"/>
  </r>
  <r>
    <n v="38"/>
    <s v="MC-038"/>
    <x v="37"/>
    <s v="CAT"/>
    <x v="0"/>
    <x v="0"/>
    <x v="5"/>
    <x v="13"/>
    <s v="NYSE"/>
    <n v="1925"/>
    <x v="31"/>
    <n v="118000"/>
    <x v="37"/>
    <x v="37"/>
    <x v="37"/>
    <x v="37"/>
    <d v="2026-08-31T00:00:00"/>
    <s v="https://companiesmarketcap.com/caterpillar/"/>
    <s v="Official company annual report / investor-relations disclosure (latest completed annual disclosure retained from prior enrichment)"/>
    <s v="31 Aug 2026 market-cap snapshot + current TTM operating margin + latest annual/company disclosure"/>
  </r>
  <r>
    <n v="39"/>
    <s v="MC-039"/>
    <x v="38"/>
    <s v="MRK"/>
    <x v="0"/>
    <x v="0"/>
    <x v="0"/>
    <x v="8"/>
    <s v="NYSE"/>
    <n v="1891"/>
    <x v="32"/>
    <n v="75000"/>
    <x v="38"/>
    <x v="38"/>
    <x v="38"/>
    <x v="38"/>
    <d v="2026-08-31T00:00:00"/>
    <s v="https://companiesmarketcap.com/merck/"/>
    <s v="Official company annual report / investor-relations disclosure (latest completed annual disclosure retained from prior enrichment)"/>
    <s v="31 Aug 2026 market-cap snapshot + current TTM operating margin + latest annual/company disclosure"/>
  </r>
  <r>
    <n v="40"/>
    <s v="MC-040"/>
    <x v="39"/>
    <s v="AMAT"/>
    <x v="0"/>
    <x v="0"/>
    <x v="0"/>
    <x v="0"/>
    <s v="NASDAQ"/>
    <n v="1967"/>
    <x v="33"/>
    <n v="36500"/>
    <x v="39"/>
    <x v="39"/>
    <x v="39"/>
    <x v="39"/>
    <d v="2026-08-31T00:00:00"/>
    <s v="https://companiesmarketcap.com/applied-materials/"/>
    <s v="Official company annual report / investor-relations disclosure (latest completed annual disclosure retained from prior enrichment)"/>
    <s v="31 Aug 2026 market-cap snapshot + current TTM operating margin + latest annual/company disclosure"/>
  </r>
  <r>
    <n v="41"/>
    <s v="MC-041"/>
    <x v="40"/>
    <s v="601288.SS"/>
    <x v="5"/>
    <x v="1"/>
    <x v="2"/>
    <x v="9"/>
    <s v="Shanghai / Hong Kong"/>
    <n v="1951"/>
    <x v="34"/>
    <n v="457835"/>
    <x v="40"/>
    <x v="40"/>
    <x v="40"/>
    <x v="40"/>
    <d v="2026-08-31T00:00:00"/>
    <s v="https://companiesmarketcap.com/agricultural-bank-of-china/"/>
    <s v="Official company annual report / investor-relations disclosure (latest completed annual disclosure retained from prior enrichment)"/>
    <s v="31 Aug 2026 market-cap snapshot + current TTM operating margin + latest annual/company disclosure"/>
  </r>
  <r>
    <n v="42"/>
    <s v="MC-042"/>
    <x v="41"/>
    <s v="RO.SW"/>
    <x v="6"/>
    <x v="3"/>
    <x v="0"/>
    <x v="8"/>
    <s v="SIX Swiss Exchange"/>
    <n v="1896"/>
    <x v="35"/>
    <n v="112774"/>
    <x v="41"/>
    <x v="41"/>
    <x v="41"/>
    <x v="41"/>
    <d v="2026-08-31T00:00:00"/>
    <s v="https://companiesmarketcap.com/roche/"/>
    <s v="Official company annual report / investor-relations disclosure (latest completed annual disclosure retained from prior enrichment)"/>
    <s v="31 Aug 2026 market-cap snapshot + current TTM operating margin + latest annual/company disclosure"/>
  </r>
  <r>
    <n v="43"/>
    <s v="MC-043"/>
    <x v="42"/>
    <s v="HSBC"/>
    <x v="7"/>
    <x v="3"/>
    <x v="2"/>
    <x v="9"/>
    <s v="NYSE / London Stock Exchange"/>
    <n v="1865"/>
    <x v="36"/>
    <n v="211479"/>
    <x v="42"/>
    <x v="42"/>
    <x v="42"/>
    <x v="42"/>
    <d v="2026-08-31T00:00:00"/>
    <s v="https://companiesmarketcap.com/hsbc/"/>
    <s v="Official company annual report / investor-relations disclosure (latest completed annual disclosure retained from prior enrichment)"/>
    <s v="31 Aug 2026 market-cap snapshot + current TTM operating margin + latest annual/company disclosure"/>
  </r>
  <r>
    <n v="44"/>
    <s v="MC-044"/>
    <x v="43"/>
    <s v="UNH"/>
    <x v="0"/>
    <x v="0"/>
    <x v="2"/>
    <x v="14"/>
    <s v="NYSE"/>
    <n v="1977"/>
    <x v="27"/>
    <n v="390000"/>
    <x v="43"/>
    <x v="43"/>
    <x v="43"/>
    <x v="43"/>
    <d v="2026-08-31T00:00:00"/>
    <s v="https://companiesmarketcap.com/united-health/"/>
    <s v="Official company annual report / investor-relations disclosure (latest completed annual disclosure retained from prior enrichment)"/>
    <s v="31 Aug 2026 market-cap snapshot + current TTM operating margin + latest annual/company disclosure"/>
  </r>
  <r>
    <n v="45"/>
    <s v="MC-045"/>
    <x v="44"/>
    <s v="GE"/>
    <x v="0"/>
    <x v="0"/>
    <x v="6"/>
    <x v="15"/>
    <s v="NYSE"/>
    <n v="1892"/>
    <x v="37"/>
    <n v="57000"/>
    <x v="44"/>
    <x v="44"/>
    <x v="44"/>
    <x v="44"/>
    <d v="2026-08-31T00:00:00"/>
    <s v="https://companiesmarketcap.com/general-electric/"/>
    <s v="Official company annual report / investor-relations disclosure (latest completed annual disclosure retained from prior enrichment)"/>
    <s v="31 Aug 2026 market-cap snapshot + current TTM operating margin + latest annual/company disclosure"/>
  </r>
  <r>
    <n v="47"/>
    <s v="MC-047"/>
    <x v="45"/>
    <s v="NFLX"/>
    <x v="0"/>
    <x v="0"/>
    <x v="0"/>
    <x v="5"/>
    <s v="NASDAQ"/>
    <n v="1997"/>
    <x v="38"/>
    <n v="16000"/>
    <x v="45"/>
    <x v="45"/>
    <x v="45"/>
    <x v="45"/>
    <d v="2026-08-31T00:00:00"/>
    <s v="https://companiesmarketcap.com/netflix/"/>
    <s v="Official company annual report / investor-relations disclosure (latest completed annual disclosure retained from prior enrichment)"/>
    <s v="31 Aug 2026 market-cap snapshot + current TTM operating margin + latest annual/company disclosure"/>
  </r>
  <r>
    <n v="48"/>
    <s v="MC-048"/>
    <x v="46"/>
    <s v="PG"/>
    <x v="0"/>
    <x v="0"/>
    <x v="3"/>
    <x v="16"/>
    <s v="NYSE"/>
    <n v="1837"/>
    <x v="39"/>
    <n v="104000"/>
    <x v="46"/>
    <x v="46"/>
    <x v="46"/>
    <x v="46"/>
    <d v="2026-08-31T00:00:00"/>
    <s v="https://companiesmarketcap.com/procter-and-gamble/"/>
    <s v="Official company annual report / investor-relations disclosure (latest completed annual disclosure retained from prior enrichment)"/>
    <s v="31 Aug 2026 market-cap snapshot + current TTM operating margin + latest annual/company disclosure"/>
  </r>
  <r>
    <n v="49"/>
    <s v="MC-049"/>
    <x v="47"/>
    <s v="MS"/>
    <x v="0"/>
    <x v="0"/>
    <x v="2"/>
    <x v="9"/>
    <s v="NYSE"/>
    <n v="1935"/>
    <x v="40"/>
    <n v="83000"/>
    <x v="47"/>
    <x v="47"/>
    <x v="47"/>
    <x v="47"/>
    <d v="2026-08-31T00:00:00"/>
    <s v="https://companiesmarketcap.com/morgan-stanley/"/>
    <s v="Official company annual report / investor-relations disclosure (latest completed annual disclosure retained from prior enrichment)"/>
    <s v="31 Aug 2026 market-cap snapshot + current TTM operating margin + latest annual/company disclosure"/>
  </r>
  <r>
    <n v="50"/>
    <s v="MC-050"/>
    <x v="48"/>
    <s v="HD"/>
    <x v="0"/>
    <x v="0"/>
    <x v="3"/>
    <x v="10"/>
    <s v="NYSE"/>
    <n v="1978"/>
    <x v="13"/>
    <n v="472400"/>
    <x v="48"/>
    <x v="48"/>
    <x v="48"/>
    <x v="48"/>
    <d v="2026-08-31T00:00:00"/>
    <s v="https://companiesmarketcap.com/home-depot/"/>
    <s v="Official company annual report / investor-relations disclosure (latest completed annual disclosure retained from prior enrichment)"/>
    <s v="31 Aug 2026 market-cap snapshot + current TTM operating margin + latest annual/company disclosure"/>
  </r>
  <r>
    <n v="51"/>
    <s v="MC-051"/>
    <x v="49"/>
    <s v="601988.SS"/>
    <x v="5"/>
    <x v="1"/>
    <x v="2"/>
    <x v="9"/>
    <s v="Shanghai / Hong Kong"/>
    <n v="1912"/>
    <x v="41"/>
    <n v="0"/>
    <x v="49"/>
    <x v="49"/>
    <x v="49"/>
    <x v="49"/>
    <d v="2026-08-31T00:00:00"/>
    <s v="https://companiesmarketcap.com/bank-of-china/"/>
    <s v="Official company annual report / investor-relations disclosure (latest completed annual disclosure retained from prior enrichment)"/>
    <s v="31 Aug 2026 market-cap snapshot + current TTM operating margin + latest annual/company disclosure"/>
  </r>
  <r>
    <n v="52"/>
    <s v="MC-052"/>
    <x v="50"/>
    <s v="PANW"/>
    <x v="0"/>
    <x v="0"/>
    <x v="0"/>
    <x v="1"/>
    <s v="NASDAQ"/>
    <n v="2005"/>
    <x v="42"/>
    <n v="16068"/>
    <x v="50"/>
    <x v="50"/>
    <x v="50"/>
    <x v="50"/>
    <d v="2026-08-31T00:00:00"/>
    <s v="https://companiesmarketcap.com/palo-alto-networks/"/>
    <s v="Official company annual report / investor-relations disclosure (latest completed annual disclosure retained from prior enrichment)"/>
    <s v="31 Aug 2026 market-cap snapshot + current TTM operating margin + latest annual/company disclosure"/>
  </r>
  <r>
    <n v="53"/>
    <s v="MC-053"/>
    <x v="51"/>
    <s v="DELL"/>
    <x v="0"/>
    <x v="0"/>
    <x v="0"/>
    <x v="3"/>
    <s v="NYSE"/>
    <n v="1984"/>
    <x v="20"/>
    <n v="97000"/>
    <x v="51"/>
    <x v="51"/>
    <x v="51"/>
    <x v="51"/>
    <d v="2026-08-31T00:00:00"/>
    <s v="https://companiesmarketcap.com/dell/"/>
    <s v="Official company annual report / investor-relations disclosure (latest completed annual disclosure retained from prior enrichment)"/>
    <s v="31 Aug 2026 market-cap snapshot + current TTM operating margin + latest annual/company disclosure"/>
  </r>
  <r>
    <n v="54"/>
    <s v="MC-054"/>
    <x v="52"/>
    <s v="GS"/>
    <x v="0"/>
    <x v="0"/>
    <x v="2"/>
    <x v="9"/>
    <s v="NYSE"/>
    <n v="1869"/>
    <x v="43"/>
    <n v="47400"/>
    <x v="52"/>
    <x v="52"/>
    <x v="52"/>
    <x v="52"/>
    <d v="2026-08-31T00:00:00"/>
    <s v="https://companiesmarketcap.com/goldman-sachs/"/>
    <s v="Official company annual report / investor-relations disclosure (latest completed annual disclosure retained from prior enrichment)"/>
    <s v="31 Aug 2026 market-cap snapshot + current TTM operating margin + latest annual/company disclosure"/>
  </r>
  <r>
    <n v="55"/>
    <s v="MC-055"/>
    <x v="53"/>
    <s v="PM"/>
    <x v="0"/>
    <x v="0"/>
    <x v="4"/>
    <x v="17"/>
    <s v="NYSE"/>
    <n v="2008"/>
    <x v="44"/>
    <n v="84900"/>
    <x v="53"/>
    <x v="53"/>
    <x v="53"/>
    <x v="53"/>
    <d v="2026-08-31T00:00:00"/>
    <s v="https://companiesmarketcap.com/philip-morris/"/>
    <s v="Official company annual report / investor-relations disclosure (latest completed annual disclosure retained from prior enrichment)"/>
    <s v="31 Aug 2026 market-cap snapshot + current TTM operating margin + latest annual/company disclosure"/>
  </r>
  <r>
    <n v="56"/>
    <s v="MC-056"/>
    <x v="54"/>
    <s v="NVS"/>
    <x v="6"/>
    <x v="3"/>
    <x v="0"/>
    <x v="8"/>
    <s v="NYSE / SIX Swiss Exchange"/>
    <n v="1996"/>
    <x v="45"/>
    <n v="75267"/>
    <x v="54"/>
    <x v="54"/>
    <x v="54"/>
    <x v="54"/>
    <d v="2026-08-31T00:00:00"/>
    <s v="https://companiesmarketcap.com/novartis/"/>
    <s v="Official company annual report / investor-relations disclosure (latest completed annual disclosure retained from prior enrichment)"/>
    <s v="31 Aug 2026 market-cap snapshot + current TTM operating margin + latest annual/company disclosure"/>
  </r>
  <r>
    <n v="57"/>
    <s v="MC-057"/>
    <x v="55"/>
    <s v="BABA"/>
    <x v="5"/>
    <x v="1"/>
    <x v="0"/>
    <x v="2"/>
    <s v="NYSE / Hong Kong Stock Exchange"/>
    <n v="1999"/>
    <x v="46"/>
    <n v="131462"/>
    <x v="55"/>
    <x v="55"/>
    <x v="55"/>
    <x v="55"/>
    <d v="2026-08-31T00:00:00"/>
    <s v="https://companiesmarketcap.com/alibaba/"/>
    <s v="Official company annual report / investor-relations disclosure (latest completed annual disclosure retained from prior enrichment)"/>
    <s v="31 Aug 2026 market-cap snapshot + current TTM operating margin + latest annual/company disclosure"/>
  </r>
  <r>
    <n v="58"/>
    <s v="MC-058"/>
    <x v="56"/>
    <s v="RY"/>
    <x v="8"/>
    <x v="0"/>
    <x v="2"/>
    <x v="9"/>
    <s v="NYSE / Toronto Stock Exchange"/>
    <n v="1864"/>
    <x v="47"/>
    <n v="91427"/>
    <x v="56"/>
    <x v="56"/>
    <x v="56"/>
    <x v="56"/>
    <d v="2026-08-31T00:00:00"/>
    <s v="https://companiesmarketcap.com/royal-bank-of-canada/"/>
    <s v="Official company annual report / investor-relations disclosure (latest completed annual disclosure retained from prior enrichment)"/>
    <s v="31 Aug 2026 market-cap snapshot + current TTM operating margin + latest annual/company disclosure"/>
  </r>
  <r>
    <n v="59"/>
    <s v="MC-059"/>
    <x v="57"/>
    <s v="RTX"/>
    <x v="0"/>
    <x v="0"/>
    <x v="6"/>
    <x v="15"/>
    <s v="NYSE"/>
    <n v="2020"/>
    <x v="48"/>
    <n v="180000"/>
    <x v="57"/>
    <x v="57"/>
    <x v="57"/>
    <x v="57"/>
    <d v="2026-08-31T00:00:00"/>
    <s v="https://companiesmarketcap.com/raytheon-technologies/"/>
    <s v="Official company annual report / investor-relations disclosure (latest completed annual disclosure retained from prior enrichment)"/>
    <s v="31 Aug 2026 market-cap snapshot + current TTM operating margin + latest annual/company disclosure"/>
  </r>
  <r>
    <n v="60"/>
    <s v="MC-060"/>
    <x v="58"/>
    <s v="WFC"/>
    <x v="0"/>
    <x v="0"/>
    <x v="2"/>
    <x v="9"/>
    <s v="NYSE"/>
    <n v="1852"/>
    <x v="49"/>
    <n v="205000"/>
    <x v="58"/>
    <x v="58"/>
    <x v="58"/>
    <x v="58"/>
    <d v="2026-08-31T00:00:00"/>
    <s v="https://companiesmarketcap.com/wells-fargo/"/>
    <s v="Official company annual report / investor-relations disclosure (latest completed annual disclosure retained from prior enrichment)"/>
    <s v="31 Aug 2026 market-cap snapshot + current TTM operating margin + latest annual/company disclosure"/>
  </r>
  <r>
    <n v="61"/>
    <s v="MC-061"/>
    <x v="59"/>
    <s v="MC.PA"/>
    <x v="9"/>
    <x v="3"/>
    <x v="3"/>
    <x v="18"/>
    <s v="Euronext Paris"/>
    <n v="1987"/>
    <x v="5"/>
    <n v="211000"/>
    <x v="59"/>
    <x v="59"/>
    <x v="59"/>
    <x v="59"/>
    <d v="2026-08-31T00:00:00"/>
    <s v="https://companiesmarketcap.com/lvmh/"/>
    <s v="Official company annual report / investor-relations disclosure (latest completed annual disclosure retained from prior enrichment)"/>
    <s v="31 Aug 2026 market-cap snapshot + current TTM operating margin + latest annual/company disclosure"/>
  </r>
  <r>
    <n v="62"/>
    <s v="MC-062"/>
    <x v="60"/>
    <s v="SIE.DE"/>
    <x v="10"/>
    <x v="3"/>
    <x v="6"/>
    <x v="19"/>
    <s v="Xetra"/>
    <n v="1847"/>
    <x v="50"/>
    <n v="318000"/>
    <x v="60"/>
    <x v="60"/>
    <x v="60"/>
    <x v="60"/>
    <d v="2026-08-31T00:00:00"/>
    <s v="https://companiesmarketcap.com/siemens/"/>
    <s v="Official company annual report / investor-relations disclosure (latest completed annual disclosure retained from prior enrichment)"/>
    <s v="31 Aug 2026 market-cap snapshot + current TTM operating margin + latest annual/company disclosure"/>
  </r>
  <r>
    <n v="63"/>
    <s v="MC-063"/>
    <x v="61"/>
    <s v="ARM"/>
    <x v="7"/>
    <x v="3"/>
    <x v="0"/>
    <x v="0"/>
    <s v="NASDAQ"/>
    <n v="1990"/>
    <x v="51"/>
    <n v="9584"/>
    <x v="61"/>
    <x v="61"/>
    <x v="61"/>
    <x v="61"/>
    <d v="2026-08-31T00:00:00"/>
    <s v="https://companiesmarketcap.com/arm-holdings/"/>
    <s v="Official company annual report / investor-relations disclosure (latest completed annual disclosure retained from prior enrichment)"/>
    <s v="31 Aug 2026 market-cap snapshot + current TTM operating margin + latest annual/company disclosure"/>
  </r>
  <r>
    <n v="64"/>
    <s v="MC-064"/>
    <x v="62"/>
    <s v="SAP"/>
    <x v="10"/>
    <x v="3"/>
    <x v="0"/>
    <x v="1"/>
    <s v="NYSE / Xetra"/>
    <n v="1972"/>
    <x v="52"/>
    <n v="111397"/>
    <x v="62"/>
    <x v="62"/>
    <x v="62"/>
    <x v="62"/>
    <d v="2026-08-31T00:00:00"/>
    <s v="https://companiesmarketcap.com/sap/"/>
    <s v="Official company annual report / investor-relations disclosure (latest completed annual disclosure retained from prior enrichment)"/>
    <s v="31 Aug 2026 market-cap snapshot + current TTM operating margin + latest annual/company disclosure"/>
  </r>
  <r>
    <n v="65"/>
    <s v="MC-065"/>
    <x v="63"/>
    <s v="MUFG"/>
    <x v="11"/>
    <x v="1"/>
    <x v="2"/>
    <x v="9"/>
    <s v="NYSE / Tokyo Stock Exchange"/>
    <n v="2005"/>
    <x v="42"/>
    <n v="156000"/>
    <x v="63"/>
    <x v="63"/>
    <x v="63"/>
    <x v="63"/>
    <d v="2026-08-31T00:00:00"/>
    <s v="https://companiesmarketcap.com/mitsubishi-ufj-financial/"/>
    <s v="Official company annual report / investor-relations disclosure (latest completed annual disclosure retained from prior enrichment)"/>
    <s v="31 Aug 2026 market-cap snapshot + current TTM operating margin + latest annual/company disclosure"/>
  </r>
  <r>
    <n v="66"/>
    <s v="MC-066"/>
    <x v="64"/>
    <s v="AZN"/>
    <x v="7"/>
    <x v="3"/>
    <x v="0"/>
    <x v="8"/>
    <s v="NASDAQ / London Stock Exchange"/>
    <n v="1999"/>
    <x v="46"/>
    <n v="95100"/>
    <x v="64"/>
    <x v="64"/>
    <x v="64"/>
    <x v="64"/>
    <d v="2026-08-31T00:00:00"/>
    <s v="https://companiesmarketcap.com/astrazeneca/"/>
    <s v="Official company annual report / investor-relations disclosure (latest completed annual disclosure retained from prior enrichment)"/>
    <s v="31 Aug 2026 market-cap snapshot + current TTM operating margin + latest annual/company disclosure"/>
  </r>
  <r>
    <n v="67"/>
    <s v="MC-067"/>
    <x v="65"/>
    <s v="SHEL"/>
    <x v="7"/>
    <x v="3"/>
    <x v="1"/>
    <x v="4"/>
    <s v="NYSE / London Stock Exchange"/>
    <n v="1907"/>
    <x v="53"/>
    <n v="85000"/>
    <x v="65"/>
    <x v="65"/>
    <x v="65"/>
    <x v="65"/>
    <d v="2026-08-31T00:00:00"/>
    <s v="https://companiesmarketcap.com/shell/"/>
    <s v="Official company annual report / investor-relations disclosure (latest completed annual disclosure retained from prior enrichment)"/>
    <s v="31 Aug 2026 market-cap snapshot + current TTM operating margin + latest annual/company disclosure"/>
  </r>
  <r>
    <n v="68"/>
    <s v="MC-068"/>
    <x v="66"/>
    <s v="NESN.SW"/>
    <x v="6"/>
    <x v="3"/>
    <x v="4"/>
    <x v="20"/>
    <s v="SIX Swiss Exchange"/>
    <n v="1866"/>
    <x v="54"/>
    <n v="271000"/>
    <x v="66"/>
    <x v="66"/>
    <x v="66"/>
    <x v="66"/>
    <d v="2026-08-31T00:00:00"/>
    <s v="https://companiesmarketcap.com/nestle/"/>
    <s v="Official company annual report / investor-relations disclosure (latest completed annual disclosure retained from prior enrichment)"/>
    <s v="31 Aug 2026 market-cap snapshot + current TTM operating margin + latest annual/company disclosure"/>
  </r>
  <r>
    <n v="69"/>
    <s v="MC-069"/>
    <x v="67"/>
    <s v="300750.SZ"/>
    <x v="5"/>
    <x v="1"/>
    <x v="7"/>
    <x v="21"/>
    <s v="Shenzhen Stock Exchange"/>
    <n v="2011"/>
    <x v="55"/>
    <n v="0"/>
    <x v="67"/>
    <x v="67"/>
    <x v="67"/>
    <x v="67"/>
    <d v="2026-08-31T00:00:00"/>
    <s v="https://companiesmarketcap.com/catl/"/>
    <s v="Official company annual report / investor-relations disclosure (latest completed annual disclosure retained from prior enrichment)"/>
    <s v="31 Aug 2026 market-cap snapshot + current TTM operating margin + latest annual/company disclosure"/>
  </r>
  <r>
    <n v="70"/>
    <s v="MC-070"/>
    <x v="68"/>
    <s v="ANET"/>
    <x v="0"/>
    <x v="0"/>
    <x v="0"/>
    <x v="3"/>
    <s v="NYSE"/>
    <n v="2004"/>
    <x v="9"/>
    <n v="5115"/>
    <x v="68"/>
    <x v="68"/>
    <x v="68"/>
    <x v="68"/>
    <d v="2026-08-31T00:00:00"/>
    <s v="https://companiesmarketcap.com/arista-networks/"/>
    <s v="Official company annual report / investor-relations disclosure (latest completed annual disclosure retained from prior enrichment)"/>
    <s v="31 Aug 2026 market-cap snapshot + current TTM operating margin + latest annual/company disclosure"/>
  </r>
  <r>
    <n v="71"/>
    <s v="MC-071"/>
    <x v="69"/>
    <s v="600519.SS"/>
    <x v="5"/>
    <x v="1"/>
    <x v="4"/>
    <x v="22"/>
    <s v="Shanghai Stock Exchange"/>
    <n v="1999"/>
    <x v="46"/>
    <n v="0"/>
    <x v="69"/>
    <x v="69"/>
    <x v="69"/>
    <x v="69"/>
    <d v="2026-08-31T00:00:00"/>
    <s v="https://companiesmarketcap.com/kweichow-moutai/"/>
    <s v="Official company annual report / investor-relations disclosure (latest completed annual disclosure retained from prior enrichment)"/>
    <s v="31 Aug 2026 market-cap snapshot + current TTM operating margin + latest annual/company disclosure"/>
  </r>
  <r>
    <n v="72"/>
    <s v="MC-072"/>
    <x v="70"/>
    <s v="BHP"/>
    <x v="12"/>
    <x v="1"/>
    <x v="8"/>
    <x v="23"/>
    <s v="NYSE / ASX"/>
    <n v="1885"/>
    <x v="56"/>
    <n v="0"/>
    <x v="70"/>
    <x v="70"/>
    <x v="70"/>
    <x v="70"/>
    <d v="2026-08-31T00:00:00"/>
    <s v="https://companiesmarketcap.com/bhp-group/"/>
    <s v="Official company annual report / investor-relations disclosure (latest completed annual disclosure retained from prior enrichment)"/>
    <s v="31 Aug 2026 market-cap snapshot + current TTM operating margin + latest annual/company disclosure"/>
  </r>
  <r>
    <n v="73"/>
    <s v="MC-073"/>
    <x v="71"/>
    <s v="TXN"/>
    <x v="0"/>
    <x v="0"/>
    <x v="0"/>
    <x v="0"/>
    <s v="NASDAQ"/>
    <n v="1930"/>
    <x v="57"/>
    <n v="33000"/>
    <x v="71"/>
    <x v="71"/>
    <x v="71"/>
    <x v="71"/>
    <d v="2026-08-31T00:00:00"/>
    <s v="https://companiesmarketcap.com/texas-instruments/"/>
    <s v="Official company annual report / investor-relations disclosure (latest completed annual disclosure retained from prior enrichment)"/>
    <s v="31 Aug 2026 market-cap snapshot + current TTM operating margin + latest annual/company disclosure"/>
  </r>
  <r>
    <n v="74"/>
    <s v="MC-074"/>
    <x v="72"/>
    <s v="OR.PA"/>
    <x v="9"/>
    <x v="3"/>
    <x v="3"/>
    <x v="16"/>
    <s v="Euronext Paris"/>
    <n v="1909"/>
    <x v="58"/>
    <n v="94610"/>
    <x v="72"/>
    <x v="72"/>
    <x v="72"/>
    <x v="72"/>
    <d v="2026-08-31T00:00:00"/>
    <s v="https://companiesmarketcap.com/l-oreal/"/>
    <s v="Official company annual report / investor-relations disclosure (latest completed annual disclosure retained from prior enrichment)"/>
    <s v="31 Aug 2026 market-cap snapshot + current TTM operating margin + latest annual/company disclosure"/>
  </r>
  <r>
    <n v="76"/>
    <s v="MC-076"/>
    <x v="73"/>
    <s v="GEV"/>
    <x v="0"/>
    <x v="0"/>
    <x v="1"/>
    <x v="21"/>
    <s v="NYSE"/>
    <n v="2024"/>
    <x v="59"/>
    <n v="78000"/>
    <x v="73"/>
    <x v="73"/>
    <x v="73"/>
    <x v="73"/>
    <d v="2026-08-31T00:00:00"/>
    <s v="https://companiesmarketcap.com/ge-vernova/"/>
    <s v="Official company annual report / investor-relations disclosure (latest completed annual disclosure retained from prior enrichment)"/>
    <s v="31 Aug 2026 market-cap snapshot + current TTM operating margin + latest annual/company disclosure"/>
  </r>
  <r>
    <n v="77"/>
    <s v="MC-077"/>
    <x v="74"/>
    <s v="CRWD"/>
    <x v="0"/>
    <x v="0"/>
    <x v="0"/>
    <x v="1"/>
    <s v="NASDAQ"/>
    <n v="2011"/>
    <x v="55"/>
    <n v="10698"/>
    <x v="74"/>
    <x v="74"/>
    <x v="74"/>
    <x v="74"/>
    <d v="2026-08-31T00:00:00"/>
    <s v="https://companiesmarketcap.com/crowdstrike/"/>
    <s v="Official company annual report / investor-relations disclosure (latest completed annual disclosure retained from prior enrichment)"/>
    <s v="31 Aug 2026 market-cap snapshot + current TTM operating margin + latest annual/company disclosure"/>
  </r>
  <r>
    <n v="78"/>
    <s v="MC-078"/>
    <x v="75"/>
    <s v="TM"/>
    <x v="11"/>
    <x v="1"/>
    <x v="5"/>
    <x v="6"/>
    <s v="NYSE / Tokyo Stock Exchange"/>
    <n v="1937"/>
    <x v="60"/>
    <n v="390927"/>
    <x v="75"/>
    <x v="75"/>
    <x v="75"/>
    <x v="75"/>
    <d v="2026-08-31T00:00:00"/>
    <s v="https://companiesmarketcap.com/toyota/"/>
    <s v="Official company annual report / investor-relations disclosure (latest completed annual disclosure retained from prior enrichment)"/>
    <s v="31 Aug 2026 market-cap snapshot + current TTM operating margin + latest annual/company disclosure"/>
  </r>
  <r>
    <n v="79"/>
    <s v="MC-079"/>
    <x v="76"/>
    <s v="AMGN"/>
    <x v="0"/>
    <x v="0"/>
    <x v="0"/>
    <x v="8"/>
    <s v="NASDAQ"/>
    <n v="1980"/>
    <x v="30"/>
    <n v="31500"/>
    <x v="76"/>
    <x v="76"/>
    <x v="76"/>
    <x v="76"/>
    <d v="2026-08-31T00:00:00"/>
    <s v="https://companiesmarketcap.com/amgen/"/>
    <s v="Official company annual report / investor-relations disclosure (latest completed annual disclosure retained from prior enrichment)"/>
    <s v="31 Aug 2026 market-cap snapshot + current TTM operating margin + latest annual/company disclosure"/>
  </r>
  <r>
    <n v="80"/>
    <s v="MC-080"/>
    <x v="77"/>
    <s v="TMO"/>
    <x v="0"/>
    <x v="0"/>
    <x v="0"/>
    <x v="24"/>
    <s v="NYSE"/>
    <n v="2006"/>
    <x v="61"/>
    <n v="125000"/>
    <x v="77"/>
    <x v="77"/>
    <x v="77"/>
    <x v="77"/>
    <d v="2026-08-31T00:00:00"/>
    <s v="https://companiesmarketcap.com/thermo-fisher-scientific/"/>
    <s v="Official company annual report / investor-relations disclosure (latest completed annual disclosure retained from prior enrichment)"/>
    <s v="31 Aug 2026 market-cap snapshot + current TTM operating margin + latest annual/company disclosure"/>
  </r>
  <r>
    <n v="81"/>
    <s v="MC-081"/>
    <x v="78"/>
    <s v="KLAC"/>
    <x v="0"/>
    <x v="0"/>
    <x v="0"/>
    <x v="0"/>
    <s v="NASDAQ"/>
    <n v="1975"/>
    <x v="3"/>
    <n v="17200"/>
    <x v="78"/>
    <x v="78"/>
    <x v="78"/>
    <x v="78"/>
    <d v="2026-08-31T00:00:00"/>
    <s v="https://companiesmarketcap.com/kla/"/>
    <s v="Official company annual report / investor-relations disclosure (latest completed annual disclosure retained from prior enrichment)"/>
    <s v="31 Aug 2026 market-cap snapshot + current TTM operating margin + latest annual/company disclosure"/>
  </r>
  <r>
    <n v="82"/>
    <s v="MC-082"/>
    <x v="79"/>
    <s v="LIN"/>
    <x v="7"/>
    <x v="3"/>
    <x v="8"/>
    <x v="25"/>
    <s v="NASDAQ"/>
    <n v="1879"/>
    <x v="29"/>
    <n v="65177"/>
    <x v="79"/>
    <x v="79"/>
    <x v="79"/>
    <x v="79"/>
    <d v="2026-08-31T00:00:00"/>
    <s v="https://companiesmarketcap.com/linde/"/>
    <s v="Official company annual report / investor-relations disclosure (latest completed annual disclosure retained from prior enrichment)"/>
    <s v="31 Aug 2026 market-cap snapshot + current TTM operating margin + latest annual/company disclosure"/>
  </r>
  <r>
    <n v="83"/>
    <s v="MC-083"/>
    <x v="80"/>
    <s v="AXP"/>
    <x v="0"/>
    <x v="0"/>
    <x v="2"/>
    <x v="11"/>
    <s v="NYSE"/>
    <n v="1850"/>
    <x v="62"/>
    <n v="76800"/>
    <x v="80"/>
    <x v="80"/>
    <x v="80"/>
    <x v="80"/>
    <d v="2026-08-31T00:00:00"/>
    <s v="https://companiesmarketcap.com/american-express/"/>
    <s v="Official company annual report / investor-relations disclosure (latest completed annual disclosure retained from prior enrichment)"/>
    <s v="31 Aug 2026 market-cap snapshot + current TTM operating margin + latest annual/company disclosure"/>
  </r>
  <r>
    <n v="84"/>
    <s v="MC-084"/>
    <x v="81"/>
    <s v="IBM"/>
    <x v="0"/>
    <x v="0"/>
    <x v="0"/>
    <x v="1"/>
    <s v="NYSE"/>
    <n v="1911"/>
    <x v="63"/>
    <n v="264300"/>
    <x v="81"/>
    <x v="81"/>
    <x v="81"/>
    <x v="81"/>
    <d v="2026-08-31T00:00:00"/>
    <s v="https://companiesmarketcap.com/ibm/"/>
    <s v="Official company annual report / investor-relations disclosure (latest completed annual disclosure retained from prior enrichment)"/>
    <s v="31 Aug 2026 market-cap snapshot + current TTM operating margin + latest annual/company disclosure"/>
  </r>
  <r>
    <n v="86"/>
    <s v="MC-086"/>
    <x v="82"/>
    <s v="C"/>
    <x v="0"/>
    <x v="0"/>
    <x v="2"/>
    <x v="9"/>
    <s v="NYSE"/>
    <n v="1812"/>
    <x v="64"/>
    <n v="226000"/>
    <x v="82"/>
    <x v="82"/>
    <x v="82"/>
    <x v="82"/>
    <d v="2026-08-31T00:00:00"/>
    <s v="https://companiesmarketcap.com/citigroup/"/>
    <s v="Official company annual report / investor-relations disclosure (latest completed annual disclosure retained from prior enrichment)"/>
    <s v="31 Aug 2026 market-cap snapshot + current TTM operating margin + latest annual/company disclosure"/>
  </r>
  <r>
    <n v="88"/>
    <s v="MC-088"/>
    <x v="83"/>
    <s v="SNDK"/>
    <x v="0"/>
    <x v="0"/>
    <x v="0"/>
    <x v="3"/>
    <s v="NASDAQ"/>
    <n v="1988"/>
    <x v="65"/>
    <n v="11100"/>
    <x v="83"/>
    <x v="83"/>
    <x v="83"/>
    <x v="83"/>
    <d v="2026-08-31T00:00:00"/>
    <s v="https://companiesmarketcap.com/sandisk/"/>
    <s v="Official company annual report / investor-relations disclosure (latest completed annual disclosure retained from prior enrichment)"/>
    <s v="31 Aug 2026 market-cap snapshot + current TTM operating margin + latest annual/company disclosure"/>
  </r>
  <r>
    <n v="89"/>
    <s v="MC-089"/>
    <x v="84"/>
    <s v="CRM"/>
    <x v="0"/>
    <x v="0"/>
    <x v="0"/>
    <x v="1"/>
    <s v="NYSE"/>
    <n v="1999"/>
    <x v="46"/>
    <n v="83334"/>
    <x v="84"/>
    <x v="84"/>
    <x v="84"/>
    <x v="84"/>
    <d v="2026-08-31T00:00:00"/>
    <s v="https://companiesmarketcap.com/salesforce/"/>
    <s v="Official company annual report / investor-relations disclosure (latest completed annual disclosure retained from prior enrichment)"/>
    <s v="31 Aug 2026 market-cap snapshot + current TTM operating margin + latest annual/company disclosure"/>
  </r>
  <r>
    <n v="90"/>
    <s v="MC-090"/>
    <x v="85"/>
    <s v="SAN"/>
    <x v="13"/>
    <x v="3"/>
    <x v="2"/>
    <x v="9"/>
    <s v="NYSE / Bolsa de Madrid"/>
    <n v="1857"/>
    <x v="66"/>
    <n v="198403"/>
    <x v="85"/>
    <x v="85"/>
    <x v="85"/>
    <x v="85"/>
    <d v="2026-08-31T00:00:00"/>
    <s v="https://companiesmarketcap.com/santander/"/>
    <s v="Official company annual report / investor-relations disclosure (latest completed annual disclosure retained from prior enrichment)"/>
    <s v="31 Aug 2026 market-cap snapshot + current TTM operating margin + latest annual/company disclosure"/>
  </r>
  <r>
    <n v="91"/>
    <s v="MC-091"/>
    <x v="86"/>
    <s v="ITX.MC"/>
    <x v="13"/>
    <x v="3"/>
    <x v="3"/>
    <x v="18"/>
    <s v="Bolsa de Madrid"/>
    <n v="1985"/>
    <x v="67"/>
    <n v="163000"/>
    <x v="86"/>
    <x v="86"/>
    <x v="86"/>
    <x v="86"/>
    <d v="2026-08-31T00:00:00"/>
    <s v="https://companiesmarketcap.com/inditex/"/>
    <s v="Official company annual report / investor-relations disclosure (latest completed annual disclosure retained from prior enrichment)"/>
    <s v="31 Aug 2026 market-cap snapshot + current TTM operating margin + latest annual/company disclosure"/>
  </r>
  <r>
    <n v="92"/>
    <s v="MC-092"/>
    <x v="87"/>
    <s v="VZ"/>
    <x v="0"/>
    <x v="0"/>
    <x v="9"/>
    <x v="26"/>
    <s v="NYSE"/>
    <n v="2000"/>
    <x v="68"/>
    <n v="89900"/>
    <x v="87"/>
    <x v="87"/>
    <x v="87"/>
    <x v="87"/>
    <d v="2026-08-31T00:00:00"/>
    <s v="https://companiesmarketcap.com/verizon/"/>
    <s v="Official company annual report / investor-relations disclosure (latest completed annual disclosure retained from prior enrichment)"/>
    <s v="31 Aug 2026 market-cap snapshot + current TTM operating margin + latest annual/company disclosure"/>
  </r>
  <r>
    <n v="93"/>
    <s v="MC-093"/>
    <x v="88"/>
    <s v="NVO"/>
    <x v="14"/>
    <x v="3"/>
    <x v="0"/>
    <x v="8"/>
    <s v="NYSE / Nasdaq Copenhagen"/>
    <n v="1923"/>
    <x v="69"/>
    <n v="69505"/>
    <x v="88"/>
    <x v="88"/>
    <x v="88"/>
    <x v="9"/>
    <d v="2026-08-31T00:00:00"/>
    <s v="https://companiesmarketcap.com/novo-nordisk/"/>
    <s v="Official company annual report / investor-relations disclosure (latest completed annual disclosure retained from prior enrichment)"/>
    <s v="31 Aug 2026 market-cap snapshot + current TTM operating margin + latest annual/company disclosure"/>
  </r>
  <r>
    <n v="94"/>
    <s v="MC-094"/>
    <x v="89"/>
    <s v="ALV.DE"/>
    <x v="10"/>
    <x v="3"/>
    <x v="2"/>
    <x v="27"/>
    <s v="Xetra"/>
    <n v="1890"/>
    <x v="70"/>
    <n v="156875"/>
    <x v="89"/>
    <x v="89"/>
    <x v="89"/>
    <x v="88"/>
    <d v="2026-08-31T00:00:00"/>
    <s v="https://companiesmarketcap.com/allianz/"/>
    <s v="Official company annual report / investor-relations disclosure (latest completed annual disclosure retained from prior enrichment)"/>
    <s v="31 Aug 2026 market-cap snapshot + current TTM operating margin + latest annual/company disclosure"/>
  </r>
  <r>
    <n v="95"/>
    <s v="MC-095"/>
    <x v="90"/>
    <s v="TD"/>
    <x v="8"/>
    <x v="0"/>
    <x v="2"/>
    <x v="9"/>
    <s v="NYSE / Toronto Stock Exchange"/>
    <n v="1855"/>
    <x v="71"/>
    <n v="94867"/>
    <x v="90"/>
    <x v="90"/>
    <x v="90"/>
    <x v="89"/>
    <d v="2026-08-31T00:00:00"/>
    <s v="https://companiesmarketcap.com/toronto-dominion-bank/"/>
    <s v="Official company annual report / investor-relations disclosure (latest completed annual disclosure retained from prior enrichment)"/>
    <s v="31 Aug 2026 market-cap snapshot + current TTM operating margin + latest annual/company disclosure"/>
  </r>
  <r>
    <n v="96"/>
    <s v="MC-096"/>
    <x v="91"/>
    <s v="2454.TW"/>
    <x v="1"/>
    <x v="1"/>
    <x v="0"/>
    <x v="0"/>
    <s v="Taiwan Stock Exchange"/>
    <n v="1997"/>
    <x v="38"/>
    <n v="0"/>
    <x v="91"/>
    <x v="91"/>
    <x v="91"/>
    <x v="90"/>
    <d v="2026-08-31T00:00:00"/>
    <s v="https://companiesmarketcap.com/mediatek/"/>
    <s v="Official company annual report / investor-relations disclosure (latest completed annual disclosure retained from prior enrichment)"/>
    <s v="31 Aug 2026 market-cap snapshot + current TTM operating margin + latest annual/company disclosure"/>
  </r>
  <r>
    <n v="97"/>
    <s v="MC-097"/>
    <x v="92"/>
    <s v="APH"/>
    <x v="0"/>
    <x v="0"/>
    <x v="0"/>
    <x v="28"/>
    <s v="NYSE"/>
    <n v="1932"/>
    <x v="72"/>
    <n v="170000"/>
    <x v="92"/>
    <x v="92"/>
    <x v="92"/>
    <x v="91"/>
    <d v="2026-08-31T00:00:00"/>
    <s v="https://companiesmarketcap.com/"/>
    <s v="https://amphenol.com/about"/>
    <s v="31 Aug 2026 market-cap snapshot + current TTM operating margin + latest annual/company disclosure"/>
  </r>
  <r>
    <n v="98"/>
    <s v="MC-098"/>
    <x v="93"/>
    <s v="TTE"/>
    <x v="9"/>
    <x v="3"/>
    <x v="1"/>
    <x v="4"/>
    <s v="Euronext Paris / NYSE"/>
    <n v="1924"/>
    <x v="73"/>
    <n v="101513"/>
    <x v="93"/>
    <x v="93"/>
    <x v="93"/>
    <x v="92"/>
    <d v="2026-08-31T00:00:00"/>
    <s v="https://companiesmarketcap.com/"/>
    <s v="https://totalenergies.com/investors/publications-and-regulated-information/regulated-information/annual-financial-reports"/>
    <s v="31 Aug 2026 market-cap snapshot + current TTM operating margin + latest annual/company disclosure"/>
  </r>
  <r>
    <n v="100"/>
    <s v="MC-100"/>
    <x v="94"/>
    <s v="TMUS"/>
    <x v="0"/>
    <x v="0"/>
    <x v="9"/>
    <x v="26"/>
    <s v="NASDAQ"/>
    <n v="1994"/>
    <x v="4"/>
    <n v="75000"/>
    <x v="94"/>
    <x v="94"/>
    <x v="94"/>
    <x v="93"/>
    <d v="2026-08-31T00:00:00"/>
    <s v="https://companiesmarketcap.com/"/>
    <s v="https://investor.t-mobile.com/financials/annual-reports/default.aspx"/>
    <s v="31 Aug 2026 market-cap snapshot + current TTM operating margin + latest annual/company disclosu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931D51-EADF-4C29-ACE4-C18EBDC53E8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E24" firstHeaderRow="1" firstDataRow="1" firstDataCol="1"/>
  <pivotFields count="20">
    <pivotField showAll="0"/>
    <pivotField showAll="0"/>
    <pivotField showAll="0"/>
    <pivotField showAll="0"/>
    <pivotField showAll="0">
      <items count="16">
        <item x="12"/>
        <item x="8"/>
        <item x="5"/>
        <item x="14"/>
        <item x="9"/>
        <item x="10"/>
        <item x="11"/>
        <item x="4"/>
        <item x="2"/>
        <item x="3"/>
        <item x="13"/>
        <item x="6"/>
        <item x="1"/>
        <item x="7"/>
        <item x="0"/>
        <item t="default"/>
      </items>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1">
        <item x="9"/>
        <item x="3"/>
        <item x="4"/>
        <item x="1"/>
        <item x="2"/>
        <item x="6"/>
        <item x="8"/>
        <item x="5"/>
        <item x="0"/>
        <item x="7"/>
        <item t="default"/>
      </items>
    </pivotField>
    <pivotField showAll="0"/>
    <pivotField showAll="0"/>
    <pivotField showAll="0"/>
    <pivotField showAll="0"/>
    <pivotField showAll="0"/>
    <pivotField dataField="1"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5"/>
  </rowFields>
  <rowItems count="5">
    <i>
      <x v="3"/>
    </i>
    <i>
      <x/>
    </i>
    <i>
      <x v="1"/>
    </i>
    <i>
      <x v="2"/>
    </i>
    <i t="grand">
      <x/>
    </i>
  </rowItems>
  <colItems count="1">
    <i/>
  </colItems>
  <dataFields count="1">
    <dataField name="Sum of Market Capitalisation (USD bn)" fld="12"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3"/>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 chart="6" format="13">
      <pivotArea type="data" outline="0" fieldPosition="0">
        <references count="2">
          <reference field="4294967294" count="1" selected="0">
            <x v="0"/>
          </reference>
          <reference field="5" count="1" selected="0">
            <x v="1"/>
          </reference>
        </references>
      </pivotArea>
    </chartFormat>
    <chartFormat chart="6" format="1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445F3-3B1C-4AC2-84C5-2F6A9EE8B4E2}"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7" firstHeaderRow="0" firstDataRow="0" firstDataCol="0"/>
  <pivotFields count="20">
    <pivotField showAll="0"/>
    <pivotField showAll="0"/>
    <pivotField showAll="0"/>
    <pivotField showAll="0"/>
    <pivotField axis="axisRow" showAll="0">
      <items count="16">
        <item x="12"/>
        <item x="8"/>
        <item x="5"/>
        <item x="14"/>
        <item x="9"/>
        <item x="10"/>
        <item x="11"/>
        <item x="4"/>
        <item x="2"/>
        <item x="3"/>
        <item x="13"/>
        <item x="6"/>
        <item x="1"/>
        <item x="7"/>
        <item x="0"/>
        <item t="default"/>
      </items>
    </pivotField>
    <pivotField showAll="0"/>
    <pivotField showAll="0">
      <items count="11">
        <item x="9"/>
        <item x="3"/>
        <item x="4"/>
        <item x="1"/>
        <item x="2"/>
        <item x="6"/>
        <item x="8"/>
        <item x="5"/>
        <item x="0"/>
        <item x="7"/>
        <item t="default"/>
      </items>
    </pivotField>
    <pivotField showAll="0"/>
    <pivotField showAll="0"/>
    <pivotField showAll="0"/>
    <pivotField showAll="0"/>
    <pivotField showAll="0"/>
    <pivotField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1CD06-AF16-4067-9AFA-CB1C4F6EDCE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5:E16" firstHeaderRow="1" firstDataRow="1" firstDataCol="1"/>
  <pivotFields count="20">
    <pivotField showAll="0"/>
    <pivotField showAll="0"/>
    <pivotField showAll="0"/>
    <pivotField showAll="0"/>
    <pivotField showAll="0">
      <items count="16">
        <item x="12"/>
        <item x="8"/>
        <item x="5"/>
        <item x="14"/>
        <item x="9"/>
        <item x="10"/>
        <item x="11"/>
        <item x="4"/>
        <item x="2"/>
        <item x="3"/>
        <item x="13"/>
        <item x="6"/>
        <item x="1"/>
        <item x="7"/>
        <item x="0"/>
        <item t="default"/>
      </items>
    </pivotField>
    <pivotField showAll="0">
      <items count="5">
        <item x="1"/>
        <item x="3"/>
        <item x="2"/>
        <item x="0"/>
        <item t="default"/>
      </items>
    </pivotField>
    <pivotField axis="axisRow" showAll="0" sortType="descending">
      <items count="11">
        <item x="7"/>
        <item x="0"/>
        <item x="5"/>
        <item x="8"/>
        <item x="6"/>
        <item x="2"/>
        <item x="1"/>
        <item x="4"/>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6"/>
  </rowFields>
  <rowItems count="11">
    <i>
      <x v="1"/>
    </i>
    <i>
      <x v="5"/>
    </i>
    <i>
      <x v="6"/>
    </i>
    <i>
      <x v="8"/>
    </i>
    <i>
      <x v="7"/>
    </i>
    <i>
      <x v="4"/>
    </i>
    <i>
      <x v="2"/>
    </i>
    <i>
      <x v="3"/>
    </i>
    <i>
      <x v="9"/>
    </i>
    <i>
      <x/>
    </i>
    <i t="grand">
      <x/>
    </i>
  </rowItems>
  <colItems count="1">
    <i/>
  </colItems>
  <dataFields count="1">
    <dataField name="Sum of Market Capitalisation (USD bn)"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E85B3F-F30A-4EBF-9A57-808B6BA649A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16" firstHeaderRow="1" firstDataRow="1" firstDataCol="1"/>
  <pivotFields count="20">
    <pivotField showAll="0"/>
    <pivotField showAll="0"/>
    <pivotField axis="axisRow" showAll="0" measureFilter="1" sortType="descending">
      <items count="96">
        <item x="58"/>
        <item x="17"/>
        <item x="19"/>
        <item x="87"/>
        <item x="43"/>
        <item x="5"/>
        <item x="75"/>
        <item x="93"/>
        <item x="90"/>
        <item x="94"/>
        <item x="77"/>
        <item x="71"/>
        <item x="10"/>
        <item x="24"/>
        <item x="6"/>
        <item x="16"/>
        <item x="60"/>
        <item x="65"/>
        <item x="8"/>
        <item x="62"/>
        <item x="85"/>
        <item x="83"/>
        <item x="11"/>
        <item x="84"/>
        <item x="57"/>
        <item x="56"/>
        <item x="41"/>
        <item x="46"/>
        <item x="53"/>
        <item x="50"/>
        <item x="28"/>
        <item x="31"/>
        <item x="0"/>
        <item x="88"/>
        <item x="54"/>
        <item x="45"/>
        <item x="66"/>
        <item x="47"/>
        <item x="63"/>
        <item x="3"/>
        <item x="13"/>
        <item x="9"/>
        <item x="38"/>
        <item x="91"/>
        <item x="25"/>
        <item x="59"/>
        <item x="72"/>
        <item x="79"/>
        <item x="36"/>
        <item x="69"/>
        <item x="78"/>
        <item x="15"/>
        <item x="22"/>
        <item x="26"/>
        <item x="86"/>
        <item x="81"/>
        <item x="42"/>
        <item x="48"/>
        <item x="52"/>
        <item x="44"/>
        <item x="73"/>
        <item x="20"/>
        <item x="14"/>
        <item x="51"/>
        <item x="23"/>
        <item x="74"/>
        <item x="33"/>
        <item x="35"/>
        <item x="82"/>
        <item x="29"/>
        <item x="32"/>
        <item x="34"/>
        <item x="67"/>
        <item x="37"/>
        <item x="7"/>
        <item x="70"/>
        <item x="12"/>
        <item x="49"/>
        <item x="30"/>
        <item x="64"/>
        <item x="21"/>
        <item x="61"/>
        <item x="68"/>
        <item x="39"/>
        <item x="1"/>
        <item x="92"/>
        <item x="76"/>
        <item x="80"/>
        <item x="18"/>
        <item x="4"/>
        <item x="2"/>
        <item x="89"/>
        <item x="55"/>
        <item x="40"/>
        <item x="27"/>
        <item t="default"/>
      </items>
      <autoSortScope>
        <pivotArea dataOnly="0" outline="0" fieldPosition="0">
          <references count="1">
            <reference field="4294967294" count="1" selected="0">
              <x v="0"/>
            </reference>
          </references>
        </pivotArea>
      </autoSortScope>
    </pivotField>
    <pivotField showAll="0"/>
    <pivotField showAll="0">
      <items count="16">
        <item x="12"/>
        <item x="8"/>
        <item x="5"/>
        <item x="14"/>
        <item x="9"/>
        <item x="10"/>
        <item x="11"/>
        <item x="4"/>
        <item x="2"/>
        <item x="3"/>
        <item x="13"/>
        <item x="6"/>
        <item x="1"/>
        <item x="7"/>
        <item x="0"/>
        <item t="default"/>
      </items>
    </pivotField>
    <pivotField showAll="0">
      <items count="5">
        <item x="1"/>
        <item x="3"/>
        <item x="2"/>
        <item x="0"/>
        <item t="default"/>
      </items>
    </pivotField>
    <pivotField showAll="0">
      <items count="11">
        <item x="9"/>
        <item x="3"/>
        <item x="4"/>
        <item x="1"/>
        <item x="2"/>
        <item x="6"/>
        <item x="8"/>
        <item x="5"/>
        <item x="0"/>
        <item x="7"/>
        <item t="default"/>
      </items>
    </pivotField>
    <pivotField showAll="0">
      <items count="30">
        <item x="15"/>
        <item x="22"/>
        <item x="6"/>
        <item x="9"/>
        <item x="12"/>
        <item x="25"/>
        <item x="18"/>
        <item x="16"/>
        <item x="24"/>
        <item x="2"/>
        <item x="21"/>
        <item x="28"/>
        <item x="19"/>
        <item x="11"/>
        <item x="20"/>
        <item x="14"/>
        <item x="27"/>
        <item x="5"/>
        <item x="7"/>
        <item x="13"/>
        <item x="23"/>
        <item x="4"/>
        <item x="8"/>
        <item x="10"/>
        <item x="0"/>
        <item x="1"/>
        <item x="3"/>
        <item x="26"/>
        <item x="17"/>
        <item t="default"/>
      </items>
    </pivotField>
    <pivotField showAll="0"/>
    <pivotField showAll="0"/>
    <pivotField showAll="0">
      <items count="75">
        <item x="59"/>
        <item x="48"/>
        <item x="22"/>
        <item x="25"/>
        <item x="55"/>
        <item x="44"/>
        <item x="61"/>
        <item x="42"/>
        <item x="9"/>
        <item x="10"/>
        <item x="6"/>
        <item x="68"/>
        <item x="46"/>
        <item x="2"/>
        <item x="38"/>
        <item x="45"/>
        <item x="4"/>
        <item x="0"/>
        <item x="51"/>
        <item x="65"/>
        <item x="5"/>
        <item x="67"/>
        <item x="20"/>
        <item x="16"/>
        <item x="30"/>
        <item x="13"/>
        <item x="27"/>
        <item x="1"/>
        <item x="3"/>
        <item x="52"/>
        <item x="11"/>
        <item x="24"/>
        <item x="33"/>
        <item x="23"/>
        <item x="17"/>
        <item x="7"/>
        <item x="18"/>
        <item x="28"/>
        <item x="34"/>
        <item x="60"/>
        <item x="40"/>
        <item x="8"/>
        <item x="72"/>
        <item x="57"/>
        <item x="31"/>
        <item x="73"/>
        <item x="69"/>
        <item x="41"/>
        <item x="63"/>
        <item x="58"/>
        <item x="53"/>
        <item x="35"/>
        <item x="37"/>
        <item x="32"/>
        <item x="70"/>
        <item x="21"/>
        <item x="56"/>
        <item x="29"/>
        <item x="14"/>
        <item x="19"/>
        <item x="43"/>
        <item x="54"/>
        <item x="36"/>
        <item x="47"/>
        <item x="66"/>
        <item x="71"/>
        <item x="49"/>
        <item x="62"/>
        <item x="50"/>
        <item x="12"/>
        <item x="39"/>
        <item x="64"/>
        <item x="15"/>
        <item x="26"/>
        <item t="default"/>
      </items>
    </pivotField>
    <pivotField showAll="0"/>
    <pivotField dataField="1"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2"/>
  </rowFields>
  <rowItems count="11">
    <i>
      <x v="32"/>
    </i>
    <i>
      <x v="84"/>
    </i>
    <i>
      <x v="90"/>
    </i>
    <i>
      <x v="39"/>
    </i>
    <i>
      <x v="89"/>
    </i>
    <i>
      <x v="5"/>
    </i>
    <i>
      <x v="14"/>
    </i>
    <i>
      <x v="74"/>
    </i>
    <i>
      <x v="18"/>
    </i>
    <i>
      <x v="41"/>
    </i>
    <i t="grand">
      <x/>
    </i>
  </rowItems>
  <colItems count="1">
    <i/>
  </colItems>
  <dataFields count="1">
    <dataField name="Sum of Market Capitalisation (USD bn)" fld="1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7799E-92E6-4E0D-85DE-A9BBADFA4BC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9:B40" firstHeaderRow="1" firstDataRow="1" firstDataCol="1"/>
  <pivotFields count="20">
    <pivotField showAll="0"/>
    <pivotField showAll="0"/>
    <pivotField axis="axisRow" showAll="0" measureFilter="1" sortType="descending">
      <items count="96">
        <item x="58"/>
        <item x="17"/>
        <item x="19"/>
        <item x="87"/>
        <item x="43"/>
        <item x="5"/>
        <item x="75"/>
        <item x="93"/>
        <item x="90"/>
        <item x="94"/>
        <item x="77"/>
        <item x="71"/>
        <item x="10"/>
        <item x="24"/>
        <item x="6"/>
        <item x="16"/>
        <item x="60"/>
        <item x="65"/>
        <item x="8"/>
        <item x="62"/>
        <item x="85"/>
        <item x="83"/>
        <item x="11"/>
        <item x="84"/>
        <item x="57"/>
        <item x="56"/>
        <item x="41"/>
        <item x="46"/>
        <item x="53"/>
        <item x="50"/>
        <item x="28"/>
        <item x="31"/>
        <item x="0"/>
        <item x="88"/>
        <item x="54"/>
        <item x="45"/>
        <item x="66"/>
        <item x="47"/>
        <item x="63"/>
        <item x="3"/>
        <item x="13"/>
        <item x="9"/>
        <item x="38"/>
        <item x="91"/>
        <item x="25"/>
        <item x="59"/>
        <item x="72"/>
        <item x="79"/>
        <item x="36"/>
        <item x="69"/>
        <item x="78"/>
        <item x="15"/>
        <item x="22"/>
        <item x="26"/>
        <item x="86"/>
        <item x="81"/>
        <item x="42"/>
        <item x="48"/>
        <item x="52"/>
        <item x="44"/>
        <item x="73"/>
        <item x="20"/>
        <item x="14"/>
        <item x="51"/>
        <item x="23"/>
        <item x="74"/>
        <item x="33"/>
        <item x="35"/>
        <item x="82"/>
        <item x="29"/>
        <item x="32"/>
        <item x="34"/>
        <item x="67"/>
        <item x="37"/>
        <item x="7"/>
        <item x="70"/>
        <item x="12"/>
        <item x="49"/>
        <item x="30"/>
        <item x="64"/>
        <item x="21"/>
        <item x="61"/>
        <item x="68"/>
        <item x="39"/>
        <item x="1"/>
        <item x="92"/>
        <item x="76"/>
        <item x="80"/>
        <item x="18"/>
        <item x="4"/>
        <item x="2"/>
        <item x="89"/>
        <item x="55"/>
        <item x="40"/>
        <item x="27"/>
        <item t="default"/>
      </items>
      <autoSortScope>
        <pivotArea dataOnly="0" outline="0" fieldPosition="0">
          <references count="1">
            <reference field="4294967294" count="1" selected="0">
              <x v="0"/>
            </reference>
          </references>
        </pivotArea>
      </autoSortScope>
    </pivotField>
    <pivotField showAll="0"/>
    <pivotField showAll="0">
      <items count="16">
        <item x="12"/>
        <item x="8"/>
        <item x="5"/>
        <item x="14"/>
        <item x="9"/>
        <item x="10"/>
        <item x="11"/>
        <item x="4"/>
        <item x="2"/>
        <item x="3"/>
        <item x="13"/>
        <item x="6"/>
        <item x="1"/>
        <item x="7"/>
        <item x="0"/>
        <item t="default"/>
      </items>
    </pivotField>
    <pivotField showAll="0">
      <items count="5">
        <item x="1"/>
        <item x="3"/>
        <item x="2"/>
        <item x="0"/>
        <item t="default"/>
      </items>
    </pivotField>
    <pivotField showAll="0">
      <items count="11">
        <item x="9"/>
        <item x="3"/>
        <item x="4"/>
        <item x="1"/>
        <item x="2"/>
        <item x="6"/>
        <item x="8"/>
        <item x="5"/>
        <item x="0"/>
        <item x="7"/>
        <item t="default"/>
      </items>
    </pivotField>
    <pivotField showAll="0"/>
    <pivotField showAll="0"/>
    <pivotField showAll="0"/>
    <pivotField showAll="0"/>
    <pivotField showAll="0"/>
    <pivotField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2"/>
  </rowFields>
  <rowItems count="11">
    <i>
      <x v="89"/>
    </i>
    <i>
      <x v="1"/>
    </i>
    <i>
      <x v="18"/>
    </i>
    <i>
      <x v="84"/>
    </i>
    <i>
      <x v="4"/>
    </i>
    <i>
      <x v="90"/>
    </i>
    <i>
      <x v="76"/>
    </i>
    <i>
      <x v="6"/>
    </i>
    <i>
      <x v="61"/>
    </i>
    <i>
      <x v="39"/>
    </i>
    <i t="grand">
      <x/>
    </i>
  </rowItems>
  <colItems count="1">
    <i/>
  </colItems>
  <dataFields count="1">
    <dataField name="Sum of Revenue (USD bn; TTM or latest FY)" fld="14" baseField="0" baseItem="0"/>
  </dataFields>
  <chartFormats count="12">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89"/>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18"/>
          </reference>
        </references>
      </pivotArea>
    </chartFormat>
    <chartFormat chart="5" format="16">
      <pivotArea type="data" outline="0" fieldPosition="0">
        <references count="2">
          <reference field="4294967294" count="1" selected="0">
            <x v="0"/>
          </reference>
          <reference field="2" count="1" selected="0">
            <x v="84"/>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 chart="5" format="18">
      <pivotArea type="data" outline="0" fieldPosition="0">
        <references count="2">
          <reference field="4294967294" count="1" selected="0">
            <x v="0"/>
          </reference>
          <reference field="2" count="1" selected="0">
            <x v="90"/>
          </reference>
        </references>
      </pivotArea>
    </chartFormat>
    <chartFormat chart="5" format="19">
      <pivotArea type="data" outline="0" fieldPosition="0">
        <references count="2">
          <reference field="4294967294" count="1" selected="0">
            <x v="0"/>
          </reference>
          <reference field="2" count="1" selected="0">
            <x v="76"/>
          </reference>
        </references>
      </pivotArea>
    </chartFormat>
    <chartFormat chart="5" format="20">
      <pivotArea type="data" outline="0" fieldPosition="0">
        <references count="2">
          <reference field="4294967294" count="1" selected="0">
            <x v="0"/>
          </reference>
          <reference field="2" count="1" selected="0">
            <x v="6"/>
          </reference>
        </references>
      </pivotArea>
    </chartFormat>
    <chartFormat chart="5" format="21">
      <pivotArea type="data" outline="0" fieldPosition="0">
        <references count="2">
          <reference field="4294967294" count="1" selected="0">
            <x v="0"/>
          </reference>
          <reference field="2" count="1" selected="0">
            <x v="61"/>
          </reference>
        </references>
      </pivotArea>
    </chartFormat>
    <chartFormat chart="5" format="22">
      <pivotArea type="data" outline="0" fieldPosition="0">
        <references count="2">
          <reference field="4294967294" count="1" selected="0">
            <x v="0"/>
          </reference>
          <reference field="2" count="1" selected="0">
            <x v="39"/>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DF4404-EF7A-4BAB-BD3F-12619B7EC6E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8:E39" firstHeaderRow="1" firstDataRow="1" firstDataCol="1"/>
  <pivotFields count="20">
    <pivotField showAll="0"/>
    <pivotField showAll="0"/>
    <pivotField axis="axisRow" showAll="0" measureFilter="1" sortType="descending">
      <items count="96">
        <item x="58"/>
        <item x="17"/>
        <item x="19"/>
        <item x="87"/>
        <item x="43"/>
        <item x="5"/>
        <item x="75"/>
        <item x="93"/>
        <item x="90"/>
        <item x="94"/>
        <item x="77"/>
        <item x="71"/>
        <item x="10"/>
        <item x="24"/>
        <item x="6"/>
        <item x="16"/>
        <item x="60"/>
        <item x="65"/>
        <item x="8"/>
        <item x="62"/>
        <item x="85"/>
        <item x="83"/>
        <item x="11"/>
        <item x="84"/>
        <item x="57"/>
        <item x="56"/>
        <item x="41"/>
        <item x="46"/>
        <item x="53"/>
        <item x="50"/>
        <item x="28"/>
        <item x="31"/>
        <item x="0"/>
        <item x="88"/>
        <item x="54"/>
        <item x="45"/>
        <item x="66"/>
        <item x="47"/>
        <item x="63"/>
        <item x="3"/>
        <item x="13"/>
        <item x="9"/>
        <item x="38"/>
        <item x="91"/>
        <item x="25"/>
        <item x="59"/>
        <item x="72"/>
        <item x="79"/>
        <item x="36"/>
        <item x="69"/>
        <item x="78"/>
        <item x="15"/>
        <item x="22"/>
        <item x="26"/>
        <item x="86"/>
        <item x="81"/>
        <item x="42"/>
        <item x="48"/>
        <item x="52"/>
        <item x="44"/>
        <item x="73"/>
        <item x="20"/>
        <item x="14"/>
        <item x="51"/>
        <item x="23"/>
        <item x="74"/>
        <item x="33"/>
        <item x="35"/>
        <item x="82"/>
        <item x="29"/>
        <item x="32"/>
        <item x="34"/>
        <item x="67"/>
        <item x="37"/>
        <item x="7"/>
        <item x="70"/>
        <item x="12"/>
        <item x="49"/>
        <item x="30"/>
        <item x="64"/>
        <item x="21"/>
        <item x="61"/>
        <item x="68"/>
        <item x="39"/>
        <item x="1"/>
        <item x="92"/>
        <item x="76"/>
        <item x="80"/>
        <item x="18"/>
        <item x="4"/>
        <item x="2"/>
        <item x="89"/>
        <item x="55"/>
        <item x="40"/>
        <item x="27"/>
        <item t="default"/>
      </items>
      <autoSortScope>
        <pivotArea dataOnly="0" outline="0" fieldPosition="0">
          <references count="1">
            <reference field="4294967294" count="1" selected="0">
              <x v="0"/>
            </reference>
          </references>
        </pivotArea>
      </autoSortScope>
    </pivotField>
    <pivotField showAll="0"/>
    <pivotField showAll="0">
      <items count="16">
        <item x="12"/>
        <item x="8"/>
        <item x="5"/>
        <item x="14"/>
        <item x="9"/>
        <item x="10"/>
        <item x="11"/>
        <item x="4"/>
        <item x="2"/>
        <item x="3"/>
        <item x="13"/>
        <item x="6"/>
        <item x="1"/>
        <item x="7"/>
        <item x="0"/>
        <item t="default"/>
      </items>
    </pivotField>
    <pivotField showAll="0">
      <items count="5">
        <item x="1"/>
        <item x="3"/>
        <item x="2"/>
        <item x="0"/>
        <item t="default"/>
      </items>
    </pivotField>
    <pivotField showAll="0">
      <items count="11">
        <item x="7"/>
        <item x="5"/>
        <item x="8"/>
        <item x="6"/>
        <item x="0"/>
        <item x="2"/>
        <item x="1"/>
        <item x="4"/>
        <item x="3"/>
        <item x="9"/>
        <item t="default"/>
      </items>
    </pivotField>
    <pivotField showAll="0"/>
    <pivotField showAll="0"/>
    <pivotField showAll="0"/>
    <pivotField showAll="0"/>
    <pivotField showAll="0"/>
    <pivotField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dataField="1"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2"/>
  </rowFields>
  <rowItems count="11">
    <i>
      <x v="32"/>
    </i>
    <i>
      <x v="15"/>
    </i>
    <i>
      <x v="49"/>
    </i>
    <i>
      <x v="2"/>
    </i>
    <i>
      <x v="44"/>
    </i>
    <i>
      <x v="5"/>
    </i>
    <i>
      <x v="39"/>
    </i>
    <i>
      <x v="82"/>
    </i>
    <i>
      <x v="70"/>
    </i>
    <i>
      <x v="90"/>
    </i>
    <i t="grand">
      <x/>
    </i>
  </rowItems>
  <colItems count="1">
    <i/>
  </colItems>
  <dataFields count="1">
    <dataField name="Sum of Operating Profit Margin (TTM, %)" fld="15"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7EC234-5725-4FF2-8464-7FE3A9F19044}"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0:H26" firstHeaderRow="1" firstDataRow="1" firstDataCol="1"/>
  <pivotFields count="20">
    <pivotField showAll="0"/>
    <pivotField showAll="0"/>
    <pivotField showAll="0"/>
    <pivotField showAll="0"/>
    <pivotField axis="axisRow" showAll="0" sortType="descending">
      <items count="16">
        <item x="12"/>
        <item x="8"/>
        <item x="5"/>
        <item x="14"/>
        <item x="9"/>
        <item x="10"/>
        <item x="11"/>
        <item x="4"/>
        <item x="2"/>
        <item x="3"/>
        <item x="13"/>
        <item x="6"/>
        <item x="1"/>
        <item x="7"/>
        <item x="0"/>
        <item t="default"/>
      </items>
      <autoSortScope>
        <pivotArea dataOnly="0" outline="0" fieldPosition="0">
          <references count="1">
            <reference field="4294967294" count="1" selected="0">
              <x v="0"/>
            </reference>
          </references>
        </pivotArea>
      </autoSortScope>
    </pivotField>
    <pivotField showAll="0"/>
    <pivotField showAll="0">
      <items count="11">
        <item x="9"/>
        <item x="3"/>
        <item x="4"/>
        <item x="1"/>
        <item x="2"/>
        <item x="6"/>
        <item x="8"/>
        <item x="5"/>
        <item x="0"/>
        <item x="7"/>
        <item t="default"/>
      </items>
    </pivotField>
    <pivotField showAll="0"/>
    <pivotField showAll="0"/>
    <pivotField showAll="0"/>
    <pivotField showAll="0"/>
    <pivotField showAll="0"/>
    <pivotField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4"/>
  </rowFields>
  <rowItems count="16">
    <i>
      <x v="14"/>
    </i>
    <i>
      <x v="2"/>
    </i>
    <i>
      <x v="12"/>
    </i>
    <i>
      <x v="9"/>
    </i>
    <i>
      <x v="8"/>
    </i>
    <i>
      <x v="13"/>
    </i>
    <i>
      <x v="11"/>
    </i>
    <i>
      <x v="5"/>
    </i>
    <i>
      <x v="4"/>
    </i>
    <i>
      <x v="7"/>
    </i>
    <i>
      <x v="6"/>
    </i>
    <i>
      <x v="1"/>
    </i>
    <i>
      <x v="10"/>
    </i>
    <i>
      <x/>
    </i>
    <i>
      <x v="3"/>
    </i>
    <i t="grand">
      <x/>
    </i>
  </rowItems>
  <colItems count="1">
    <i/>
  </colItems>
  <dataFields count="1">
    <dataField name="Sum of Market Capitalisation (USD tn)" fld="13" baseField="0" baseItem="0"/>
  </dataFields>
  <chartFormats count="3">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7A3ED3-37AF-433E-9514-ECB9C6D212AD}"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E17" firstHeaderRow="0" firstDataRow="0" firstDataCol="0"/>
  <pivotFields count="20">
    <pivotField showAll="0"/>
    <pivotField showAll="0"/>
    <pivotField showAll="0">
      <items count="96">
        <item x="58"/>
        <item x="17"/>
        <item x="19"/>
        <item x="87"/>
        <item x="43"/>
        <item x="5"/>
        <item x="75"/>
        <item x="93"/>
        <item x="90"/>
        <item x="94"/>
        <item x="77"/>
        <item x="71"/>
        <item x="10"/>
        <item x="24"/>
        <item x="6"/>
        <item x="16"/>
        <item x="60"/>
        <item x="65"/>
        <item x="8"/>
        <item x="62"/>
        <item x="85"/>
        <item x="83"/>
        <item x="11"/>
        <item x="84"/>
        <item x="57"/>
        <item x="56"/>
        <item x="41"/>
        <item x="46"/>
        <item x="53"/>
        <item x="50"/>
        <item x="28"/>
        <item x="31"/>
        <item x="0"/>
        <item x="88"/>
        <item x="54"/>
        <item x="45"/>
        <item x="66"/>
        <item x="47"/>
        <item x="63"/>
        <item x="3"/>
        <item x="13"/>
        <item x="9"/>
        <item x="38"/>
        <item x="91"/>
        <item x="25"/>
        <item x="59"/>
        <item x="72"/>
        <item x="79"/>
        <item x="36"/>
        <item x="69"/>
        <item x="78"/>
        <item x="15"/>
        <item x="22"/>
        <item x="26"/>
        <item x="86"/>
        <item x="81"/>
        <item x="42"/>
        <item x="48"/>
        <item x="52"/>
        <item x="44"/>
        <item x="73"/>
        <item x="20"/>
        <item x="14"/>
        <item x="51"/>
        <item x="23"/>
        <item x="74"/>
        <item x="33"/>
        <item x="35"/>
        <item x="82"/>
        <item x="29"/>
        <item x="32"/>
        <item x="34"/>
        <item x="67"/>
        <item x="37"/>
        <item x="7"/>
        <item x="70"/>
        <item x="12"/>
        <item x="49"/>
        <item x="30"/>
        <item x="64"/>
        <item x="21"/>
        <item x="61"/>
        <item x="68"/>
        <item x="39"/>
        <item x="1"/>
        <item x="92"/>
        <item x="76"/>
        <item x="80"/>
        <item x="18"/>
        <item x="4"/>
        <item x="2"/>
        <item x="89"/>
        <item x="55"/>
        <item x="40"/>
        <item x="27"/>
        <item t="default"/>
      </items>
    </pivotField>
    <pivotField showAll="0"/>
    <pivotField axis="axisRow" showAll="0">
      <items count="16">
        <item x="12"/>
        <item x="8"/>
        <item x="5"/>
        <item x="14"/>
        <item x="9"/>
        <item x="10"/>
        <item x="11"/>
        <item x="4"/>
        <item x="2"/>
        <item x="3"/>
        <item x="13"/>
        <item x="6"/>
        <item x="1"/>
        <item x="7"/>
        <item x="0"/>
        <item t="default"/>
      </items>
    </pivotField>
    <pivotField showAll="0">
      <items count="5">
        <item x="1"/>
        <item x="3"/>
        <item x="2"/>
        <item x="0"/>
        <item t="default"/>
      </items>
    </pivotField>
    <pivotField showAll="0">
      <items count="11">
        <item x="9"/>
        <item x="3"/>
        <item x="4"/>
        <item x="1"/>
        <item x="2"/>
        <item x="6"/>
        <item x="8"/>
        <item x="5"/>
        <item x="0"/>
        <item x="7"/>
        <item t="default"/>
      </items>
    </pivotField>
    <pivotField showAll="0">
      <items count="30">
        <item x="15"/>
        <item x="22"/>
        <item x="6"/>
        <item x="9"/>
        <item x="12"/>
        <item x="25"/>
        <item x="18"/>
        <item x="16"/>
        <item x="24"/>
        <item x="2"/>
        <item x="21"/>
        <item x="28"/>
        <item x="19"/>
        <item x="11"/>
        <item x="20"/>
        <item x="14"/>
        <item x="27"/>
        <item x="5"/>
        <item x="7"/>
        <item x="13"/>
        <item x="23"/>
        <item x="4"/>
        <item x="8"/>
        <item x="10"/>
        <item x="0"/>
        <item x="1"/>
        <item x="3"/>
        <item x="26"/>
        <item x="17"/>
        <item t="default"/>
      </items>
    </pivotField>
    <pivotField showAll="0"/>
    <pivotField showAll="0"/>
    <pivotField showAll="0">
      <items count="75">
        <item x="59"/>
        <item x="48"/>
        <item x="22"/>
        <item x="25"/>
        <item x="55"/>
        <item x="44"/>
        <item x="61"/>
        <item x="42"/>
        <item x="9"/>
        <item x="10"/>
        <item x="6"/>
        <item x="68"/>
        <item x="46"/>
        <item x="2"/>
        <item x="38"/>
        <item x="45"/>
        <item x="4"/>
        <item x="0"/>
        <item x="51"/>
        <item x="65"/>
        <item x="5"/>
        <item x="67"/>
        <item x="20"/>
        <item x="16"/>
        <item x="30"/>
        <item x="13"/>
        <item x="27"/>
        <item x="1"/>
        <item x="3"/>
        <item x="52"/>
        <item x="11"/>
        <item x="24"/>
        <item x="33"/>
        <item x="23"/>
        <item x="17"/>
        <item x="7"/>
        <item x="18"/>
        <item x="28"/>
        <item x="34"/>
        <item x="60"/>
        <item x="40"/>
        <item x="8"/>
        <item x="72"/>
        <item x="57"/>
        <item x="31"/>
        <item x="73"/>
        <item x="69"/>
        <item x="41"/>
        <item x="63"/>
        <item x="58"/>
        <item x="53"/>
        <item x="35"/>
        <item x="37"/>
        <item x="32"/>
        <item x="70"/>
        <item x="21"/>
        <item x="56"/>
        <item x="29"/>
        <item x="14"/>
        <item x="19"/>
        <item x="43"/>
        <item x="54"/>
        <item x="36"/>
        <item x="47"/>
        <item x="66"/>
        <item x="71"/>
        <item x="49"/>
        <item x="62"/>
        <item x="50"/>
        <item x="12"/>
        <item x="39"/>
        <item x="64"/>
        <item x="15"/>
        <item x="26"/>
        <item t="default"/>
      </items>
    </pivotField>
    <pivotField showAll="0"/>
    <pivotField dataField="1"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6">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6">
        <item x="61"/>
        <item x="74"/>
        <item x="28"/>
        <item x="6"/>
        <item x="68"/>
        <item x="50"/>
        <item x="78"/>
        <item x="83"/>
        <item x="23"/>
        <item x="71"/>
        <item x="91"/>
        <item x="36"/>
        <item x="92"/>
        <item x="69"/>
        <item x="39"/>
        <item x="25"/>
        <item x="79"/>
        <item x="76"/>
        <item x="18"/>
        <item x="73"/>
        <item x="21"/>
        <item x="53"/>
        <item x="86"/>
        <item x="84"/>
        <item x="19"/>
        <item x="62"/>
        <item x="77"/>
        <item x="90"/>
        <item x="45"/>
        <item x="35"/>
        <item x="63"/>
        <item x="56"/>
        <item x="44"/>
        <item x="72"/>
        <item x="88"/>
        <item x="26"/>
        <item x="54"/>
        <item x="70"/>
        <item x="64"/>
        <item x="52"/>
        <item x="29"/>
        <item x="27"/>
        <item x="67"/>
        <item x="38"/>
        <item x="31"/>
        <item x="47"/>
        <item x="81"/>
        <item x="85"/>
        <item x="37"/>
        <item x="14"/>
        <item x="42"/>
        <item x="80"/>
        <item x="7"/>
        <item x="41"/>
        <item x="58"/>
        <item x="46"/>
        <item x="82"/>
        <item x="94"/>
        <item x="13"/>
        <item x="57"/>
        <item x="16"/>
        <item x="60"/>
        <item x="59"/>
        <item x="49"/>
        <item x="22"/>
        <item x="10"/>
        <item x="40"/>
        <item x="66"/>
        <item x="24"/>
        <item x="32"/>
        <item x="30"/>
        <item x="5"/>
        <item x="51"/>
        <item x="87"/>
        <item x="55"/>
        <item x="89"/>
        <item x="48"/>
        <item x="34"/>
        <item x="15"/>
        <item x="93"/>
        <item x="9"/>
        <item x="0"/>
        <item x="65"/>
        <item x="11"/>
        <item x="33"/>
        <item x="3"/>
        <item x="20"/>
        <item x="75"/>
        <item x="12"/>
        <item x="2"/>
        <item x="43"/>
        <item x="1"/>
        <item x="8"/>
        <item x="17"/>
        <item x="4"/>
        <item t="default"/>
      </items>
    </pivotField>
    <pivotField showAll="0">
      <items count="95">
        <item x="6"/>
        <item x="74"/>
        <item x="26"/>
        <item x="43"/>
        <item x="33"/>
        <item x="17"/>
        <item x="10"/>
        <item x="51"/>
        <item x="27"/>
        <item x="57"/>
        <item x="75"/>
        <item x="34"/>
        <item x="20"/>
        <item x="65"/>
        <item x="48"/>
        <item x="18"/>
        <item x="66"/>
        <item x="92"/>
        <item x="88"/>
        <item x="50"/>
        <item x="55"/>
        <item x="4"/>
        <item x="60"/>
        <item x="81"/>
        <item x="12"/>
        <item x="93"/>
        <item x="77"/>
        <item x="87"/>
        <item x="37"/>
        <item x="61"/>
        <item x="80"/>
        <item x="73"/>
        <item x="72"/>
        <item x="29"/>
        <item x="59"/>
        <item x="86"/>
        <item x="90"/>
        <item x="64"/>
        <item x="67"/>
        <item x="44"/>
        <item x="46"/>
        <item x="84"/>
        <item x="91"/>
        <item x="76"/>
        <item x="82"/>
        <item x="11"/>
        <item x="13"/>
        <item x="79"/>
        <item x="41"/>
        <item x="54"/>
        <item x="45"/>
        <item x="31"/>
        <item x="89"/>
        <item x="62"/>
        <item x="58"/>
        <item x="1"/>
        <item x="85"/>
        <item x="71"/>
        <item x="38"/>
        <item x="39"/>
        <item x="35"/>
        <item x="47"/>
        <item x="53"/>
        <item x="30"/>
        <item x="36"/>
        <item x="22"/>
        <item x="21"/>
        <item x="24"/>
        <item x="52"/>
        <item x="83"/>
        <item x="70"/>
        <item x="15"/>
        <item x="56"/>
        <item x="78"/>
        <item x="42"/>
        <item x="9"/>
        <item x="8"/>
        <item x="14"/>
        <item x="23"/>
        <item x="40"/>
        <item x="63"/>
        <item x="28"/>
        <item x="7"/>
        <item x="49"/>
        <item x="2"/>
        <item x="32"/>
        <item x="68"/>
        <item x="3"/>
        <item x="5"/>
        <item x="25"/>
        <item x="19"/>
        <item x="69"/>
        <item x="16"/>
        <item x="0"/>
        <item t="default"/>
      </items>
    </pivotField>
    <pivotField numFmtId="22"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Market Capitalisation (USD bn)" fld="12"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C1B0AF-3CA5-4C6B-9AE5-1052A56BD069}"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showAll="0"/>
    <pivotField showAll="0"/>
    <pivotField dataField="1" showAll="0"/>
    <pivotField showAll="0"/>
    <pivotField showAll="0">
      <items count="16">
        <item x="12"/>
        <item x="8"/>
        <item x="5"/>
        <item x="14"/>
        <item x="9"/>
        <item x="10"/>
        <item x="11"/>
        <item x="4"/>
        <item x="2"/>
        <item x="3"/>
        <item x="13"/>
        <item x="6"/>
        <item x="1"/>
        <item x="7"/>
        <item x="0"/>
        <item t="default"/>
      </items>
    </pivotField>
    <pivotField showAll="0"/>
    <pivotField showAll="0">
      <items count="11">
        <item x="9"/>
        <item x="3"/>
        <item x="4"/>
        <item x="1"/>
        <item x="2"/>
        <item x="6"/>
        <item x="8"/>
        <item x="5"/>
        <item x="0"/>
        <item x="7"/>
        <item t="default"/>
      </items>
    </pivotField>
    <pivotField showAll="0"/>
    <pivotField showAll="0"/>
    <pivotField showAll="0"/>
    <pivotField showAll="0"/>
    <pivotField dataField="1" showAll="0"/>
    <pivotField dataField="1" showAll="0"/>
    <pivotField showAll="0"/>
    <pivotField dataField="1" showAll="0"/>
    <pivotField dataField="1" showAll="0"/>
    <pivotField numFmtId="22" showAll="0"/>
    <pivotField showAll="0"/>
    <pivotField showAll="0"/>
    <pivotField showAll="0"/>
  </pivotFields>
  <rowItems count="1">
    <i/>
  </rowItems>
  <colFields count="1">
    <field x="-2"/>
  </colFields>
  <colItems count="5">
    <i>
      <x/>
    </i>
    <i i="1">
      <x v="1"/>
    </i>
    <i i="2">
      <x v="2"/>
    </i>
    <i i="3">
      <x v="3"/>
    </i>
    <i i="4">
      <x v="4"/>
    </i>
  </colItems>
  <dataFields count="5">
    <dataField name="Total Companies" fld="2" subtotal="count" baseField="0" baseItem="0"/>
    <dataField name="Total Market Cap (USD Tn)" fld="12" baseField="0" baseItem="1" numFmtId="43"/>
    <dataField name="Total Revenue (USD Tn)" fld="14" baseField="0" baseItem="2" numFmtId="43"/>
    <dataField name="Avg Profit Margin (%)" fld="15" subtotal="average" baseField="0" baseItem="3" numFmtId="166"/>
    <dataField name="Total Employees(Million)" fld="11" baseField="0" baseItem="4" numFmtId="43"/>
  </dataFields>
  <formats count="4">
    <format dxfId="3">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53B56D-AD36-4F5B-9971-3247201DD3A6}" autoFormatId="16" applyNumberFormats="0" applyBorderFormats="0" applyFontFormats="0" applyPatternFormats="0" applyAlignmentFormats="0" applyWidthHeightFormats="0">
  <queryTableRefresh nextId="21">
    <queryTableFields count="20">
      <queryTableField id="1" name="Rank" tableColumnId="1"/>
      <queryTableField id="2" name="Company ID" tableColumnId="2"/>
      <queryTableField id="3" name="Company Name" tableColumnId="3"/>
      <queryTableField id="4" name="Ticker" tableColumnId="4"/>
      <queryTableField id="5" name="Country" tableColumnId="5"/>
      <queryTableField id="6" name="Region" tableColumnId="6"/>
      <queryTableField id="7" name="Sector" tableColumnId="7"/>
      <queryTableField id="8" name="Industry" tableColumnId="8"/>
      <queryTableField id="9" name="Stock Exchange" tableColumnId="9"/>
      <queryTableField id="10" name="Year Founded" tableColumnId="10"/>
      <queryTableField id="11" name="Company Age" tableColumnId="11"/>
      <queryTableField id="12" name="Employees" tableColumnId="12"/>
      <queryTableField id="13" name="Market Capitalisation (USD bn)" tableColumnId="13"/>
      <queryTableField id="14" name="Market Capitalisation (USD tn)" tableColumnId="14"/>
      <queryTableField id="15" name="Revenue (USD bn; TTM or latest FY)" tableColumnId="15"/>
      <queryTableField id="16" name="Operating Profit Margin (TTM, %)" tableColumnId="16"/>
      <queryTableField id="17" name="As-of Date" tableColumnId="17"/>
      <queryTableField id="18" name="Market Source URL" tableColumnId="18"/>
      <queryTableField id="19" name="Annual Data Source" tableColumnId="19"/>
      <queryTableField id="20" name="Data Status" tableColumnId="2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16</v>
    <v>7</v>
  </rv>
  <rv s="0">
    <v>1</v>
    <v>8</v>
    <v>16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9DF625-919C-4CF3-9B00-D2F98E668813}" sourceName="Country">
  <pivotTables>
    <pivotTable tabId="4" name="PivotTable1"/>
    <pivotTable tabId="4" name="PivotTable2"/>
    <pivotTable tabId="4" name="PivotTable3"/>
    <pivotTable tabId="4" name="PivotTable4"/>
    <pivotTable tabId="4" name="PivotTable6"/>
    <pivotTable tabId="4" name="PivotTable8"/>
    <pivotTable tabId="4" name="PivotTable5"/>
    <pivotTable tabId="4" name="PivotTable7"/>
    <pivotTable tabId="6" name="PivotTable11"/>
  </pivotTables>
  <data>
    <tabular pivotCacheId="836672154">
      <items count="15">
        <i x="12" s="1"/>
        <i x="8" s="1"/>
        <i x="5" s="1"/>
        <i x="14" s="1"/>
        <i x="9" s="1"/>
        <i x="10" s="1"/>
        <i x="11" s="1"/>
        <i x="4" s="1"/>
        <i x="2" s="1"/>
        <i x="3" s="1"/>
        <i x="13" s="1"/>
        <i x="6" s="1"/>
        <i x="1"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B52BBADA-806E-4AE2-9623-FD87D63BFE36}" sourceName="Sector">
  <pivotTables>
    <pivotTable tabId="4" name="PivotTable1"/>
    <pivotTable tabId="4" name="PivotTable2"/>
    <pivotTable tabId="4" name="PivotTable3"/>
    <pivotTable tabId="4" name="PivotTable4"/>
    <pivotTable tabId="4" name="PivotTable6"/>
    <pivotTable tabId="4" name="PivotTable8"/>
    <pivotTable tabId="4" name="PivotTable5"/>
    <pivotTable tabId="4" name="PivotTable7"/>
    <pivotTable tabId="6" name="PivotTable11"/>
  </pivotTables>
  <data>
    <tabular pivotCacheId="836672154">
      <items count="10">
        <i x="9" s="1"/>
        <i x="3" s="1"/>
        <i x="4" s="1"/>
        <i x="1" s="1"/>
        <i x="2" s="1"/>
        <i x="6" s="1"/>
        <i x="8" s="1"/>
        <i x="5"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FD4A701-D26F-4CC6-98C0-219FE745E559}" cache="Slicer_Country" caption="Country" rowHeight="241300"/>
  <slicer name="Sector" xr10:uid="{3A2DBFDE-53FD-4433-A749-4001677D27E0}" cache="Slicer_Sector" caption="Secto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9A1832-5041-4620-92BD-1042BB7B8FAE}" name="Table_15" displayName="Table_15" ref="A1:T96" tableType="queryTable" totalsRowShown="0">
  <autoFilter ref="A1:T96" xr:uid="{AA9A1832-5041-4620-92BD-1042BB7B8FAE}"/>
  <sortState xmlns:xlrd2="http://schemas.microsoft.com/office/spreadsheetml/2017/richdata2" ref="A2:T96">
    <sortCondition descending="1" ref="N1:N96"/>
  </sortState>
  <tableColumns count="20">
    <tableColumn id="1" xr3:uid="{95410657-C774-475F-8C73-1122E3A570DF}" uniqueName="1" name="Rank" queryTableFieldId="1"/>
    <tableColumn id="2" xr3:uid="{C2D2798E-F977-4F5D-8782-48E57C2012F5}" uniqueName="2" name="Company ID" queryTableFieldId="2" dataDxfId="19"/>
    <tableColumn id="3" xr3:uid="{635CF898-0904-4DCE-B205-BF06C4A07E7C}" uniqueName="3" name="Company Name" queryTableFieldId="3" dataDxfId="18"/>
    <tableColumn id="4" xr3:uid="{2F2E4402-EDA5-43D3-9D92-6A0E1D7995CD}" uniqueName="4" name="Ticker" queryTableFieldId="4" dataDxfId="17"/>
    <tableColumn id="5" xr3:uid="{85D6C3F8-39D3-4496-B758-50415868C536}" uniqueName="5" name="Country" queryTableFieldId="5" dataDxfId="16"/>
    <tableColumn id="6" xr3:uid="{007265E2-EF0C-492B-99B5-97E90F7BCA93}" uniqueName="6" name="Region" queryTableFieldId="6" dataDxfId="15"/>
    <tableColumn id="7" xr3:uid="{65367B7F-3EAC-40CC-8F28-64F30F5AC613}" uniqueName="7" name="Sector" queryTableFieldId="7" dataDxfId="14"/>
    <tableColumn id="8" xr3:uid="{0DF41690-C5F9-404A-A0E0-0683395F98C7}" uniqueName="8" name="Industry" queryTableFieldId="8" dataDxfId="13"/>
    <tableColumn id="9" xr3:uid="{490CDC7C-888B-4D06-AD5F-81B7ED421646}" uniqueName="9" name="Stock Exchange" queryTableFieldId="9" dataDxfId="12"/>
    <tableColumn id="10" xr3:uid="{1F8B189B-59DE-4428-B4E7-EE34CE2D13FA}" uniqueName="10" name="Year Founded" queryTableFieldId="10"/>
    <tableColumn id="11" xr3:uid="{EC7A03B6-17AE-4406-9546-5949736BF990}" uniqueName="11" name="Company Age" queryTableFieldId="11"/>
    <tableColumn id="12" xr3:uid="{B43C3B04-F095-46CA-873C-4494475EF689}" uniqueName="12" name="Employees" queryTableFieldId="12"/>
    <tableColumn id="13" xr3:uid="{23B438DA-558D-4F9C-B4FF-36E842C7D9E3}" uniqueName="13" name="Market Capitalisation (USD bn)" queryTableFieldId="13"/>
    <tableColumn id="14" xr3:uid="{1F55EECB-9198-4239-9A45-0F35FF0B6A1E}" uniqueName="14" name="Market Capitalisation (USD tn)" queryTableFieldId="14"/>
    <tableColumn id="15" xr3:uid="{74A5430A-0DA7-4B76-BFA7-9F3AB54FD4A9}" uniqueName="15" name="Revenue (USD bn; TTM or latest FY)" queryTableFieldId="15"/>
    <tableColumn id="16" xr3:uid="{CAEDDC13-8C24-43A1-992B-FC7A2DDAFB21}" uniqueName="16" name="Operating Profit Margin (TTM, %)" queryTableFieldId="16"/>
    <tableColumn id="17" xr3:uid="{E6C50098-E36D-40C5-ACCC-53DA62AD2173}" uniqueName="17" name="As-of Date" queryTableFieldId="17" dataDxfId="11"/>
    <tableColumn id="18" xr3:uid="{48B663A8-F476-49EC-8149-4C94A4E059E5}" uniqueName="18" name="Market Source URL" queryTableFieldId="18" dataDxfId="10"/>
    <tableColumn id="19" xr3:uid="{8ED05502-0930-45DD-861B-3B76682E9670}" uniqueName="19" name="Annual Data Source" queryTableFieldId="19" dataDxfId="9"/>
    <tableColumn id="20" xr3:uid="{1F98ACCD-2C1B-481B-994F-87F011403E42}" uniqueName="20" name="Data Status" queryTableFieldId="20"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1590A3-0E37-4F27-8941-9F28A3FA2B6A}" name="Table_14" displayName="Table_14" ref="A2:S102" headerRowDxfId="7">
  <autoFilter ref="A2:S102" xr:uid="{7A1590A3-0E37-4F27-8941-9F28A3FA2B6A}"/>
  <sortState xmlns:xlrd2="http://schemas.microsoft.com/office/spreadsheetml/2017/richdata2" ref="A3:S102">
    <sortCondition descending="1" ref="M2:M102"/>
  </sortState>
  <tableColumns count="19">
    <tableColumn id="1" xr3:uid="{BB030B69-4FDD-4181-97C5-3E9821E1DB56}" name="Rank"/>
    <tableColumn id="2" xr3:uid="{A499C0E1-CA25-4D20-982D-72B9980DBEC3}" name="Company ID"/>
    <tableColumn id="3" xr3:uid="{710FDE1A-B5E6-458C-8C9F-5FC3B5219440}" name="Company Name"/>
    <tableColumn id="4" xr3:uid="{679496CC-C2EF-4A05-AB0F-44D068D23049}" name="Ticker"/>
    <tableColumn id="5" xr3:uid="{3F546904-5C30-4B00-A5B8-71767EDA4031}" name="Country"/>
    <tableColumn id="6" xr3:uid="{79CB1886-A23A-4BEC-8A7C-FB183A7CFB48}" name="Region"/>
    <tableColumn id="7" xr3:uid="{11420A33-D643-4256-BB84-31C012B3B184}" name="Sector"/>
    <tableColumn id="8" xr3:uid="{D752B21F-0C3D-467F-B9BA-4C407F248E8C}" name="Industry"/>
    <tableColumn id="9" xr3:uid="{E6864526-E648-4365-9ABA-8F89A9B810FB}" name="Stock Exchange"/>
    <tableColumn id="10" xr3:uid="{800707C1-5F79-4BC1-9472-F1B5241CF706}" name="Year Founded"/>
    <tableColumn id="11" xr3:uid="{973CE2CF-3BA6-4CB6-A184-0EC223089CCF}" name="Employees"/>
    <tableColumn id="12" xr3:uid="{A06EA83E-38F0-4442-B071-4230196F7CCF}" name="Market Capitalisation (USD bn)"/>
    <tableColumn id="13" xr3:uid="{DDB0651B-E027-448D-B21C-4C03A13BC126}" name="Market Capitalisation (USD tn)"/>
    <tableColumn id="14" xr3:uid="{8B9A8121-C9F5-4ED8-86D8-0BC6621B5A59}" name="Revenue (USD bn; TTM or latest FY)"/>
    <tableColumn id="16" xr3:uid="{C33824CC-5B3F-4B4C-B4B1-AABB187D03DD}" name="Operating Profit Margin (TTM, %)"/>
    <tableColumn id="17" xr3:uid="{D50E269F-D40E-4362-8EED-6D9D44FB42FA}" name="As-of Date"/>
    <tableColumn id="18" xr3:uid="{4C2A5D95-1EC2-47D9-B5CF-C0692A80354E}" name="Market Source URL"/>
    <tableColumn id="19" xr3:uid="{CCE58D13-A550-4275-8AD2-BDD5F3950382}" name="Annual Data Source"/>
    <tableColumn id="20" xr3:uid="{BFFCFA37-9263-419E-A3E7-332DC85B5A12}" name="Data Status"/>
  </tableColumns>
  <tableStyleInfo name="TableStyleMedium23"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5FAFFF-A31B-482A-A503-766C65BF4FA5}" name="Table25" displayName="Table25" ref="T2:T102" totalsRowShown="0" headerRowDxfId="6" dataDxfId="5">
  <autoFilter ref="T2:T102" xr:uid="{C05FAFFF-A31B-482A-A503-766C65BF4FA5}"/>
  <tableColumns count="1">
    <tableColumn id="1" xr3:uid="{C37DE13D-49C5-4943-A6F2-08A72CCA4301}" name="Operating Margin Source URL"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7F5C-9049-4588-BDF6-21A9BBC0BF73}">
  <dimension ref="A1:H40"/>
  <sheetViews>
    <sheetView workbookViewId="0">
      <selection activeCell="F2" sqref="F2"/>
    </sheetView>
  </sheetViews>
  <sheetFormatPr defaultRowHeight="14.4"/>
  <cols>
    <col min="1" max="1" width="17.44140625" bestFit="1" customWidth="1"/>
    <col min="2" max="2" width="37.88671875" bestFit="1" customWidth="1"/>
    <col min="3" max="3" width="28.77734375" customWidth="1"/>
    <col min="4" max="4" width="21.109375" bestFit="1" customWidth="1"/>
    <col min="5" max="5" width="36" bestFit="1" customWidth="1"/>
    <col min="6" max="6" width="27.5546875" customWidth="1"/>
    <col min="7" max="7" width="12.5546875" bestFit="1" customWidth="1"/>
    <col min="8" max="8" width="33.44140625" bestFit="1" customWidth="1"/>
    <col min="9" max="9" width="35.33203125" bestFit="1" customWidth="1"/>
    <col min="10" max="101" width="16.33203125" bestFit="1" customWidth="1"/>
    <col min="102" max="103" width="11.33203125" bestFit="1" customWidth="1"/>
  </cols>
  <sheetData>
    <row r="1" spans="1:8" ht="23.4">
      <c r="A1" s="32" t="s">
        <v>643</v>
      </c>
      <c r="B1" s="32"/>
      <c r="C1" s="32"/>
      <c r="D1" s="32"/>
      <c r="E1" s="32"/>
      <c r="F1" s="32"/>
      <c r="G1" s="32"/>
      <c r="H1" s="32"/>
    </row>
    <row r="2" spans="1:8" ht="25.8">
      <c r="A2" s="33" t="s">
        <v>614</v>
      </c>
      <c r="B2" s="34" t="s">
        <v>615</v>
      </c>
      <c r="C2" s="33" t="s">
        <v>616</v>
      </c>
      <c r="D2" s="34" t="s">
        <v>617</v>
      </c>
      <c r="E2" s="33" t="s">
        <v>618</v>
      </c>
      <c r="F2" s="34" t="s">
        <v>619</v>
      </c>
    </row>
    <row r="3" spans="1:8" ht="25.8">
      <c r="A3" s="14">
        <f>COUNTA(Table_15[Company Name])</f>
        <v>95</v>
      </c>
      <c r="B3" s="14">
        <f>SUM('Cleaned Data Top95'!N:N)</f>
        <v>63.129779999999997</v>
      </c>
      <c r="C3" s="14">
        <f>SUM('Cleaned Data Top95'!O:O)</f>
        <v>11373.639000000006</v>
      </c>
      <c r="D3" s="15">
        <f>AVERAGE('Cleaned Data Top95'!P:P)</f>
        <v>27.681578947368415</v>
      </c>
      <c r="E3" s="16">
        <f>SUM(Table_15[Employees])</f>
        <v>14585568</v>
      </c>
      <c r="F3" s="17">
        <f>AVERAGE(Table_15[Company Age])</f>
        <v>79.15789473684211</v>
      </c>
    </row>
    <row r="4" spans="1:8">
      <c r="A4" t="s">
        <v>623</v>
      </c>
      <c r="D4" t="s">
        <v>625</v>
      </c>
    </row>
    <row r="5" spans="1:8">
      <c r="A5" s="11" t="s">
        <v>620</v>
      </c>
      <c r="B5" t="s">
        <v>622</v>
      </c>
      <c r="D5" s="11" t="s">
        <v>620</v>
      </c>
      <c r="E5" t="s">
        <v>622</v>
      </c>
    </row>
    <row r="6" spans="1:8">
      <c r="A6" s="12" t="s">
        <v>22</v>
      </c>
      <c r="B6" s="24">
        <v>5306</v>
      </c>
      <c r="D6" s="12" t="s">
        <v>26</v>
      </c>
      <c r="E6" s="24">
        <v>45332.449999999975</v>
      </c>
    </row>
    <row r="7" spans="1:8">
      <c r="A7" s="12" t="s">
        <v>34</v>
      </c>
      <c r="B7" s="24">
        <v>4609</v>
      </c>
      <c r="D7" s="12" t="s">
        <v>107</v>
      </c>
      <c r="E7" s="24">
        <v>7971.4400000000005</v>
      </c>
    </row>
    <row r="8" spans="1:8">
      <c r="A8" s="12" t="s">
        <v>40</v>
      </c>
      <c r="B8" s="24">
        <v>4096</v>
      </c>
      <c r="D8" s="12" t="s">
        <v>80</v>
      </c>
      <c r="E8" s="24">
        <v>3425.9700000000003</v>
      </c>
    </row>
    <row r="9" spans="1:8">
      <c r="A9" s="12" t="s">
        <v>45</v>
      </c>
      <c r="B9" s="24">
        <v>3783</v>
      </c>
      <c r="D9" s="12" t="s">
        <v>138</v>
      </c>
      <c r="E9" s="24">
        <v>2627.2700000000004</v>
      </c>
    </row>
    <row r="10" spans="1:8">
      <c r="A10" s="12" t="s">
        <v>50</v>
      </c>
      <c r="B10" s="24">
        <v>2794</v>
      </c>
      <c r="D10" s="12" t="s">
        <v>236</v>
      </c>
      <c r="E10" s="24">
        <v>1168.26</v>
      </c>
      <c r="G10" s="11" t="s">
        <v>620</v>
      </c>
      <c r="H10" t="s">
        <v>629</v>
      </c>
    </row>
    <row r="11" spans="1:8">
      <c r="A11" s="12" t="s">
        <v>56</v>
      </c>
      <c r="B11" s="24">
        <v>2155</v>
      </c>
      <c r="D11" s="12" t="s">
        <v>289</v>
      </c>
      <c r="E11" s="24">
        <v>888.9</v>
      </c>
      <c r="G11" s="12" t="s">
        <v>24</v>
      </c>
      <c r="H11" s="24">
        <v>47.855609999999992</v>
      </c>
    </row>
    <row r="12" spans="1:8">
      <c r="A12" s="12" t="s">
        <v>64</v>
      </c>
      <c r="B12" s="24">
        <v>1876</v>
      </c>
      <c r="D12" s="12" t="s">
        <v>248</v>
      </c>
      <c r="E12" s="24">
        <v>598.52</v>
      </c>
      <c r="G12" s="12" t="s">
        <v>172</v>
      </c>
      <c r="H12" s="24">
        <v>3.0045299999999999</v>
      </c>
    </row>
    <row r="13" spans="1:8">
      <c r="A13" s="12" t="s">
        <v>71</v>
      </c>
      <c r="B13" s="24">
        <v>1757</v>
      </c>
      <c r="D13" s="12" t="s">
        <v>449</v>
      </c>
      <c r="E13" s="24">
        <v>463.84000000000003</v>
      </c>
      <c r="G13" s="12" t="s">
        <v>58</v>
      </c>
      <c r="H13" s="24">
        <v>2.3528499999999997</v>
      </c>
    </row>
    <row r="14" spans="1:8">
      <c r="A14" s="12" t="s">
        <v>76</v>
      </c>
      <c r="B14" s="24">
        <v>1679</v>
      </c>
      <c r="D14" s="12" t="s">
        <v>532</v>
      </c>
      <c r="E14" s="24">
        <v>402.79999999999995</v>
      </c>
      <c r="G14" s="12" t="s">
        <v>100</v>
      </c>
      <c r="H14" s="24">
        <v>2.1166700000000001</v>
      </c>
    </row>
    <row r="15" spans="1:8">
      <c r="A15" s="12" t="s">
        <v>86</v>
      </c>
      <c r="B15" s="24">
        <v>1457</v>
      </c>
      <c r="D15" s="12" t="s">
        <v>429</v>
      </c>
      <c r="E15" s="24">
        <v>250.33</v>
      </c>
      <c r="G15" s="12" t="s">
        <v>78</v>
      </c>
      <c r="H15" s="24">
        <v>1.679</v>
      </c>
    </row>
    <row r="16" spans="1:8">
      <c r="A16" s="12" t="s">
        <v>621</v>
      </c>
      <c r="B16" s="24">
        <v>29512</v>
      </c>
      <c r="D16" s="12" t="s">
        <v>621</v>
      </c>
      <c r="E16" s="24">
        <v>63129.779999999984</v>
      </c>
      <c r="G16" s="12" t="s">
        <v>276</v>
      </c>
      <c r="H16" s="24">
        <v>1.3393200000000001</v>
      </c>
    </row>
    <row r="17" spans="1:8">
      <c r="D17" t="e" vm="1">
        <v>#VALUE!</v>
      </c>
      <c r="E17" s="24" t="e" vm="2">
        <v>#VALUE!</v>
      </c>
      <c r="G17" s="12" t="s">
        <v>270</v>
      </c>
      <c r="H17" s="24">
        <v>0.89559999999999995</v>
      </c>
    </row>
    <row r="18" spans="1:8">
      <c r="D18" s="12" t="s">
        <v>642</v>
      </c>
      <c r="G18" s="12" t="s">
        <v>387</v>
      </c>
      <c r="H18" s="24">
        <v>0.7136499999999999</v>
      </c>
    </row>
    <row r="19" spans="1:8">
      <c r="D19" s="11" t="s">
        <v>620</v>
      </c>
      <c r="E19" t="s">
        <v>622</v>
      </c>
      <c r="G19" s="12" t="s">
        <v>379</v>
      </c>
      <c r="H19" s="24">
        <v>0.69308999999999998</v>
      </c>
    </row>
    <row r="20" spans="1:8">
      <c r="D20" s="12" t="s">
        <v>25</v>
      </c>
      <c r="E20" s="24">
        <v>48335.789999999994</v>
      </c>
      <c r="G20" s="12" t="s">
        <v>159</v>
      </c>
      <c r="H20" s="24">
        <v>0.64933000000000007</v>
      </c>
    </row>
    <row r="21" spans="1:8">
      <c r="B21" t="s">
        <v>624</v>
      </c>
      <c r="D21" s="12" t="s">
        <v>59</v>
      </c>
      <c r="E21" s="24">
        <v>8201.1400000000012</v>
      </c>
      <c r="G21" s="12" t="s">
        <v>405</v>
      </c>
      <c r="H21" s="24">
        <v>0.48854999999999998</v>
      </c>
    </row>
    <row r="22" spans="1:8">
      <c r="D22" s="12" t="s">
        <v>160</v>
      </c>
      <c r="E22" s="24">
        <v>4913.8500000000004</v>
      </c>
      <c r="G22" s="12" t="s">
        <v>363</v>
      </c>
      <c r="H22" s="24">
        <v>0.48018000000000005</v>
      </c>
    </row>
    <row r="23" spans="1:8">
      <c r="D23" s="12" t="s">
        <v>79</v>
      </c>
      <c r="E23" s="24">
        <v>1679</v>
      </c>
      <c r="G23" s="12" t="s">
        <v>550</v>
      </c>
      <c r="H23" s="24">
        <v>0.42254999999999998</v>
      </c>
    </row>
    <row r="24" spans="1:8">
      <c r="D24" s="12" t="s">
        <v>621</v>
      </c>
      <c r="E24" s="24">
        <v>63129.78</v>
      </c>
      <c r="G24" s="12" t="s">
        <v>448</v>
      </c>
      <c r="H24" s="24">
        <v>0.23854</v>
      </c>
    </row>
    <row r="25" spans="1:8">
      <c r="G25" s="12" t="s">
        <v>568</v>
      </c>
      <c r="H25" s="24">
        <v>0.20031000000000002</v>
      </c>
    </row>
    <row r="26" spans="1:8">
      <c r="G26" s="12" t="s">
        <v>621</v>
      </c>
      <c r="H26" s="24">
        <v>63.12977999999999</v>
      </c>
    </row>
    <row r="28" spans="1:8">
      <c r="D28" s="11" t="s">
        <v>620</v>
      </c>
      <c r="E28" t="s">
        <v>626</v>
      </c>
    </row>
    <row r="29" spans="1:8">
      <c r="A29" s="11" t="s">
        <v>620</v>
      </c>
      <c r="B29" t="s">
        <v>627</v>
      </c>
      <c r="D29" s="12" t="s">
        <v>22</v>
      </c>
      <c r="E29" s="24">
        <v>74.849999999999994</v>
      </c>
    </row>
    <row r="30" spans="1:8">
      <c r="A30" s="12" t="s">
        <v>50</v>
      </c>
      <c r="B30" s="24">
        <v>742.77</v>
      </c>
      <c r="D30" s="12" t="s">
        <v>130</v>
      </c>
      <c r="E30" s="24">
        <v>70.87</v>
      </c>
    </row>
    <row r="31" spans="1:8">
      <c r="A31" s="12" t="s">
        <v>136</v>
      </c>
      <c r="B31" s="24">
        <v>725.3</v>
      </c>
      <c r="D31" s="12" t="s">
        <v>440</v>
      </c>
      <c r="E31" s="24">
        <v>67.239999999999995</v>
      </c>
    </row>
    <row r="32" spans="1:8">
      <c r="A32" s="12" t="s">
        <v>76</v>
      </c>
      <c r="B32" s="24">
        <v>459.04</v>
      </c>
      <c r="D32" s="12" t="s">
        <v>147</v>
      </c>
      <c r="E32" s="24">
        <v>61.480000000000004</v>
      </c>
    </row>
    <row r="33" spans="1:5">
      <c r="A33" s="12" t="s">
        <v>34</v>
      </c>
      <c r="B33" s="24">
        <v>451.44</v>
      </c>
      <c r="D33" s="12" t="s">
        <v>183</v>
      </c>
      <c r="E33" s="24">
        <v>57.04</v>
      </c>
    </row>
    <row r="34" spans="1:5">
      <c r="A34" s="12" t="s">
        <v>281</v>
      </c>
      <c r="B34" s="24">
        <v>449.71</v>
      </c>
      <c r="D34" s="12" t="s">
        <v>56</v>
      </c>
      <c r="E34" s="24">
        <v>53.6</v>
      </c>
    </row>
    <row r="35" spans="1:5">
      <c r="A35" s="12" t="s">
        <v>40</v>
      </c>
      <c r="B35" s="24">
        <v>422.49</v>
      </c>
      <c r="D35" s="12" t="s">
        <v>45</v>
      </c>
      <c r="E35" s="24">
        <v>48.54</v>
      </c>
    </row>
    <row r="36" spans="1:5">
      <c r="A36" s="12" t="s">
        <v>105</v>
      </c>
      <c r="B36" s="24">
        <v>385.68</v>
      </c>
      <c r="D36" s="12" t="s">
        <v>435</v>
      </c>
      <c r="E36" s="24">
        <v>47.02</v>
      </c>
    </row>
    <row r="37" spans="1:5">
      <c r="A37" s="12" t="s">
        <v>481</v>
      </c>
      <c r="B37" s="24">
        <v>334.31</v>
      </c>
      <c r="D37" s="12" t="s">
        <v>218</v>
      </c>
      <c r="E37" s="24">
        <v>47</v>
      </c>
    </row>
    <row r="38" spans="1:5">
      <c r="A38" s="12" t="s">
        <v>153</v>
      </c>
      <c r="B38" s="24">
        <v>326</v>
      </c>
      <c r="D38" s="12" t="s">
        <v>40</v>
      </c>
      <c r="E38" s="24">
        <v>46.31</v>
      </c>
    </row>
    <row r="39" spans="1:5">
      <c r="A39" s="12" t="s">
        <v>45</v>
      </c>
      <c r="B39" s="24">
        <v>318.27</v>
      </c>
      <c r="D39" s="12" t="s">
        <v>621</v>
      </c>
      <c r="E39" s="24">
        <v>573.95000000000005</v>
      </c>
    </row>
    <row r="40" spans="1:5">
      <c r="A40" s="12" t="s">
        <v>621</v>
      </c>
      <c r="B40" s="24">
        <v>4615.01</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88653-E15F-4781-93D2-3F3157DCD90A}">
  <dimension ref="A3:E5"/>
  <sheetViews>
    <sheetView workbookViewId="0">
      <selection activeCell="E6" sqref="E6"/>
    </sheetView>
  </sheetViews>
  <sheetFormatPr defaultRowHeight="14.4"/>
  <cols>
    <col min="1" max="1" width="15.109375" bestFit="1" customWidth="1"/>
    <col min="2" max="2" width="23.6640625" bestFit="1" customWidth="1"/>
    <col min="3" max="3" width="21.109375" bestFit="1" customWidth="1"/>
    <col min="4" max="4" width="19.21875" bestFit="1" customWidth="1"/>
    <col min="5" max="5" width="22.21875" bestFit="1" customWidth="1"/>
  </cols>
  <sheetData>
    <row r="3" spans="1:5">
      <c r="A3" t="s">
        <v>614</v>
      </c>
      <c r="B3" t="s">
        <v>639</v>
      </c>
      <c r="C3" t="s">
        <v>638</v>
      </c>
      <c r="D3" t="s">
        <v>637</v>
      </c>
      <c r="E3" t="s">
        <v>640</v>
      </c>
    </row>
    <row r="4" spans="1:5">
      <c r="A4" s="24">
        <v>95</v>
      </c>
      <c r="B4" s="27">
        <v>63129.780000000006</v>
      </c>
      <c r="C4" s="27">
        <v>11373.639000000006</v>
      </c>
      <c r="D4" s="28">
        <v>27.681578947368415</v>
      </c>
      <c r="E4" s="27">
        <v>14585568</v>
      </c>
    </row>
    <row r="5" spans="1:5">
      <c r="B5" s="27">
        <f>B4/1000</f>
        <v>63.129780000000004</v>
      </c>
      <c r="C5" s="27">
        <f>C4/1000</f>
        <v>11.373639000000006</v>
      </c>
      <c r="E5" s="27">
        <f>E4/1000000</f>
        <v>14.585568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82AB-1BF4-4185-947F-7D69BAB5D03E}">
  <dimension ref="A1:T96"/>
  <sheetViews>
    <sheetView workbookViewId="0">
      <selection activeCell="E4" sqref="E4"/>
    </sheetView>
  </sheetViews>
  <sheetFormatPr defaultRowHeight="14.4"/>
  <cols>
    <col min="1" max="1" width="7.5546875" bestFit="1" customWidth="1"/>
    <col min="2" max="2" width="13.88671875" bestFit="1" customWidth="1"/>
    <col min="3" max="3" width="25.33203125" bestFit="1" customWidth="1"/>
    <col min="4" max="4" width="9.6640625" bestFit="1" customWidth="1"/>
    <col min="5" max="5" width="12" bestFit="1" customWidth="1"/>
    <col min="6" max="6" width="19" bestFit="1" customWidth="1"/>
    <col min="7" max="7" width="23.109375" bestFit="1" customWidth="1"/>
    <col min="8" max="8" width="24" bestFit="1" customWidth="1"/>
    <col min="9" max="9" width="31.5546875" bestFit="1" customWidth="1"/>
    <col min="10" max="10" width="15.6640625" bestFit="1" customWidth="1"/>
    <col min="11" max="11" width="15.5546875" bestFit="1" customWidth="1"/>
    <col min="12" max="12" width="13" bestFit="1" customWidth="1"/>
    <col min="13" max="13" width="31.109375" bestFit="1" customWidth="1"/>
    <col min="14" max="14" width="30.6640625" bestFit="1" customWidth="1"/>
    <col min="15" max="15" width="35.33203125" bestFit="1" customWidth="1"/>
    <col min="16" max="16" width="33.33203125" bestFit="1" customWidth="1"/>
    <col min="17" max="17" width="15.88671875" bestFit="1" customWidth="1"/>
    <col min="18" max="18" width="57.33203125" bestFit="1" customWidth="1"/>
    <col min="19" max="20" width="81.109375" bestFit="1" customWidth="1"/>
  </cols>
  <sheetData>
    <row r="1" spans="1:20">
      <c r="A1" t="s">
        <v>1</v>
      </c>
      <c r="B1" t="s">
        <v>2</v>
      </c>
      <c r="C1" t="s">
        <v>3</v>
      </c>
      <c r="D1" t="s">
        <v>4</v>
      </c>
      <c r="E1" t="s">
        <v>5</v>
      </c>
      <c r="F1" t="s">
        <v>6</v>
      </c>
      <c r="G1" t="s">
        <v>7</v>
      </c>
      <c r="H1" t="s">
        <v>8</v>
      </c>
      <c r="I1" t="s">
        <v>9</v>
      </c>
      <c r="J1" t="s">
        <v>10</v>
      </c>
      <c r="K1" t="s">
        <v>613</v>
      </c>
      <c r="L1" t="s">
        <v>11</v>
      </c>
      <c r="M1" t="s">
        <v>12</v>
      </c>
      <c r="N1" t="s">
        <v>13</v>
      </c>
      <c r="O1" t="s">
        <v>14</v>
      </c>
      <c r="P1" t="s">
        <v>15</v>
      </c>
      <c r="Q1" t="s">
        <v>16</v>
      </c>
      <c r="R1" t="s">
        <v>17</v>
      </c>
      <c r="S1" t="s">
        <v>18</v>
      </c>
      <c r="T1" t="s">
        <v>19</v>
      </c>
    </row>
    <row r="2" spans="1:20">
      <c r="A2">
        <v>1</v>
      </c>
      <c r="B2" t="s">
        <v>21</v>
      </c>
      <c r="C2" t="s">
        <v>22</v>
      </c>
      <c r="D2" t="s">
        <v>23</v>
      </c>
      <c r="E2" t="s">
        <v>24</v>
      </c>
      <c r="F2" t="s">
        <v>25</v>
      </c>
      <c r="G2" t="s">
        <v>26</v>
      </c>
      <c r="H2" t="s">
        <v>27</v>
      </c>
      <c r="I2" t="s">
        <v>28</v>
      </c>
      <c r="J2">
        <v>1993</v>
      </c>
      <c r="K2">
        <v>33</v>
      </c>
      <c r="L2">
        <v>42000</v>
      </c>
      <c r="M2">
        <v>5306</v>
      </c>
      <c r="N2">
        <v>5.306</v>
      </c>
      <c r="O2">
        <v>253.49</v>
      </c>
      <c r="P2">
        <v>74.849999999999994</v>
      </c>
      <c r="Q2" s="10">
        <v>46265</v>
      </c>
      <c r="R2" t="s">
        <v>29</v>
      </c>
      <c r="S2" t="s">
        <v>30</v>
      </c>
      <c r="T2" t="s">
        <v>31</v>
      </c>
    </row>
    <row r="3" spans="1:20">
      <c r="A3">
        <v>2</v>
      </c>
      <c r="B3" t="s">
        <v>33</v>
      </c>
      <c r="C3" t="s">
        <v>34</v>
      </c>
      <c r="D3" t="s">
        <v>35</v>
      </c>
      <c r="E3" t="s">
        <v>24</v>
      </c>
      <c r="F3" t="s">
        <v>25</v>
      </c>
      <c r="G3" t="s">
        <v>26</v>
      </c>
      <c r="H3" t="s">
        <v>36</v>
      </c>
      <c r="I3" t="s">
        <v>28</v>
      </c>
      <c r="J3">
        <v>1976</v>
      </c>
      <c r="K3">
        <v>50</v>
      </c>
      <c r="L3">
        <v>166000</v>
      </c>
      <c r="M3">
        <v>4609</v>
      </c>
      <c r="N3">
        <v>4.609</v>
      </c>
      <c r="O3">
        <v>451.44</v>
      </c>
      <c r="P3">
        <v>31.89</v>
      </c>
      <c r="Q3" s="10">
        <v>46265</v>
      </c>
      <c r="R3" t="s">
        <v>37</v>
      </c>
      <c r="S3" t="s">
        <v>30</v>
      </c>
      <c r="T3" t="s">
        <v>31</v>
      </c>
    </row>
    <row r="4" spans="1:20">
      <c r="A4">
        <v>3</v>
      </c>
      <c r="B4" t="s">
        <v>39</v>
      </c>
      <c r="C4" t="s">
        <v>40</v>
      </c>
      <c r="D4" t="s">
        <v>41</v>
      </c>
      <c r="E4" t="s">
        <v>24</v>
      </c>
      <c r="F4" t="s">
        <v>25</v>
      </c>
      <c r="G4" t="s">
        <v>26</v>
      </c>
      <c r="H4" t="s">
        <v>36</v>
      </c>
      <c r="I4" t="s">
        <v>28</v>
      </c>
      <c r="J4">
        <v>1998</v>
      </c>
      <c r="K4">
        <v>28</v>
      </c>
      <c r="L4">
        <v>190820</v>
      </c>
      <c r="M4">
        <v>4096</v>
      </c>
      <c r="N4">
        <v>4.0960000000000001</v>
      </c>
      <c r="O4">
        <v>422.49</v>
      </c>
      <c r="P4">
        <v>46.31</v>
      </c>
      <c r="Q4" s="10">
        <v>46265</v>
      </c>
      <c r="R4" t="s">
        <v>42</v>
      </c>
      <c r="S4" t="s">
        <v>30</v>
      </c>
      <c r="T4" t="s">
        <v>31</v>
      </c>
    </row>
    <row r="5" spans="1:20">
      <c r="A5">
        <v>4</v>
      </c>
      <c r="B5" t="s">
        <v>44</v>
      </c>
      <c r="C5" t="s">
        <v>45</v>
      </c>
      <c r="D5" t="s">
        <v>46</v>
      </c>
      <c r="E5" t="s">
        <v>24</v>
      </c>
      <c r="F5" t="s">
        <v>25</v>
      </c>
      <c r="G5" t="s">
        <v>26</v>
      </c>
      <c r="H5" t="s">
        <v>36</v>
      </c>
      <c r="I5" t="s">
        <v>28</v>
      </c>
      <c r="J5">
        <v>1975</v>
      </c>
      <c r="K5">
        <v>51</v>
      </c>
      <c r="L5">
        <v>223000</v>
      </c>
      <c r="M5">
        <v>3783</v>
      </c>
      <c r="N5">
        <v>3.7829999999999999</v>
      </c>
      <c r="O5">
        <v>318.27</v>
      </c>
      <c r="P5">
        <v>48.54</v>
      </c>
      <c r="Q5" s="10">
        <v>46265</v>
      </c>
      <c r="R5" t="s">
        <v>47</v>
      </c>
      <c r="S5" t="s">
        <v>30</v>
      </c>
      <c r="T5" t="s">
        <v>31</v>
      </c>
    </row>
    <row r="6" spans="1:20">
      <c r="A6">
        <v>5</v>
      </c>
      <c r="B6" t="s">
        <v>49</v>
      </c>
      <c r="C6" t="s">
        <v>50</v>
      </c>
      <c r="D6" t="s">
        <v>51</v>
      </c>
      <c r="E6" t="s">
        <v>24</v>
      </c>
      <c r="F6" t="s">
        <v>25</v>
      </c>
      <c r="G6" t="s">
        <v>26</v>
      </c>
      <c r="H6" t="s">
        <v>52</v>
      </c>
      <c r="I6" t="s">
        <v>28</v>
      </c>
      <c r="J6">
        <v>1994</v>
      </c>
      <c r="K6">
        <v>32</v>
      </c>
      <c r="L6">
        <v>1576000</v>
      </c>
      <c r="M6">
        <v>2794</v>
      </c>
      <c r="N6">
        <v>2.794</v>
      </c>
      <c r="O6">
        <v>742.77</v>
      </c>
      <c r="P6">
        <v>13.570000000000002</v>
      </c>
      <c r="Q6" s="10">
        <v>46265</v>
      </c>
      <c r="R6" t="s">
        <v>53</v>
      </c>
      <c r="S6" t="s">
        <v>30</v>
      </c>
      <c r="T6" t="s">
        <v>31</v>
      </c>
    </row>
    <row r="7" spans="1:20">
      <c r="A7">
        <v>6</v>
      </c>
      <c r="B7" t="s">
        <v>55</v>
      </c>
      <c r="C7" t="s">
        <v>56</v>
      </c>
      <c r="D7" t="s">
        <v>57</v>
      </c>
      <c r="E7" t="s">
        <v>58</v>
      </c>
      <c r="F7" t="s">
        <v>59</v>
      </c>
      <c r="G7" t="s">
        <v>26</v>
      </c>
      <c r="H7" t="s">
        <v>27</v>
      </c>
      <c r="I7" t="s">
        <v>60</v>
      </c>
      <c r="J7">
        <v>1987</v>
      </c>
      <c r="K7">
        <v>39</v>
      </c>
      <c r="L7">
        <v>90557</v>
      </c>
      <c r="M7">
        <v>2155</v>
      </c>
      <c r="N7">
        <v>2.1549999999999998</v>
      </c>
      <c r="O7">
        <v>120.17</v>
      </c>
      <c r="P7">
        <v>53.6</v>
      </c>
      <c r="Q7" s="10">
        <v>46265</v>
      </c>
      <c r="R7" t="s">
        <v>61</v>
      </c>
      <c r="S7" t="s">
        <v>30</v>
      </c>
      <c r="T7" t="s">
        <v>31</v>
      </c>
    </row>
    <row r="8" spans="1:20">
      <c r="A8">
        <v>7</v>
      </c>
      <c r="B8" t="s">
        <v>63</v>
      </c>
      <c r="C8" t="s">
        <v>64</v>
      </c>
      <c r="D8" t="s">
        <v>65</v>
      </c>
      <c r="E8" t="s">
        <v>24</v>
      </c>
      <c r="F8" t="s">
        <v>25</v>
      </c>
      <c r="G8" t="s">
        <v>26</v>
      </c>
      <c r="H8" t="s">
        <v>66</v>
      </c>
      <c r="I8" t="s">
        <v>67</v>
      </c>
      <c r="J8">
        <v>2002</v>
      </c>
      <c r="K8">
        <v>24</v>
      </c>
      <c r="L8">
        <v>0</v>
      </c>
      <c r="M8">
        <v>1876</v>
      </c>
      <c r="N8">
        <v>1.8759999999999999</v>
      </c>
      <c r="O8">
        <v>8.76</v>
      </c>
      <c r="P8">
        <v>-22.59</v>
      </c>
      <c r="Q8" s="10">
        <v>46265</v>
      </c>
      <c r="R8" t="s">
        <v>68</v>
      </c>
      <c r="S8" t="s">
        <v>30</v>
      </c>
      <c r="T8" t="s">
        <v>31</v>
      </c>
    </row>
    <row r="9" spans="1:20">
      <c r="A9">
        <v>8</v>
      </c>
      <c r="B9" t="s">
        <v>70</v>
      </c>
      <c r="C9" t="s">
        <v>71</v>
      </c>
      <c r="D9" t="s">
        <v>72</v>
      </c>
      <c r="E9" t="s">
        <v>24</v>
      </c>
      <c r="F9" t="s">
        <v>25</v>
      </c>
      <c r="G9" t="s">
        <v>26</v>
      </c>
      <c r="H9" t="s">
        <v>27</v>
      </c>
      <c r="I9" t="s">
        <v>28</v>
      </c>
      <c r="J9">
        <v>1961</v>
      </c>
      <c r="K9">
        <v>65</v>
      </c>
      <c r="L9">
        <v>33000</v>
      </c>
      <c r="M9">
        <v>1757</v>
      </c>
      <c r="N9">
        <v>1.7569999999999999</v>
      </c>
      <c r="O9">
        <v>75.459999999999994</v>
      </c>
      <c r="P9">
        <v>44.55</v>
      </c>
      <c r="Q9" s="10">
        <v>46265</v>
      </c>
      <c r="R9" t="s">
        <v>73</v>
      </c>
      <c r="S9" t="s">
        <v>30</v>
      </c>
      <c r="T9" t="s">
        <v>31</v>
      </c>
    </row>
    <row r="10" spans="1:20">
      <c r="A10">
        <v>9</v>
      </c>
      <c r="B10" t="s">
        <v>75</v>
      </c>
      <c r="C10" t="s">
        <v>76</v>
      </c>
      <c r="D10" t="s">
        <v>77</v>
      </c>
      <c r="E10" t="s">
        <v>78</v>
      </c>
      <c r="F10" t="s">
        <v>79</v>
      </c>
      <c r="G10" t="s">
        <v>80</v>
      </c>
      <c r="H10" t="s">
        <v>81</v>
      </c>
      <c r="I10" t="s">
        <v>82</v>
      </c>
      <c r="J10">
        <v>1933</v>
      </c>
      <c r="K10">
        <v>93</v>
      </c>
      <c r="L10">
        <v>76664</v>
      </c>
      <c r="M10">
        <v>1679</v>
      </c>
      <c r="N10">
        <v>1.679</v>
      </c>
      <c r="O10">
        <v>459.04</v>
      </c>
      <c r="P10">
        <v>42.47</v>
      </c>
      <c r="Q10" s="10">
        <v>46265</v>
      </c>
      <c r="R10" t="s">
        <v>83</v>
      </c>
      <c r="S10" t="s">
        <v>30</v>
      </c>
      <c r="T10" t="s">
        <v>31</v>
      </c>
    </row>
    <row r="11" spans="1:20">
      <c r="A11">
        <v>10</v>
      </c>
      <c r="B11" t="s">
        <v>85</v>
      </c>
      <c r="C11" t="s">
        <v>86</v>
      </c>
      <c r="D11" t="s">
        <v>87</v>
      </c>
      <c r="E11" t="s">
        <v>24</v>
      </c>
      <c r="F11" t="s">
        <v>25</v>
      </c>
      <c r="G11" t="s">
        <v>26</v>
      </c>
      <c r="H11" t="s">
        <v>88</v>
      </c>
      <c r="I11" t="s">
        <v>28</v>
      </c>
      <c r="J11">
        <v>2004</v>
      </c>
      <c r="K11">
        <v>22</v>
      </c>
      <c r="L11">
        <v>78865</v>
      </c>
      <c r="M11">
        <v>1457</v>
      </c>
      <c r="N11">
        <v>1.4570000000000001</v>
      </c>
      <c r="O11">
        <v>214.96</v>
      </c>
      <c r="P11">
        <v>42.23</v>
      </c>
      <c r="Q11" s="10">
        <v>46265</v>
      </c>
      <c r="R11" t="s">
        <v>89</v>
      </c>
      <c r="S11" t="s">
        <v>30</v>
      </c>
      <c r="T11" t="s">
        <v>31</v>
      </c>
    </row>
    <row r="12" spans="1:20">
      <c r="A12">
        <v>11</v>
      </c>
      <c r="B12" t="s">
        <v>91</v>
      </c>
      <c r="C12" t="s">
        <v>92</v>
      </c>
      <c r="D12" t="s">
        <v>93</v>
      </c>
      <c r="E12" t="s">
        <v>24</v>
      </c>
      <c r="F12" t="s">
        <v>25</v>
      </c>
      <c r="G12" t="s">
        <v>26</v>
      </c>
      <c r="H12" t="s">
        <v>94</v>
      </c>
      <c r="I12" t="s">
        <v>28</v>
      </c>
      <c r="J12">
        <v>2003</v>
      </c>
      <c r="K12">
        <v>23</v>
      </c>
      <c r="L12">
        <v>134785</v>
      </c>
      <c r="M12">
        <v>1448</v>
      </c>
      <c r="N12">
        <v>1.448</v>
      </c>
      <c r="O12">
        <v>97.87</v>
      </c>
      <c r="P12">
        <v>5.9</v>
      </c>
      <c r="Q12" s="10">
        <v>46265</v>
      </c>
      <c r="R12" t="s">
        <v>95</v>
      </c>
      <c r="S12" t="s">
        <v>30</v>
      </c>
      <c r="T12" t="s">
        <v>31</v>
      </c>
    </row>
    <row r="13" spans="1:20">
      <c r="A13">
        <v>12</v>
      </c>
      <c r="B13" t="s">
        <v>97</v>
      </c>
      <c r="C13" t="s">
        <v>98</v>
      </c>
      <c r="D13" t="s">
        <v>99</v>
      </c>
      <c r="E13" t="s">
        <v>100</v>
      </c>
      <c r="F13" t="s">
        <v>59</v>
      </c>
      <c r="G13" t="s">
        <v>26</v>
      </c>
      <c r="H13" t="s">
        <v>27</v>
      </c>
      <c r="I13" t="s">
        <v>101</v>
      </c>
      <c r="J13">
        <v>1969</v>
      </c>
      <c r="K13">
        <v>57</v>
      </c>
      <c r="L13">
        <v>259149</v>
      </c>
      <c r="M13">
        <v>1248</v>
      </c>
      <c r="N13">
        <v>1.248</v>
      </c>
      <c r="O13">
        <v>270.94</v>
      </c>
      <c r="P13">
        <v>25.53</v>
      </c>
      <c r="Q13" s="10">
        <v>46265</v>
      </c>
      <c r="R13" t="s">
        <v>102</v>
      </c>
      <c r="S13" t="s">
        <v>30</v>
      </c>
      <c r="T13" t="s">
        <v>31</v>
      </c>
    </row>
    <row r="14" spans="1:20">
      <c r="A14">
        <v>13</v>
      </c>
      <c r="B14" t="s">
        <v>104</v>
      </c>
      <c r="C14" t="s">
        <v>105</v>
      </c>
      <c r="D14" t="s">
        <v>106</v>
      </c>
      <c r="E14" t="s">
        <v>24</v>
      </c>
      <c r="F14" t="s">
        <v>25</v>
      </c>
      <c r="G14" t="s">
        <v>107</v>
      </c>
      <c r="H14" t="s">
        <v>108</v>
      </c>
      <c r="I14" t="s">
        <v>109</v>
      </c>
      <c r="J14">
        <v>1839</v>
      </c>
      <c r="K14">
        <v>187</v>
      </c>
      <c r="L14">
        <v>387800</v>
      </c>
      <c r="M14">
        <v>1078</v>
      </c>
      <c r="N14">
        <v>1.0780000000000001</v>
      </c>
      <c r="O14">
        <v>385.68</v>
      </c>
      <c r="P14">
        <v>16.010000000000002</v>
      </c>
      <c r="Q14" s="10">
        <v>46265</v>
      </c>
      <c r="R14" t="s">
        <v>110</v>
      </c>
      <c r="S14" t="s">
        <v>30</v>
      </c>
      <c r="T14" t="s">
        <v>31</v>
      </c>
    </row>
    <row r="15" spans="1:20">
      <c r="A15">
        <v>14</v>
      </c>
      <c r="B15" t="s">
        <v>112</v>
      </c>
      <c r="C15" t="s">
        <v>113</v>
      </c>
      <c r="D15" t="s">
        <v>114</v>
      </c>
      <c r="E15" t="s">
        <v>24</v>
      </c>
      <c r="F15" t="s">
        <v>25</v>
      </c>
      <c r="G15" t="s">
        <v>26</v>
      </c>
      <c r="H15" t="s">
        <v>27</v>
      </c>
      <c r="I15" t="s">
        <v>28</v>
      </c>
      <c r="J15">
        <v>1978</v>
      </c>
      <c r="K15">
        <v>48</v>
      </c>
      <c r="L15">
        <v>53000</v>
      </c>
      <c r="M15">
        <v>1066</v>
      </c>
      <c r="N15">
        <v>1.0660000000000001</v>
      </c>
      <c r="O15">
        <v>90.27</v>
      </c>
      <c r="P15">
        <v>25.82</v>
      </c>
      <c r="Q15" s="10">
        <v>46265</v>
      </c>
      <c r="R15" t="s">
        <v>115</v>
      </c>
      <c r="S15" t="s">
        <v>30</v>
      </c>
      <c r="T15" t="s">
        <v>31</v>
      </c>
    </row>
    <row r="16" spans="1:20">
      <c r="A16">
        <v>15</v>
      </c>
      <c r="B16" t="s">
        <v>117</v>
      </c>
      <c r="C16" t="s">
        <v>118</v>
      </c>
      <c r="D16" t="s">
        <v>119</v>
      </c>
      <c r="E16" t="s">
        <v>24</v>
      </c>
      <c r="F16" t="s">
        <v>25</v>
      </c>
      <c r="G16" t="s">
        <v>26</v>
      </c>
      <c r="H16" t="s">
        <v>120</v>
      </c>
      <c r="I16" t="s">
        <v>109</v>
      </c>
      <c r="J16">
        <v>1876</v>
      </c>
      <c r="K16">
        <v>150</v>
      </c>
      <c r="L16">
        <v>33000</v>
      </c>
      <c r="M16">
        <v>1034</v>
      </c>
      <c r="N16">
        <v>1.034</v>
      </c>
      <c r="O16">
        <v>72.239999999999995</v>
      </c>
      <c r="P16">
        <v>43.07</v>
      </c>
      <c r="Q16" s="10">
        <v>46265</v>
      </c>
      <c r="R16" t="s">
        <v>121</v>
      </c>
      <c r="S16" t="s">
        <v>30</v>
      </c>
      <c r="T16" t="s">
        <v>31</v>
      </c>
    </row>
    <row r="17" spans="1:20">
      <c r="A17">
        <v>16</v>
      </c>
      <c r="B17" t="s">
        <v>123</v>
      </c>
      <c r="C17" t="s">
        <v>124</v>
      </c>
      <c r="D17" t="s">
        <v>125</v>
      </c>
      <c r="E17" t="s">
        <v>24</v>
      </c>
      <c r="F17" t="s">
        <v>25</v>
      </c>
      <c r="G17" t="s">
        <v>107</v>
      </c>
      <c r="H17" t="s">
        <v>126</v>
      </c>
      <c r="I17" t="s">
        <v>109</v>
      </c>
      <c r="J17">
        <v>1799</v>
      </c>
      <c r="K17">
        <v>227</v>
      </c>
      <c r="L17">
        <v>318512</v>
      </c>
      <c r="M17">
        <v>944.99</v>
      </c>
      <c r="N17">
        <v>0.94499</v>
      </c>
      <c r="O17">
        <v>186.94</v>
      </c>
      <c r="P17">
        <v>39.94</v>
      </c>
      <c r="Q17" s="10">
        <v>46265</v>
      </c>
      <c r="R17" t="s">
        <v>127</v>
      </c>
      <c r="S17" t="s">
        <v>30</v>
      </c>
      <c r="T17" t="s">
        <v>31</v>
      </c>
    </row>
    <row r="18" spans="1:20">
      <c r="A18">
        <v>17</v>
      </c>
      <c r="B18" t="s">
        <v>129</v>
      </c>
      <c r="C18" t="s">
        <v>130</v>
      </c>
      <c r="D18" t="s">
        <v>131</v>
      </c>
      <c r="E18" t="s">
        <v>100</v>
      </c>
      <c r="F18" t="s">
        <v>59</v>
      </c>
      <c r="G18" t="s">
        <v>26</v>
      </c>
      <c r="H18" t="s">
        <v>27</v>
      </c>
      <c r="I18" t="s">
        <v>101</v>
      </c>
      <c r="J18">
        <v>1983</v>
      </c>
      <c r="K18">
        <v>43</v>
      </c>
      <c r="L18">
        <v>0</v>
      </c>
      <c r="M18">
        <v>868.67</v>
      </c>
      <c r="N18">
        <v>0.86866999999999994</v>
      </c>
      <c r="O18">
        <v>91.71</v>
      </c>
      <c r="P18">
        <v>70.87</v>
      </c>
      <c r="Q18" s="10">
        <v>46265</v>
      </c>
      <c r="R18" t="s">
        <v>133</v>
      </c>
      <c r="S18" t="s">
        <v>30</v>
      </c>
      <c r="T18" t="s">
        <v>31</v>
      </c>
    </row>
    <row r="19" spans="1:20">
      <c r="A19">
        <v>18</v>
      </c>
      <c r="B19" t="s">
        <v>135</v>
      </c>
      <c r="C19" t="s">
        <v>136</v>
      </c>
      <c r="D19" t="s">
        <v>137</v>
      </c>
      <c r="E19" t="s">
        <v>24</v>
      </c>
      <c r="F19" t="s">
        <v>25</v>
      </c>
      <c r="G19" t="s">
        <v>138</v>
      </c>
      <c r="H19" t="s">
        <v>139</v>
      </c>
      <c r="I19" t="s">
        <v>28</v>
      </c>
      <c r="J19">
        <v>1962</v>
      </c>
      <c r="K19">
        <v>64</v>
      </c>
      <c r="L19">
        <v>2100000</v>
      </c>
      <c r="M19">
        <v>835.12</v>
      </c>
      <c r="N19">
        <v>0.83511999999999997</v>
      </c>
      <c r="O19">
        <v>725.3</v>
      </c>
      <c r="P19">
        <v>4.13</v>
      </c>
      <c r="Q19" s="10">
        <v>46265</v>
      </c>
      <c r="R19" t="s">
        <v>140</v>
      </c>
      <c r="S19" t="s">
        <v>30</v>
      </c>
      <c r="T19" t="s">
        <v>31</v>
      </c>
    </row>
    <row r="20" spans="1:20">
      <c r="A20">
        <v>19</v>
      </c>
      <c r="B20" t="s">
        <v>142</v>
      </c>
      <c r="C20" t="s">
        <v>143</v>
      </c>
      <c r="D20" t="s">
        <v>143</v>
      </c>
      <c r="E20" t="s">
        <v>24</v>
      </c>
      <c r="F20" t="s">
        <v>25</v>
      </c>
      <c r="G20" t="s">
        <v>26</v>
      </c>
      <c r="H20" t="s">
        <v>27</v>
      </c>
      <c r="I20" t="s">
        <v>28</v>
      </c>
      <c r="J20">
        <v>1969</v>
      </c>
      <c r="K20">
        <v>57</v>
      </c>
      <c r="L20">
        <v>31000</v>
      </c>
      <c r="M20">
        <v>764.34</v>
      </c>
      <c r="N20">
        <v>0.76434000000000002</v>
      </c>
      <c r="O20">
        <v>37.450000000000003</v>
      </c>
      <c r="P20">
        <v>11.95</v>
      </c>
      <c r="Q20" s="10">
        <v>46265</v>
      </c>
      <c r="R20" t="s">
        <v>144</v>
      </c>
      <c r="S20" t="s">
        <v>30</v>
      </c>
      <c r="T20" t="s">
        <v>31</v>
      </c>
    </row>
    <row r="21" spans="1:20">
      <c r="A21">
        <v>20</v>
      </c>
      <c r="B21" t="s">
        <v>146</v>
      </c>
      <c r="C21" t="s">
        <v>147</v>
      </c>
      <c r="D21" t="s">
        <v>148</v>
      </c>
      <c r="E21" t="s">
        <v>24</v>
      </c>
      <c r="F21" t="s">
        <v>25</v>
      </c>
      <c r="G21" t="s">
        <v>107</v>
      </c>
      <c r="H21" t="s">
        <v>149</v>
      </c>
      <c r="I21" t="s">
        <v>109</v>
      </c>
      <c r="J21">
        <v>1958</v>
      </c>
      <c r="K21">
        <v>68</v>
      </c>
      <c r="L21">
        <v>34100</v>
      </c>
      <c r="M21">
        <v>709.08</v>
      </c>
      <c r="N21">
        <v>0.70908000000000004</v>
      </c>
      <c r="O21">
        <v>43.02</v>
      </c>
      <c r="P21">
        <v>61.480000000000004</v>
      </c>
      <c r="Q21" s="10">
        <v>46265</v>
      </c>
      <c r="R21" t="s">
        <v>150</v>
      </c>
      <c r="S21" t="s">
        <v>30</v>
      </c>
      <c r="T21" t="s">
        <v>31</v>
      </c>
    </row>
    <row r="22" spans="1:20">
      <c r="A22">
        <v>21</v>
      </c>
      <c r="B22" t="s">
        <v>152</v>
      </c>
      <c r="C22" t="s">
        <v>153</v>
      </c>
      <c r="D22" t="s">
        <v>154</v>
      </c>
      <c r="E22" t="s">
        <v>24</v>
      </c>
      <c r="F22" t="s">
        <v>25</v>
      </c>
      <c r="G22" t="s">
        <v>80</v>
      </c>
      <c r="H22" t="s">
        <v>81</v>
      </c>
      <c r="I22" t="s">
        <v>109</v>
      </c>
      <c r="J22">
        <v>1870</v>
      </c>
      <c r="K22">
        <v>156</v>
      </c>
      <c r="L22">
        <v>58000</v>
      </c>
      <c r="M22">
        <v>659.26</v>
      </c>
      <c r="N22">
        <v>0.65925999999999996</v>
      </c>
      <c r="O22">
        <v>326</v>
      </c>
      <c r="P22">
        <v>11.23</v>
      </c>
      <c r="Q22" s="10">
        <v>46265</v>
      </c>
      <c r="R22" t="s">
        <v>155</v>
      </c>
      <c r="S22" t="s">
        <v>30</v>
      </c>
      <c r="T22" t="s">
        <v>31</v>
      </c>
    </row>
    <row r="23" spans="1:20">
      <c r="A23">
        <v>22</v>
      </c>
      <c r="B23" t="s">
        <v>157</v>
      </c>
      <c r="C23" t="s">
        <v>158</v>
      </c>
      <c r="D23" t="s">
        <v>158</v>
      </c>
      <c r="E23" t="s">
        <v>159</v>
      </c>
      <c r="F23" t="s">
        <v>160</v>
      </c>
      <c r="G23" t="s">
        <v>26</v>
      </c>
      <c r="H23" t="s">
        <v>27</v>
      </c>
      <c r="I23" t="s">
        <v>161</v>
      </c>
      <c r="J23">
        <v>1984</v>
      </c>
      <c r="K23">
        <v>42</v>
      </c>
      <c r="L23">
        <v>44175</v>
      </c>
      <c r="M23">
        <v>649.33000000000004</v>
      </c>
      <c r="N23">
        <v>0.64933000000000007</v>
      </c>
      <c r="O23">
        <v>41.02</v>
      </c>
      <c r="P23">
        <v>34.909999999999997</v>
      </c>
      <c r="Q23" s="10">
        <v>46265</v>
      </c>
      <c r="R23" t="s">
        <v>162</v>
      </c>
      <c r="S23" t="s">
        <v>30</v>
      </c>
      <c r="T23" t="s">
        <v>31</v>
      </c>
    </row>
    <row r="24" spans="1:20">
      <c r="A24">
        <v>23</v>
      </c>
      <c r="B24" t="s">
        <v>164</v>
      </c>
      <c r="C24" t="s">
        <v>165</v>
      </c>
      <c r="D24" t="s">
        <v>166</v>
      </c>
      <c r="E24" t="s">
        <v>24</v>
      </c>
      <c r="F24" t="s">
        <v>25</v>
      </c>
      <c r="G24" t="s">
        <v>26</v>
      </c>
      <c r="H24" t="s">
        <v>120</v>
      </c>
      <c r="I24" t="s">
        <v>109</v>
      </c>
      <c r="J24">
        <v>1886</v>
      </c>
      <c r="K24">
        <v>140</v>
      </c>
      <c r="L24">
        <v>138200</v>
      </c>
      <c r="M24">
        <v>641.34</v>
      </c>
      <c r="N24">
        <v>0.64134000000000002</v>
      </c>
      <c r="O24">
        <v>96.36</v>
      </c>
      <c r="P24">
        <v>34.58</v>
      </c>
      <c r="Q24" s="10">
        <v>46265</v>
      </c>
      <c r="R24" t="s">
        <v>167</v>
      </c>
      <c r="S24" t="s">
        <v>30</v>
      </c>
      <c r="T24" t="s">
        <v>31</v>
      </c>
    </row>
    <row r="25" spans="1:20">
      <c r="A25">
        <v>24</v>
      </c>
      <c r="B25" t="s">
        <v>169</v>
      </c>
      <c r="C25" t="s">
        <v>170</v>
      </c>
      <c r="D25" t="s">
        <v>171</v>
      </c>
      <c r="E25" t="s">
        <v>172</v>
      </c>
      <c r="F25" t="s">
        <v>59</v>
      </c>
      <c r="G25" t="s">
        <v>26</v>
      </c>
      <c r="H25" t="s">
        <v>27</v>
      </c>
      <c r="I25" t="s">
        <v>173</v>
      </c>
      <c r="J25">
        <v>2016</v>
      </c>
      <c r="K25">
        <v>10</v>
      </c>
      <c r="L25">
        <v>0</v>
      </c>
      <c r="M25">
        <v>611.37</v>
      </c>
      <c r="N25">
        <v>0.61136999999999997</v>
      </c>
      <c r="O25">
        <v>15.24</v>
      </c>
      <c r="P25">
        <v>43.19</v>
      </c>
      <c r="Q25" s="10">
        <v>46265</v>
      </c>
      <c r="R25" t="s">
        <v>174</v>
      </c>
      <c r="S25" t="s">
        <v>30</v>
      </c>
      <c r="T25" t="s">
        <v>31</v>
      </c>
    </row>
    <row r="26" spans="1:20">
      <c r="A26">
        <v>25</v>
      </c>
      <c r="B26" t="s">
        <v>176</v>
      </c>
      <c r="C26" t="s">
        <v>177</v>
      </c>
      <c r="D26" t="s">
        <v>178</v>
      </c>
      <c r="E26" t="s">
        <v>172</v>
      </c>
      <c r="F26" t="s">
        <v>59</v>
      </c>
      <c r="G26" t="s">
        <v>26</v>
      </c>
      <c r="H26" t="s">
        <v>88</v>
      </c>
      <c r="I26" t="s">
        <v>179</v>
      </c>
      <c r="J26">
        <v>1998</v>
      </c>
      <c r="K26">
        <v>28</v>
      </c>
      <c r="L26">
        <v>87412</v>
      </c>
      <c r="M26">
        <v>516.34</v>
      </c>
      <c r="N26">
        <v>0.51634000000000002</v>
      </c>
      <c r="O26">
        <v>111.76</v>
      </c>
      <c r="P26">
        <v>36.869999999999997</v>
      </c>
      <c r="Q26" s="10">
        <v>46265</v>
      </c>
      <c r="R26" t="s">
        <v>180</v>
      </c>
      <c r="S26" t="s">
        <v>30</v>
      </c>
      <c r="T26" t="s">
        <v>31</v>
      </c>
    </row>
    <row r="27" spans="1:20">
      <c r="A27">
        <v>26</v>
      </c>
      <c r="B27" t="s">
        <v>182</v>
      </c>
      <c r="C27" t="s">
        <v>183</v>
      </c>
      <c r="D27" t="s">
        <v>184</v>
      </c>
      <c r="E27" t="s">
        <v>24</v>
      </c>
      <c r="F27" t="s">
        <v>25</v>
      </c>
      <c r="G27" t="s">
        <v>107</v>
      </c>
      <c r="H27" t="s">
        <v>149</v>
      </c>
      <c r="I27" t="s">
        <v>109</v>
      </c>
      <c r="J27">
        <v>1966</v>
      </c>
      <c r="K27">
        <v>60</v>
      </c>
      <c r="L27">
        <v>39800</v>
      </c>
      <c r="M27">
        <v>515.75</v>
      </c>
      <c r="N27">
        <v>0.51575000000000004</v>
      </c>
      <c r="O27">
        <v>33.93</v>
      </c>
      <c r="P27">
        <v>57.04</v>
      </c>
      <c r="Q27" s="10">
        <v>46265</v>
      </c>
      <c r="R27" t="s">
        <v>185</v>
      </c>
      <c r="S27" t="s">
        <v>30</v>
      </c>
      <c r="T27" t="s">
        <v>31</v>
      </c>
    </row>
    <row r="28" spans="1:20">
      <c r="A28">
        <v>27</v>
      </c>
      <c r="B28" t="s">
        <v>187</v>
      </c>
      <c r="C28" t="s">
        <v>188</v>
      </c>
      <c r="D28" t="s">
        <v>189</v>
      </c>
      <c r="E28" t="s">
        <v>24</v>
      </c>
      <c r="F28" t="s">
        <v>25</v>
      </c>
      <c r="G28" t="s">
        <v>26</v>
      </c>
      <c r="H28" t="s">
        <v>27</v>
      </c>
      <c r="I28" t="s">
        <v>28</v>
      </c>
      <c r="J28">
        <v>1968</v>
      </c>
      <c r="K28">
        <v>58</v>
      </c>
      <c r="L28">
        <v>85100</v>
      </c>
      <c r="M28">
        <v>472.57</v>
      </c>
      <c r="N28">
        <v>0.47256999999999999</v>
      </c>
      <c r="O28">
        <v>53.76</v>
      </c>
      <c r="P28">
        <v>2.94</v>
      </c>
      <c r="Q28" s="10">
        <v>46265</v>
      </c>
      <c r="R28" t="s">
        <v>190</v>
      </c>
      <c r="S28" t="s">
        <v>30</v>
      </c>
      <c r="T28" t="s">
        <v>31</v>
      </c>
    </row>
    <row r="29" spans="1:20">
      <c r="A29">
        <v>28</v>
      </c>
      <c r="B29" t="s">
        <v>192</v>
      </c>
      <c r="C29" t="s">
        <v>193</v>
      </c>
      <c r="D29" t="s">
        <v>194</v>
      </c>
      <c r="E29" t="s">
        <v>24</v>
      </c>
      <c r="F29" t="s">
        <v>25</v>
      </c>
      <c r="G29" t="s">
        <v>26</v>
      </c>
      <c r="H29" t="s">
        <v>120</v>
      </c>
      <c r="I29" t="s">
        <v>109</v>
      </c>
      <c r="J29">
        <v>2013</v>
      </c>
      <c r="K29">
        <v>13</v>
      </c>
      <c r="L29">
        <v>57000</v>
      </c>
      <c r="M29">
        <v>455.42</v>
      </c>
      <c r="N29">
        <v>0.45541999999999999</v>
      </c>
      <c r="O29">
        <v>62.81</v>
      </c>
      <c r="P29">
        <v>9.51</v>
      </c>
      <c r="Q29" s="10">
        <v>46265</v>
      </c>
      <c r="R29" t="s">
        <v>195</v>
      </c>
      <c r="S29" t="s">
        <v>30</v>
      </c>
      <c r="T29" t="s">
        <v>31</v>
      </c>
    </row>
    <row r="30" spans="1:20">
      <c r="A30">
        <v>29</v>
      </c>
      <c r="B30" t="s">
        <v>197</v>
      </c>
      <c r="C30" t="s">
        <v>198</v>
      </c>
      <c r="D30" t="s">
        <v>199</v>
      </c>
      <c r="E30" t="s">
        <v>24</v>
      </c>
      <c r="F30" t="s">
        <v>25</v>
      </c>
      <c r="G30" t="s">
        <v>26</v>
      </c>
      <c r="H30" t="s">
        <v>36</v>
      </c>
      <c r="I30" t="s">
        <v>28</v>
      </c>
      <c r="J30">
        <v>2003</v>
      </c>
      <c r="K30">
        <v>23</v>
      </c>
      <c r="L30">
        <v>4429</v>
      </c>
      <c r="M30">
        <v>449.94</v>
      </c>
      <c r="N30">
        <v>0.44994000000000001</v>
      </c>
      <c r="O30">
        <v>5.22</v>
      </c>
      <c r="P30">
        <v>44.45</v>
      </c>
      <c r="Q30" s="10">
        <v>46265</v>
      </c>
      <c r="R30" t="s">
        <v>200</v>
      </c>
      <c r="S30" t="s">
        <v>30</v>
      </c>
      <c r="T30" t="s">
        <v>31</v>
      </c>
    </row>
    <row r="31" spans="1:20">
      <c r="A31">
        <v>30</v>
      </c>
      <c r="B31" t="s">
        <v>202</v>
      </c>
      <c r="C31" t="s">
        <v>203</v>
      </c>
      <c r="D31" t="s">
        <v>204</v>
      </c>
      <c r="E31" t="s">
        <v>24</v>
      </c>
      <c r="F31" t="s">
        <v>25</v>
      </c>
      <c r="G31" t="s">
        <v>26</v>
      </c>
      <c r="H31" t="s">
        <v>66</v>
      </c>
      <c r="I31" t="s">
        <v>28</v>
      </c>
      <c r="J31">
        <v>1984</v>
      </c>
      <c r="K31">
        <v>42</v>
      </c>
      <c r="L31">
        <v>86200</v>
      </c>
      <c r="M31">
        <v>436.49</v>
      </c>
      <c r="N31">
        <v>0.43648999999999999</v>
      </c>
      <c r="O31">
        <v>60.74</v>
      </c>
      <c r="P31">
        <v>19.59</v>
      </c>
      <c r="Q31" s="10">
        <v>46265</v>
      </c>
      <c r="R31" t="s">
        <v>205</v>
      </c>
      <c r="S31" t="s">
        <v>30</v>
      </c>
      <c r="T31" t="s">
        <v>31</v>
      </c>
    </row>
    <row r="32" spans="1:20">
      <c r="A32">
        <v>31</v>
      </c>
      <c r="B32" t="s">
        <v>207</v>
      </c>
      <c r="C32" t="s">
        <v>208</v>
      </c>
      <c r="D32" t="s">
        <v>209</v>
      </c>
      <c r="E32" t="s">
        <v>24</v>
      </c>
      <c r="F32" t="s">
        <v>25</v>
      </c>
      <c r="G32" t="s">
        <v>107</v>
      </c>
      <c r="H32" t="s">
        <v>126</v>
      </c>
      <c r="I32" t="s">
        <v>109</v>
      </c>
      <c r="J32">
        <v>1784</v>
      </c>
      <c r="K32">
        <v>242</v>
      </c>
      <c r="L32">
        <v>213000</v>
      </c>
      <c r="M32">
        <v>432.95</v>
      </c>
      <c r="N32">
        <v>0.43295</v>
      </c>
      <c r="O32">
        <v>116</v>
      </c>
      <c r="P32">
        <v>34.46</v>
      </c>
      <c r="Q32" s="10">
        <v>46265</v>
      </c>
      <c r="R32" t="s">
        <v>210</v>
      </c>
      <c r="S32" t="s">
        <v>30</v>
      </c>
      <c r="T32" t="s">
        <v>31</v>
      </c>
    </row>
    <row r="33" spans="1:20">
      <c r="A33">
        <v>32</v>
      </c>
      <c r="B33" t="s">
        <v>212</v>
      </c>
      <c r="C33" t="s">
        <v>213</v>
      </c>
      <c r="D33" t="s">
        <v>214</v>
      </c>
      <c r="E33" t="s">
        <v>24</v>
      </c>
      <c r="F33" t="s">
        <v>25</v>
      </c>
      <c r="G33" t="s">
        <v>26</v>
      </c>
      <c r="H33" t="s">
        <v>36</v>
      </c>
      <c r="I33" t="s">
        <v>109</v>
      </c>
      <c r="J33">
        <v>1977</v>
      </c>
      <c r="K33">
        <v>49</v>
      </c>
      <c r="L33">
        <v>141000</v>
      </c>
      <c r="M33">
        <v>431.29</v>
      </c>
      <c r="N33">
        <v>0.43129000000000001</v>
      </c>
      <c r="O33">
        <v>67.349999999999994</v>
      </c>
      <c r="P33">
        <v>29.03</v>
      </c>
      <c r="Q33" s="10">
        <v>46265</v>
      </c>
      <c r="R33" t="s">
        <v>215</v>
      </c>
      <c r="S33" t="s">
        <v>30</v>
      </c>
      <c r="T33" t="s">
        <v>31</v>
      </c>
    </row>
    <row r="34" spans="1:20">
      <c r="A34">
        <v>33</v>
      </c>
      <c r="B34" t="s">
        <v>217</v>
      </c>
      <c r="C34" t="s">
        <v>218</v>
      </c>
      <c r="D34" t="s">
        <v>219</v>
      </c>
      <c r="E34" t="s">
        <v>172</v>
      </c>
      <c r="F34" t="s">
        <v>59</v>
      </c>
      <c r="G34" t="s">
        <v>107</v>
      </c>
      <c r="H34" t="s">
        <v>126</v>
      </c>
      <c r="I34" t="s">
        <v>220</v>
      </c>
      <c r="J34">
        <v>1954</v>
      </c>
      <c r="K34">
        <v>72</v>
      </c>
      <c r="L34">
        <v>378344</v>
      </c>
      <c r="M34">
        <v>427.48</v>
      </c>
      <c r="N34">
        <v>0.42748000000000003</v>
      </c>
      <c r="O34">
        <v>112.1</v>
      </c>
      <c r="P34">
        <v>47</v>
      </c>
      <c r="Q34" s="10">
        <v>46265</v>
      </c>
      <c r="R34" t="s">
        <v>221</v>
      </c>
      <c r="S34" t="s">
        <v>30</v>
      </c>
      <c r="T34" t="s">
        <v>31</v>
      </c>
    </row>
    <row r="35" spans="1:20">
      <c r="A35">
        <v>34</v>
      </c>
      <c r="B35" t="s">
        <v>223</v>
      </c>
      <c r="C35" t="s">
        <v>224</v>
      </c>
      <c r="D35" t="s">
        <v>225</v>
      </c>
      <c r="E35" t="s">
        <v>24</v>
      </c>
      <c r="F35" t="s">
        <v>25</v>
      </c>
      <c r="G35" t="s">
        <v>138</v>
      </c>
      <c r="H35" t="s">
        <v>139</v>
      </c>
      <c r="I35" t="s">
        <v>28</v>
      </c>
      <c r="J35">
        <v>1983</v>
      </c>
      <c r="K35">
        <v>43</v>
      </c>
      <c r="L35">
        <v>341000</v>
      </c>
      <c r="M35">
        <v>418.36</v>
      </c>
      <c r="N35">
        <v>0.41836000000000001</v>
      </c>
      <c r="O35">
        <v>293.58</v>
      </c>
      <c r="P35">
        <v>3.93</v>
      </c>
      <c r="Q35" s="10">
        <v>46265</v>
      </c>
      <c r="R35" t="s">
        <v>226</v>
      </c>
      <c r="S35" t="s">
        <v>30</v>
      </c>
      <c r="T35" t="s">
        <v>31</v>
      </c>
    </row>
    <row r="36" spans="1:20">
      <c r="A36">
        <v>35</v>
      </c>
      <c r="B36" t="s">
        <v>228</v>
      </c>
      <c r="C36" t="s">
        <v>229</v>
      </c>
      <c r="D36" t="s">
        <v>230</v>
      </c>
      <c r="E36" t="s">
        <v>24</v>
      </c>
      <c r="F36" t="s">
        <v>25</v>
      </c>
      <c r="G36" t="s">
        <v>80</v>
      </c>
      <c r="H36" t="s">
        <v>81</v>
      </c>
      <c r="I36" t="s">
        <v>109</v>
      </c>
      <c r="J36">
        <v>1879</v>
      </c>
      <c r="K36">
        <v>147</v>
      </c>
      <c r="L36">
        <v>43039</v>
      </c>
      <c r="M36">
        <v>403.25</v>
      </c>
      <c r="N36">
        <v>0.40325</v>
      </c>
      <c r="O36">
        <v>185.88</v>
      </c>
      <c r="P36">
        <v>10.46</v>
      </c>
      <c r="Q36" s="10">
        <v>46265</v>
      </c>
      <c r="R36" t="s">
        <v>231</v>
      </c>
      <c r="S36" t="s">
        <v>30</v>
      </c>
      <c r="T36" t="s">
        <v>31</v>
      </c>
    </row>
    <row r="37" spans="1:20">
      <c r="A37">
        <v>36</v>
      </c>
      <c r="B37" t="s">
        <v>233</v>
      </c>
      <c r="C37" t="s">
        <v>234</v>
      </c>
      <c r="D37" t="s">
        <v>235</v>
      </c>
      <c r="E37" t="s">
        <v>24</v>
      </c>
      <c r="F37" t="s">
        <v>25</v>
      </c>
      <c r="G37" t="s">
        <v>236</v>
      </c>
      <c r="H37" t="s">
        <v>237</v>
      </c>
      <c r="I37" t="s">
        <v>109</v>
      </c>
      <c r="J37">
        <v>1886</v>
      </c>
      <c r="K37">
        <v>140</v>
      </c>
      <c r="L37">
        <v>65900</v>
      </c>
      <c r="M37">
        <v>382.15</v>
      </c>
      <c r="N37">
        <v>0.38214999999999999</v>
      </c>
      <c r="O37">
        <v>49.28</v>
      </c>
      <c r="P37">
        <v>33.369999999999997</v>
      </c>
      <c r="Q37" s="10">
        <v>46265</v>
      </c>
      <c r="R37" t="s">
        <v>238</v>
      </c>
      <c r="S37" t="s">
        <v>30</v>
      </c>
      <c r="T37" t="s">
        <v>31</v>
      </c>
    </row>
    <row r="38" spans="1:20">
      <c r="A38">
        <v>37</v>
      </c>
      <c r="B38" t="s">
        <v>240</v>
      </c>
      <c r="C38" t="s">
        <v>241</v>
      </c>
      <c r="D38" t="s">
        <v>242</v>
      </c>
      <c r="E38" t="s">
        <v>24</v>
      </c>
      <c r="F38" t="s">
        <v>25</v>
      </c>
      <c r="G38" t="s">
        <v>26</v>
      </c>
      <c r="H38" t="s">
        <v>27</v>
      </c>
      <c r="I38" t="s">
        <v>28</v>
      </c>
      <c r="J38">
        <v>1980</v>
      </c>
      <c r="K38">
        <v>46</v>
      </c>
      <c r="L38">
        <v>23300</v>
      </c>
      <c r="M38">
        <v>376.17</v>
      </c>
      <c r="N38">
        <v>0.37617</v>
      </c>
      <c r="O38">
        <v>21.68</v>
      </c>
      <c r="P38">
        <v>34.520000000000003</v>
      </c>
      <c r="Q38" s="10">
        <v>46265</v>
      </c>
      <c r="R38" t="s">
        <v>243</v>
      </c>
      <c r="S38" t="s">
        <v>30</v>
      </c>
      <c r="T38" t="s">
        <v>31</v>
      </c>
    </row>
    <row r="39" spans="1:20">
      <c r="A39">
        <v>38</v>
      </c>
      <c r="B39" t="s">
        <v>245</v>
      </c>
      <c r="C39" t="s">
        <v>246</v>
      </c>
      <c r="D39" t="s">
        <v>247</v>
      </c>
      <c r="E39" t="s">
        <v>24</v>
      </c>
      <c r="F39" t="s">
        <v>25</v>
      </c>
      <c r="G39" t="s">
        <v>248</v>
      </c>
      <c r="H39" t="s">
        <v>249</v>
      </c>
      <c r="I39" t="s">
        <v>109</v>
      </c>
      <c r="J39">
        <v>1925</v>
      </c>
      <c r="K39">
        <v>101</v>
      </c>
      <c r="L39">
        <v>118000</v>
      </c>
      <c r="M39">
        <v>365.84</v>
      </c>
      <c r="N39">
        <v>0.36584</v>
      </c>
      <c r="O39">
        <v>70.75</v>
      </c>
      <c r="P39">
        <v>17.07</v>
      </c>
      <c r="Q39" s="10">
        <v>46265</v>
      </c>
      <c r="R39" t="s">
        <v>250</v>
      </c>
      <c r="S39" t="s">
        <v>30</v>
      </c>
      <c r="T39" t="s">
        <v>31</v>
      </c>
    </row>
    <row r="40" spans="1:20">
      <c r="A40">
        <v>39</v>
      </c>
      <c r="B40" t="s">
        <v>252</v>
      </c>
      <c r="C40" t="s">
        <v>253</v>
      </c>
      <c r="D40" t="s">
        <v>254</v>
      </c>
      <c r="E40" t="s">
        <v>24</v>
      </c>
      <c r="F40" t="s">
        <v>25</v>
      </c>
      <c r="G40" t="s">
        <v>26</v>
      </c>
      <c r="H40" t="s">
        <v>120</v>
      </c>
      <c r="I40" t="s">
        <v>109</v>
      </c>
      <c r="J40">
        <v>1891</v>
      </c>
      <c r="K40">
        <v>135</v>
      </c>
      <c r="L40">
        <v>75000</v>
      </c>
      <c r="M40">
        <v>365.65</v>
      </c>
      <c r="N40">
        <v>0.36564999999999998</v>
      </c>
      <c r="O40">
        <v>65.760000000000005</v>
      </c>
      <c r="P40">
        <v>32.4</v>
      </c>
      <c r="Q40" s="10">
        <v>46265</v>
      </c>
      <c r="R40" t="s">
        <v>255</v>
      </c>
      <c r="S40" t="s">
        <v>30</v>
      </c>
      <c r="T40" t="s">
        <v>31</v>
      </c>
    </row>
    <row r="41" spans="1:20">
      <c r="A41">
        <v>40</v>
      </c>
      <c r="B41" t="s">
        <v>257</v>
      </c>
      <c r="C41" t="s">
        <v>258</v>
      </c>
      <c r="D41" t="s">
        <v>259</v>
      </c>
      <c r="E41" t="s">
        <v>24</v>
      </c>
      <c r="F41" t="s">
        <v>25</v>
      </c>
      <c r="G41" t="s">
        <v>26</v>
      </c>
      <c r="H41" t="s">
        <v>27</v>
      </c>
      <c r="I41" t="s">
        <v>28</v>
      </c>
      <c r="J41">
        <v>1967</v>
      </c>
      <c r="K41">
        <v>59</v>
      </c>
      <c r="L41">
        <v>36500</v>
      </c>
      <c r="M41">
        <v>362.83</v>
      </c>
      <c r="N41">
        <v>0.36282999999999999</v>
      </c>
      <c r="O41">
        <v>29.02</v>
      </c>
      <c r="P41">
        <v>32.68</v>
      </c>
      <c r="Q41" s="10">
        <v>46265</v>
      </c>
      <c r="R41" t="s">
        <v>260</v>
      </c>
      <c r="S41" t="s">
        <v>30</v>
      </c>
      <c r="T41" t="s">
        <v>31</v>
      </c>
    </row>
    <row r="42" spans="1:20">
      <c r="A42">
        <v>41</v>
      </c>
      <c r="B42" t="s">
        <v>262</v>
      </c>
      <c r="C42" t="s">
        <v>263</v>
      </c>
      <c r="D42" t="s">
        <v>264</v>
      </c>
      <c r="E42" t="s">
        <v>172</v>
      </c>
      <c r="F42" t="s">
        <v>59</v>
      </c>
      <c r="G42" t="s">
        <v>107</v>
      </c>
      <c r="H42" t="s">
        <v>126</v>
      </c>
      <c r="I42" t="s">
        <v>220</v>
      </c>
      <c r="J42">
        <v>1951</v>
      </c>
      <c r="K42">
        <v>75</v>
      </c>
      <c r="L42">
        <v>457835</v>
      </c>
      <c r="M42">
        <v>361.05</v>
      </c>
      <c r="N42">
        <v>0.36105000000000004</v>
      </c>
      <c r="O42">
        <v>105.69</v>
      </c>
      <c r="P42">
        <v>43.65</v>
      </c>
      <c r="Q42" s="10">
        <v>46265</v>
      </c>
      <c r="R42" t="s">
        <v>265</v>
      </c>
      <c r="S42" t="s">
        <v>30</v>
      </c>
      <c r="T42" t="s">
        <v>31</v>
      </c>
    </row>
    <row r="43" spans="1:20">
      <c r="A43">
        <v>42</v>
      </c>
      <c r="B43" t="s">
        <v>267</v>
      </c>
      <c r="C43" t="s">
        <v>268</v>
      </c>
      <c r="D43" t="s">
        <v>269</v>
      </c>
      <c r="E43" t="s">
        <v>270</v>
      </c>
      <c r="F43" t="s">
        <v>160</v>
      </c>
      <c r="G43" t="s">
        <v>26</v>
      </c>
      <c r="H43" t="s">
        <v>120</v>
      </c>
      <c r="I43" t="s">
        <v>271</v>
      </c>
      <c r="J43">
        <v>1896</v>
      </c>
      <c r="K43">
        <v>130</v>
      </c>
      <c r="L43">
        <v>112774</v>
      </c>
      <c r="M43">
        <v>355.34</v>
      </c>
      <c r="N43">
        <v>0.35533999999999999</v>
      </c>
      <c r="O43">
        <v>76.09</v>
      </c>
      <c r="P43">
        <v>26.780000000000005</v>
      </c>
      <c r="Q43" s="10">
        <v>46265</v>
      </c>
      <c r="R43" t="s">
        <v>272</v>
      </c>
      <c r="S43" t="s">
        <v>30</v>
      </c>
      <c r="T43" t="s">
        <v>31</v>
      </c>
    </row>
    <row r="44" spans="1:20">
      <c r="A44">
        <v>43</v>
      </c>
      <c r="B44" t="s">
        <v>274</v>
      </c>
      <c r="C44" t="s">
        <v>275</v>
      </c>
      <c r="D44" t="s">
        <v>275</v>
      </c>
      <c r="E44" t="s">
        <v>276</v>
      </c>
      <c r="F44" t="s">
        <v>160</v>
      </c>
      <c r="G44" t="s">
        <v>107</v>
      </c>
      <c r="H44" t="s">
        <v>126</v>
      </c>
      <c r="I44" t="s">
        <v>277</v>
      </c>
      <c r="J44">
        <v>1865</v>
      </c>
      <c r="K44">
        <v>161</v>
      </c>
      <c r="L44">
        <v>211479</v>
      </c>
      <c r="M44">
        <v>352.76</v>
      </c>
      <c r="N44">
        <v>0.35276000000000002</v>
      </c>
      <c r="O44">
        <v>72.400000000000006</v>
      </c>
      <c r="P44">
        <v>41.15</v>
      </c>
      <c r="Q44" s="10">
        <v>46265</v>
      </c>
      <c r="R44" t="s">
        <v>278</v>
      </c>
      <c r="S44" t="s">
        <v>30</v>
      </c>
      <c r="T44" t="s">
        <v>31</v>
      </c>
    </row>
    <row r="45" spans="1:20">
      <c r="A45">
        <v>44</v>
      </c>
      <c r="B45" t="s">
        <v>280</v>
      </c>
      <c r="C45" t="s">
        <v>281</v>
      </c>
      <c r="D45" t="s">
        <v>282</v>
      </c>
      <c r="E45" t="s">
        <v>24</v>
      </c>
      <c r="F45" t="s">
        <v>25</v>
      </c>
      <c r="G45" t="s">
        <v>107</v>
      </c>
      <c r="H45" t="s">
        <v>283</v>
      </c>
      <c r="I45" t="s">
        <v>109</v>
      </c>
      <c r="J45">
        <v>1977</v>
      </c>
      <c r="K45">
        <v>49</v>
      </c>
      <c r="L45">
        <v>390000</v>
      </c>
      <c r="M45">
        <v>349.97</v>
      </c>
      <c r="N45">
        <v>0.34997</v>
      </c>
      <c r="O45">
        <v>449.71</v>
      </c>
      <c r="P45">
        <v>3.2300000000000004</v>
      </c>
      <c r="Q45" s="10">
        <v>46265</v>
      </c>
      <c r="R45" t="s">
        <v>284</v>
      </c>
      <c r="S45" t="s">
        <v>30</v>
      </c>
      <c r="T45" t="s">
        <v>31</v>
      </c>
    </row>
    <row r="46" spans="1:20">
      <c r="A46">
        <v>45</v>
      </c>
      <c r="B46" t="s">
        <v>286</v>
      </c>
      <c r="C46" t="s">
        <v>287</v>
      </c>
      <c r="D46" t="s">
        <v>288</v>
      </c>
      <c r="E46" t="s">
        <v>24</v>
      </c>
      <c r="F46" t="s">
        <v>25</v>
      </c>
      <c r="G46" t="s">
        <v>289</v>
      </c>
      <c r="H46" t="s">
        <v>290</v>
      </c>
      <c r="I46" t="s">
        <v>109</v>
      </c>
      <c r="J46">
        <v>1892</v>
      </c>
      <c r="K46">
        <v>134</v>
      </c>
      <c r="L46">
        <v>57000</v>
      </c>
      <c r="M46">
        <v>348.6</v>
      </c>
      <c r="N46">
        <v>0.34860000000000002</v>
      </c>
      <c r="O46">
        <v>50.63</v>
      </c>
      <c r="P46">
        <v>21.8</v>
      </c>
      <c r="Q46" s="10">
        <v>46265</v>
      </c>
      <c r="R46" t="s">
        <v>291</v>
      </c>
      <c r="S46" t="s">
        <v>30</v>
      </c>
      <c r="T46" t="s">
        <v>31</v>
      </c>
    </row>
    <row r="47" spans="1:20">
      <c r="A47">
        <v>47</v>
      </c>
      <c r="B47" t="s">
        <v>301</v>
      </c>
      <c r="C47" t="s">
        <v>302</v>
      </c>
      <c r="D47" t="s">
        <v>303</v>
      </c>
      <c r="E47" t="s">
        <v>24</v>
      </c>
      <c r="F47" t="s">
        <v>25</v>
      </c>
      <c r="G47" t="s">
        <v>26</v>
      </c>
      <c r="H47" t="s">
        <v>88</v>
      </c>
      <c r="I47" t="s">
        <v>28</v>
      </c>
      <c r="J47">
        <v>1997</v>
      </c>
      <c r="K47">
        <v>29</v>
      </c>
      <c r="L47">
        <v>16000</v>
      </c>
      <c r="M47">
        <v>338.75</v>
      </c>
      <c r="N47">
        <v>0.33875</v>
      </c>
      <c r="O47">
        <v>46.88</v>
      </c>
      <c r="P47">
        <v>28.15</v>
      </c>
      <c r="Q47" s="10">
        <v>46265</v>
      </c>
      <c r="R47" t="s">
        <v>304</v>
      </c>
      <c r="S47" t="s">
        <v>30</v>
      </c>
      <c r="T47" t="s">
        <v>31</v>
      </c>
    </row>
    <row r="48" spans="1:20">
      <c r="A48">
        <v>48</v>
      </c>
      <c r="B48" t="s">
        <v>306</v>
      </c>
      <c r="C48" t="s">
        <v>307</v>
      </c>
      <c r="D48" t="s">
        <v>308</v>
      </c>
      <c r="E48" t="s">
        <v>24</v>
      </c>
      <c r="F48" t="s">
        <v>25</v>
      </c>
      <c r="G48" t="s">
        <v>138</v>
      </c>
      <c r="H48" t="s">
        <v>309</v>
      </c>
      <c r="I48" t="s">
        <v>109</v>
      </c>
      <c r="J48">
        <v>1837</v>
      </c>
      <c r="K48">
        <v>189</v>
      </c>
      <c r="L48">
        <v>104000</v>
      </c>
      <c r="M48">
        <v>338.11</v>
      </c>
      <c r="N48">
        <v>0.33811000000000002</v>
      </c>
      <c r="O48">
        <v>86.71</v>
      </c>
      <c r="P48">
        <v>23.92</v>
      </c>
      <c r="Q48" s="10">
        <v>46265</v>
      </c>
      <c r="R48" t="s">
        <v>310</v>
      </c>
      <c r="S48" t="s">
        <v>30</v>
      </c>
      <c r="T48" t="s">
        <v>31</v>
      </c>
    </row>
    <row r="49" spans="1:20">
      <c r="A49">
        <v>49</v>
      </c>
      <c r="B49" t="s">
        <v>312</v>
      </c>
      <c r="C49" t="s">
        <v>313</v>
      </c>
      <c r="D49" t="s">
        <v>314</v>
      </c>
      <c r="E49" t="s">
        <v>24</v>
      </c>
      <c r="F49" t="s">
        <v>25</v>
      </c>
      <c r="G49" t="s">
        <v>107</v>
      </c>
      <c r="H49" t="s">
        <v>126</v>
      </c>
      <c r="I49" t="s">
        <v>109</v>
      </c>
      <c r="J49">
        <v>1935</v>
      </c>
      <c r="K49">
        <v>91</v>
      </c>
      <c r="L49">
        <v>83000</v>
      </c>
      <c r="M49">
        <v>335.23</v>
      </c>
      <c r="N49">
        <v>0.33523000000000003</v>
      </c>
      <c r="O49">
        <v>68.77</v>
      </c>
      <c r="P49">
        <v>34.049999999999997</v>
      </c>
      <c r="Q49" s="10">
        <v>46265</v>
      </c>
      <c r="R49" t="s">
        <v>315</v>
      </c>
      <c r="S49" t="s">
        <v>30</v>
      </c>
      <c r="T49" t="s">
        <v>31</v>
      </c>
    </row>
    <row r="50" spans="1:20">
      <c r="A50">
        <v>50</v>
      </c>
      <c r="B50" t="s">
        <v>317</v>
      </c>
      <c r="C50" t="s">
        <v>318</v>
      </c>
      <c r="D50" t="s">
        <v>319</v>
      </c>
      <c r="E50" t="s">
        <v>24</v>
      </c>
      <c r="F50" t="s">
        <v>25</v>
      </c>
      <c r="G50" t="s">
        <v>138</v>
      </c>
      <c r="H50" t="s">
        <v>139</v>
      </c>
      <c r="I50" t="s">
        <v>109</v>
      </c>
      <c r="J50">
        <v>1978</v>
      </c>
      <c r="K50">
        <v>48</v>
      </c>
      <c r="L50">
        <v>472400</v>
      </c>
      <c r="M50">
        <v>327.26</v>
      </c>
      <c r="N50">
        <v>0.32726</v>
      </c>
      <c r="O50">
        <v>166.59</v>
      </c>
      <c r="P50">
        <v>11.29</v>
      </c>
      <c r="Q50" s="10">
        <v>46265</v>
      </c>
      <c r="R50" t="s">
        <v>320</v>
      </c>
      <c r="S50" t="s">
        <v>30</v>
      </c>
      <c r="T50" t="s">
        <v>31</v>
      </c>
    </row>
    <row r="51" spans="1:20">
      <c r="A51">
        <v>51</v>
      </c>
      <c r="B51" t="s">
        <v>322</v>
      </c>
      <c r="C51" t="s">
        <v>323</v>
      </c>
      <c r="D51" t="s">
        <v>324</v>
      </c>
      <c r="E51" t="s">
        <v>172</v>
      </c>
      <c r="F51" t="s">
        <v>59</v>
      </c>
      <c r="G51" t="s">
        <v>107</v>
      </c>
      <c r="H51" t="s">
        <v>126</v>
      </c>
      <c r="I51" t="s">
        <v>220</v>
      </c>
      <c r="J51">
        <v>1912</v>
      </c>
      <c r="K51">
        <v>114</v>
      </c>
      <c r="L51">
        <v>0</v>
      </c>
      <c r="M51">
        <v>312.18</v>
      </c>
      <c r="N51">
        <v>0.31218000000000001</v>
      </c>
      <c r="O51">
        <v>95.37</v>
      </c>
      <c r="P51">
        <v>45.09</v>
      </c>
      <c r="Q51" s="10">
        <v>46265</v>
      </c>
      <c r="R51" t="s">
        <v>325</v>
      </c>
      <c r="S51" t="s">
        <v>30</v>
      </c>
      <c r="T51" t="s">
        <v>31</v>
      </c>
    </row>
    <row r="52" spans="1:20">
      <c r="A52">
        <v>52</v>
      </c>
      <c r="B52" t="s">
        <v>327</v>
      </c>
      <c r="C52" t="s">
        <v>328</v>
      </c>
      <c r="D52" t="s">
        <v>329</v>
      </c>
      <c r="E52" t="s">
        <v>24</v>
      </c>
      <c r="F52" t="s">
        <v>25</v>
      </c>
      <c r="G52" t="s">
        <v>26</v>
      </c>
      <c r="H52" t="s">
        <v>36</v>
      </c>
      <c r="I52" t="s">
        <v>28</v>
      </c>
      <c r="J52">
        <v>2005</v>
      </c>
      <c r="K52">
        <v>21</v>
      </c>
      <c r="L52">
        <v>16068</v>
      </c>
      <c r="M52">
        <v>310.83999999999997</v>
      </c>
      <c r="N52">
        <v>0.31083999999999995</v>
      </c>
      <c r="O52">
        <v>10.6</v>
      </c>
      <c r="P52">
        <v>13.170000000000002</v>
      </c>
      <c r="Q52" s="10">
        <v>46265</v>
      </c>
      <c r="R52" t="s">
        <v>330</v>
      </c>
      <c r="S52" t="s">
        <v>30</v>
      </c>
      <c r="T52" t="s">
        <v>31</v>
      </c>
    </row>
    <row r="53" spans="1:20">
      <c r="A53">
        <v>53</v>
      </c>
      <c r="B53" t="s">
        <v>332</v>
      </c>
      <c r="C53" t="s">
        <v>333</v>
      </c>
      <c r="D53" t="s">
        <v>334</v>
      </c>
      <c r="E53" t="s">
        <v>24</v>
      </c>
      <c r="F53" t="s">
        <v>25</v>
      </c>
      <c r="G53" t="s">
        <v>26</v>
      </c>
      <c r="H53" t="s">
        <v>66</v>
      </c>
      <c r="I53" t="s">
        <v>109</v>
      </c>
      <c r="J53">
        <v>1984</v>
      </c>
      <c r="K53">
        <v>42</v>
      </c>
      <c r="L53">
        <v>97000</v>
      </c>
      <c r="M53">
        <v>300.17</v>
      </c>
      <c r="N53">
        <v>0.30016999999999999</v>
      </c>
      <c r="O53">
        <v>134</v>
      </c>
      <c r="P53">
        <v>8.75</v>
      </c>
      <c r="Q53" s="10">
        <v>46265</v>
      </c>
      <c r="R53" t="s">
        <v>335</v>
      </c>
      <c r="S53" t="s">
        <v>30</v>
      </c>
      <c r="T53" t="s">
        <v>31</v>
      </c>
    </row>
    <row r="54" spans="1:20">
      <c r="A54">
        <v>54</v>
      </c>
      <c r="B54" t="s">
        <v>337</v>
      </c>
      <c r="C54" t="s">
        <v>338</v>
      </c>
      <c r="D54" t="s">
        <v>339</v>
      </c>
      <c r="E54" t="s">
        <v>24</v>
      </c>
      <c r="F54" t="s">
        <v>25</v>
      </c>
      <c r="G54" t="s">
        <v>107</v>
      </c>
      <c r="H54" t="s">
        <v>126</v>
      </c>
      <c r="I54" t="s">
        <v>109</v>
      </c>
      <c r="J54">
        <v>1869</v>
      </c>
      <c r="K54">
        <v>157</v>
      </c>
      <c r="L54">
        <v>47400</v>
      </c>
      <c r="M54">
        <v>298.99</v>
      </c>
      <c r="N54">
        <v>0.29899000000000003</v>
      </c>
      <c r="O54">
        <v>60.44</v>
      </c>
      <c r="P54">
        <v>37.53</v>
      </c>
      <c r="Q54" s="10">
        <v>46265</v>
      </c>
      <c r="R54" t="s">
        <v>340</v>
      </c>
      <c r="S54" t="s">
        <v>30</v>
      </c>
      <c r="T54" t="s">
        <v>31</v>
      </c>
    </row>
    <row r="55" spans="1:20">
      <c r="A55">
        <v>55</v>
      </c>
      <c r="B55" t="s">
        <v>342</v>
      </c>
      <c r="C55" t="s">
        <v>343</v>
      </c>
      <c r="D55" t="s">
        <v>344</v>
      </c>
      <c r="E55" t="s">
        <v>24</v>
      </c>
      <c r="F55" t="s">
        <v>25</v>
      </c>
      <c r="G55" t="s">
        <v>236</v>
      </c>
      <c r="H55" t="s">
        <v>345</v>
      </c>
      <c r="I55" t="s">
        <v>109</v>
      </c>
      <c r="J55">
        <v>2008</v>
      </c>
      <c r="K55">
        <v>18</v>
      </c>
      <c r="L55">
        <v>84900</v>
      </c>
      <c r="M55">
        <v>293.05</v>
      </c>
      <c r="N55">
        <v>0.29305000000000003</v>
      </c>
      <c r="O55">
        <v>41.49</v>
      </c>
      <c r="P55">
        <v>34.14</v>
      </c>
      <c r="Q55" s="10">
        <v>46265</v>
      </c>
      <c r="R55" t="s">
        <v>346</v>
      </c>
      <c r="S55" t="s">
        <v>30</v>
      </c>
      <c r="T55" t="s">
        <v>31</v>
      </c>
    </row>
    <row r="56" spans="1:20">
      <c r="A56">
        <v>56</v>
      </c>
      <c r="B56" t="s">
        <v>348</v>
      </c>
      <c r="C56" t="s">
        <v>349</v>
      </c>
      <c r="D56" t="s">
        <v>350</v>
      </c>
      <c r="E56" t="s">
        <v>270</v>
      </c>
      <c r="F56" t="s">
        <v>160</v>
      </c>
      <c r="G56" t="s">
        <v>26</v>
      </c>
      <c r="H56" t="s">
        <v>120</v>
      </c>
      <c r="I56" t="s">
        <v>351</v>
      </c>
      <c r="J56">
        <v>1996</v>
      </c>
      <c r="K56">
        <v>30</v>
      </c>
      <c r="L56">
        <v>75267</v>
      </c>
      <c r="M56">
        <v>289.38</v>
      </c>
      <c r="N56">
        <v>0.28937999999999997</v>
      </c>
      <c r="O56">
        <v>56.57</v>
      </c>
      <c r="P56">
        <v>27.889999999999997</v>
      </c>
      <c r="Q56" s="10">
        <v>46265</v>
      </c>
      <c r="R56" t="s">
        <v>352</v>
      </c>
      <c r="S56" t="s">
        <v>30</v>
      </c>
      <c r="T56" t="s">
        <v>31</v>
      </c>
    </row>
    <row r="57" spans="1:20">
      <c r="A57">
        <v>57</v>
      </c>
      <c r="B57" t="s">
        <v>354</v>
      </c>
      <c r="C57" t="s">
        <v>355</v>
      </c>
      <c r="D57" t="s">
        <v>356</v>
      </c>
      <c r="E57" t="s">
        <v>172</v>
      </c>
      <c r="F57" t="s">
        <v>59</v>
      </c>
      <c r="G57" t="s">
        <v>26</v>
      </c>
      <c r="H57" t="s">
        <v>52</v>
      </c>
      <c r="I57" t="s">
        <v>357</v>
      </c>
      <c r="J57">
        <v>1999</v>
      </c>
      <c r="K57">
        <v>27</v>
      </c>
      <c r="L57">
        <v>131462</v>
      </c>
      <c r="M57">
        <v>283.60000000000002</v>
      </c>
      <c r="N57">
        <v>0.28360000000000002</v>
      </c>
      <c r="O57">
        <v>145.38999999999999</v>
      </c>
      <c r="P57">
        <v>13.56</v>
      </c>
      <c r="Q57" s="10">
        <v>46265</v>
      </c>
      <c r="R57" t="s">
        <v>358</v>
      </c>
      <c r="S57" t="s">
        <v>30</v>
      </c>
      <c r="T57" t="s">
        <v>31</v>
      </c>
    </row>
    <row r="58" spans="1:20">
      <c r="A58">
        <v>58</v>
      </c>
      <c r="B58" t="s">
        <v>360</v>
      </c>
      <c r="C58" t="s">
        <v>361</v>
      </c>
      <c r="D58" t="s">
        <v>362</v>
      </c>
      <c r="E58" t="s">
        <v>363</v>
      </c>
      <c r="F58" t="s">
        <v>25</v>
      </c>
      <c r="G58" t="s">
        <v>107</v>
      </c>
      <c r="H58" t="s">
        <v>126</v>
      </c>
      <c r="I58" t="s">
        <v>364</v>
      </c>
      <c r="J58">
        <v>1864</v>
      </c>
      <c r="K58">
        <v>162</v>
      </c>
      <c r="L58">
        <v>91427</v>
      </c>
      <c r="M58">
        <v>282.16000000000003</v>
      </c>
      <c r="N58">
        <v>0.28216000000000002</v>
      </c>
      <c r="O58">
        <v>50.53</v>
      </c>
      <c r="P58">
        <v>40.590000000000003</v>
      </c>
      <c r="Q58" s="10">
        <v>46265</v>
      </c>
      <c r="R58" t="s">
        <v>365</v>
      </c>
      <c r="S58" t="s">
        <v>30</v>
      </c>
      <c r="T58" t="s">
        <v>31</v>
      </c>
    </row>
    <row r="59" spans="1:20">
      <c r="A59">
        <v>59</v>
      </c>
      <c r="B59" t="s">
        <v>367</v>
      </c>
      <c r="C59" t="s">
        <v>368</v>
      </c>
      <c r="D59" t="s">
        <v>368</v>
      </c>
      <c r="E59" t="s">
        <v>24</v>
      </c>
      <c r="F59" t="s">
        <v>25</v>
      </c>
      <c r="G59" t="s">
        <v>289</v>
      </c>
      <c r="H59" t="s">
        <v>290</v>
      </c>
      <c r="I59" t="s">
        <v>109</v>
      </c>
      <c r="J59">
        <v>2020</v>
      </c>
      <c r="K59">
        <v>6</v>
      </c>
      <c r="L59">
        <v>180000</v>
      </c>
      <c r="M59">
        <v>281.39999999999998</v>
      </c>
      <c r="N59">
        <v>0.28139999999999998</v>
      </c>
      <c r="O59">
        <v>90.37</v>
      </c>
      <c r="P59">
        <v>9.85</v>
      </c>
      <c r="Q59" s="10">
        <v>46265</v>
      </c>
      <c r="R59" t="s">
        <v>369</v>
      </c>
      <c r="S59" t="s">
        <v>30</v>
      </c>
      <c r="T59" t="s">
        <v>31</v>
      </c>
    </row>
    <row r="60" spans="1:20">
      <c r="A60">
        <v>60</v>
      </c>
      <c r="B60" t="s">
        <v>371</v>
      </c>
      <c r="C60" t="s">
        <v>372</v>
      </c>
      <c r="D60" t="s">
        <v>373</v>
      </c>
      <c r="E60" t="s">
        <v>24</v>
      </c>
      <c r="F60" t="s">
        <v>25</v>
      </c>
      <c r="G60" t="s">
        <v>107</v>
      </c>
      <c r="H60" t="s">
        <v>126</v>
      </c>
      <c r="I60" t="s">
        <v>109</v>
      </c>
      <c r="J60">
        <v>1852</v>
      </c>
      <c r="K60">
        <v>174</v>
      </c>
      <c r="L60">
        <v>205000</v>
      </c>
      <c r="M60">
        <v>262.24</v>
      </c>
      <c r="N60">
        <v>0.26224000000000003</v>
      </c>
      <c r="O60">
        <v>84.74</v>
      </c>
      <c r="P60">
        <v>30.5</v>
      </c>
      <c r="Q60" s="10">
        <v>46265</v>
      </c>
      <c r="R60" t="s">
        <v>374</v>
      </c>
      <c r="S60" t="s">
        <v>30</v>
      </c>
      <c r="T60" t="s">
        <v>31</v>
      </c>
    </row>
    <row r="61" spans="1:20">
      <c r="A61">
        <v>61</v>
      </c>
      <c r="B61" t="s">
        <v>376</v>
      </c>
      <c r="C61" t="s">
        <v>377</v>
      </c>
      <c r="D61" t="s">
        <v>378</v>
      </c>
      <c r="E61" t="s">
        <v>379</v>
      </c>
      <c r="F61" t="s">
        <v>160</v>
      </c>
      <c r="G61" t="s">
        <v>138</v>
      </c>
      <c r="H61" t="s">
        <v>380</v>
      </c>
      <c r="I61" t="s">
        <v>381</v>
      </c>
      <c r="J61">
        <v>1987</v>
      </c>
      <c r="K61">
        <v>39</v>
      </c>
      <c r="L61">
        <v>211000</v>
      </c>
      <c r="M61">
        <v>259.62</v>
      </c>
      <c r="N61">
        <v>0.25962000000000002</v>
      </c>
      <c r="O61">
        <v>93.86</v>
      </c>
      <c r="P61">
        <v>20.66</v>
      </c>
      <c r="Q61" s="10">
        <v>46265</v>
      </c>
      <c r="R61" t="s">
        <v>382</v>
      </c>
      <c r="S61" t="s">
        <v>30</v>
      </c>
      <c r="T61" t="s">
        <v>31</v>
      </c>
    </row>
    <row r="62" spans="1:20">
      <c r="A62">
        <v>62</v>
      </c>
      <c r="B62" t="s">
        <v>384</v>
      </c>
      <c r="C62" t="s">
        <v>385</v>
      </c>
      <c r="D62" t="s">
        <v>386</v>
      </c>
      <c r="E62" t="s">
        <v>387</v>
      </c>
      <c r="F62" t="s">
        <v>160</v>
      </c>
      <c r="G62" t="s">
        <v>289</v>
      </c>
      <c r="H62" t="s">
        <v>388</v>
      </c>
      <c r="I62" t="s">
        <v>389</v>
      </c>
      <c r="J62">
        <v>1847</v>
      </c>
      <c r="K62">
        <v>179</v>
      </c>
      <c r="L62">
        <v>318000</v>
      </c>
      <c r="M62">
        <v>258.89999999999998</v>
      </c>
      <c r="N62">
        <v>0.25889999999999996</v>
      </c>
      <c r="O62">
        <v>93.33</v>
      </c>
      <c r="P62">
        <v>13.889999999999999</v>
      </c>
      <c r="Q62" s="10">
        <v>46265</v>
      </c>
      <c r="R62" t="s">
        <v>390</v>
      </c>
      <c r="S62" t="s">
        <v>30</v>
      </c>
      <c r="T62" t="s">
        <v>31</v>
      </c>
    </row>
    <row r="63" spans="1:20">
      <c r="A63">
        <v>63</v>
      </c>
      <c r="B63" t="s">
        <v>392</v>
      </c>
      <c r="C63" t="s">
        <v>393</v>
      </c>
      <c r="D63" t="s">
        <v>394</v>
      </c>
      <c r="E63" t="s">
        <v>276</v>
      </c>
      <c r="F63" t="s">
        <v>160</v>
      </c>
      <c r="G63" t="s">
        <v>26</v>
      </c>
      <c r="H63" t="s">
        <v>27</v>
      </c>
      <c r="I63" t="s">
        <v>28</v>
      </c>
      <c r="J63">
        <v>1990</v>
      </c>
      <c r="K63">
        <v>36</v>
      </c>
      <c r="L63">
        <v>9584</v>
      </c>
      <c r="M63">
        <v>257.83</v>
      </c>
      <c r="N63">
        <v>0.25783</v>
      </c>
      <c r="O63">
        <v>4.92</v>
      </c>
      <c r="P63">
        <v>18.45</v>
      </c>
      <c r="Q63" s="10">
        <v>46265</v>
      </c>
      <c r="R63" t="s">
        <v>395</v>
      </c>
      <c r="S63" t="s">
        <v>30</v>
      </c>
      <c r="T63" t="s">
        <v>31</v>
      </c>
    </row>
    <row r="64" spans="1:20">
      <c r="A64">
        <v>64</v>
      </c>
      <c r="B64" t="s">
        <v>397</v>
      </c>
      <c r="C64" t="s">
        <v>398</v>
      </c>
      <c r="D64" t="s">
        <v>398</v>
      </c>
      <c r="E64" t="s">
        <v>387</v>
      </c>
      <c r="F64" t="s">
        <v>160</v>
      </c>
      <c r="G64" t="s">
        <v>26</v>
      </c>
      <c r="H64" t="s">
        <v>36</v>
      </c>
      <c r="I64" t="s">
        <v>399</v>
      </c>
      <c r="J64">
        <v>1972</v>
      </c>
      <c r="K64">
        <v>54</v>
      </c>
      <c r="L64">
        <v>111397</v>
      </c>
      <c r="M64">
        <v>256.11</v>
      </c>
      <c r="N64">
        <v>0.25611</v>
      </c>
      <c r="O64">
        <v>43.72</v>
      </c>
      <c r="P64">
        <v>29.59</v>
      </c>
      <c r="Q64" s="10">
        <v>46265</v>
      </c>
      <c r="R64" t="s">
        <v>400</v>
      </c>
      <c r="S64" t="s">
        <v>30</v>
      </c>
      <c r="T64" t="s">
        <v>31</v>
      </c>
    </row>
    <row r="65" spans="1:20">
      <c r="A65">
        <v>65</v>
      </c>
      <c r="B65" t="s">
        <v>402</v>
      </c>
      <c r="C65" t="s">
        <v>403</v>
      </c>
      <c r="D65" t="s">
        <v>404</v>
      </c>
      <c r="E65" t="s">
        <v>405</v>
      </c>
      <c r="F65" t="s">
        <v>59</v>
      </c>
      <c r="G65" t="s">
        <v>107</v>
      </c>
      <c r="H65" t="s">
        <v>126</v>
      </c>
      <c r="I65" t="s">
        <v>406</v>
      </c>
      <c r="J65">
        <v>2005</v>
      </c>
      <c r="K65">
        <v>21</v>
      </c>
      <c r="L65">
        <v>156000</v>
      </c>
      <c r="M65">
        <v>255.87</v>
      </c>
      <c r="N65">
        <v>0.25586999999999999</v>
      </c>
      <c r="O65">
        <v>49.47</v>
      </c>
      <c r="P65">
        <v>44.37</v>
      </c>
      <c r="Q65" s="10">
        <v>46265</v>
      </c>
      <c r="R65" t="s">
        <v>407</v>
      </c>
      <c r="S65" t="s">
        <v>30</v>
      </c>
      <c r="T65" t="s">
        <v>31</v>
      </c>
    </row>
    <row r="66" spans="1:20">
      <c r="A66">
        <v>66</v>
      </c>
      <c r="B66" t="s">
        <v>409</v>
      </c>
      <c r="C66" t="s">
        <v>410</v>
      </c>
      <c r="D66" t="s">
        <v>411</v>
      </c>
      <c r="E66" t="s">
        <v>276</v>
      </c>
      <c r="F66" t="s">
        <v>160</v>
      </c>
      <c r="G66" t="s">
        <v>26</v>
      </c>
      <c r="H66" t="s">
        <v>120</v>
      </c>
      <c r="I66" t="s">
        <v>412</v>
      </c>
      <c r="J66">
        <v>1999</v>
      </c>
      <c r="K66">
        <v>27</v>
      </c>
      <c r="L66">
        <v>95100</v>
      </c>
      <c r="M66">
        <v>251.72</v>
      </c>
      <c r="N66">
        <v>0.25172</v>
      </c>
      <c r="O66">
        <v>60.43</v>
      </c>
      <c r="P66">
        <v>21.11</v>
      </c>
      <c r="Q66" s="10">
        <v>46265</v>
      </c>
      <c r="R66" t="s">
        <v>413</v>
      </c>
      <c r="S66" t="s">
        <v>30</v>
      </c>
      <c r="T66" t="s">
        <v>31</v>
      </c>
    </row>
    <row r="67" spans="1:20">
      <c r="A67">
        <v>67</v>
      </c>
      <c r="B67" t="s">
        <v>415</v>
      </c>
      <c r="C67" t="s">
        <v>416</v>
      </c>
      <c r="D67" t="s">
        <v>417</v>
      </c>
      <c r="E67" t="s">
        <v>276</v>
      </c>
      <c r="F67" t="s">
        <v>160</v>
      </c>
      <c r="G67" t="s">
        <v>80</v>
      </c>
      <c r="H67" t="s">
        <v>81</v>
      </c>
      <c r="I67" t="s">
        <v>277</v>
      </c>
      <c r="J67">
        <v>1907</v>
      </c>
      <c r="K67">
        <v>119</v>
      </c>
      <c r="L67">
        <v>85000</v>
      </c>
      <c r="M67">
        <v>251.71</v>
      </c>
      <c r="N67">
        <v>0.25170999999999999</v>
      </c>
      <c r="O67">
        <v>267.33999999999997</v>
      </c>
      <c r="P67">
        <v>11.26</v>
      </c>
      <c r="Q67" s="10">
        <v>46265</v>
      </c>
      <c r="R67" t="s">
        <v>418</v>
      </c>
      <c r="S67" t="s">
        <v>30</v>
      </c>
      <c r="T67" t="s">
        <v>31</v>
      </c>
    </row>
    <row r="68" spans="1:20">
      <c r="A68">
        <v>68</v>
      </c>
      <c r="B68" t="s">
        <v>420</v>
      </c>
      <c r="C68" t="s">
        <v>421</v>
      </c>
      <c r="D68" t="s">
        <v>422</v>
      </c>
      <c r="E68" t="s">
        <v>270</v>
      </c>
      <c r="F68" t="s">
        <v>160</v>
      </c>
      <c r="G68" t="s">
        <v>236</v>
      </c>
      <c r="H68" t="s">
        <v>423</v>
      </c>
      <c r="I68" t="s">
        <v>271</v>
      </c>
      <c r="J68">
        <v>1866</v>
      </c>
      <c r="K68">
        <v>160</v>
      </c>
      <c r="L68">
        <v>271000</v>
      </c>
      <c r="M68">
        <v>250.88</v>
      </c>
      <c r="N68">
        <v>0.25087999999999999</v>
      </c>
      <c r="O68">
        <v>110.73</v>
      </c>
      <c r="P68">
        <v>11.96</v>
      </c>
      <c r="Q68" s="10">
        <v>46265</v>
      </c>
      <c r="R68" t="s">
        <v>424</v>
      </c>
      <c r="S68" t="s">
        <v>30</v>
      </c>
      <c r="T68" t="s">
        <v>31</v>
      </c>
    </row>
    <row r="69" spans="1:20">
      <c r="A69">
        <v>69</v>
      </c>
      <c r="B69" t="s">
        <v>426</v>
      </c>
      <c r="C69" t="s">
        <v>427</v>
      </c>
      <c r="D69" t="s">
        <v>428</v>
      </c>
      <c r="E69" t="s">
        <v>172</v>
      </c>
      <c r="F69" t="s">
        <v>59</v>
      </c>
      <c r="G69" t="s">
        <v>429</v>
      </c>
      <c r="H69" t="s">
        <v>430</v>
      </c>
      <c r="I69" t="s">
        <v>431</v>
      </c>
      <c r="J69">
        <v>2011</v>
      </c>
      <c r="K69">
        <v>15</v>
      </c>
      <c r="L69">
        <v>0</v>
      </c>
      <c r="M69">
        <v>250.33</v>
      </c>
      <c r="N69">
        <v>0.25033</v>
      </c>
      <c r="O69">
        <v>63.65</v>
      </c>
      <c r="P69">
        <v>21.64</v>
      </c>
      <c r="Q69" s="10">
        <v>46265</v>
      </c>
      <c r="R69" t="s">
        <v>432</v>
      </c>
      <c r="S69" t="s">
        <v>30</v>
      </c>
      <c r="T69" t="s">
        <v>31</v>
      </c>
    </row>
    <row r="70" spans="1:20">
      <c r="A70">
        <v>70</v>
      </c>
      <c r="B70" t="s">
        <v>434</v>
      </c>
      <c r="C70" t="s">
        <v>435</v>
      </c>
      <c r="D70" t="s">
        <v>436</v>
      </c>
      <c r="E70" t="s">
        <v>24</v>
      </c>
      <c r="F70" t="s">
        <v>25</v>
      </c>
      <c r="G70" t="s">
        <v>26</v>
      </c>
      <c r="H70" t="s">
        <v>66</v>
      </c>
      <c r="I70" t="s">
        <v>109</v>
      </c>
      <c r="J70">
        <v>2004</v>
      </c>
      <c r="K70">
        <v>22</v>
      </c>
      <c r="L70">
        <v>5115</v>
      </c>
      <c r="M70">
        <v>247.84</v>
      </c>
      <c r="N70">
        <v>0.24784</v>
      </c>
      <c r="O70">
        <v>9.6999999999999993</v>
      </c>
      <c r="P70">
        <v>47.02</v>
      </c>
      <c r="Q70" s="10">
        <v>46265</v>
      </c>
      <c r="R70" t="s">
        <v>437</v>
      </c>
      <c r="S70" t="s">
        <v>30</v>
      </c>
      <c r="T70" t="s">
        <v>31</v>
      </c>
    </row>
    <row r="71" spans="1:20">
      <c r="A71">
        <v>71</v>
      </c>
      <c r="B71" t="s">
        <v>439</v>
      </c>
      <c r="C71" t="s">
        <v>440</v>
      </c>
      <c r="D71" t="s">
        <v>441</v>
      </c>
      <c r="E71" t="s">
        <v>172</v>
      </c>
      <c r="F71" t="s">
        <v>59</v>
      </c>
      <c r="G71" t="s">
        <v>236</v>
      </c>
      <c r="H71" t="s">
        <v>442</v>
      </c>
      <c r="I71" t="s">
        <v>173</v>
      </c>
      <c r="J71">
        <v>1999</v>
      </c>
      <c r="K71">
        <v>27</v>
      </c>
      <c r="L71">
        <v>0</v>
      </c>
      <c r="M71">
        <v>242.18</v>
      </c>
      <c r="N71">
        <v>0.24218000000000001</v>
      </c>
      <c r="O71">
        <v>26.44</v>
      </c>
      <c r="P71">
        <v>67.239999999999995</v>
      </c>
      <c r="Q71" s="10">
        <v>46265</v>
      </c>
      <c r="R71" t="s">
        <v>443</v>
      </c>
      <c r="S71" t="s">
        <v>30</v>
      </c>
      <c r="T71" t="s">
        <v>31</v>
      </c>
    </row>
    <row r="72" spans="1:20">
      <c r="A72">
        <v>72</v>
      </c>
      <c r="B72" t="s">
        <v>445</v>
      </c>
      <c r="C72" t="s">
        <v>446</v>
      </c>
      <c r="D72" t="s">
        <v>447</v>
      </c>
      <c r="E72" t="s">
        <v>448</v>
      </c>
      <c r="F72" t="s">
        <v>59</v>
      </c>
      <c r="G72" t="s">
        <v>449</v>
      </c>
      <c r="H72" t="s">
        <v>450</v>
      </c>
      <c r="I72" t="s">
        <v>451</v>
      </c>
      <c r="J72">
        <v>1885</v>
      </c>
      <c r="K72">
        <v>141</v>
      </c>
      <c r="L72">
        <v>0</v>
      </c>
      <c r="M72">
        <v>238.54</v>
      </c>
      <c r="N72">
        <v>0.23854</v>
      </c>
      <c r="O72">
        <v>58.76</v>
      </c>
      <c r="P72">
        <v>39.450000000000003</v>
      </c>
      <c r="Q72" s="10">
        <v>46265</v>
      </c>
      <c r="R72" t="s">
        <v>453</v>
      </c>
      <c r="S72" t="s">
        <v>30</v>
      </c>
      <c r="T72" t="s">
        <v>31</v>
      </c>
    </row>
    <row r="73" spans="1:20">
      <c r="A73">
        <v>73</v>
      </c>
      <c r="B73" t="s">
        <v>455</v>
      </c>
      <c r="C73" t="s">
        <v>456</v>
      </c>
      <c r="D73" t="s">
        <v>457</v>
      </c>
      <c r="E73" t="s">
        <v>24</v>
      </c>
      <c r="F73" t="s">
        <v>25</v>
      </c>
      <c r="G73" t="s">
        <v>26</v>
      </c>
      <c r="H73" t="s">
        <v>27</v>
      </c>
      <c r="I73" t="s">
        <v>28</v>
      </c>
      <c r="J73">
        <v>1930</v>
      </c>
      <c r="K73">
        <v>96</v>
      </c>
      <c r="L73">
        <v>33000</v>
      </c>
      <c r="M73">
        <v>238.28</v>
      </c>
      <c r="N73">
        <v>0.23827999999999999</v>
      </c>
      <c r="O73">
        <v>18.43</v>
      </c>
      <c r="P73">
        <v>32.29</v>
      </c>
      <c r="Q73" s="10">
        <v>46265</v>
      </c>
      <c r="R73" t="s">
        <v>458</v>
      </c>
      <c r="S73" t="s">
        <v>30</v>
      </c>
      <c r="T73" t="s">
        <v>31</v>
      </c>
    </row>
    <row r="74" spans="1:20">
      <c r="A74">
        <v>74</v>
      </c>
      <c r="B74" t="s">
        <v>460</v>
      </c>
      <c r="C74" t="s">
        <v>461</v>
      </c>
      <c r="D74" t="s">
        <v>462</v>
      </c>
      <c r="E74" t="s">
        <v>379</v>
      </c>
      <c r="F74" t="s">
        <v>160</v>
      </c>
      <c r="G74" t="s">
        <v>138</v>
      </c>
      <c r="H74" t="s">
        <v>309</v>
      </c>
      <c r="I74" t="s">
        <v>381</v>
      </c>
      <c r="J74">
        <v>1909</v>
      </c>
      <c r="K74">
        <v>117</v>
      </c>
      <c r="L74">
        <v>94610</v>
      </c>
      <c r="M74">
        <v>238.07</v>
      </c>
      <c r="N74">
        <v>0.23807</v>
      </c>
      <c r="O74">
        <v>51.17</v>
      </c>
      <c r="P74">
        <v>19.3</v>
      </c>
      <c r="Q74" s="10">
        <v>46265</v>
      </c>
      <c r="R74" t="s">
        <v>463</v>
      </c>
      <c r="S74" t="s">
        <v>30</v>
      </c>
      <c r="T74" t="s">
        <v>31</v>
      </c>
    </row>
    <row r="75" spans="1:20">
      <c r="A75">
        <v>76</v>
      </c>
      <c r="B75" t="s">
        <v>470</v>
      </c>
      <c r="C75" t="s">
        <v>471</v>
      </c>
      <c r="D75" t="s">
        <v>472</v>
      </c>
      <c r="E75" t="s">
        <v>24</v>
      </c>
      <c r="F75" t="s">
        <v>25</v>
      </c>
      <c r="G75" t="s">
        <v>80</v>
      </c>
      <c r="H75" t="s">
        <v>430</v>
      </c>
      <c r="I75" t="s">
        <v>109</v>
      </c>
      <c r="J75">
        <v>2024</v>
      </c>
      <c r="K75">
        <v>2</v>
      </c>
      <c r="L75">
        <v>78000</v>
      </c>
      <c r="M75">
        <v>237.35</v>
      </c>
      <c r="N75">
        <v>0.23735000000000001</v>
      </c>
      <c r="O75">
        <v>39.369999999999997</v>
      </c>
      <c r="P75">
        <v>19.29</v>
      </c>
      <c r="Q75" s="10">
        <v>46265</v>
      </c>
      <c r="R75" t="s">
        <v>473</v>
      </c>
      <c r="S75" t="s">
        <v>30</v>
      </c>
      <c r="T75" t="s">
        <v>31</v>
      </c>
    </row>
    <row r="76" spans="1:20">
      <c r="A76">
        <v>77</v>
      </c>
      <c r="B76" t="s">
        <v>475</v>
      </c>
      <c r="C76" t="s">
        <v>476</v>
      </c>
      <c r="D76" t="s">
        <v>477</v>
      </c>
      <c r="E76" t="s">
        <v>24</v>
      </c>
      <c r="F76" t="s">
        <v>25</v>
      </c>
      <c r="G76" t="s">
        <v>26</v>
      </c>
      <c r="H76" t="s">
        <v>36</v>
      </c>
      <c r="I76" t="s">
        <v>28</v>
      </c>
      <c r="J76">
        <v>2011</v>
      </c>
      <c r="K76">
        <v>15</v>
      </c>
      <c r="L76">
        <v>10698</v>
      </c>
      <c r="M76">
        <v>236.01</v>
      </c>
      <c r="N76">
        <v>0.23601</v>
      </c>
      <c r="O76">
        <v>5.09</v>
      </c>
      <c r="P76">
        <v>0.03</v>
      </c>
      <c r="Q76" s="10">
        <v>46265</v>
      </c>
      <c r="R76" t="s">
        <v>478</v>
      </c>
      <c r="S76" t="s">
        <v>30</v>
      </c>
      <c r="T76" t="s">
        <v>31</v>
      </c>
    </row>
    <row r="77" spans="1:20">
      <c r="A77">
        <v>78</v>
      </c>
      <c r="B77" t="s">
        <v>480</v>
      </c>
      <c r="C77" t="s">
        <v>481</v>
      </c>
      <c r="D77" t="s">
        <v>482</v>
      </c>
      <c r="E77" t="s">
        <v>405</v>
      </c>
      <c r="F77" t="s">
        <v>59</v>
      </c>
      <c r="G77" t="s">
        <v>248</v>
      </c>
      <c r="H77" t="s">
        <v>94</v>
      </c>
      <c r="I77" t="s">
        <v>406</v>
      </c>
      <c r="J77">
        <v>1937</v>
      </c>
      <c r="K77">
        <v>89</v>
      </c>
      <c r="L77">
        <v>390927</v>
      </c>
      <c r="M77">
        <v>232.68</v>
      </c>
      <c r="N77">
        <v>0.23268</v>
      </c>
      <c r="O77">
        <v>334.31</v>
      </c>
      <c r="P77">
        <v>10.16</v>
      </c>
      <c r="Q77" s="10">
        <v>46265</v>
      </c>
      <c r="R77" t="s">
        <v>483</v>
      </c>
      <c r="S77" t="s">
        <v>30</v>
      </c>
      <c r="T77" t="s">
        <v>31</v>
      </c>
    </row>
    <row r="78" spans="1:20">
      <c r="A78">
        <v>79</v>
      </c>
      <c r="B78" t="s">
        <v>485</v>
      </c>
      <c r="C78" t="s">
        <v>486</v>
      </c>
      <c r="D78" t="s">
        <v>487</v>
      </c>
      <c r="E78" t="s">
        <v>24</v>
      </c>
      <c r="F78" t="s">
        <v>25</v>
      </c>
      <c r="G78" t="s">
        <v>26</v>
      </c>
      <c r="H78" t="s">
        <v>120</v>
      </c>
      <c r="I78" t="s">
        <v>28</v>
      </c>
      <c r="J78">
        <v>1980</v>
      </c>
      <c r="K78">
        <v>46</v>
      </c>
      <c r="L78">
        <v>31500</v>
      </c>
      <c r="M78">
        <v>232.49</v>
      </c>
      <c r="N78">
        <v>0.23249</v>
      </c>
      <c r="O78">
        <v>37.22</v>
      </c>
      <c r="P78">
        <v>24.41</v>
      </c>
      <c r="Q78" s="10">
        <v>46265</v>
      </c>
      <c r="R78" t="s">
        <v>488</v>
      </c>
      <c r="S78" t="s">
        <v>30</v>
      </c>
      <c r="T78" t="s">
        <v>31</v>
      </c>
    </row>
    <row r="79" spans="1:20">
      <c r="A79">
        <v>80</v>
      </c>
      <c r="B79" t="s">
        <v>490</v>
      </c>
      <c r="C79" t="s">
        <v>491</v>
      </c>
      <c r="D79" t="s">
        <v>492</v>
      </c>
      <c r="E79" t="s">
        <v>24</v>
      </c>
      <c r="F79" t="s">
        <v>25</v>
      </c>
      <c r="G79" t="s">
        <v>26</v>
      </c>
      <c r="H79" t="s">
        <v>493</v>
      </c>
      <c r="I79" t="s">
        <v>109</v>
      </c>
      <c r="J79">
        <v>2006</v>
      </c>
      <c r="K79">
        <v>20</v>
      </c>
      <c r="L79">
        <v>125000</v>
      </c>
      <c r="M79">
        <v>229.2</v>
      </c>
      <c r="N79">
        <v>0.22919999999999999</v>
      </c>
      <c r="O79">
        <v>45.19</v>
      </c>
      <c r="P79">
        <v>16.420000000000002</v>
      </c>
      <c r="Q79" s="10">
        <v>46265</v>
      </c>
      <c r="R79" t="s">
        <v>494</v>
      </c>
      <c r="S79" t="s">
        <v>30</v>
      </c>
      <c r="T79" t="s">
        <v>31</v>
      </c>
    </row>
    <row r="80" spans="1:20">
      <c r="A80">
        <v>81</v>
      </c>
      <c r="B80" t="s">
        <v>496</v>
      </c>
      <c r="C80" t="s">
        <v>497</v>
      </c>
      <c r="D80" t="s">
        <v>498</v>
      </c>
      <c r="E80" t="s">
        <v>24</v>
      </c>
      <c r="F80" t="s">
        <v>25</v>
      </c>
      <c r="G80" t="s">
        <v>26</v>
      </c>
      <c r="H80" t="s">
        <v>27</v>
      </c>
      <c r="I80" t="s">
        <v>28</v>
      </c>
      <c r="J80">
        <v>1975</v>
      </c>
      <c r="K80">
        <v>51</v>
      </c>
      <c r="L80">
        <v>17200</v>
      </c>
      <c r="M80">
        <v>229.12</v>
      </c>
      <c r="N80">
        <v>0.22912000000000002</v>
      </c>
      <c r="O80">
        <v>13.09</v>
      </c>
      <c r="P80">
        <v>41.11</v>
      </c>
      <c r="Q80" s="10">
        <v>46265</v>
      </c>
      <c r="R80" t="s">
        <v>499</v>
      </c>
      <c r="S80" t="s">
        <v>30</v>
      </c>
      <c r="T80" t="s">
        <v>31</v>
      </c>
    </row>
    <row r="81" spans="1:20">
      <c r="A81">
        <v>82</v>
      </c>
      <c r="B81" t="s">
        <v>501</v>
      </c>
      <c r="C81" t="s">
        <v>502</v>
      </c>
      <c r="D81" t="s">
        <v>503</v>
      </c>
      <c r="E81" t="s">
        <v>276</v>
      </c>
      <c r="F81" t="s">
        <v>160</v>
      </c>
      <c r="G81" t="s">
        <v>449</v>
      </c>
      <c r="H81" t="s">
        <v>504</v>
      </c>
      <c r="I81" t="s">
        <v>28</v>
      </c>
      <c r="J81">
        <v>1879</v>
      </c>
      <c r="K81">
        <v>147</v>
      </c>
      <c r="L81">
        <v>65177</v>
      </c>
      <c r="M81">
        <v>225.3</v>
      </c>
      <c r="N81">
        <v>0.2253</v>
      </c>
      <c r="O81">
        <v>34.65</v>
      </c>
      <c r="P81">
        <v>26.170000000000005</v>
      </c>
      <c r="Q81" s="10">
        <v>46265</v>
      </c>
      <c r="R81" t="s">
        <v>505</v>
      </c>
      <c r="S81" t="s">
        <v>30</v>
      </c>
      <c r="T81" t="s">
        <v>31</v>
      </c>
    </row>
    <row r="82" spans="1:20">
      <c r="A82">
        <v>83</v>
      </c>
      <c r="B82" t="s">
        <v>507</v>
      </c>
      <c r="C82" t="s">
        <v>508</v>
      </c>
      <c r="D82" t="s">
        <v>509</v>
      </c>
      <c r="E82" t="s">
        <v>24</v>
      </c>
      <c r="F82" t="s">
        <v>25</v>
      </c>
      <c r="G82" t="s">
        <v>107</v>
      </c>
      <c r="H82" t="s">
        <v>149</v>
      </c>
      <c r="I82" t="s">
        <v>109</v>
      </c>
      <c r="J82">
        <v>1850</v>
      </c>
      <c r="K82">
        <v>176</v>
      </c>
      <c r="L82">
        <v>76800</v>
      </c>
      <c r="M82">
        <v>223.55</v>
      </c>
      <c r="N82">
        <v>0.22355</v>
      </c>
      <c r="O82">
        <v>74.17</v>
      </c>
      <c r="P82">
        <v>19.2</v>
      </c>
      <c r="Q82" s="10">
        <v>46265</v>
      </c>
      <c r="R82" t="s">
        <v>510</v>
      </c>
      <c r="S82" t="s">
        <v>30</v>
      </c>
      <c r="T82" t="s">
        <v>31</v>
      </c>
    </row>
    <row r="83" spans="1:20">
      <c r="A83">
        <v>84</v>
      </c>
      <c r="B83" t="s">
        <v>512</v>
      </c>
      <c r="C83" t="s">
        <v>513</v>
      </c>
      <c r="D83" t="s">
        <v>513</v>
      </c>
      <c r="E83" t="s">
        <v>24</v>
      </c>
      <c r="F83" t="s">
        <v>25</v>
      </c>
      <c r="G83" t="s">
        <v>26</v>
      </c>
      <c r="H83" t="s">
        <v>36</v>
      </c>
      <c r="I83" t="s">
        <v>109</v>
      </c>
      <c r="J83">
        <v>1911</v>
      </c>
      <c r="K83">
        <v>115</v>
      </c>
      <c r="L83">
        <v>264300</v>
      </c>
      <c r="M83">
        <v>221.32</v>
      </c>
      <c r="N83">
        <v>0.22131999999999999</v>
      </c>
      <c r="O83">
        <v>68.91</v>
      </c>
      <c r="P83">
        <v>15.310000000000002</v>
      </c>
      <c r="Q83" s="10">
        <v>46265</v>
      </c>
      <c r="R83" t="s">
        <v>514</v>
      </c>
      <c r="S83" t="s">
        <v>30</v>
      </c>
      <c r="T83" t="s">
        <v>31</v>
      </c>
    </row>
    <row r="84" spans="1:20">
      <c r="A84">
        <v>86</v>
      </c>
      <c r="B84" t="s">
        <v>524</v>
      </c>
      <c r="C84" t="s">
        <v>525</v>
      </c>
      <c r="D84" t="s">
        <v>526</v>
      </c>
      <c r="E84" t="s">
        <v>24</v>
      </c>
      <c r="F84" t="s">
        <v>25</v>
      </c>
      <c r="G84" t="s">
        <v>107</v>
      </c>
      <c r="H84" t="s">
        <v>126</v>
      </c>
      <c r="I84" t="s">
        <v>109</v>
      </c>
      <c r="J84">
        <v>1812</v>
      </c>
      <c r="K84">
        <v>214</v>
      </c>
      <c r="L84">
        <v>226000</v>
      </c>
      <c r="M84">
        <v>220.71</v>
      </c>
      <c r="N84">
        <v>0.22071000000000002</v>
      </c>
      <c r="O84">
        <v>88.08</v>
      </c>
      <c r="P84">
        <v>24.85</v>
      </c>
      <c r="Q84" s="10">
        <v>46265</v>
      </c>
      <c r="R84" t="s">
        <v>527</v>
      </c>
      <c r="S84" t="s">
        <v>30</v>
      </c>
      <c r="T84" t="s">
        <v>31</v>
      </c>
    </row>
    <row r="85" spans="1:20">
      <c r="A85">
        <v>88</v>
      </c>
      <c r="B85" t="s">
        <v>537</v>
      </c>
      <c r="C85" t="s">
        <v>538</v>
      </c>
      <c r="D85" t="s">
        <v>539</v>
      </c>
      <c r="E85" t="s">
        <v>24</v>
      </c>
      <c r="F85" t="s">
        <v>25</v>
      </c>
      <c r="G85" t="s">
        <v>26</v>
      </c>
      <c r="H85" t="s">
        <v>66</v>
      </c>
      <c r="I85" t="s">
        <v>28</v>
      </c>
      <c r="J85">
        <v>1988</v>
      </c>
      <c r="K85">
        <v>38</v>
      </c>
      <c r="L85">
        <v>11100</v>
      </c>
      <c r="M85">
        <v>215.08</v>
      </c>
      <c r="N85">
        <v>0.21508000000000002</v>
      </c>
      <c r="O85">
        <v>13.18</v>
      </c>
      <c r="P85">
        <v>39.06</v>
      </c>
      <c r="Q85" s="10">
        <v>46265</v>
      </c>
      <c r="R85" t="s">
        <v>540</v>
      </c>
      <c r="S85" t="s">
        <v>30</v>
      </c>
      <c r="T85" t="s">
        <v>31</v>
      </c>
    </row>
    <row r="86" spans="1:20">
      <c r="A86">
        <v>89</v>
      </c>
      <c r="B86" t="s">
        <v>542</v>
      </c>
      <c r="C86" t="s">
        <v>543</v>
      </c>
      <c r="D86" t="s">
        <v>544</v>
      </c>
      <c r="E86" t="s">
        <v>24</v>
      </c>
      <c r="F86" t="s">
        <v>25</v>
      </c>
      <c r="G86" t="s">
        <v>26</v>
      </c>
      <c r="H86" t="s">
        <v>36</v>
      </c>
      <c r="I86" t="s">
        <v>109</v>
      </c>
      <c r="J86">
        <v>1999</v>
      </c>
      <c r="K86">
        <v>27</v>
      </c>
      <c r="L86">
        <v>83334</v>
      </c>
      <c r="M86">
        <v>213.84</v>
      </c>
      <c r="N86">
        <v>0.21384</v>
      </c>
      <c r="O86">
        <v>42.82</v>
      </c>
      <c r="P86">
        <v>23.97</v>
      </c>
      <c r="Q86" s="10">
        <v>46265</v>
      </c>
      <c r="R86" t="s">
        <v>545</v>
      </c>
      <c r="S86" t="s">
        <v>30</v>
      </c>
      <c r="T86" t="s">
        <v>31</v>
      </c>
    </row>
    <row r="87" spans="1:20">
      <c r="A87">
        <v>90</v>
      </c>
      <c r="B87" t="s">
        <v>547</v>
      </c>
      <c r="C87" t="s">
        <v>548</v>
      </c>
      <c r="D87" t="s">
        <v>549</v>
      </c>
      <c r="E87" t="s">
        <v>550</v>
      </c>
      <c r="F87" t="s">
        <v>160</v>
      </c>
      <c r="G87" t="s">
        <v>107</v>
      </c>
      <c r="H87" t="s">
        <v>126</v>
      </c>
      <c r="I87" t="s">
        <v>551</v>
      </c>
      <c r="J87">
        <v>1857</v>
      </c>
      <c r="K87">
        <v>169</v>
      </c>
      <c r="L87">
        <v>198403</v>
      </c>
      <c r="M87">
        <v>211.82</v>
      </c>
      <c r="N87">
        <v>0.21181999999999998</v>
      </c>
      <c r="O87">
        <v>69</v>
      </c>
      <c r="P87">
        <v>32.270000000000003</v>
      </c>
      <c r="Q87" s="10">
        <v>46265</v>
      </c>
      <c r="R87" t="s">
        <v>552</v>
      </c>
      <c r="S87" t="s">
        <v>30</v>
      </c>
      <c r="T87" t="s">
        <v>31</v>
      </c>
    </row>
    <row r="88" spans="1:20">
      <c r="A88">
        <v>91</v>
      </c>
      <c r="B88" t="s">
        <v>554</v>
      </c>
      <c r="C88" t="s">
        <v>555</v>
      </c>
      <c r="D88" t="s">
        <v>556</v>
      </c>
      <c r="E88" t="s">
        <v>550</v>
      </c>
      <c r="F88" t="s">
        <v>160</v>
      </c>
      <c r="G88" t="s">
        <v>138</v>
      </c>
      <c r="H88" t="s">
        <v>380</v>
      </c>
      <c r="I88" t="s">
        <v>557</v>
      </c>
      <c r="J88">
        <v>1985</v>
      </c>
      <c r="K88">
        <v>41</v>
      </c>
      <c r="L88">
        <v>163000</v>
      </c>
      <c r="M88">
        <v>210.73</v>
      </c>
      <c r="N88">
        <v>0.21073</v>
      </c>
      <c r="O88">
        <v>42.5</v>
      </c>
      <c r="P88">
        <v>20.92</v>
      </c>
      <c r="Q88" s="10">
        <v>46265</v>
      </c>
      <c r="R88" t="s">
        <v>558</v>
      </c>
      <c r="S88" t="s">
        <v>30</v>
      </c>
      <c r="T88" t="s">
        <v>31</v>
      </c>
    </row>
    <row r="89" spans="1:20">
      <c r="A89">
        <v>92</v>
      </c>
      <c r="B89" t="s">
        <v>560</v>
      </c>
      <c r="C89" t="s">
        <v>561</v>
      </c>
      <c r="D89" t="s">
        <v>562</v>
      </c>
      <c r="E89" t="s">
        <v>24</v>
      </c>
      <c r="F89" t="s">
        <v>25</v>
      </c>
      <c r="G89" t="s">
        <v>532</v>
      </c>
      <c r="H89" t="s">
        <v>533</v>
      </c>
      <c r="I89" t="s">
        <v>109</v>
      </c>
      <c r="J89">
        <v>2000</v>
      </c>
      <c r="K89">
        <v>26</v>
      </c>
      <c r="L89">
        <v>89900</v>
      </c>
      <c r="M89">
        <v>208.51</v>
      </c>
      <c r="N89">
        <v>0.20851</v>
      </c>
      <c r="O89">
        <v>139.13999999999999</v>
      </c>
      <c r="P89">
        <v>16.510000000000002</v>
      </c>
      <c r="Q89" s="10">
        <v>46265</v>
      </c>
      <c r="R89" t="s">
        <v>563</v>
      </c>
      <c r="S89" t="s">
        <v>30</v>
      </c>
      <c r="T89" t="s">
        <v>31</v>
      </c>
    </row>
    <row r="90" spans="1:20">
      <c r="A90">
        <v>93</v>
      </c>
      <c r="B90" t="s">
        <v>565</v>
      </c>
      <c r="C90" t="s">
        <v>566</v>
      </c>
      <c r="D90" t="s">
        <v>567</v>
      </c>
      <c r="E90" t="s">
        <v>568</v>
      </c>
      <c r="F90" t="s">
        <v>160</v>
      </c>
      <c r="G90" t="s">
        <v>26</v>
      </c>
      <c r="H90" t="s">
        <v>120</v>
      </c>
      <c r="I90" t="s">
        <v>569</v>
      </c>
      <c r="J90">
        <v>1923</v>
      </c>
      <c r="K90">
        <v>103</v>
      </c>
      <c r="L90">
        <v>69505</v>
      </c>
      <c r="M90">
        <v>200.31</v>
      </c>
      <c r="N90">
        <v>0.20031000000000002</v>
      </c>
      <c r="O90">
        <v>51.37</v>
      </c>
      <c r="P90">
        <v>42.23</v>
      </c>
      <c r="Q90" s="10">
        <v>46265</v>
      </c>
      <c r="R90" t="s">
        <v>570</v>
      </c>
      <c r="S90" t="s">
        <v>30</v>
      </c>
      <c r="T90" t="s">
        <v>31</v>
      </c>
    </row>
    <row r="91" spans="1:20">
      <c r="A91">
        <v>94</v>
      </c>
      <c r="B91" t="s">
        <v>572</v>
      </c>
      <c r="C91" t="s">
        <v>573</v>
      </c>
      <c r="D91" t="s">
        <v>574</v>
      </c>
      <c r="E91" t="s">
        <v>387</v>
      </c>
      <c r="F91" t="s">
        <v>160</v>
      </c>
      <c r="G91" t="s">
        <v>107</v>
      </c>
      <c r="H91" t="s">
        <v>575</v>
      </c>
      <c r="I91" t="s">
        <v>389</v>
      </c>
      <c r="J91">
        <v>1890</v>
      </c>
      <c r="K91">
        <v>136</v>
      </c>
      <c r="L91">
        <v>156875</v>
      </c>
      <c r="M91">
        <v>198.64</v>
      </c>
      <c r="N91">
        <v>0.19863999999999998</v>
      </c>
      <c r="O91">
        <v>166.11</v>
      </c>
      <c r="P91">
        <v>12.39</v>
      </c>
      <c r="Q91" s="10">
        <v>46265</v>
      </c>
      <c r="R91" t="s">
        <v>576</v>
      </c>
      <c r="S91" t="s">
        <v>30</v>
      </c>
      <c r="T91" t="s">
        <v>31</v>
      </c>
    </row>
    <row r="92" spans="1:20">
      <c r="A92">
        <v>95</v>
      </c>
      <c r="B92" t="s">
        <v>578</v>
      </c>
      <c r="C92" t="s">
        <v>579</v>
      </c>
      <c r="D92" t="s">
        <v>580</v>
      </c>
      <c r="E92" t="s">
        <v>363</v>
      </c>
      <c r="F92" t="s">
        <v>25</v>
      </c>
      <c r="G92" t="s">
        <v>107</v>
      </c>
      <c r="H92" t="s">
        <v>126</v>
      </c>
      <c r="I92" t="s">
        <v>364</v>
      </c>
      <c r="J92">
        <v>1855</v>
      </c>
      <c r="K92">
        <v>171</v>
      </c>
      <c r="L92">
        <v>94867</v>
      </c>
      <c r="M92">
        <v>198.02</v>
      </c>
      <c r="N92">
        <v>0.19802</v>
      </c>
      <c r="O92">
        <v>46.37</v>
      </c>
      <c r="P92">
        <v>29.100000000000005</v>
      </c>
      <c r="Q92" s="10">
        <v>46265</v>
      </c>
      <c r="R92" t="s">
        <v>581</v>
      </c>
      <c r="S92" t="s">
        <v>30</v>
      </c>
      <c r="T92" t="s">
        <v>31</v>
      </c>
    </row>
    <row r="93" spans="1:20">
      <c r="A93">
        <v>96</v>
      </c>
      <c r="B93" t="s">
        <v>583</v>
      </c>
      <c r="C93" t="s">
        <v>584</v>
      </c>
      <c r="D93" t="s">
        <v>585</v>
      </c>
      <c r="E93" t="s">
        <v>58</v>
      </c>
      <c r="F93" t="s">
        <v>59</v>
      </c>
      <c r="G93" t="s">
        <v>26</v>
      </c>
      <c r="H93" t="s">
        <v>27</v>
      </c>
      <c r="I93" t="s">
        <v>586</v>
      </c>
      <c r="J93">
        <v>1997</v>
      </c>
      <c r="K93">
        <v>29</v>
      </c>
      <c r="L93">
        <v>0</v>
      </c>
      <c r="M93">
        <v>197.85</v>
      </c>
      <c r="N93">
        <v>0.19785</v>
      </c>
      <c r="O93">
        <v>19.23</v>
      </c>
      <c r="P93">
        <v>20.95</v>
      </c>
      <c r="Q93" s="10">
        <v>46265</v>
      </c>
      <c r="R93" t="s">
        <v>587</v>
      </c>
      <c r="S93" t="s">
        <v>30</v>
      </c>
      <c r="T93" t="s">
        <v>31</v>
      </c>
    </row>
    <row r="94" spans="1:20">
      <c r="A94">
        <v>97</v>
      </c>
      <c r="B94" t="s">
        <v>589</v>
      </c>
      <c r="C94" t="s">
        <v>590</v>
      </c>
      <c r="D94" t="s">
        <v>591</v>
      </c>
      <c r="E94" t="s">
        <v>24</v>
      </c>
      <c r="F94" t="s">
        <v>25</v>
      </c>
      <c r="G94" t="s">
        <v>26</v>
      </c>
      <c r="H94" t="s">
        <v>592</v>
      </c>
      <c r="I94" t="s">
        <v>109</v>
      </c>
      <c r="J94">
        <v>1932</v>
      </c>
      <c r="K94">
        <v>94</v>
      </c>
      <c r="L94">
        <v>170000</v>
      </c>
      <c r="M94">
        <v>196.62</v>
      </c>
      <c r="N94">
        <v>0.19662000000000002</v>
      </c>
      <c r="O94">
        <v>23.1</v>
      </c>
      <c r="P94">
        <v>24.25</v>
      </c>
      <c r="Q94" s="10">
        <v>46265</v>
      </c>
      <c r="R94" t="s">
        <v>593</v>
      </c>
      <c r="S94" t="s">
        <v>594</v>
      </c>
      <c r="T94" t="s">
        <v>31</v>
      </c>
    </row>
    <row r="95" spans="1:20">
      <c r="A95">
        <v>98</v>
      </c>
      <c r="B95" t="s">
        <v>596</v>
      </c>
      <c r="C95" t="s">
        <v>597</v>
      </c>
      <c r="D95" t="s">
        <v>598</v>
      </c>
      <c r="E95" t="s">
        <v>379</v>
      </c>
      <c r="F95" t="s">
        <v>160</v>
      </c>
      <c r="G95" t="s">
        <v>80</v>
      </c>
      <c r="H95" t="s">
        <v>81</v>
      </c>
      <c r="I95" t="s">
        <v>599</v>
      </c>
      <c r="J95">
        <v>1924</v>
      </c>
      <c r="K95">
        <v>102</v>
      </c>
      <c r="L95">
        <v>101513</v>
      </c>
      <c r="M95">
        <v>195.4</v>
      </c>
      <c r="N95">
        <v>0.19540000000000002</v>
      </c>
      <c r="O95">
        <v>201</v>
      </c>
      <c r="P95">
        <v>12.31</v>
      </c>
      <c r="Q95" s="10">
        <v>46265</v>
      </c>
      <c r="R95" t="s">
        <v>593</v>
      </c>
      <c r="S95" t="s">
        <v>600</v>
      </c>
      <c r="T95" t="s">
        <v>31</v>
      </c>
    </row>
    <row r="96" spans="1:20">
      <c r="A96">
        <v>100</v>
      </c>
      <c r="B96" t="s">
        <v>608</v>
      </c>
      <c r="C96" t="s">
        <v>609</v>
      </c>
      <c r="D96" t="s">
        <v>610</v>
      </c>
      <c r="E96" t="s">
        <v>24</v>
      </c>
      <c r="F96" t="s">
        <v>25</v>
      </c>
      <c r="G96" t="s">
        <v>532</v>
      </c>
      <c r="H96" t="s">
        <v>533</v>
      </c>
      <c r="I96" t="s">
        <v>28</v>
      </c>
      <c r="J96">
        <v>1994</v>
      </c>
      <c r="K96">
        <v>32</v>
      </c>
      <c r="L96">
        <v>75000</v>
      </c>
      <c r="M96">
        <v>194.29</v>
      </c>
      <c r="N96">
        <v>0.19428999999999999</v>
      </c>
      <c r="O96">
        <v>88.308999999999997</v>
      </c>
      <c r="P96">
        <v>16.170000000000002</v>
      </c>
      <c r="Q96" s="10">
        <v>46265</v>
      </c>
      <c r="R96" t="s">
        <v>593</v>
      </c>
      <c r="S96" t="s">
        <v>611</v>
      </c>
      <c r="T96"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BEE8-E243-4930-8A18-A8B838285185}">
  <dimension ref="A1:T102"/>
  <sheetViews>
    <sheetView topLeftCell="B1" workbookViewId="0">
      <selection sqref="A1:T1"/>
    </sheetView>
  </sheetViews>
  <sheetFormatPr defaultRowHeight="14.4"/>
  <cols>
    <col min="1" max="1" width="10.6640625" bestFit="1" customWidth="1"/>
    <col min="2" max="2" width="14.88671875" bestFit="1" customWidth="1"/>
    <col min="3" max="3" width="21.33203125" bestFit="1" customWidth="1"/>
    <col min="4" max="4" width="12" bestFit="1" customWidth="1"/>
    <col min="5" max="5" width="13.5546875" bestFit="1" customWidth="1"/>
    <col min="6" max="6" width="12.88671875" bestFit="1" customWidth="1"/>
    <col min="7" max="7" width="13.44140625" bestFit="1" customWidth="1"/>
    <col min="8" max="8" width="14.44140625" bestFit="1" customWidth="1"/>
    <col min="9" max="9" width="22.109375" bestFit="1" customWidth="1"/>
    <col min="10" max="10" width="14.5546875" bestFit="1" customWidth="1"/>
    <col min="11" max="11" width="23.88671875" bestFit="1" customWidth="1"/>
    <col min="12" max="13" width="27.33203125" bestFit="1" customWidth="1"/>
    <col min="14" max="14" width="24.6640625" bestFit="1" customWidth="1"/>
    <col min="15" max="15" width="29.88671875" bestFit="1" customWidth="1"/>
    <col min="16" max="16" width="16" bestFit="1" customWidth="1"/>
    <col min="17" max="17" width="32.44140625" bestFit="1" customWidth="1"/>
    <col min="18" max="18" width="65" bestFit="1" customWidth="1"/>
    <col min="19" max="19" width="60.88671875" bestFit="1" customWidth="1"/>
    <col min="20" max="20" width="38" bestFit="1" customWidth="1"/>
  </cols>
  <sheetData>
    <row r="1" spans="1:20" ht="34.950000000000003" customHeight="1">
      <c r="A1" s="23" t="s">
        <v>0</v>
      </c>
      <c r="B1" s="23"/>
      <c r="C1" s="23"/>
      <c r="D1" s="23"/>
      <c r="E1" s="23"/>
      <c r="F1" s="23"/>
      <c r="G1" s="23"/>
      <c r="H1" s="23"/>
      <c r="I1" s="23"/>
      <c r="J1" s="23"/>
      <c r="K1" s="23"/>
      <c r="L1" s="23"/>
      <c r="M1" s="23"/>
      <c r="N1" s="23"/>
      <c r="O1" s="23"/>
      <c r="P1" s="23"/>
      <c r="Q1" s="23"/>
      <c r="R1" s="23"/>
      <c r="S1" s="23"/>
      <c r="T1" s="23"/>
    </row>
    <row r="2" spans="1:20" ht="30" customHeight="1">
      <c r="A2" s="9" t="s">
        <v>1</v>
      </c>
      <c r="B2" s="9" t="s">
        <v>2</v>
      </c>
      <c r="C2" s="9" t="s">
        <v>3</v>
      </c>
      <c r="D2" s="9" t="s">
        <v>4</v>
      </c>
      <c r="E2" s="9" t="s">
        <v>5</v>
      </c>
      <c r="F2" s="9" t="s">
        <v>6</v>
      </c>
      <c r="G2" s="9" t="s">
        <v>7</v>
      </c>
      <c r="H2" s="9" t="s">
        <v>8</v>
      </c>
      <c r="I2" s="9" t="s">
        <v>9</v>
      </c>
      <c r="J2" s="9" t="s">
        <v>10</v>
      </c>
      <c r="K2" s="9" t="s">
        <v>11</v>
      </c>
      <c r="L2" s="9" t="s">
        <v>12</v>
      </c>
      <c r="M2" s="9" t="s">
        <v>13</v>
      </c>
      <c r="N2" s="9" t="s">
        <v>14</v>
      </c>
      <c r="O2" s="9" t="s">
        <v>15</v>
      </c>
      <c r="P2" s="9" t="s">
        <v>16</v>
      </c>
      <c r="Q2" s="9" t="s">
        <v>17</v>
      </c>
      <c r="R2" s="9" t="s">
        <v>18</v>
      </c>
      <c r="S2" s="9" t="s">
        <v>19</v>
      </c>
      <c r="T2" s="9" t="s">
        <v>20</v>
      </c>
    </row>
    <row r="3" spans="1:20" ht="30" customHeight="1">
      <c r="A3" s="1">
        <v>1</v>
      </c>
      <c r="B3" s="2" t="s">
        <v>21</v>
      </c>
      <c r="C3" s="2" t="s">
        <v>22</v>
      </c>
      <c r="D3" s="2" t="s">
        <v>23</v>
      </c>
      <c r="E3" s="2" t="s">
        <v>24</v>
      </c>
      <c r="F3" s="2" t="s">
        <v>25</v>
      </c>
      <c r="G3" s="2" t="s">
        <v>26</v>
      </c>
      <c r="H3" s="2" t="s">
        <v>27</v>
      </c>
      <c r="I3" s="2" t="s">
        <v>28</v>
      </c>
      <c r="J3" s="1">
        <v>1993</v>
      </c>
      <c r="K3" s="2">
        <v>42000</v>
      </c>
      <c r="L3" s="3">
        <v>5306</v>
      </c>
      <c r="M3" s="4">
        <v>5.306</v>
      </c>
      <c r="N3" s="3">
        <v>253.49</v>
      </c>
      <c r="O3" s="5">
        <v>0.74849999999999994</v>
      </c>
      <c r="P3" s="6">
        <v>46265</v>
      </c>
      <c r="Q3" s="2" t="s">
        <v>29</v>
      </c>
      <c r="R3" s="2" t="s">
        <v>30</v>
      </c>
      <c r="S3" s="7" t="s">
        <v>31</v>
      </c>
      <c r="T3" s="8" t="s">
        <v>32</v>
      </c>
    </row>
    <row r="4" spans="1:20" ht="30" customHeight="1">
      <c r="A4" s="1">
        <v>2</v>
      </c>
      <c r="B4" s="2" t="s">
        <v>33</v>
      </c>
      <c r="C4" s="2" t="s">
        <v>34</v>
      </c>
      <c r="D4" s="2" t="s">
        <v>35</v>
      </c>
      <c r="E4" s="2" t="s">
        <v>24</v>
      </c>
      <c r="F4" s="2" t="s">
        <v>25</v>
      </c>
      <c r="G4" s="2" t="s">
        <v>26</v>
      </c>
      <c r="H4" s="2" t="s">
        <v>36</v>
      </c>
      <c r="I4" s="2" t="s">
        <v>28</v>
      </c>
      <c r="J4" s="1">
        <v>1976</v>
      </c>
      <c r="K4" s="2">
        <v>166000</v>
      </c>
      <c r="L4" s="3">
        <v>4609</v>
      </c>
      <c r="M4" s="4">
        <v>4.609</v>
      </c>
      <c r="N4" s="3">
        <v>451.44</v>
      </c>
      <c r="O4" s="5">
        <v>0.31890000000000002</v>
      </c>
      <c r="P4" s="6">
        <v>46265</v>
      </c>
      <c r="Q4" s="2" t="s">
        <v>37</v>
      </c>
      <c r="R4" s="2" t="s">
        <v>30</v>
      </c>
      <c r="S4" s="7" t="s">
        <v>31</v>
      </c>
      <c r="T4" s="8" t="s">
        <v>38</v>
      </c>
    </row>
    <row r="5" spans="1:20" ht="30" customHeight="1">
      <c r="A5" s="1">
        <v>3</v>
      </c>
      <c r="B5" s="2" t="s">
        <v>39</v>
      </c>
      <c r="C5" s="2" t="s">
        <v>40</v>
      </c>
      <c r="D5" s="2" t="s">
        <v>41</v>
      </c>
      <c r="E5" s="2" t="s">
        <v>24</v>
      </c>
      <c r="F5" s="2" t="s">
        <v>25</v>
      </c>
      <c r="G5" s="2" t="s">
        <v>26</v>
      </c>
      <c r="H5" s="2" t="s">
        <v>36</v>
      </c>
      <c r="I5" s="2" t="s">
        <v>28</v>
      </c>
      <c r="J5" s="1">
        <v>1998</v>
      </c>
      <c r="K5" s="2">
        <v>190820</v>
      </c>
      <c r="L5" s="3">
        <v>4096</v>
      </c>
      <c r="M5" s="4">
        <v>4.0960000000000001</v>
      </c>
      <c r="N5" s="3">
        <v>422.49</v>
      </c>
      <c r="O5" s="5">
        <v>0.46310000000000001</v>
      </c>
      <c r="P5" s="6">
        <v>46265</v>
      </c>
      <c r="Q5" s="2" t="s">
        <v>42</v>
      </c>
      <c r="R5" s="2" t="s">
        <v>30</v>
      </c>
      <c r="S5" s="7" t="s">
        <v>31</v>
      </c>
      <c r="T5" s="8" t="s">
        <v>43</v>
      </c>
    </row>
    <row r="6" spans="1:20" ht="30" customHeight="1">
      <c r="A6" s="1">
        <v>4</v>
      </c>
      <c r="B6" s="2" t="s">
        <v>44</v>
      </c>
      <c r="C6" s="2" t="s">
        <v>45</v>
      </c>
      <c r="D6" s="2" t="s">
        <v>46</v>
      </c>
      <c r="E6" s="2" t="s">
        <v>24</v>
      </c>
      <c r="F6" s="2" t="s">
        <v>25</v>
      </c>
      <c r="G6" s="2" t="s">
        <v>26</v>
      </c>
      <c r="H6" s="2" t="s">
        <v>36</v>
      </c>
      <c r="I6" s="2" t="s">
        <v>28</v>
      </c>
      <c r="J6" s="1">
        <v>1975</v>
      </c>
      <c r="K6" s="2">
        <v>223000</v>
      </c>
      <c r="L6" s="3">
        <v>3783</v>
      </c>
      <c r="M6" s="4">
        <v>3.7829999999999999</v>
      </c>
      <c r="N6" s="3">
        <v>318.27</v>
      </c>
      <c r="O6" s="5">
        <v>0.4854</v>
      </c>
      <c r="P6" s="6">
        <v>46265</v>
      </c>
      <c r="Q6" s="2" t="s">
        <v>47</v>
      </c>
      <c r="R6" s="2" t="s">
        <v>30</v>
      </c>
      <c r="S6" s="7" t="s">
        <v>31</v>
      </c>
      <c r="T6" s="8" t="s">
        <v>48</v>
      </c>
    </row>
    <row r="7" spans="1:20" ht="30" customHeight="1">
      <c r="A7" s="1">
        <v>5</v>
      </c>
      <c r="B7" s="2" t="s">
        <v>49</v>
      </c>
      <c r="C7" s="2" t="s">
        <v>50</v>
      </c>
      <c r="D7" s="2" t="s">
        <v>51</v>
      </c>
      <c r="E7" s="2" t="s">
        <v>24</v>
      </c>
      <c r="F7" s="2" t="s">
        <v>25</v>
      </c>
      <c r="G7" s="2" t="s">
        <v>26</v>
      </c>
      <c r="H7" s="2" t="s">
        <v>52</v>
      </c>
      <c r="I7" s="2" t="s">
        <v>28</v>
      </c>
      <c r="J7" s="1">
        <v>1994</v>
      </c>
      <c r="K7" s="2">
        <v>1576000</v>
      </c>
      <c r="L7" s="3">
        <v>2794</v>
      </c>
      <c r="M7" s="4">
        <v>2.794</v>
      </c>
      <c r="N7" s="3">
        <v>742.77</v>
      </c>
      <c r="O7" s="5">
        <v>0.13570000000000002</v>
      </c>
      <c r="P7" s="6">
        <v>46265</v>
      </c>
      <c r="Q7" s="2" t="s">
        <v>53</v>
      </c>
      <c r="R7" s="2" t="s">
        <v>30</v>
      </c>
      <c r="S7" s="7" t="s">
        <v>31</v>
      </c>
      <c r="T7" s="8" t="s">
        <v>54</v>
      </c>
    </row>
    <row r="8" spans="1:20" ht="30" customHeight="1">
      <c r="A8" s="1">
        <v>6</v>
      </c>
      <c r="B8" s="2" t="s">
        <v>55</v>
      </c>
      <c r="C8" s="2" t="s">
        <v>56</v>
      </c>
      <c r="D8" s="2" t="s">
        <v>57</v>
      </c>
      <c r="E8" s="2" t="s">
        <v>58</v>
      </c>
      <c r="F8" s="2" t="s">
        <v>59</v>
      </c>
      <c r="G8" s="2" t="s">
        <v>26</v>
      </c>
      <c r="H8" s="2" t="s">
        <v>27</v>
      </c>
      <c r="I8" s="2" t="s">
        <v>60</v>
      </c>
      <c r="J8" s="1">
        <v>1987</v>
      </c>
      <c r="K8" s="2">
        <v>90557</v>
      </c>
      <c r="L8" s="3">
        <v>2155</v>
      </c>
      <c r="M8" s="4">
        <v>2.1549999999999998</v>
      </c>
      <c r="N8" s="3">
        <v>120.17</v>
      </c>
      <c r="O8" s="5">
        <v>0.53600000000000003</v>
      </c>
      <c r="P8" s="6">
        <v>46265</v>
      </c>
      <c r="Q8" s="2" t="s">
        <v>61</v>
      </c>
      <c r="R8" s="2" t="s">
        <v>30</v>
      </c>
      <c r="S8" s="2" t="s">
        <v>31</v>
      </c>
      <c r="T8" s="8" t="s">
        <v>62</v>
      </c>
    </row>
    <row r="9" spans="1:20" ht="30" customHeight="1">
      <c r="A9" s="1">
        <v>7</v>
      </c>
      <c r="B9" s="2" t="s">
        <v>63</v>
      </c>
      <c r="C9" s="2" t="s">
        <v>64</v>
      </c>
      <c r="D9" s="2" t="s">
        <v>65</v>
      </c>
      <c r="E9" s="2" t="s">
        <v>24</v>
      </c>
      <c r="F9" s="2" t="s">
        <v>25</v>
      </c>
      <c r="G9" s="2" t="s">
        <v>26</v>
      </c>
      <c r="H9" s="2" t="s">
        <v>66</v>
      </c>
      <c r="I9" s="2" t="s">
        <v>67</v>
      </c>
      <c r="J9" s="1">
        <v>2002</v>
      </c>
      <c r="K9" s="2" t="s">
        <v>67</v>
      </c>
      <c r="L9" s="3">
        <v>1876</v>
      </c>
      <c r="M9" s="4">
        <v>1.8759999999999999</v>
      </c>
      <c r="N9" s="3">
        <v>8.76</v>
      </c>
      <c r="O9" s="5">
        <v>-0.22589999999999999</v>
      </c>
      <c r="P9" s="6">
        <v>46265</v>
      </c>
      <c r="Q9" s="2" t="s">
        <v>68</v>
      </c>
      <c r="R9" s="2" t="s">
        <v>30</v>
      </c>
      <c r="S9" s="7" t="s">
        <v>31</v>
      </c>
      <c r="T9" s="8" t="s">
        <v>69</v>
      </c>
    </row>
    <row r="10" spans="1:20" ht="30" customHeight="1">
      <c r="A10" s="1">
        <v>8</v>
      </c>
      <c r="B10" s="2" t="s">
        <v>70</v>
      </c>
      <c r="C10" s="2" t="s">
        <v>71</v>
      </c>
      <c r="D10" s="2" t="s">
        <v>72</v>
      </c>
      <c r="E10" s="2" t="s">
        <v>24</v>
      </c>
      <c r="F10" s="2" t="s">
        <v>25</v>
      </c>
      <c r="G10" s="2" t="s">
        <v>26</v>
      </c>
      <c r="H10" s="2" t="s">
        <v>27</v>
      </c>
      <c r="I10" s="2" t="s">
        <v>28</v>
      </c>
      <c r="J10" s="1">
        <v>1961</v>
      </c>
      <c r="K10" s="2">
        <v>33000</v>
      </c>
      <c r="L10" s="3">
        <v>1757</v>
      </c>
      <c r="M10" s="4">
        <v>1.7569999999999999</v>
      </c>
      <c r="N10" s="3">
        <v>75.459999999999994</v>
      </c>
      <c r="O10" s="5">
        <v>0.44549999999999995</v>
      </c>
      <c r="P10" s="6">
        <v>46265</v>
      </c>
      <c r="Q10" s="2" t="s">
        <v>73</v>
      </c>
      <c r="R10" s="2" t="s">
        <v>30</v>
      </c>
      <c r="S10" s="7" t="s">
        <v>31</v>
      </c>
      <c r="T10" s="8" t="s">
        <v>74</v>
      </c>
    </row>
    <row r="11" spans="1:20" ht="30" customHeight="1">
      <c r="A11" s="1">
        <v>9</v>
      </c>
      <c r="B11" s="2" t="s">
        <v>75</v>
      </c>
      <c r="C11" s="2" t="s">
        <v>76</v>
      </c>
      <c r="D11" s="2" t="s">
        <v>77</v>
      </c>
      <c r="E11" s="2" t="s">
        <v>78</v>
      </c>
      <c r="F11" s="2" t="s">
        <v>79</v>
      </c>
      <c r="G11" s="2" t="s">
        <v>80</v>
      </c>
      <c r="H11" s="2" t="s">
        <v>81</v>
      </c>
      <c r="I11" s="2" t="s">
        <v>82</v>
      </c>
      <c r="J11" s="1">
        <v>1933</v>
      </c>
      <c r="K11" s="2">
        <v>76664</v>
      </c>
      <c r="L11" s="3">
        <v>1679</v>
      </c>
      <c r="M11" s="4">
        <v>1.679</v>
      </c>
      <c r="N11" s="3">
        <v>459.04</v>
      </c>
      <c r="O11" s="5">
        <v>0.42469999999999997</v>
      </c>
      <c r="P11" s="6">
        <v>46265</v>
      </c>
      <c r="Q11" s="2" t="s">
        <v>83</v>
      </c>
      <c r="R11" s="2" t="s">
        <v>30</v>
      </c>
      <c r="S11" s="2" t="s">
        <v>31</v>
      </c>
      <c r="T11" s="8" t="s">
        <v>84</v>
      </c>
    </row>
    <row r="12" spans="1:20" ht="30" customHeight="1">
      <c r="A12" s="1">
        <v>10</v>
      </c>
      <c r="B12" s="2" t="s">
        <v>85</v>
      </c>
      <c r="C12" s="2" t="s">
        <v>86</v>
      </c>
      <c r="D12" s="2" t="s">
        <v>87</v>
      </c>
      <c r="E12" s="2" t="s">
        <v>24</v>
      </c>
      <c r="F12" s="2" t="s">
        <v>25</v>
      </c>
      <c r="G12" s="2" t="s">
        <v>26</v>
      </c>
      <c r="H12" s="2" t="s">
        <v>88</v>
      </c>
      <c r="I12" s="2" t="s">
        <v>28</v>
      </c>
      <c r="J12" s="1">
        <v>2004</v>
      </c>
      <c r="K12" s="2">
        <v>78865</v>
      </c>
      <c r="L12" s="3">
        <v>1457</v>
      </c>
      <c r="M12" s="4">
        <v>1.4570000000000001</v>
      </c>
      <c r="N12" s="3">
        <v>214.96</v>
      </c>
      <c r="O12" s="5">
        <v>0.42229999999999995</v>
      </c>
      <c r="P12" s="6">
        <v>46265</v>
      </c>
      <c r="Q12" s="2" t="s">
        <v>89</v>
      </c>
      <c r="R12" s="2" t="s">
        <v>30</v>
      </c>
      <c r="S12" s="7" t="s">
        <v>31</v>
      </c>
      <c r="T12" s="8" t="s">
        <v>90</v>
      </c>
    </row>
    <row r="13" spans="1:20" ht="30" customHeight="1">
      <c r="A13" s="1">
        <v>11</v>
      </c>
      <c r="B13" s="2" t="s">
        <v>91</v>
      </c>
      <c r="C13" s="2" t="s">
        <v>92</v>
      </c>
      <c r="D13" s="2" t="s">
        <v>93</v>
      </c>
      <c r="E13" s="2" t="s">
        <v>24</v>
      </c>
      <c r="F13" s="2" t="s">
        <v>25</v>
      </c>
      <c r="G13" s="2" t="s">
        <v>26</v>
      </c>
      <c r="H13" s="2" t="s">
        <v>94</v>
      </c>
      <c r="I13" s="2" t="s">
        <v>28</v>
      </c>
      <c r="J13" s="1">
        <v>2003</v>
      </c>
      <c r="K13" s="2">
        <v>134785</v>
      </c>
      <c r="L13" s="3">
        <v>1448</v>
      </c>
      <c r="M13" s="4">
        <v>1.448</v>
      </c>
      <c r="N13" s="3">
        <v>97.87</v>
      </c>
      <c r="O13" s="5">
        <v>5.9000000000000004E-2</v>
      </c>
      <c r="P13" s="6">
        <v>46265</v>
      </c>
      <c r="Q13" s="2" t="s">
        <v>95</v>
      </c>
      <c r="R13" s="2" t="s">
        <v>30</v>
      </c>
      <c r="S13" s="7" t="s">
        <v>31</v>
      </c>
      <c r="T13" s="8" t="s">
        <v>96</v>
      </c>
    </row>
    <row r="14" spans="1:20" ht="30" customHeight="1">
      <c r="A14" s="1">
        <v>12</v>
      </c>
      <c r="B14" s="2" t="s">
        <v>97</v>
      </c>
      <c r="C14" s="2" t="s">
        <v>98</v>
      </c>
      <c r="D14" s="2" t="s">
        <v>99</v>
      </c>
      <c r="E14" s="2" t="s">
        <v>100</v>
      </c>
      <c r="F14" s="2" t="s">
        <v>59</v>
      </c>
      <c r="G14" s="2" t="s">
        <v>26</v>
      </c>
      <c r="H14" s="2" t="s">
        <v>27</v>
      </c>
      <c r="I14" s="2" t="s">
        <v>101</v>
      </c>
      <c r="J14" s="1">
        <v>1969</v>
      </c>
      <c r="K14" s="2">
        <v>259149</v>
      </c>
      <c r="L14" s="3">
        <v>1248</v>
      </c>
      <c r="M14" s="4">
        <v>1.248</v>
      </c>
      <c r="N14" s="3">
        <v>270.94</v>
      </c>
      <c r="O14" s="5">
        <v>0.25530000000000003</v>
      </c>
      <c r="P14" s="6">
        <v>46265</v>
      </c>
      <c r="Q14" s="2" t="s">
        <v>102</v>
      </c>
      <c r="R14" s="2" t="s">
        <v>30</v>
      </c>
      <c r="S14" s="2" t="s">
        <v>31</v>
      </c>
      <c r="T14" s="8" t="s">
        <v>103</v>
      </c>
    </row>
    <row r="15" spans="1:20" ht="30" customHeight="1">
      <c r="A15" s="1">
        <v>13</v>
      </c>
      <c r="B15" s="2" t="s">
        <v>104</v>
      </c>
      <c r="C15" s="2" t="s">
        <v>105</v>
      </c>
      <c r="D15" s="2" t="s">
        <v>106</v>
      </c>
      <c r="E15" s="2" t="s">
        <v>24</v>
      </c>
      <c r="F15" s="2" t="s">
        <v>25</v>
      </c>
      <c r="G15" s="2" t="s">
        <v>107</v>
      </c>
      <c r="H15" s="2" t="s">
        <v>108</v>
      </c>
      <c r="I15" s="2" t="s">
        <v>109</v>
      </c>
      <c r="J15" s="1">
        <v>1839</v>
      </c>
      <c r="K15" s="2">
        <v>387800</v>
      </c>
      <c r="L15" s="3">
        <v>1078</v>
      </c>
      <c r="M15" s="4">
        <v>1.0780000000000001</v>
      </c>
      <c r="N15" s="3">
        <v>385.68</v>
      </c>
      <c r="O15" s="5">
        <v>0.16010000000000002</v>
      </c>
      <c r="P15" s="6">
        <v>46265</v>
      </c>
      <c r="Q15" s="2" t="s">
        <v>110</v>
      </c>
      <c r="R15" s="2" t="s">
        <v>30</v>
      </c>
      <c r="S15" s="7" t="s">
        <v>31</v>
      </c>
      <c r="T15" s="8" t="s">
        <v>111</v>
      </c>
    </row>
    <row r="16" spans="1:20" ht="30" customHeight="1">
      <c r="A16" s="1">
        <v>14</v>
      </c>
      <c r="B16" s="2" t="s">
        <v>112</v>
      </c>
      <c r="C16" s="2" t="s">
        <v>113</v>
      </c>
      <c r="D16" s="2" t="s">
        <v>114</v>
      </c>
      <c r="E16" s="2" t="s">
        <v>24</v>
      </c>
      <c r="F16" s="2" t="s">
        <v>25</v>
      </c>
      <c r="G16" s="2" t="s">
        <v>26</v>
      </c>
      <c r="H16" s="2" t="s">
        <v>27</v>
      </c>
      <c r="I16" s="2" t="s">
        <v>28</v>
      </c>
      <c r="J16" s="1">
        <v>1978</v>
      </c>
      <c r="K16" s="2">
        <v>53000</v>
      </c>
      <c r="L16" s="3">
        <v>1066</v>
      </c>
      <c r="M16" s="4">
        <v>1.0660000000000001</v>
      </c>
      <c r="N16" s="3">
        <v>90.27</v>
      </c>
      <c r="O16" s="5">
        <v>0.25819999999999999</v>
      </c>
      <c r="P16" s="6">
        <v>46265</v>
      </c>
      <c r="Q16" s="2" t="s">
        <v>115</v>
      </c>
      <c r="R16" s="2" t="s">
        <v>30</v>
      </c>
      <c r="S16" s="7" t="s">
        <v>31</v>
      </c>
      <c r="T16" s="8" t="s">
        <v>116</v>
      </c>
    </row>
    <row r="17" spans="1:20" ht="30" customHeight="1">
      <c r="A17" s="1">
        <v>15</v>
      </c>
      <c r="B17" s="2" t="s">
        <v>117</v>
      </c>
      <c r="C17" s="2" t="s">
        <v>118</v>
      </c>
      <c r="D17" s="2" t="s">
        <v>119</v>
      </c>
      <c r="E17" s="2" t="s">
        <v>24</v>
      </c>
      <c r="F17" s="2" t="s">
        <v>25</v>
      </c>
      <c r="G17" s="2" t="s">
        <v>26</v>
      </c>
      <c r="H17" s="2" t="s">
        <v>120</v>
      </c>
      <c r="I17" s="2" t="s">
        <v>109</v>
      </c>
      <c r="J17" s="1">
        <v>1876</v>
      </c>
      <c r="K17" s="2">
        <v>33000</v>
      </c>
      <c r="L17" s="3">
        <v>1034</v>
      </c>
      <c r="M17" s="4">
        <v>1.034</v>
      </c>
      <c r="N17" s="3">
        <v>72.239999999999995</v>
      </c>
      <c r="O17" s="5">
        <v>0.43070000000000003</v>
      </c>
      <c r="P17" s="6">
        <v>46265</v>
      </c>
      <c r="Q17" s="2" t="s">
        <v>121</v>
      </c>
      <c r="R17" s="2" t="s">
        <v>30</v>
      </c>
      <c r="S17" s="7" t="s">
        <v>31</v>
      </c>
      <c r="T17" s="8" t="s">
        <v>122</v>
      </c>
    </row>
    <row r="18" spans="1:20" ht="30" customHeight="1">
      <c r="A18" s="1">
        <v>16</v>
      </c>
      <c r="B18" s="2" t="s">
        <v>123</v>
      </c>
      <c r="C18" s="2" t="s">
        <v>124</v>
      </c>
      <c r="D18" s="2" t="s">
        <v>125</v>
      </c>
      <c r="E18" s="2" t="s">
        <v>24</v>
      </c>
      <c r="F18" s="2" t="s">
        <v>25</v>
      </c>
      <c r="G18" s="2" t="s">
        <v>107</v>
      </c>
      <c r="H18" s="2" t="s">
        <v>126</v>
      </c>
      <c r="I18" s="2" t="s">
        <v>109</v>
      </c>
      <c r="J18" s="1">
        <v>1799</v>
      </c>
      <c r="K18" s="2">
        <v>318512</v>
      </c>
      <c r="L18" s="3">
        <v>944.99</v>
      </c>
      <c r="M18" s="4">
        <v>0.94499</v>
      </c>
      <c r="N18" s="3">
        <v>186.94</v>
      </c>
      <c r="O18" s="5">
        <v>0.39939999999999998</v>
      </c>
      <c r="P18" s="6">
        <v>46265</v>
      </c>
      <c r="Q18" s="2" t="s">
        <v>127</v>
      </c>
      <c r="R18" s="2" t="s">
        <v>30</v>
      </c>
      <c r="S18" s="7" t="s">
        <v>31</v>
      </c>
      <c r="T18" s="8" t="s">
        <v>128</v>
      </c>
    </row>
    <row r="19" spans="1:20" ht="30" customHeight="1">
      <c r="A19" s="1">
        <v>17</v>
      </c>
      <c r="B19" s="2" t="s">
        <v>129</v>
      </c>
      <c r="C19" s="2" t="s">
        <v>130</v>
      </c>
      <c r="D19" s="2" t="s">
        <v>131</v>
      </c>
      <c r="E19" s="2" t="s">
        <v>100</v>
      </c>
      <c r="F19" s="2" t="s">
        <v>59</v>
      </c>
      <c r="G19" s="2" t="s">
        <v>26</v>
      </c>
      <c r="H19" s="2" t="s">
        <v>27</v>
      </c>
      <c r="I19" s="2" t="s">
        <v>101</v>
      </c>
      <c r="J19" s="1">
        <v>1983</v>
      </c>
      <c r="K19" s="2" t="s">
        <v>132</v>
      </c>
      <c r="L19" s="3">
        <v>868.67</v>
      </c>
      <c r="M19" s="4">
        <v>0.86866999999999994</v>
      </c>
      <c r="N19" s="3">
        <v>91.71</v>
      </c>
      <c r="O19" s="5">
        <v>0.7087</v>
      </c>
      <c r="P19" s="6">
        <v>46265</v>
      </c>
      <c r="Q19" s="2" t="s">
        <v>133</v>
      </c>
      <c r="R19" s="2" t="s">
        <v>30</v>
      </c>
      <c r="S19" s="2" t="s">
        <v>31</v>
      </c>
      <c r="T19" s="8" t="s">
        <v>134</v>
      </c>
    </row>
    <row r="20" spans="1:20" ht="30" customHeight="1">
      <c r="A20" s="1">
        <v>18</v>
      </c>
      <c r="B20" s="2" t="s">
        <v>135</v>
      </c>
      <c r="C20" s="2" t="s">
        <v>136</v>
      </c>
      <c r="D20" s="2" t="s">
        <v>137</v>
      </c>
      <c r="E20" s="2" t="s">
        <v>24</v>
      </c>
      <c r="F20" s="2" t="s">
        <v>25</v>
      </c>
      <c r="G20" s="2" t="s">
        <v>138</v>
      </c>
      <c r="H20" s="2" t="s">
        <v>139</v>
      </c>
      <c r="I20" s="2" t="s">
        <v>28</v>
      </c>
      <c r="J20" s="1">
        <v>1962</v>
      </c>
      <c r="K20" s="2">
        <v>2100000</v>
      </c>
      <c r="L20" s="3">
        <v>835.12</v>
      </c>
      <c r="M20" s="4">
        <v>0.83511999999999997</v>
      </c>
      <c r="N20" s="3">
        <v>725.3</v>
      </c>
      <c r="O20" s="5">
        <v>4.1299999999999996E-2</v>
      </c>
      <c r="P20" s="6">
        <v>46265</v>
      </c>
      <c r="Q20" s="2" t="s">
        <v>140</v>
      </c>
      <c r="R20" s="2" t="s">
        <v>30</v>
      </c>
      <c r="S20" s="7" t="s">
        <v>31</v>
      </c>
      <c r="T20" s="8" t="s">
        <v>141</v>
      </c>
    </row>
    <row r="21" spans="1:20" ht="30" customHeight="1">
      <c r="A21" s="1">
        <v>19</v>
      </c>
      <c r="B21" s="2" t="s">
        <v>142</v>
      </c>
      <c r="C21" s="2" t="s">
        <v>143</v>
      </c>
      <c r="D21" s="2" t="s">
        <v>143</v>
      </c>
      <c r="E21" s="2" t="s">
        <v>24</v>
      </c>
      <c r="F21" s="2" t="s">
        <v>25</v>
      </c>
      <c r="G21" s="2" t="s">
        <v>26</v>
      </c>
      <c r="H21" s="2" t="s">
        <v>27</v>
      </c>
      <c r="I21" s="2" t="s">
        <v>28</v>
      </c>
      <c r="J21" s="1">
        <v>1969</v>
      </c>
      <c r="K21" s="2">
        <v>31000</v>
      </c>
      <c r="L21" s="3">
        <v>764.34</v>
      </c>
      <c r="M21" s="4">
        <v>0.76434000000000002</v>
      </c>
      <c r="N21" s="3">
        <v>37.450000000000003</v>
      </c>
      <c r="O21" s="5">
        <v>0.1195</v>
      </c>
      <c r="P21" s="6">
        <v>46265</v>
      </c>
      <c r="Q21" s="2" t="s">
        <v>144</v>
      </c>
      <c r="R21" s="2" t="s">
        <v>30</v>
      </c>
      <c r="S21" s="7" t="s">
        <v>31</v>
      </c>
      <c r="T21" s="8" t="s">
        <v>145</v>
      </c>
    </row>
    <row r="22" spans="1:20" ht="30" customHeight="1">
      <c r="A22" s="1">
        <v>20</v>
      </c>
      <c r="B22" s="2" t="s">
        <v>146</v>
      </c>
      <c r="C22" s="2" t="s">
        <v>147</v>
      </c>
      <c r="D22" s="2" t="s">
        <v>148</v>
      </c>
      <c r="E22" s="2" t="s">
        <v>24</v>
      </c>
      <c r="F22" s="2" t="s">
        <v>25</v>
      </c>
      <c r="G22" s="2" t="s">
        <v>107</v>
      </c>
      <c r="H22" s="2" t="s">
        <v>149</v>
      </c>
      <c r="I22" s="2" t="s">
        <v>109</v>
      </c>
      <c r="J22" s="1">
        <v>1958</v>
      </c>
      <c r="K22" s="2">
        <v>34100</v>
      </c>
      <c r="L22" s="3">
        <v>709.08</v>
      </c>
      <c r="M22" s="4">
        <v>0.70908000000000004</v>
      </c>
      <c r="N22" s="3">
        <v>43.02</v>
      </c>
      <c r="O22" s="5">
        <v>0.61480000000000001</v>
      </c>
      <c r="P22" s="6">
        <v>46265</v>
      </c>
      <c r="Q22" s="2" t="s">
        <v>150</v>
      </c>
      <c r="R22" s="2" t="s">
        <v>30</v>
      </c>
      <c r="S22" s="7" t="s">
        <v>31</v>
      </c>
      <c r="T22" s="8" t="s">
        <v>151</v>
      </c>
    </row>
    <row r="23" spans="1:20" ht="30" customHeight="1">
      <c r="A23" s="1">
        <v>21</v>
      </c>
      <c r="B23" s="2" t="s">
        <v>152</v>
      </c>
      <c r="C23" s="2" t="s">
        <v>153</v>
      </c>
      <c r="D23" s="2" t="s">
        <v>154</v>
      </c>
      <c r="E23" s="2" t="s">
        <v>24</v>
      </c>
      <c r="F23" s="2" t="s">
        <v>25</v>
      </c>
      <c r="G23" s="2" t="s">
        <v>80</v>
      </c>
      <c r="H23" s="2" t="s">
        <v>81</v>
      </c>
      <c r="I23" s="2" t="s">
        <v>109</v>
      </c>
      <c r="J23" s="1">
        <v>1870</v>
      </c>
      <c r="K23" s="2">
        <v>58000</v>
      </c>
      <c r="L23" s="3">
        <v>659.26</v>
      </c>
      <c r="M23" s="4">
        <v>0.65925999999999996</v>
      </c>
      <c r="N23" s="3">
        <v>326</v>
      </c>
      <c r="O23" s="5">
        <v>0.11230000000000001</v>
      </c>
      <c r="P23" s="6">
        <v>46265</v>
      </c>
      <c r="Q23" s="2" t="s">
        <v>155</v>
      </c>
      <c r="R23" s="2" t="s">
        <v>30</v>
      </c>
      <c r="S23" s="7" t="s">
        <v>31</v>
      </c>
      <c r="T23" s="8" t="s">
        <v>156</v>
      </c>
    </row>
    <row r="24" spans="1:20" ht="30" customHeight="1">
      <c r="A24" s="1">
        <v>22</v>
      </c>
      <c r="B24" s="2" t="s">
        <v>157</v>
      </c>
      <c r="C24" s="2" t="s">
        <v>158</v>
      </c>
      <c r="D24" s="2" t="s">
        <v>158</v>
      </c>
      <c r="E24" s="2" t="s">
        <v>159</v>
      </c>
      <c r="F24" s="2" t="s">
        <v>160</v>
      </c>
      <c r="G24" s="2" t="s">
        <v>26</v>
      </c>
      <c r="H24" s="2" t="s">
        <v>27</v>
      </c>
      <c r="I24" s="2" t="s">
        <v>161</v>
      </c>
      <c r="J24" s="1">
        <v>1984</v>
      </c>
      <c r="K24" s="2">
        <v>44175</v>
      </c>
      <c r="L24" s="3">
        <v>649.33000000000004</v>
      </c>
      <c r="M24" s="4">
        <v>0.64933000000000007</v>
      </c>
      <c r="N24" s="3">
        <v>41.02</v>
      </c>
      <c r="O24" s="5">
        <v>0.34909999999999997</v>
      </c>
      <c r="P24" s="6">
        <v>46265</v>
      </c>
      <c r="Q24" s="2" t="s">
        <v>162</v>
      </c>
      <c r="R24" s="2" t="s">
        <v>30</v>
      </c>
      <c r="S24" s="2" t="s">
        <v>31</v>
      </c>
      <c r="T24" s="8" t="s">
        <v>163</v>
      </c>
    </row>
    <row r="25" spans="1:20" ht="30" customHeight="1">
      <c r="A25" s="1">
        <v>23</v>
      </c>
      <c r="B25" s="2" t="s">
        <v>164</v>
      </c>
      <c r="C25" s="2" t="s">
        <v>165</v>
      </c>
      <c r="D25" s="2" t="s">
        <v>166</v>
      </c>
      <c r="E25" s="2" t="s">
        <v>24</v>
      </c>
      <c r="F25" s="2" t="s">
        <v>25</v>
      </c>
      <c r="G25" s="2" t="s">
        <v>26</v>
      </c>
      <c r="H25" s="2" t="s">
        <v>120</v>
      </c>
      <c r="I25" s="2" t="s">
        <v>109</v>
      </c>
      <c r="J25" s="1">
        <v>1886</v>
      </c>
      <c r="K25" s="2">
        <v>138200</v>
      </c>
      <c r="L25" s="3">
        <v>641.34</v>
      </c>
      <c r="M25" s="4">
        <v>0.64134000000000002</v>
      </c>
      <c r="N25" s="3">
        <v>96.36</v>
      </c>
      <c r="O25" s="5">
        <v>0.3458</v>
      </c>
      <c r="P25" s="6">
        <v>46265</v>
      </c>
      <c r="Q25" s="2" t="s">
        <v>167</v>
      </c>
      <c r="R25" s="2" t="s">
        <v>30</v>
      </c>
      <c r="S25" s="7" t="s">
        <v>31</v>
      </c>
      <c r="T25" s="8" t="s">
        <v>168</v>
      </c>
    </row>
    <row r="26" spans="1:20" ht="30" customHeight="1">
      <c r="A26" s="1">
        <v>24</v>
      </c>
      <c r="B26" s="2" t="s">
        <v>169</v>
      </c>
      <c r="C26" s="2" t="s">
        <v>170</v>
      </c>
      <c r="D26" s="2" t="s">
        <v>171</v>
      </c>
      <c r="E26" s="2" t="s">
        <v>172</v>
      </c>
      <c r="F26" s="2" t="s">
        <v>59</v>
      </c>
      <c r="G26" s="2" t="s">
        <v>26</v>
      </c>
      <c r="H26" s="2" t="s">
        <v>27</v>
      </c>
      <c r="I26" s="2" t="s">
        <v>173</v>
      </c>
      <c r="J26" s="1">
        <v>2016</v>
      </c>
      <c r="K26" s="2" t="s">
        <v>132</v>
      </c>
      <c r="L26" s="3">
        <v>611.37</v>
      </c>
      <c r="M26" s="4">
        <v>0.61136999999999997</v>
      </c>
      <c r="N26" s="3">
        <v>15.24</v>
      </c>
      <c r="O26" s="5">
        <v>0.43189999999999995</v>
      </c>
      <c r="P26" s="6">
        <v>46265</v>
      </c>
      <c r="Q26" s="2" t="s">
        <v>174</v>
      </c>
      <c r="R26" s="2" t="s">
        <v>30</v>
      </c>
      <c r="S26" s="2" t="s">
        <v>31</v>
      </c>
      <c r="T26" s="8" t="s">
        <v>175</v>
      </c>
    </row>
    <row r="27" spans="1:20" ht="30" customHeight="1">
      <c r="A27" s="1">
        <v>25</v>
      </c>
      <c r="B27" s="2" t="s">
        <v>176</v>
      </c>
      <c r="C27" s="2" t="s">
        <v>177</v>
      </c>
      <c r="D27" s="2" t="s">
        <v>178</v>
      </c>
      <c r="E27" s="2" t="s">
        <v>172</v>
      </c>
      <c r="F27" s="2" t="s">
        <v>59</v>
      </c>
      <c r="G27" s="2" t="s">
        <v>26</v>
      </c>
      <c r="H27" s="2" t="s">
        <v>88</v>
      </c>
      <c r="I27" s="2" t="s">
        <v>179</v>
      </c>
      <c r="J27" s="1">
        <v>1998</v>
      </c>
      <c r="K27" s="2">
        <v>87412</v>
      </c>
      <c r="L27" s="3">
        <v>516.34</v>
      </c>
      <c r="M27" s="4">
        <v>0.51634000000000002</v>
      </c>
      <c r="N27" s="3">
        <v>111.76</v>
      </c>
      <c r="O27" s="5">
        <v>0.36869999999999997</v>
      </c>
      <c r="P27" s="6">
        <v>46265</v>
      </c>
      <c r="Q27" s="2" t="s">
        <v>180</v>
      </c>
      <c r="R27" s="2" t="s">
        <v>30</v>
      </c>
      <c r="S27" s="2" t="s">
        <v>31</v>
      </c>
      <c r="T27" s="8" t="s">
        <v>181</v>
      </c>
    </row>
    <row r="28" spans="1:20" ht="30" customHeight="1">
      <c r="A28" s="1">
        <v>26</v>
      </c>
      <c r="B28" s="2" t="s">
        <v>182</v>
      </c>
      <c r="C28" s="2" t="s">
        <v>183</v>
      </c>
      <c r="D28" s="2" t="s">
        <v>184</v>
      </c>
      <c r="E28" s="2" t="s">
        <v>24</v>
      </c>
      <c r="F28" s="2" t="s">
        <v>25</v>
      </c>
      <c r="G28" s="2" t="s">
        <v>107</v>
      </c>
      <c r="H28" s="2" t="s">
        <v>149</v>
      </c>
      <c r="I28" s="2" t="s">
        <v>109</v>
      </c>
      <c r="J28" s="1">
        <v>1966</v>
      </c>
      <c r="K28" s="2">
        <v>39800</v>
      </c>
      <c r="L28" s="3">
        <v>515.75</v>
      </c>
      <c r="M28" s="4">
        <v>0.51575000000000004</v>
      </c>
      <c r="N28" s="3">
        <v>33.93</v>
      </c>
      <c r="O28" s="5">
        <v>0.57040000000000002</v>
      </c>
      <c r="P28" s="6">
        <v>46265</v>
      </c>
      <c r="Q28" s="2" t="s">
        <v>185</v>
      </c>
      <c r="R28" s="2" t="s">
        <v>30</v>
      </c>
      <c r="S28" s="7" t="s">
        <v>31</v>
      </c>
      <c r="T28" s="8" t="s">
        <v>186</v>
      </c>
    </row>
    <row r="29" spans="1:20" ht="30" customHeight="1">
      <c r="A29" s="1">
        <v>27</v>
      </c>
      <c r="B29" s="2" t="s">
        <v>187</v>
      </c>
      <c r="C29" s="2" t="s">
        <v>188</v>
      </c>
      <c r="D29" s="2" t="s">
        <v>189</v>
      </c>
      <c r="E29" s="2" t="s">
        <v>24</v>
      </c>
      <c r="F29" s="2" t="s">
        <v>25</v>
      </c>
      <c r="G29" s="2" t="s">
        <v>26</v>
      </c>
      <c r="H29" s="2" t="s">
        <v>27</v>
      </c>
      <c r="I29" s="2" t="s">
        <v>28</v>
      </c>
      <c r="J29" s="1">
        <v>1968</v>
      </c>
      <c r="K29" s="2">
        <v>85100</v>
      </c>
      <c r="L29" s="3">
        <v>472.57</v>
      </c>
      <c r="M29" s="4">
        <v>0.47256999999999999</v>
      </c>
      <c r="N29" s="3">
        <v>53.76</v>
      </c>
      <c r="O29" s="5">
        <v>2.9399999999999999E-2</v>
      </c>
      <c r="P29" s="6">
        <v>46265</v>
      </c>
      <c r="Q29" s="2" t="s">
        <v>190</v>
      </c>
      <c r="R29" s="2" t="s">
        <v>30</v>
      </c>
      <c r="S29" s="7" t="s">
        <v>31</v>
      </c>
      <c r="T29" s="8" t="s">
        <v>191</v>
      </c>
    </row>
    <row r="30" spans="1:20" ht="30" customHeight="1">
      <c r="A30" s="1">
        <v>28</v>
      </c>
      <c r="B30" s="2" t="s">
        <v>192</v>
      </c>
      <c r="C30" s="2" t="s">
        <v>193</v>
      </c>
      <c r="D30" s="2" t="s">
        <v>194</v>
      </c>
      <c r="E30" s="2" t="s">
        <v>24</v>
      </c>
      <c r="F30" s="2" t="s">
        <v>25</v>
      </c>
      <c r="G30" s="2" t="s">
        <v>26</v>
      </c>
      <c r="H30" s="2" t="s">
        <v>120</v>
      </c>
      <c r="I30" s="2" t="s">
        <v>109</v>
      </c>
      <c r="J30" s="1">
        <v>2013</v>
      </c>
      <c r="K30" s="2">
        <v>57000</v>
      </c>
      <c r="L30" s="3">
        <v>455.42</v>
      </c>
      <c r="M30" s="4">
        <v>0.45541999999999999</v>
      </c>
      <c r="N30" s="3">
        <v>62.81</v>
      </c>
      <c r="O30" s="5">
        <v>9.5100000000000004E-2</v>
      </c>
      <c r="P30" s="6">
        <v>46265</v>
      </c>
      <c r="Q30" s="2" t="s">
        <v>195</v>
      </c>
      <c r="R30" s="2" t="s">
        <v>30</v>
      </c>
      <c r="S30" s="7" t="s">
        <v>31</v>
      </c>
      <c r="T30" s="8" t="s">
        <v>196</v>
      </c>
    </row>
    <row r="31" spans="1:20" ht="30" customHeight="1">
      <c r="A31" s="1">
        <v>29</v>
      </c>
      <c r="B31" s="2" t="s">
        <v>197</v>
      </c>
      <c r="C31" s="2" t="s">
        <v>198</v>
      </c>
      <c r="D31" s="2" t="s">
        <v>199</v>
      </c>
      <c r="E31" s="2" t="s">
        <v>24</v>
      </c>
      <c r="F31" s="2" t="s">
        <v>25</v>
      </c>
      <c r="G31" s="2" t="s">
        <v>26</v>
      </c>
      <c r="H31" s="2" t="s">
        <v>36</v>
      </c>
      <c r="I31" s="2" t="s">
        <v>28</v>
      </c>
      <c r="J31" s="1">
        <v>2003</v>
      </c>
      <c r="K31" s="2">
        <v>4429</v>
      </c>
      <c r="L31" s="3">
        <v>449.94</v>
      </c>
      <c r="M31" s="4">
        <v>0.44994000000000001</v>
      </c>
      <c r="N31" s="3">
        <v>5.22</v>
      </c>
      <c r="O31" s="5">
        <v>0.44450000000000001</v>
      </c>
      <c r="P31" s="6">
        <v>46265</v>
      </c>
      <c r="Q31" s="2" t="s">
        <v>200</v>
      </c>
      <c r="R31" s="2" t="s">
        <v>30</v>
      </c>
      <c r="S31" s="7" t="s">
        <v>31</v>
      </c>
      <c r="T31" s="8" t="s">
        <v>201</v>
      </c>
    </row>
    <row r="32" spans="1:20" ht="30" customHeight="1">
      <c r="A32" s="1">
        <v>30</v>
      </c>
      <c r="B32" s="2" t="s">
        <v>202</v>
      </c>
      <c r="C32" s="2" t="s">
        <v>203</v>
      </c>
      <c r="D32" s="2" t="s">
        <v>204</v>
      </c>
      <c r="E32" s="2" t="s">
        <v>24</v>
      </c>
      <c r="F32" s="2" t="s">
        <v>25</v>
      </c>
      <c r="G32" s="2" t="s">
        <v>26</v>
      </c>
      <c r="H32" s="2" t="s">
        <v>66</v>
      </c>
      <c r="I32" s="2" t="s">
        <v>28</v>
      </c>
      <c r="J32" s="1">
        <v>1984</v>
      </c>
      <c r="K32" s="2">
        <v>86200</v>
      </c>
      <c r="L32" s="3">
        <v>436.49</v>
      </c>
      <c r="M32" s="4">
        <v>0.43648999999999999</v>
      </c>
      <c r="N32" s="3">
        <v>60.74</v>
      </c>
      <c r="O32" s="5">
        <v>0.19589999999999999</v>
      </c>
      <c r="P32" s="6">
        <v>46265</v>
      </c>
      <c r="Q32" s="2" t="s">
        <v>205</v>
      </c>
      <c r="R32" s="2" t="s">
        <v>30</v>
      </c>
      <c r="S32" s="7" t="s">
        <v>31</v>
      </c>
      <c r="T32" s="8" t="s">
        <v>206</v>
      </c>
    </row>
    <row r="33" spans="1:20" ht="30" customHeight="1">
      <c r="A33" s="1">
        <v>31</v>
      </c>
      <c r="B33" s="2" t="s">
        <v>207</v>
      </c>
      <c r="C33" s="2" t="s">
        <v>208</v>
      </c>
      <c r="D33" s="2" t="s">
        <v>209</v>
      </c>
      <c r="E33" s="2" t="s">
        <v>24</v>
      </c>
      <c r="F33" s="2" t="s">
        <v>25</v>
      </c>
      <c r="G33" s="2" t="s">
        <v>107</v>
      </c>
      <c r="H33" s="2" t="s">
        <v>126</v>
      </c>
      <c r="I33" s="2" t="s">
        <v>109</v>
      </c>
      <c r="J33" s="1">
        <v>1784</v>
      </c>
      <c r="K33" s="2">
        <v>213000</v>
      </c>
      <c r="L33" s="3">
        <v>432.95</v>
      </c>
      <c r="M33" s="4">
        <v>0.43295</v>
      </c>
      <c r="N33" s="3">
        <v>116</v>
      </c>
      <c r="O33" s="5">
        <v>0.34460000000000002</v>
      </c>
      <c r="P33" s="6">
        <v>46265</v>
      </c>
      <c r="Q33" s="2" t="s">
        <v>210</v>
      </c>
      <c r="R33" s="2" t="s">
        <v>30</v>
      </c>
      <c r="S33" s="7" t="s">
        <v>31</v>
      </c>
      <c r="T33" s="8" t="s">
        <v>211</v>
      </c>
    </row>
    <row r="34" spans="1:20" ht="30" customHeight="1">
      <c r="A34" s="1">
        <v>32</v>
      </c>
      <c r="B34" s="2" t="s">
        <v>212</v>
      </c>
      <c r="C34" s="2" t="s">
        <v>213</v>
      </c>
      <c r="D34" s="2" t="s">
        <v>214</v>
      </c>
      <c r="E34" s="2" t="s">
        <v>24</v>
      </c>
      <c r="F34" s="2" t="s">
        <v>25</v>
      </c>
      <c r="G34" s="2" t="s">
        <v>26</v>
      </c>
      <c r="H34" s="2" t="s">
        <v>36</v>
      </c>
      <c r="I34" s="2" t="s">
        <v>109</v>
      </c>
      <c r="J34" s="1">
        <v>1977</v>
      </c>
      <c r="K34" s="2">
        <v>141000</v>
      </c>
      <c r="L34" s="3">
        <v>431.29</v>
      </c>
      <c r="M34" s="4">
        <v>0.43129000000000001</v>
      </c>
      <c r="N34" s="3">
        <v>67.349999999999994</v>
      </c>
      <c r="O34" s="5">
        <v>0.2903</v>
      </c>
      <c r="P34" s="6">
        <v>46265</v>
      </c>
      <c r="Q34" s="2" t="s">
        <v>215</v>
      </c>
      <c r="R34" s="2" t="s">
        <v>30</v>
      </c>
      <c r="S34" s="7" t="s">
        <v>31</v>
      </c>
      <c r="T34" s="8" t="s">
        <v>216</v>
      </c>
    </row>
    <row r="35" spans="1:20" ht="30" customHeight="1">
      <c r="A35" s="1">
        <v>33</v>
      </c>
      <c r="B35" s="2" t="s">
        <v>217</v>
      </c>
      <c r="C35" s="2" t="s">
        <v>218</v>
      </c>
      <c r="D35" s="2" t="s">
        <v>219</v>
      </c>
      <c r="E35" s="2" t="s">
        <v>172</v>
      </c>
      <c r="F35" s="2" t="s">
        <v>59</v>
      </c>
      <c r="G35" s="2" t="s">
        <v>107</v>
      </c>
      <c r="H35" s="2" t="s">
        <v>126</v>
      </c>
      <c r="I35" s="2" t="s">
        <v>220</v>
      </c>
      <c r="J35" s="1">
        <v>1954</v>
      </c>
      <c r="K35" s="2">
        <v>378344</v>
      </c>
      <c r="L35" s="3">
        <v>427.48</v>
      </c>
      <c r="M35" s="4">
        <v>0.42748000000000003</v>
      </c>
      <c r="N35" s="3">
        <v>112.1</v>
      </c>
      <c r="O35" s="5">
        <v>0.47</v>
      </c>
      <c r="P35" s="6">
        <v>46265</v>
      </c>
      <c r="Q35" s="2" t="s">
        <v>221</v>
      </c>
      <c r="R35" s="2" t="s">
        <v>30</v>
      </c>
      <c r="S35" s="2" t="s">
        <v>31</v>
      </c>
      <c r="T35" s="8" t="s">
        <v>222</v>
      </c>
    </row>
    <row r="36" spans="1:20" ht="30" customHeight="1">
      <c r="A36" s="1">
        <v>34</v>
      </c>
      <c r="B36" s="2" t="s">
        <v>223</v>
      </c>
      <c r="C36" s="2" t="s">
        <v>224</v>
      </c>
      <c r="D36" s="2" t="s">
        <v>225</v>
      </c>
      <c r="E36" s="2" t="s">
        <v>24</v>
      </c>
      <c r="F36" s="2" t="s">
        <v>25</v>
      </c>
      <c r="G36" s="2" t="s">
        <v>138</v>
      </c>
      <c r="H36" s="2" t="s">
        <v>139</v>
      </c>
      <c r="I36" s="2" t="s">
        <v>28</v>
      </c>
      <c r="J36" s="1">
        <v>1983</v>
      </c>
      <c r="K36" s="2">
        <v>341000</v>
      </c>
      <c r="L36" s="3">
        <v>418.36</v>
      </c>
      <c r="M36" s="4">
        <v>0.41836000000000001</v>
      </c>
      <c r="N36" s="3">
        <v>293.58</v>
      </c>
      <c r="O36" s="5">
        <v>3.9300000000000002E-2</v>
      </c>
      <c r="P36" s="6">
        <v>46265</v>
      </c>
      <c r="Q36" s="2" t="s">
        <v>226</v>
      </c>
      <c r="R36" s="2" t="s">
        <v>30</v>
      </c>
      <c r="S36" s="7" t="s">
        <v>31</v>
      </c>
      <c r="T36" s="8" t="s">
        <v>227</v>
      </c>
    </row>
    <row r="37" spans="1:20" ht="30" customHeight="1">
      <c r="A37" s="1">
        <v>35</v>
      </c>
      <c r="B37" s="2" t="s">
        <v>228</v>
      </c>
      <c r="C37" s="2" t="s">
        <v>229</v>
      </c>
      <c r="D37" s="2" t="s">
        <v>230</v>
      </c>
      <c r="E37" s="2" t="s">
        <v>24</v>
      </c>
      <c r="F37" s="2" t="s">
        <v>25</v>
      </c>
      <c r="G37" s="2" t="s">
        <v>80</v>
      </c>
      <c r="H37" s="2" t="s">
        <v>81</v>
      </c>
      <c r="I37" s="2" t="s">
        <v>109</v>
      </c>
      <c r="J37" s="1">
        <v>1879</v>
      </c>
      <c r="K37" s="2">
        <v>43039</v>
      </c>
      <c r="L37" s="3">
        <v>403.25</v>
      </c>
      <c r="M37" s="4">
        <v>0.40325</v>
      </c>
      <c r="N37" s="3">
        <v>185.88</v>
      </c>
      <c r="O37" s="5">
        <v>0.10460000000000001</v>
      </c>
      <c r="P37" s="6">
        <v>46265</v>
      </c>
      <c r="Q37" s="2" t="s">
        <v>231</v>
      </c>
      <c r="R37" s="2" t="s">
        <v>30</v>
      </c>
      <c r="S37" s="7" t="s">
        <v>31</v>
      </c>
      <c r="T37" s="8" t="s">
        <v>232</v>
      </c>
    </row>
    <row r="38" spans="1:20" ht="30" customHeight="1">
      <c r="A38" s="1">
        <v>36</v>
      </c>
      <c r="B38" s="2" t="s">
        <v>233</v>
      </c>
      <c r="C38" s="2" t="s">
        <v>234</v>
      </c>
      <c r="D38" s="2" t="s">
        <v>235</v>
      </c>
      <c r="E38" s="2" t="s">
        <v>24</v>
      </c>
      <c r="F38" s="2" t="s">
        <v>25</v>
      </c>
      <c r="G38" s="2" t="s">
        <v>236</v>
      </c>
      <c r="H38" s="2" t="s">
        <v>237</v>
      </c>
      <c r="I38" s="2" t="s">
        <v>109</v>
      </c>
      <c r="J38" s="1">
        <v>1886</v>
      </c>
      <c r="K38" s="2">
        <v>65900</v>
      </c>
      <c r="L38" s="3">
        <v>382.15</v>
      </c>
      <c r="M38" s="4">
        <v>0.38214999999999999</v>
      </c>
      <c r="N38" s="3">
        <v>49.28</v>
      </c>
      <c r="O38" s="5">
        <v>0.3337</v>
      </c>
      <c r="P38" s="6">
        <v>46265</v>
      </c>
      <c r="Q38" s="2" t="s">
        <v>238</v>
      </c>
      <c r="R38" s="2" t="s">
        <v>30</v>
      </c>
      <c r="S38" s="7" t="s">
        <v>31</v>
      </c>
      <c r="T38" s="8" t="s">
        <v>239</v>
      </c>
    </row>
    <row r="39" spans="1:20" ht="30" customHeight="1">
      <c r="A39" s="1">
        <v>37</v>
      </c>
      <c r="B39" s="2" t="s">
        <v>240</v>
      </c>
      <c r="C39" s="2" t="s">
        <v>241</v>
      </c>
      <c r="D39" s="2" t="s">
        <v>242</v>
      </c>
      <c r="E39" s="2" t="s">
        <v>24</v>
      </c>
      <c r="F39" s="2" t="s">
        <v>25</v>
      </c>
      <c r="G39" s="2" t="s">
        <v>26</v>
      </c>
      <c r="H39" s="2" t="s">
        <v>27</v>
      </c>
      <c r="I39" s="2" t="s">
        <v>28</v>
      </c>
      <c r="J39" s="1">
        <v>1980</v>
      </c>
      <c r="K39" s="2">
        <v>23300</v>
      </c>
      <c r="L39" s="3">
        <v>376.17</v>
      </c>
      <c r="M39" s="4">
        <v>0.37617</v>
      </c>
      <c r="N39" s="3">
        <v>21.68</v>
      </c>
      <c r="O39" s="5">
        <v>0.34520000000000001</v>
      </c>
      <c r="P39" s="6">
        <v>46265</v>
      </c>
      <c r="Q39" s="2" t="s">
        <v>243</v>
      </c>
      <c r="R39" s="2" t="s">
        <v>30</v>
      </c>
      <c r="S39" s="7" t="s">
        <v>31</v>
      </c>
      <c r="T39" s="8" t="s">
        <v>244</v>
      </c>
    </row>
    <row r="40" spans="1:20" ht="30" customHeight="1">
      <c r="A40" s="1">
        <v>38</v>
      </c>
      <c r="B40" s="2" t="s">
        <v>245</v>
      </c>
      <c r="C40" s="2" t="s">
        <v>246</v>
      </c>
      <c r="D40" s="2" t="s">
        <v>247</v>
      </c>
      <c r="E40" s="2" t="s">
        <v>24</v>
      </c>
      <c r="F40" s="2" t="s">
        <v>25</v>
      </c>
      <c r="G40" s="2" t="s">
        <v>248</v>
      </c>
      <c r="H40" s="2" t="s">
        <v>249</v>
      </c>
      <c r="I40" s="2" t="s">
        <v>109</v>
      </c>
      <c r="J40" s="1">
        <v>1925</v>
      </c>
      <c r="K40" s="2">
        <v>118000</v>
      </c>
      <c r="L40" s="3">
        <v>365.84</v>
      </c>
      <c r="M40" s="4">
        <v>0.36584</v>
      </c>
      <c r="N40" s="3">
        <v>70.75</v>
      </c>
      <c r="O40" s="5">
        <v>0.17069999999999999</v>
      </c>
      <c r="P40" s="6">
        <v>46265</v>
      </c>
      <c r="Q40" s="2" t="s">
        <v>250</v>
      </c>
      <c r="R40" s="2" t="s">
        <v>30</v>
      </c>
      <c r="S40" s="7" t="s">
        <v>31</v>
      </c>
      <c r="T40" s="8" t="s">
        <v>251</v>
      </c>
    </row>
    <row r="41" spans="1:20" ht="30" customHeight="1">
      <c r="A41" s="1">
        <v>39</v>
      </c>
      <c r="B41" s="2" t="s">
        <v>252</v>
      </c>
      <c r="C41" s="2" t="s">
        <v>253</v>
      </c>
      <c r="D41" s="2" t="s">
        <v>254</v>
      </c>
      <c r="E41" s="2" t="s">
        <v>24</v>
      </c>
      <c r="F41" s="2" t="s">
        <v>25</v>
      </c>
      <c r="G41" s="2" t="s">
        <v>26</v>
      </c>
      <c r="H41" s="2" t="s">
        <v>120</v>
      </c>
      <c r="I41" s="2" t="s">
        <v>109</v>
      </c>
      <c r="J41" s="1">
        <v>1891</v>
      </c>
      <c r="K41" s="2">
        <v>75000</v>
      </c>
      <c r="L41" s="3">
        <v>365.65</v>
      </c>
      <c r="M41" s="4">
        <v>0.36564999999999998</v>
      </c>
      <c r="N41" s="3">
        <v>65.760000000000005</v>
      </c>
      <c r="O41" s="5">
        <v>0.32400000000000001</v>
      </c>
      <c r="P41" s="6">
        <v>46265</v>
      </c>
      <c r="Q41" s="2" t="s">
        <v>255</v>
      </c>
      <c r="R41" s="2" t="s">
        <v>30</v>
      </c>
      <c r="S41" s="7" t="s">
        <v>31</v>
      </c>
      <c r="T41" s="8" t="s">
        <v>256</v>
      </c>
    </row>
    <row r="42" spans="1:20" ht="30" customHeight="1">
      <c r="A42" s="1">
        <v>40</v>
      </c>
      <c r="B42" s="2" t="s">
        <v>257</v>
      </c>
      <c r="C42" s="2" t="s">
        <v>258</v>
      </c>
      <c r="D42" s="2" t="s">
        <v>259</v>
      </c>
      <c r="E42" s="2" t="s">
        <v>24</v>
      </c>
      <c r="F42" s="2" t="s">
        <v>25</v>
      </c>
      <c r="G42" s="2" t="s">
        <v>26</v>
      </c>
      <c r="H42" s="2" t="s">
        <v>27</v>
      </c>
      <c r="I42" s="2" t="s">
        <v>28</v>
      </c>
      <c r="J42" s="1">
        <v>1967</v>
      </c>
      <c r="K42" s="2">
        <v>36500</v>
      </c>
      <c r="L42" s="3">
        <v>362.83</v>
      </c>
      <c r="M42" s="4">
        <v>0.36282999999999999</v>
      </c>
      <c r="N42" s="3">
        <v>29.02</v>
      </c>
      <c r="O42" s="5">
        <v>0.32679999999999998</v>
      </c>
      <c r="P42" s="6">
        <v>46265</v>
      </c>
      <c r="Q42" s="2" t="s">
        <v>260</v>
      </c>
      <c r="R42" s="2" t="s">
        <v>30</v>
      </c>
      <c r="S42" s="7" t="s">
        <v>31</v>
      </c>
      <c r="T42" s="8" t="s">
        <v>261</v>
      </c>
    </row>
    <row r="43" spans="1:20" ht="30" customHeight="1">
      <c r="A43" s="1">
        <v>41</v>
      </c>
      <c r="B43" s="2" t="s">
        <v>262</v>
      </c>
      <c r="C43" s="2" t="s">
        <v>263</v>
      </c>
      <c r="D43" s="2" t="s">
        <v>264</v>
      </c>
      <c r="E43" s="2" t="s">
        <v>172</v>
      </c>
      <c r="F43" s="2" t="s">
        <v>59</v>
      </c>
      <c r="G43" s="2" t="s">
        <v>107</v>
      </c>
      <c r="H43" s="2" t="s">
        <v>126</v>
      </c>
      <c r="I43" s="2" t="s">
        <v>220</v>
      </c>
      <c r="J43" s="1">
        <v>1951</v>
      </c>
      <c r="K43" s="2">
        <v>457835</v>
      </c>
      <c r="L43" s="3">
        <v>361.05</v>
      </c>
      <c r="M43" s="4">
        <v>0.36105000000000004</v>
      </c>
      <c r="N43" s="3">
        <v>105.69</v>
      </c>
      <c r="O43" s="5">
        <v>0.4365</v>
      </c>
      <c r="P43" s="6">
        <v>46265</v>
      </c>
      <c r="Q43" s="2" t="s">
        <v>265</v>
      </c>
      <c r="R43" s="2" t="s">
        <v>30</v>
      </c>
      <c r="S43" s="2" t="s">
        <v>31</v>
      </c>
      <c r="T43" s="8" t="s">
        <v>266</v>
      </c>
    </row>
    <row r="44" spans="1:20" ht="30" customHeight="1">
      <c r="A44" s="1">
        <v>42</v>
      </c>
      <c r="B44" s="2" t="s">
        <v>267</v>
      </c>
      <c r="C44" s="2" t="s">
        <v>268</v>
      </c>
      <c r="D44" s="2" t="s">
        <v>269</v>
      </c>
      <c r="E44" s="2" t="s">
        <v>270</v>
      </c>
      <c r="F44" s="2" t="s">
        <v>160</v>
      </c>
      <c r="G44" s="2" t="s">
        <v>26</v>
      </c>
      <c r="H44" s="2" t="s">
        <v>120</v>
      </c>
      <c r="I44" s="2" t="s">
        <v>271</v>
      </c>
      <c r="J44" s="1">
        <v>1896</v>
      </c>
      <c r="K44" s="2">
        <v>112774</v>
      </c>
      <c r="L44" s="3">
        <v>355.34</v>
      </c>
      <c r="M44" s="4">
        <v>0.35533999999999999</v>
      </c>
      <c r="N44" s="3">
        <v>76.09</v>
      </c>
      <c r="O44" s="5">
        <v>0.26780000000000004</v>
      </c>
      <c r="P44" s="6">
        <v>46265</v>
      </c>
      <c r="Q44" s="2" t="s">
        <v>272</v>
      </c>
      <c r="R44" s="2" t="s">
        <v>30</v>
      </c>
      <c r="S44" s="2" t="s">
        <v>31</v>
      </c>
      <c r="T44" s="8" t="s">
        <v>273</v>
      </c>
    </row>
    <row r="45" spans="1:20" ht="30" customHeight="1">
      <c r="A45" s="1">
        <v>43</v>
      </c>
      <c r="B45" s="2" t="s">
        <v>274</v>
      </c>
      <c r="C45" s="2" t="s">
        <v>275</v>
      </c>
      <c r="D45" s="2" t="s">
        <v>275</v>
      </c>
      <c r="E45" s="2" t="s">
        <v>276</v>
      </c>
      <c r="F45" s="2" t="s">
        <v>160</v>
      </c>
      <c r="G45" s="2" t="s">
        <v>107</v>
      </c>
      <c r="H45" s="2" t="s">
        <v>126</v>
      </c>
      <c r="I45" s="2" t="s">
        <v>277</v>
      </c>
      <c r="J45" s="1">
        <v>1865</v>
      </c>
      <c r="K45" s="2">
        <v>211479</v>
      </c>
      <c r="L45" s="3">
        <v>352.76</v>
      </c>
      <c r="M45" s="4">
        <v>0.35276000000000002</v>
      </c>
      <c r="N45" s="3">
        <v>72.400000000000006</v>
      </c>
      <c r="O45" s="5">
        <v>0.41149999999999998</v>
      </c>
      <c r="P45" s="6">
        <v>46265</v>
      </c>
      <c r="Q45" s="2" t="s">
        <v>278</v>
      </c>
      <c r="R45" s="2" t="s">
        <v>30</v>
      </c>
      <c r="S45" s="2" t="s">
        <v>31</v>
      </c>
      <c r="T45" s="8" t="s">
        <v>279</v>
      </c>
    </row>
    <row r="46" spans="1:20" ht="30" customHeight="1">
      <c r="A46" s="1">
        <v>44</v>
      </c>
      <c r="B46" s="2" t="s">
        <v>280</v>
      </c>
      <c r="C46" s="2" t="s">
        <v>281</v>
      </c>
      <c r="D46" s="2" t="s">
        <v>282</v>
      </c>
      <c r="E46" s="2" t="s">
        <v>24</v>
      </c>
      <c r="F46" s="2" t="s">
        <v>25</v>
      </c>
      <c r="G46" s="2" t="s">
        <v>107</v>
      </c>
      <c r="H46" s="2" t="s">
        <v>283</v>
      </c>
      <c r="I46" s="2" t="s">
        <v>109</v>
      </c>
      <c r="J46" s="1">
        <v>1977</v>
      </c>
      <c r="K46" s="2">
        <v>390000</v>
      </c>
      <c r="L46" s="3">
        <v>349.97</v>
      </c>
      <c r="M46" s="4">
        <v>0.34997</v>
      </c>
      <c r="N46" s="3">
        <v>449.71</v>
      </c>
      <c r="O46" s="5">
        <v>3.2300000000000002E-2</v>
      </c>
      <c r="P46" s="6">
        <v>46265</v>
      </c>
      <c r="Q46" s="2" t="s">
        <v>284</v>
      </c>
      <c r="R46" s="2" t="s">
        <v>30</v>
      </c>
      <c r="S46" s="7" t="s">
        <v>31</v>
      </c>
      <c r="T46" s="8" t="s">
        <v>285</v>
      </c>
    </row>
    <row r="47" spans="1:20" ht="30" customHeight="1">
      <c r="A47" s="1">
        <v>45</v>
      </c>
      <c r="B47" s="2" t="s">
        <v>286</v>
      </c>
      <c r="C47" s="2" t="s">
        <v>287</v>
      </c>
      <c r="D47" s="2" t="s">
        <v>288</v>
      </c>
      <c r="E47" s="2" t="s">
        <v>24</v>
      </c>
      <c r="F47" s="2" t="s">
        <v>25</v>
      </c>
      <c r="G47" s="2" t="s">
        <v>289</v>
      </c>
      <c r="H47" s="2" t="s">
        <v>290</v>
      </c>
      <c r="I47" s="2" t="s">
        <v>109</v>
      </c>
      <c r="J47" s="1">
        <v>1892</v>
      </c>
      <c r="K47" s="2">
        <v>57000</v>
      </c>
      <c r="L47" s="3">
        <v>348.6</v>
      </c>
      <c r="M47" s="4">
        <v>0.34860000000000002</v>
      </c>
      <c r="N47" s="3">
        <v>50.63</v>
      </c>
      <c r="O47" s="5">
        <v>0.218</v>
      </c>
      <c r="P47" s="6">
        <v>46265</v>
      </c>
      <c r="Q47" s="2" t="s">
        <v>291</v>
      </c>
      <c r="R47" s="2" t="s">
        <v>30</v>
      </c>
      <c r="S47" s="7" t="s">
        <v>31</v>
      </c>
      <c r="T47" s="8" t="s">
        <v>292</v>
      </c>
    </row>
    <row r="48" spans="1:20" ht="30" customHeight="1">
      <c r="A48" s="1">
        <v>46</v>
      </c>
      <c r="B48" s="2" t="s">
        <v>293</v>
      </c>
      <c r="C48" s="2" t="s">
        <v>294</v>
      </c>
      <c r="D48" s="2" t="s">
        <v>295</v>
      </c>
      <c r="E48" s="2" t="s">
        <v>172</v>
      </c>
      <c r="F48" s="2" t="s">
        <v>59</v>
      </c>
      <c r="G48" s="2" t="s">
        <v>107</v>
      </c>
      <c r="H48" s="2" t="s">
        <v>126</v>
      </c>
      <c r="I48" s="2" t="s">
        <v>296</v>
      </c>
      <c r="J48" s="1">
        <v>1984</v>
      </c>
      <c r="K48" s="2" t="s">
        <v>132</v>
      </c>
      <c r="L48" s="3">
        <v>344.19</v>
      </c>
      <c r="M48" s="4">
        <v>0.34419</v>
      </c>
      <c r="N48" s="3">
        <v>120.28</v>
      </c>
      <c r="O48" s="5" t="s">
        <v>297</v>
      </c>
      <c r="P48" s="6">
        <v>46265</v>
      </c>
      <c r="Q48" s="2" t="s">
        <v>298</v>
      </c>
      <c r="R48" s="2" t="s">
        <v>30</v>
      </c>
      <c r="S48" s="2" t="s">
        <v>299</v>
      </c>
      <c r="T48" s="8" t="s">
        <v>300</v>
      </c>
    </row>
    <row r="49" spans="1:20" ht="30" customHeight="1">
      <c r="A49" s="1">
        <v>47</v>
      </c>
      <c r="B49" s="2" t="s">
        <v>301</v>
      </c>
      <c r="C49" s="2" t="s">
        <v>302</v>
      </c>
      <c r="D49" s="2" t="s">
        <v>303</v>
      </c>
      <c r="E49" s="2" t="s">
        <v>24</v>
      </c>
      <c r="F49" s="2" t="s">
        <v>25</v>
      </c>
      <c r="G49" s="2" t="s">
        <v>26</v>
      </c>
      <c r="H49" s="2" t="s">
        <v>88</v>
      </c>
      <c r="I49" s="2" t="s">
        <v>28</v>
      </c>
      <c r="J49" s="1">
        <v>1997</v>
      </c>
      <c r="K49" s="2">
        <v>16000</v>
      </c>
      <c r="L49" s="3">
        <v>338.75</v>
      </c>
      <c r="M49" s="4">
        <v>0.33875</v>
      </c>
      <c r="N49" s="3">
        <v>46.88</v>
      </c>
      <c r="O49" s="5">
        <v>0.28149999999999997</v>
      </c>
      <c r="P49" s="6">
        <v>46265</v>
      </c>
      <c r="Q49" s="2" t="s">
        <v>304</v>
      </c>
      <c r="R49" s="2" t="s">
        <v>30</v>
      </c>
      <c r="S49" s="7" t="s">
        <v>31</v>
      </c>
      <c r="T49" s="8" t="s">
        <v>305</v>
      </c>
    </row>
    <row r="50" spans="1:20" ht="30" customHeight="1">
      <c r="A50" s="1">
        <v>48</v>
      </c>
      <c r="B50" s="2" t="s">
        <v>306</v>
      </c>
      <c r="C50" s="2" t="s">
        <v>307</v>
      </c>
      <c r="D50" s="2" t="s">
        <v>308</v>
      </c>
      <c r="E50" s="2" t="s">
        <v>24</v>
      </c>
      <c r="F50" s="2" t="s">
        <v>25</v>
      </c>
      <c r="G50" s="2" t="s">
        <v>138</v>
      </c>
      <c r="H50" s="2" t="s">
        <v>309</v>
      </c>
      <c r="I50" s="2" t="s">
        <v>109</v>
      </c>
      <c r="J50" s="1">
        <v>1837</v>
      </c>
      <c r="K50" s="2">
        <v>104000</v>
      </c>
      <c r="L50" s="3">
        <v>338.11</v>
      </c>
      <c r="M50" s="4">
        <v>0.33811000000000002</v>
      </c>
      <c r="N50" s="3">
        <v>86.71</v>
      </c>
      <c r="O50" s="5">
        <v>0.23920000000000002</v>
      </c>
      <c r="P50" s="6">
        <v>46265</v>
      </c>
      <c r="Q50" s="2" t="s">
        <v>310</v>
      </c>
      <c r="R50" s="2" t="s">
        <v>30</v>
      </c>
      <c r="S50" s="7" t="s">
        <v>31</v>
      </c>
      <c r="T50" s="8" t="s">
        <v>311</v>
      </c>
    </row>
    <row r="51" spans="1:20" ht="30" customHeight="1">
      <c r="A51" s="1">
        <v>49</v>
      </c>
      <c r="B51" s="2" t="s">
        <v>312</v>
      </c>
      <c r="C51" s="2" t="s">
        <v>313</v>
      </c>
      <c r="D51" s="2" t="s">
        <v>314</v>
      </c>
      <c r="E51" s="2" t="s">
        <v>24</v>
      </c>
      <c r="F51" s="2" t="s">
        <v>25</v>
      </c>
      <c r="G51" s="2" t="s">
        <v>107</v>
      </c>
      <c r="H51" s="2" t="s">
        <v>126</v>
      </c>
      <c r="I51" s="2" t="s">
        <v>109</v>
      </c>
      <c r="J51" s="1">
        <v>1935</v>
      </c>
      <c r="K51" s="2">
        <v>83000</v>
      </c>
      <c r="L51" s="3">
        <v>335.23</v>
      </c>
      <c r="M51" s="4">
        <v>0.33523000000000003</v>
      </c>
      <c r="N51" s="3">
        <v>68.77</v>
      </c>
      <c r="O51" s="5">
        <v>0.34049999999999997</v>
      </c>
      <c r="P51" s="6">
        <v>46265</v>
      </c>
      <c r="Q51" s="2" t="s">
        <v>315</v>
      </c>
      <c r="R51" s="2" t="s">
        <v>30</v>
      </c>
      <c r="S51" s="7" t="s">
        <v>31</v>
      </c>
      <c r="T51" s="8" t="s">
        <v>316</v>
      </c>
    </row>
    <row r="52" spans="1:20" ht="30" customHeight="1">
      <c r="A52" s="1">
        <v>50</v>
      </c>
      <c r="B52" s="2" t="s">
        <v>317</v>
      </c>
      <c r="C52" s="2" t="s">
        <v>318</v>
      </c>
      <c r="D52" s="2" t="s">
        <v>319</v>
      </c>
      <c r="E52" s="2" t="s">
        <v>24</v>
      </c>
      <c r="F52" s="2" t="s">
        <v>25</v>
      </c>
      <c r="G52" s="2" t="s">
        <v>138</v>
      </c>
      <c r="H52" s="2" t="s">
        <v>139</v>
      </c>
      <c r="I52" s="2" t="s">
        <v>109</v>
      </c>
      <c r="J52" s="1">
        <v>1978</v>
      </c>
      <c r="K52" s="2">
        <v>472400</v>
      </c>
      <c r="L52" s="3">
        <v>327.26</v>
      </c>
      <c r="M52" s="4">
        <v>0.32726</v>
      </c>
      <c r="N52" s="3">
        <v>166.59</v>
      </c>
      <c r="O52" s="5">
        <v>0.11289999999999999</v>
      </c>
      <c r="P52" s="6">
        <v>46265</v>
      </c>
      <c r="Q52" s="2" t="s">
        <v>320</v>
      </c>
      <c r="R52" s="2" t="s">
        <v>30</v>
      </c>
      <c r="S52" s="7" t="s">
        <v>31</v>
      </c>
      <c r="T52" s="8" t="s">
        <v>321</v>
      </c>
    </row>
    <row r="53" spans="1:20" ht="30" customHeight="1">
      <c r="A53" s="1">
        <v>51</v>
      </c>
      <c r="B53" s="2" t="s">
        <v>322</v>
      </c>
      <c r="C53" s="2" t="s">
        <v>323</v>
      </c>
      <c r="D53" s="2" t="s">
        <v>324</v>
      </c>
      <c r="E53" s="2" t="s">
        <v>172</v>
      </c>
      <c r="F53" s="2" t="s">
        <v>59</v>
      </c>
      <c r="G53" s="2" t="s">
        <v>107</v>
      </c>
      <c r="H53" s="2" t="s">
        <v>126</v>
      </c>
      <c r="I53" s="2" t="s">
        <v>220</v>
      </c>
      <c r="J53" s="1">
        <v>1912</v>
      </c>
      <c r="K53" s="2" t="s">
        <v>132</v>
      </c>
      <c r="L53" s="3">
        <v>312.18</v>
      </c>
      <c r="M53" s="4">
        <v>0.31218000000000001</v>
      </c>
      <c r="N53" s="3">
        <v>95.37</v>
      </c>
      <c r="O53" s="5">
        <v>0.45090000000000002</v>
      </c>
      <c r="P53" s="6">
        <v>46265</v>
      </c>
      <c r="Q53" s="2" t="s">
        <v>325</v>
      </c>
      <c r="R53" s="2" t="s">
        <v>30</v>
      </c>
      <c r="S53" s="2" t="s">
        <v>31</v>
      </c>
      <c r="T53" s="8" t="s">
        <v>326</v>
      </c>
    </row>
    <row r="54" spans="1:20" ht="30" customHeight="1">
      <c r="A54" s="1">
        <v>52</v>
      </c>
      <c r="B54" s="2" t="s">
        <v>327</v>
      </c>
      <c r="C54" s="2" t="s">
        <v>328</v>
      </c>
      <c r="D54" s="2" t="s">
        <v>329</v>
      </c>
      <c r="E54" s="2" t="s">
        <v>24</v>
      </c>
      <c r="F54" s="2" t="s">
        <v>25</v>
      </c>
      <c r="G54" s="2" t="s">
        <v>26</v>
      </c>
      <c r="H54" s="2" t="s">
        <v>36</v>
      </c>
      <c r="I54" s="2" t="s">
        <v>28</v>
      </c>
      <c r="J54" s="1">
        <v>2005</v>
      </c>
      <c r="K54" s="2">
        <v>16068</v>
      </c>
      <c r="L54" s="3">
        <v>310.83999999999997</v>
      </c>
      <c r="M54" s="4">
        <v>0.31083999999999995</v>
      </c>
      <c r="N54" s="3">
        <v>10.6</v>
      </c>
      <c r="O54" s="5">
        <v>0.13170000000000001</v>
      </c>
      <c r="P54" s="6">
        <v>46265</v>
      </c>
      <c r="Q54" s="2" t="s">
        <v>330</v>
      </c>
      <c r="R54" s="2" t="s">
        <v>30</v>
      </c>
      <c r="S54" s="7" t="s">
        <v>31</v>
      </c>
      <c r="T54" s="8" t="s">
        <v>331</v>
      </c>
    </row>
    <row r="55" spans="1:20" ht="30" customHeight="1">
      <c r="A55" s="1">
        <v>53</v>
      </c>
      <c r="B55" s="2" t="s">
        <v>332</v>
      </c>
      <c r="C55" s="2" t="s">
        <v>333</v>
      </c>
      <c r="D55" s="2" t="s">
        <v>334</v>
      </c>
      <c r="E55" s="2" t="s">
        <v>24</v>
      </c>
      <c r="F55" s="2" t="s">
        <v>25</v>
      </c>
      <c r="G55" s="2" t="s">
        <v>26</v>
      </c>
      <c r="H55" s="2" t="s">
        <v>66</v>
      </c>
      <c r="I55" s="2" t="s">
        <v>109</v>
      </c>
      <c r="J55" s="1">
        <v>1984</v>
      </c>
      <c r="K55" s="2">
        <v>97000</v>
      </c>
      <c r="L55" s="3">
        <v>300.17</v>
      </c>
      <c r="M55" s="4">
        <v>0.30016999999999999</v>
      </c>
      <c r="N55" s="3">
        <v>134</v>
      </c>
      <c r="O55" s="5">
        <v>8.7499999999999994E-2</v>
      </c>
      <c r="P55" s="6">
        <v>46265</v>
      </c>
      <c r="Q55" s="2" t="s">
        <v>335</v>
      </c>
      <c r="R55" s="2" t="s">
        <v>30</v>
      </c>
      <c r="S55" s="7" t="s">
        <v>31</v>
      </c>
      <c r="T55" s="8" t="s">
        <v>336</v>
      </c>
    </row>
    <row r="56" spans="1:20" ht="30" customHeight="1">
      <c r="A56" s="1">
        <v>54</v>
      </c>
      <c r="B56" s="2" t="s">
        <v>337</v>
      </c>
      <c r="C56" s="2" t="s">
        <v>338</v>
      </c>
      <c r="D56" s="2" t="s">
        <v>339</v>
      </c>
      <c r="E56" s="2" t="s">
        <v>24</v>
      </c>
      <c r="F56" s="2" t="s">
        <v>25</v>
      </c>
      <c r="G56" s="2" t="s">
        <v>107</v>
      </c>
      <c r="H56" s="2" t="s">
        <v>126</v>
      </c>
      <c r="I56" s="2" t="s">
        <v>109</v>
      </c>
      <c r="J56" s="1">
        <v>1869</v>
      </c>
      <c r="K56" s="2">
        <v>47400</v>
      </c>
      <c r="L56" s="3">
        <v>298.99</v>
      </c>
      <c r="M56" s="4">
        <v>0.29899000000000003</v>
      </c>
      <c r="N56" s="3">
        <v>60.44</v>
      </c>
      <c r="O56" s="5">
        <v>0.37530000000000002</v>
      </c>
      <c r="P56" s="6">
        <v>46265</v>
      </c>
      <c r="Q56" s="2" t="s">
        <v>340</v>
      </c>
      <c r="R56" s="2" t="s">
        <v>30</v>
      </c>
      <c r="S56" s="7" t="s">
        <v>31</v>
      </c>
      <c r="T56" s="8" t="s">
        <v>341</v>
      </c>
    </row>
    <row r="57" spans="1:20" ht="30" customHeight="1">
      <c r="A57" s="1">
        <v>55</v>
      </c>
      <c r="B57" s="2" t="s">
        <v>342</v>
      </c>
      <c r="C57" s="2" t="s">
        <v>343</v>
      </c>
      <c r="D57" s="2" t="s">
        <v>344</v>
      </c>
      <c r="E57" s="2" t="s">
        <v>24</v>
      </c>
      <c r="F57" s="2" t="s">
        <v>25</v>
      </c>
      <c r="G57" s="2" t="s">
        <v>236</v>
      </c>
      <c r="H57" s="2" t="s">
        <v>345</v>
      </c>
      <c r="I57" s="2" t="s">
        <v>109</v>
      </c>
      <c r="J57" s="1">
        <v>2008</v>
      </c>
      <c r="K57" s="2">
        <v>84900</v>
      </c>
      <c r="L57" s="3">
        <v>293.05</v>
      </c>
      <c r="M57" s="4">
        <v>0.29305000000000003</v>
      </c>
      <c r="N57" s="3">
        <v>41.49</v>
      </c>
      <c r="O57" s="5">
        <v>0.34139999999999998</v>
      </c>
      <c r="P57" s="6">
        <v>46265</v>
      </c>
      <c r="Q57" s="2" t="s">
        <v>346</v>
      </c>
      <c r="R57" s="2" t="s">
        <v>30</v>
      </c>
      <c r="S57" s="7" t="s">
        <v>31</v>
      </c>
      <c r="T57" s="8" t="s">
        <v>347</v>
      </c>
    </row>
    <row r="58" spans="1:20" ht="30" customHeight="1">
      <c r="A58" s="1">
        <v>56</v>
      </c>
      <c r="B58" s="2" t="s">
        <v>348</v>
      </c>
      <c r="C58" s="2" t="s">
        <v>349</v>
      </c>
      <c r="D58" s="2" t="s">
        <v>350</v>
      </c>
      <c r="E58" s="2" t="s">
        <v>270</v>
      </c>
      <c r="F58" s="2" t="s">
        <v>160</v>
      </c>
      <c r="G58" s="2" t="s">
        <v>26</v>
      </c>
      <c r="H58" s="2" t="s">
        <v>120</v>
      </c>
      <c r="I58" s="2" t="s">
        <v>351</v>
      </c>
      <c r="J58" s="1">
        <v>1996</v>
      </c>
      <c r="K58" s="2">
        <v>75267</v>
      </c>
      <c r="L58" s="3">
        <v>289.38</v>
      </c>
      <c r="M58" s="4">
        <v>0.28937999999999997</v>
      </c>
      <c r="N58" s="3">
        <v>56.57</v>
      </c>
      <c r="O58" s="5">
        <v>0.27889999999999998</v>
      </c>
      <c r="P58" s="6">
        <v>46265</v>
      </c>
      <c r="Q58" s="2" t="s">
        <v>352</v>
      </c>
      <c r="R58" s="2" t="s">
        <v>30</v>
      </c>
      <c r="S58" s="2" t="s">
        <v>31</v>
      </c>
      <c r="T58" s="8" t="s">
        <v>353</v>
      </c>
    </row>
    <row r="59" spans="1:20" ht="30" customHeight="1">
      <c r="A59" s="1">
        <v>57</v>
      </c>
      <c r="B59" s="2" t="s">
        <v>354</v>
      </c>
      <c r="C59" s="2" t="s">
        <v>355</v>
      </c>
      <c r="D59" s="2" t="s">
        <v>356</v>
      </c>
      <c r="E59" s="2" t="s">
        <v>172</v>
      </c>
      <c r="F59" s="2" t="s">
        <v>59</v>
      </c>
      <c r="G59" s="2" t="s">
        <v>26</v>
      </c>
      <c r="H59" s="2" t="s">
        <v>52</v>
      </c>
      <c r="I59" s="2" t="s">
        <v>357</v>
      </c>
      <c r="J59" s="1">
        <v>1999</v>
      </c>
      <c r="K59" s="2">
        <v>131462</v>
      </c>
      <c r="L59" s="3">
        <v>283.60000000000002</v>
      </c>
      <c r="M59" s="4">
        <v>0.28360000000000002</v>
      </c>
      <c r="N59" s="3">
        <v>145.38999999999999</v>
      </c>
      <c r="O59" s="5">
        <v>0.1356</v>
      </c>
      <c r="P59" s="6">
        <v>46265</v>
      </c>
      <c r="Q59" s="2" t="s">
        <v>358</v>
      </c>
      <c r="R59" s="2" t="s">
        <v>30</v>
      </c>
      <c r="S59" s="2" t="s">
        <v>31</v>
      </c>
      <c r="T59" s="8" t="s">
        <v>359</v>
      </c>
    </row>
    <row r="60" spans="1:20" ht="30" customHeight="1">
      <c r="A60" s="1">
        <v>58</v>
      </c>
      <c r="B60" s="2" t="s">
        <v>360</v>
      </c>
      <c r="C60" s="2" t="s">
        <v>361</v>
      </c>
      <c r="D60" s="2" t="s">
        <v>362</v>
      </c>
      <c r="E60" s="2" t="s">
        <v>363</v>
      </c>
      <c r="F60" s="2" t="s">
        <v>25</v>
      </c>
      <c r="G60" s="2" t="s">
        <v>107</v>
      </c>
      <c r="H60" s="2" t="s">
        <v>126</v>
      </c>
      <c r="I60" s="2" t="s">
        <v>364</v>
      </c>
      <c r="J60" s="1">
        <v>1864</v>
      </c>
      <c r="K60" s="2">
        <v>91427</v>
      </c>
      <c r="L60" s="3">
        <v>282.16000000000003</v>
      </c>
      <c r="M60" s="4">
        <v>0.28216000000000002</v>
      </c>
      <c r="N60" s="3">
        <v>50.53</v>
      </c>
      <c r="O60" s="5">
        <v>0.40590000000000004</v>
      </c>
      <c r="P60" s="6">
        <v>46265</v>
      </c>
      <c r="Q60" s="2" t="s">
        <v>365</v>
      </c>
      <c r="R60" s="2" t="s">
        <v>30</v>
      </c>
      <c r="S60" s="2" t="s">
        <v>31</v>
      </c>
      <c r="T60" s="8" t="s">
        <v>366</v>
      </c>
    </row>
    <row r="61" spans="1:20" ht="30" customHeight="1">
      <c r="A61" s="1">
        <v>59</v>
      </c>
      <c r="B61" s="2" t="s">
        <v>367</v>
      </c>
      <c r="C61" s="2" t="s">
        <v>368</v>
      </c>
      <c r="D61" s="2" t="s">
        <v>368</v>
      </c>
      <c r="E61" s="2" t="s">
        <v>24</v>
      </c>
      <c r="F61" s="2" t="s">
        <v>25</v>
      </c>
      <c r="G61" s="2" t="s">
        <v>289</v>
      </c>
      <c r="H61" s="2" t="s">
        <v>290</v>
      </c>
      <c r="I61" s="2" t="s">
        <v>109</v>
      </c>
      <c r="J61" s="1">
        <v>2020</v>
      </c>
      <c r="K61" s="2">
        <v>180000</v>
      </c>
      <c r="L61" s="3">
        <v>281.39999999999998</v>
      </c>
      <c r="M61" s="4">
        <v>0.28139999999999998</v>
      </c>
      <c r="N61" s="3">
        <v>90.37</v>
      </c>
      <c r="O61" s="5">
        <v>9.849999999999999E-2</v>
      </c>
      <c r="P61" s="6">
        <v>46265</v>
      </c>
      <c r="Q61" s="2" t="s">
        <v>369</v>
      </c>
      <c r="R61" s="2" t="s">
        <v>30</v>
      </c>
      <c r="S61" s="7" t="s">
        <v>31</v>
      </c>
      <c r="T61" s="8" t="s">
        <v>370</v>
      </c>
    </row>
    <row r="62" spans="1:20" ht="30" customHeight="1">
      <c r="A62" s="1">
        <v>60</v>
      </c>
      <c r="B62" s="2" t="s">
        <v>371</v>
      </c>
      <c r="C62" s="2" t="s">
        <v>372</v>
      </c>
      <c r="D62" s="2" t="s">
        <v>373</v>
      </c>
      <c r="E62" s="2" t="s">
        <v>24</v>
      </c>
      <c r="F62" s="2" t="s">
        <v>25</v>
      </c>
      <c r="G62" s="2" t="s">
        <v>107</v>
      </c>
      <c r="H62" s="2" t="s">
        <v>126</v>
      </c>
      <c r="I62" s="2" t="s">
        <v>109</v>
      </c>
      <c r="J62" s="1">
        <v>1852</v>
      </c>
      <c r="K62" s="2">
        <v>205000</v>
      </c>
      <c r="L62" s="3">
        <v>262.24</v>
      </c>
      <c r="M62" s="4">
        <v>0.26224000000000003</v>
      </c>
      <c r="N62" s="3">
        <v>84.74</v>
      </c>
      <c r="O62" s="5">
        <v>0.30499999999999999</v>
      </c>
      <c r="P62" s="6">
        <v>46265</v>
      </c>
      <c r="Q62" s="2" t="s">
        <v>374</v>
      </c>
      <c r="R62" s="2" t="s">
        <v>30</v>
      </c>
      <c r="S62" s="7" t="s">
        <v>31</v>
      </c>
      <c r="T62" s="8" t="s">
        <v>375</v>
      </c>
    </row>
    <row r="63" spans="1:20" ht="30" customHeight="1">
      <c r="A63" s="1">
        <v>61</v>
      </c>
      <c r="B63" s="2" t="s">
        <v>376</v>
      </c>
      <c r="C63" s="2" t="s">
        <v>377</v>
      </c>
      <c r="D63" s="2" t="s">
        <v>378</v>
      </c>
      <c r="E63" s="2" t="s">
        <v>379</v>
      </c>
      <c r="F63" s="2" t="s">
        <v>160</v>
      </c>
      <c r="G63" s="2" t="s">
        <v>138</v>
      </c>
      <c r="H63" s="2" t="s">
        <v>380</v>
      </c>
      <c r="I63" s="2" t="s">
        <v>381</v>
      </c>
      <c r="J63" s="1">
        <v>1987</v>
      </c>
      <c r="K63" s="2">
        <v>211000</v>
      </c>
      <c r="L63" s="3">
        <v>259.62</v>
      </c>
      <c r="M63" s="4">
        <v>0.25962000000000002</v>
      </c>
      <c r="N63" s="3">
        <v>93.86</v>
      </c>
      <c r="O63" s="5">
        <v>0.20660000000000001</v>
      </c>
      <c r="P63" s="6">
        <v>46265</v>
      </c>
      <c r="Q63" s="2" t="s">
        <v>382</v>
      </c>
      <c r="R63" s="2" t="s">
        <v>30</v>
      </c>
      <c r="S63" s="2" t="s">
        <v>31</v>
      </c>
      <c r="T63" s="8" t="s">
        <v>383</v>
      </c>
    </row>
    <row r="64" spans="1:20" ht="30" customHeight="1">
      <c r="A64" s="1">
        <v>62</v>
      </c>
      <c r="B64" s="2" t="s">
        <v>384</v>
      </c>
      <c r="C64" s="2" t="s">
        <v>385</v>
      </c>
      <c r="D64" s="2" t="s">
        <v>386</v>
      </c>
      <c r="E64" s="2" t="s">
        <v>387</v>
      </c>
      <c r="F64" s="2" t="s">
        <v>160</v>
      </c>
      <c r="G64" s="2" t="s">
        <v>289</v>
      </c>
      <c r="H64" s="2" t="s">
        <v>388</v>
      </c>
      <c r="I64" s="2" t="s">
        <v>389</v>
      </c>
      <c r="J64" s="1">
        <v>1847</v>
      </c>
      <c r="K64" s="2">
        <v>318000</v>
      </c>
      <c r="L64" s="3">
        <v>258.89999999999998</v>
      </c>
      <c r="M64" s="4">
        <v>0.25889999999999996</v>
      </c>
      <c r="N64" s="3">
        <v>93.33</v>
      </c>
      <c r="O64" s="5">
        <v>0.1389</v>
      </c>
      <c r="P64" s="6">
        <v>46265</v>
      </c>
      <c r="Q64" s="2" t="s">
        <v>390</v>
      </c>
      <c r="R64" s="2" t="s">
        <v>30</v>
      </c>
      <c r="S64" s="2" t="s">
        <v>31</v>
      </c>
      <c r="T64" s="8" t="s">
        <v>391</v>
      </c>
    </row>
    <row r="65" spans="1:20" ht="30" customHeight="1">
      <c r="A65" s="1">
        <v>63</v>
      </c>
      <c r="B65" s="2" t="s">
        <v>392</v>
      </c>
      <c r="C65" s="2" t="s">
        <v>393</v>
      </c>
      <c r="D65" s="2" t="s">
        <v>394</v>
      </c>
      <c r="E65" s="2" t="s">
        <v>276</v>
      </c>
      <c r="F65" s="2" t="s">
        <v>160</v>
      </c>
      <c r="G65" s="2" t="s">
        <v>26</v>
      </c>
      <c r="H65" s="2" t="s">
        <v>27</v>
      </c>
      <c r="I65" s="2" t="s">
        <v>28</v>
      </c>
      <c r="J65" s="1">
        <v>1990</v>
      </c>
      <c r="K65" s="2">
        <v>9584</v>
      </c>
      <c r="L65" s="3">
        <v>257.83</v>
      </c>
      <c r="M65" s="4">
        <v>0.25783</v>
      </c>
      <c r="N65" s="3">
        <v>4.92</v>
      </c>
      <c r="O65" s="5">
        <v>0.1845</v>
      </c>
      <c r="P65" s="6">
        <v>46265</v>
      </c>
      <c r="Q65" s="2" t="s">
        <v>395</v>
      </c>
      <c r="R65" s="2" t="s">
        <v>30</v>
      </c>
      <c r="S65" s="2" t="s">
        <v>31</v>
      </c>
      <c r="T65" s="8" t="s">
        <v>396</v>
      </c>
    </row>
    <row r="66" spans="1:20" ht="30" customHeight="1">
      <c r="A66" s="1">
        <v>64</v>
      </c>
      <c r="B66" s="2" t="s">
        <v>397</v>
      </c>
      <c r="C66" s="2" t="s">
        <v>398</v>
      </c>
      <c r="D66" s="2" t="s">
        <v>398</v>
      </c>
      <c r="E66" s="2" t="s">
        <v>387</v>
      </c>
      <c r="F66" s="2" t="s">
        <v>160</v>
      </c>
      <c r="G66" s="2" t="s">
        <v>26</v>
      </c>
      <c r="H66" s="2" t="s">
        <v>36</v>
      </c>
      <c r="I66" s="2" t="s">
        <v>399</v>
      </c>
      <c r="J66" s="1">
        <v>1972</v>
      </c>
      <c r="K66" s="2">
        <v>111397</v>
      </c>
      <c r="L66" s="3">
        <v>256.11</v>
      </c>
      <c r="M66" s="4">
        <v>0.25611</v>
      </c>
      <c r="N66" s="3">
        <v>43.72</v>
      </c>
      <c r="O66" s="5">
        <v>0.2959</v>
      </c>
      <c r="P66" s="6">
        <v>46265</v>
      </c>
      <c r="Q66" s="2" t="s">
        <v>400</v>
      </c>
      <c r="R66" s="2" t="s">
        <v>30</v>
      </c>
      <c r="S66" s="2" t="s">
        <v>31</v>
      </c>
      <c r="T66" s="8" t="s">
        <v>401</v>
      </c>
    </row>
    <row r="67" spans="1:20" ht="30" customHeight="1">
      <c r="A67" s="1">
        <v>65</v>
      </c>
      <c r="B67" s="2" t="s">
        <v>402</v>
      </c>
      <c r="C67" s="2" t="s">
        <v>403</v>
      </c>
      <c r="D67" s="2" t="s">
        <v>404</v>
      </c>
      <c r="E67" s="2" t="s">
        <v>405</v>
      </c>
      <c r="F67" s="2" t="s">
        <v>59</v>
      </c>
      <c r="G67" s="2" t="s">
        <v>107</v>
      </c>
      <c r="H67" s="2" t="s">
        <v>126</v>
      </c>
      <c r="I67" s="2" t="s">
        <v>406</v>
      </c>
      <c r="J67" s="1">
        <v>2005</v>
      </c>
      <c r="K67" s="2">
        <v>156000</v>
      </c>
      <c r="L67" s="3">
        <v>255.87</v>
      </c>
      <c r="M67" s="4">
        <v>0.25586999999999999</v>
      </c>
      <c r="N67" s="3">
        <v>49.47</v>
      </c>
      <c r="O67" s="5">
        <v>0.44369999999999998</v>
      </c>
      <c r="P67" s="6">
        <v>46265</v>
      </c>
      <c r="Q67" s="2" t="s">
        <v>407</v>
      </c>
      <c r="R67" s="2" t="s">
        <v>30</v>
      </c>
      <c r="S67" s="2" t="s">
        <v>31</v>
      </c>
      <c r="T67" s="8" t="s">
        <v>408</v>
      </c>
    </row>
    <row r="68" spans="1:20" ht="30" customHeight="1">
      <c r="A68" s="1">
        <v>66</v>
      </c>
      <c r="B68" s="2" t="s">
        <v>409</v>
      </c>
      <c r="C68" s="2" t="s">
        <v>410</v>
      </c>
      <c r="D68" s="2" t="s">
        <v>411</v>
      </c>
      <c r="E68" s="2" t="s">
        <v>276</v>
      </c>
      <c r="F68" s="2" t="s">
        <v>160</v>
      </c>
      <c r="G68" s="2" t="s">
        <v>26</v>
      </c>
      <c r="H68" s="2" t="s">
        <v>120</v>
      </c>
      <c r="I68" s="2" t="s">
        <v>412</v>
      </c>
      <c r="J68" s="1">
        <v>1999</v>
      </c>
      <c r="K68" s="2">
        <v>95100</v>
      </c>
      <c r="L68" s="3">
        <v>251.72</v>
      </c>
      <c r="M68" s="4">
        <v>0.25172</v>
      </c>
      <c r="N68" s="3">
        <v>60.43</v>
      </c>
      <c r="O68" s="5">
        <v>0.21109999999999998</v>
      </c>
      <c r="P68" s="6">
        <v>46265</v>
      </c>
      <c r="Q68" s="2" t="s">
        <v>413</v>
      </c>
      <c r="R68" s="2" t="s">
        <v>30</v>
      </c>
      <c r="S68" s="2" t="s">
        <v>31</v>
      </c>
      <c r="T68" s="8" t="s">
        <v>414</v>
      </c>
    </row>
    <row r="69" spans="1:20" ht="30" customHeight="1">
      <c r="A69" s="1">
        <v>67</v>
      </c>
      <c r="B69" s="2" t="s">
        <v>415</v>
      </c>
      <c r="C69" s="2" t="s">
        <v>416</v>
      </c>
      <c r="D69" s="2" t="s">
        <v>417</v>
      </c>
      <c r="E69" s="2" t="s">
        <v>276</v>
      </c>
      <c r="F69" s="2" t="s">
        <v>160</v>
      </c>
      <c r="G69" s="2" t="s">
        <v>80</v>
      </c>
      <c r="H69" s="2" t="s">
        <v>81</v>
      </c>
      <c r="I69" s="2" t="s">
        <v>277</v>
      </c>
      <c r="J69" s="1">
        <v>1907</v>
      </c>
      <c r="K69" s="2">
        <v>85000</v>
      </c>
      <c r="L69" s="3">
        <v>251.71</v>
      </c>
      <c r="M69" s="4">
        <v>0.25170999999999999</v>
      </c>
      <c r="N69" s="3">
        <v>267.33999999999997</v>
      </c>
      <c r="O69" s="5">
        <v>0.11259999999999999</v>
      </c>
      <c r="P69" s="6">
        <v>46265</v>
      </c>
      <c r="Q69" s="2" t="s">
        <v>418</v>
      </c>
      <c r="R69" s="2" t="s">
        <v>30</v>
      </c>
      <c r="S69" s="2" t="s">
        <v>31</v>
      </c>
      <c r="T69" s="8" t="s">
        <v>419</v>
      </c>
    </row>
    <row r="70" spans="1:20" ht="30" customHeight="1">
      <c r="A70" s="1">
        <v>68</v>
      </c>
      <c r="B70" s="2" t="s">
        <v>420</v>
      </c>
      <c r="C70" s="2" t="s">
        <v>421</v>
      </c>
      <c r="D70" s="2" t="s">
        <v>422</v>
      </c>
      <c r="E70" s="2" t="s">
        <v>270</v>
      </c>
      <c r="F70" s="2" t="s">
        <v>160</v>
      </c>
      <c r="G70" s="2" t="s">
        <v>236</v>
      </c>
      <c r="H70" s="2" t="s">
        <v>423</v>
      </c>
      <c r="I70" s="2" t="s">
        <v>271</v>
      </c>
      <c r="J70" s="1">
        <v>1866</v>
      </c>
      <c r="K70" s="2">
        <v>271000</v>
      </c>
      <c r="L70" s="3">
        <v>250.88</v>
      </c>
      <c r="M70" s="4">
        <v>0.25087999999999999</v>
      </c>
      <c r="N70" s="3">
        <v>110.73</v>
      </c>
      <c r="O70" s="5">
        <v>0.11960000000000001</v>
      </c>
      <c r="P70" s="6">
        <v>46265</v>
      </c>
      <c r="Q70" s="2" t="s">
        <v>424</v>
      </c>
      <c r="R70" s="2" t="s">
        <v>30</v>
      </c>
      <c r="S70" s="2" t="s">
        <v>31</v>
      </c>
      <c r="T70" s="8" t="s">
        <v>425</v>
      </c>
    </row>
    <row r="71" spans="1:20" ht="30" customHeight="1">
      <c r="A71" s="1">
        <v>69</v>
      </c>
      <c r="B71" s="2" t="s">
        <v>426</v>
      </c>
      <c r="C71" s="2" t="s">
        <v>427</v>
      </c>
      <c r="D71" s="2" t="s">
        <v>428</v>
      </c>
      <c r="E71" s="2" t="s">
        <v>172</v>
      </c>
      <c r="F71" s="2" t="s">
        <v>59</v>
      </c>
      <c r="G71" s="2" t="s">
        <v>429</v>
      </c>
      <c r="H71" s="2" t="s">
        <v>430</v>
      </c>
      <c r="I71" s="2" t="s">
        <v>431</v>
      </c>
      <c r="J71" s="1">
        <v>2011</v>
      </c>
      <c r="K71" s="2" t="s">
        <v>132</v>
      </c>
      <c r="L71" s="3">
        <v>250.33</v>
      </c>
      <c r="M71" s="4">
        <v>0.25033</v>
      </c>
      <c r="N71" s="3">
        <v>63.65</v>
      </c>
      <c r="O71" s="5">
        <v>0.21640000000000001</v>
      </c>
      <c r="P71" s="6">
        <v>46265</v>
      </c>
      <c r="Q71" s="2" t="s">
        <v>432</v>
      </c>
      <c r="R71" s="2" t="s">
        <v>30</v>
      </c>
      <c r="S71" s="2" t="s">
        <v>31</v>
      </c>
      <c r="T71" s="8" t="s">
        <v>433</v>
      </c>
    </row>
    <row r="72" spans="1:20" ht="30" customHeight="1">
      <c r="A72" s="1">
        <v>70</v>
      </c>
      <c r="B72" s="2" t="s">
        <v>434</v>
      </c>
      <c r="C72" s="2" t="s">
        <v>435</v>
      </c>
      <c r="D72" s="2" t="s">
        <v>436</v>
      </c>
      <c r="E72" s="2" t="s">
        <v>24</v>
      </c>
      <c r="F72" s="2" t="s">
        <v>25</v>
      </c>
      <c r="G72" s="2" t="s">
        <v>26</v>
      </c>
      <c r="H72" s="2" t="s">
        <v>66</v>
      </c>
      <c r="I72" s="2" t="s">
        <v>109</v>
      </c>
      <c r="J72" s="1">
        <v>2004</v>
      </c>
      <c r="K72" s="2">
        <v>5115</v>
      </c>
      <c r="L72" s="3">
        <v>247.84</v>
      </c>
      <c r="M72" s="4">
        <v>0.24784</v>
      </c>
      <c r="N72" s="3">
        <v>9.6999999999999993</v>
      </c>
      <c r="O72" s="5">
        <v>0.47020000000000001</v>
      </c>
      <c r="P72" s="6">
        <v>46265</v>
      </c>
      <c r="Q72" s="2" t="s">
        <v>437</v>
      </c>
      <c r="R72" s="2" t="s">
        <v>30</v>
      </c>
      <c r="S72" s="7" t="s">
        <v>31</v>
      </c>
      <c r="T72" s="8" t="s">
        <v>438</v>
      </c>
    </row>
    <row r="73" spans="1:20" ht="30" customHeight="1">
      <c r="A73" s="1">
        <v>71</v>
      </c>
      <c r="B73" s="2" t="s">
        <v>439</v>
      </c>
      <c r="C73" s="2" t="s">
        <v>440</v>
      </c>
      <c r="D73" s="2" t="s">
        <v>441</v>
      </c>
      <c r="E73" s="2" t="s">
        <v>172</v>
      </c>
      <c r="F73" s="2" t="s">
        <v>59</v>
      </c>
      <c r="G73" s="2" t="s">
        <v>236</v>
      </c>
      <c r="H73" s="2" t="s">
        <v>442</v>
      </c>
      <c r="I73" s="2" t="s">
        <v>173</v>
      </c>
      <c r="J73" s="1">
        <v>1999</v>
      </c>
      <c r="K73" s="2" t="s">
        <v>132</v>
      </c>
      <c r="L73" s="3">
        <v>242.18</v>
      </c>
      <c r="M73" s="4">
        <v>0.24218000000000001</v>
      </c>
      <c r="N73" s="3">
        <v>26.44</v>
      </c>
      <c r="O73" s="5">
        <v>0.6724</v>
      </c>
      <c r="P73" s="6">
        <v>46265</v>
      </c>
      <c r="Q73" s="2" t="s">
        <v>443</v>
      </c>
      <c r="R73" s="2" t="s">
        <v>30</v>
      </c>
      <c r="S73" s="2" t="s">
        <v>31</v>
      </c>
      <c r="T73" s="8" t="s">
        <v>444</v>
      </c>
    </row>
    <row r="74" spans="1:20" ht="30" customHeight="1">
      <c r="A74" s="1">
        <v>72</v>
      </c>
      <c r="B74" s="2" t="s">
        <v>445</v>
      </c>
      <c r="C74" s="2" t="s">
        <v>446</v>
      </c>
      <c r="D74" s="2" t="s">
        <v>447</v>
      </c>
      <c r="E74" s="2" t="s">
        <v>448</v>
      </c>
      <c r="F74" s="2" t="s">
        <v>59</v>
      </c>
      <c r="G74" s="2" t="s">
        <v>449</v>
      </c>
      <c r="H74" s="2" t="s">
        <v>450</v>
      </c>
      <c r="I74" s="2" t="s">
        <v>451</v>
      </c>
      <c r="J74" s="1">
        <v>1885</v>
      </c>
      <c r="K74" s="2" t="s">
        <v>452</v>
      </c>
      <c r="L74" s="3">
        <v>238.54</v>
      </c>
      <c r="M74" s="4">
        <v>0.23854</v>
      </c>
      <c r="N74" s="3">
        <v>58.76</v>
      </c>
      <c r="O74" s="5">
        <v>0.39450000000000002</v>
      </c>
      <c r="P74" s="6">
        <v>46265</v>
      </c>
      <c r="Q74" s="2" t="s">
        <v>453</v>
      </c>
      <c r="R74" s="2" t="s">
        <v>30</v>
      </c>
      <c r="S74" s="2" t="s">
        <v>31</v>
      </c>
      <c r="T74" s="8" t="s">
        <v>454</v>
      </c>
    </row>
    <row r="75" spans="1:20" ht="30" customHeight="1">
      <c r="A75" s="1">
        <v>73</v>
      </c>
      <c r="B75" s="2" t="s">
        <v>455</v>
      </c>
      <c r="C75" s="2" t="s">
        <v>456</v>
      </c>
      <c r="D75" s="2" t="s">
        <v>457</v>
      </c>
      <c r="E75" s="2" t="s">
        <v>24</v>
      </c>
      <c r="F75" s="2" t="s">
        <v>25</v>
      </c>
      <c r="G75" s="2" t="s">
        <v>26</v>
      </c>
      <c r="H75" s="2" t="s">
        <v>27</v>
      </c>
      <c r="I75" s="2" t="s">
        <v>28</v>
      </c>
      <c r="J75" s="1">
        <v>1930</v>
      </c>
      <c r="K75" s="2">
        <v>33000</v>
      </c>
      <c r="L75" s="3">
        <v>238.28</v>
      </c>
      <c r="M75" s="4">
        <v>0.23827999999999999</v>
      </c>
      <c r="N75" s="3">
        <v>18.43</v>
      </c>
      <c r="O75" s="5">
        <v>0.32289999999999996</v>
      </c>
      <c r="P75" s="6">
        <v>46265</v>
      </c>
      <c r="Q75" s="2" t="s">
        <v>458</v>
      </c>
      <c r="R75" s="2" t="s">
        <v>30</v>
      </c>
      <c r="S75" s="7" t="s">
        <v>31</v>
      </c>
      <c r="T75" s="8" t="s">
        <v>459</v>
      </c>
    </row>
    <row r="76" spans="1:20" ht="30" customHeight="1">
      <c r="A76" s="1">
        <v>74</v>
      </c>
      <c r="B76" s="2" t="s">
        <v>460</v>
      </c>
      <c r="C76" s="2" t="s">
        <v>461</v>
      </c>
      <c r="D76" s="2" t="s">
        <v>462</v>
      </c>
      <c r="E76" s="2" t="s">
        <v>379</v>
      </c>
      <c r="F76" s="2" t="s">
        <v>160</v>
      </c>
      <c r="G76" s="2" t="s">
        <v>138</v>
      </c>
      <c r="H76" s="2" t="s">
        <v>309</v>
      </c>
      <c r="I76" s="2" t="s">
        <v>381</v>
      </c>
      <c r="J76" s="1">
        <v>1909</v>
      </c>
      <c r="K76" s="2">
        <v>94610</v>
      </c>
      <c r="L76" s="3">
        <v>238.07</v>
      </c>
      <c r="M76" s="4">
        <v>0.23807</v>
      </c>
      <c r="N76" s="3">
        <v>51.17</v>
      </c>
      <c r="O76" s="5">
        <v>0.193</v>
      </c>
      <c r="P76" s="6">
        <v>46265</v>
      </c>
      <c r="Q76" s="2" t="s">
        <v>463</v>
      </c>
      <c r="R76" s="2" t="s">
        <v>30</v>
      </c>
      <c r="S76" s="2" t="s">
        <v>31</v>
      </c>
      <c r="T76" s="8" t="s">
        <v>464</v>
      </c>
    </row>
    <row r="77" spans="1:20" ht="30" customHeight="1">
      <c r="A77" s="1">
        <v>75</v>
      </c>
      <c r="B77" s="2" t="s">
        <v>465</v>
      </c>
      <c r="C77" s="2" t="s">
        <v>466</v>
      </c>
      <c r="D77" s="2" t="s">
        <v>467</v>
      </c>
      <c r="E77" s="2" t="s">
        <v>172</v>
      </c>
      <c r="F77" s="2" t="s">
        <v>59</v>
      </c>
      <c r="G77" s="2" t="s">
        <v>80</v>
      </c>
      <c r="H77" s="2" t="s">
        <v>81</v>
      </c>
      <c r="I77" s="2" t="s">
        <v>296</v>
      </c>
      <c r="J77" s="1">
        <v>1999</v>
      </c>
      <c r="K77" s="2" t="s">
        <v>132</v>
      </c>
      <c r="L77" s="3">
        <v>237.45</v>
      </c>
      <c r="M77" s="4">
        <v>0.23744999999999999</v>
      </c>
      <c r="N77" s="3">
        <v>407.25</v>
      </c>
      <c r="O77" s="5" t="s">
        <v>297</v>
      </c>
      <c r="P77" s="6">
        <v>46265</v>
      </c>
      <c r="Q77" s="2" t="s">
        <v>468</v>
      </c>
      <c r="R77" s="2" t="s">
        <v>30</v>
      </c>
      <c r="S77" s="2" t="s">
        <v>299</v>
      </c>
      <c r="T77" s="8" t="s">
        <v>469</v>
      </c>
    </row>
    <row r="78" spans="1:20" ht="30" customHeight="1">
      <c r="A78" s="1">
        <v>76</v>
      </c>
      <c r="B78" s="2" t="s">
        <v>470</v>
      </c>
      <c r="C78" s="2" t="s">
        <v>471</v>
      </c>
      <c r="D78" s="2" t="s">
        <v>472</v>
      </c>
      <c r="E78" s="2" t="s">
        <v>24</v>
      </c>
      <c r="F78" s="2" t="s">
        <v>25</v>
      </c>
      <c r="G78" s="2" t="s">
        <v>80</v>
      </c>
      <c r="H78" s="2" t="s">
        <v>430</v>
      </c>
      <c r="I78" s="2" t="s">
        <v>109</v>
      </c>
      <c r="J78" s="1">
        <v>2024</v>
      </c>
      <c r="K78" s="2">
        <v>78000</v>
      </c>
      <c r="L78" s="3">
        <v>237.35</v>
      </c>
      <c r="M78" s="4">
        <v>0.23735000000000001</v>
      </c>
      <c r="N78" s="3">
        <v>39.369999999999997</v>
      </c>
      <c r="O78" s="5">
        <v>0.19289999999999999</v>
      </c>
      <c r="P78" s="6">
        <v>46265</v>
      </c>
      <c r="Q78" s="2" t="s">
        <v>473</v>
      </c>
      <c r="R78" s="2" t="s">
        <v>30</v>
      </c>
      <c r="S78" s="7" t="s">
        <v>31</v>
      </c>
      <c r="T78" s="8" t="s">
        <v>474</v>
      </c>
    </row>
    <row r="79" spans="1:20" ht="30" customHeight="1">
      <c r="A79" s="1">
        <v>77</v>
      </c>
      <c r="B79" s="2" t="s">
        <v>475</v>
      </c>
      <c r="C79" s="2" t="s">
        <v>476</v>
      </c>
      <c r="D79" s="2" t="s">
        <v>477</v>
      </c>
      <c r="E79" s="2" t="s">
        <v>24</v>
      </c>
      <c r="F79" s="2" t="s">
        <v>25</v>
      </c>
      <c r="G79" s="2" t="s">
        <v>26</v>
      </c>
      <c r="H79" s="2" t="s">
        <v>36</v>
      </c>
      <c r="I79" s="2" t="s">
        <v>28</v>
      </c>
      <c r="J79" s="1">
        <v>2011</v>
      </c>
      <c r="K79" s="2">
        <v>10698</v>
      </c>
      <c r="L79" s="3">
        <v>236.01</v>
      </c>
      <c r="M79" s="4">
        <v>0.23601</v>
      </c>
      <c r="N79" s="3">
        <v>5.09</v>
      </c>
      <c r="O79" s="5">
        <v>2.9999999999999997E-4</v>
      </c>
      <c r="P79" s="6">
        <v>46265</v>
      </c>
      <c r="Q79" s="2" t="s">
        <v>478</v>
      </c>
      <c r="R79" s="2" t="s">
        <v>30</v>
      </c>
      <c r="S79" s="7" t="s">
        <v>31</v>
      </c>
      <c r="T79" s="8" t="s">
        <v>479</v>
      </c>
    </row>
    <row r="80" spans="1:20" ht="30" customHeight="1">
      <c r="A80" s="1">
        <v>78</v>
      </c>
      <c r="B80" s="2" t="s">
        <v>480</v>
      </c>
      <c r="C80" s="2" t="s">
        <v>481</v>
      </c>
      <c r="D80" s="2" t="s">
        <v>482</v>
      </c>
      <c r="E80" s="2" t="s">
        <v>405</v>
      </c>
      <c r="F80" s="2" t="s">
        <v>59</v>
      </c>
      <c r="G80" s="2" t="s">
        <v>248</v>
      </c>
      <c r="H80" s="2" t="s">
        <v>94</v>
      </c>
      <c r="I80" s="2" t="s">
        <v>406</v>
      </c>
      <c r="J80" s="1">
        <v>1937</v>
      </c>
      <c r="K80" s="2">
        <v>390927</v>
      </c>
      <c r="L80" s="3">
        <v>232.68</v>
      </c>
      <c r="M80" s="4">
        <v>0.23268</v>
      </c>
      <c r="N80" s="3">
        <v>334.31</v>
      </c>
      <c r="O80" s="5">
        <v>0.1016</v>
      </c>
      <c r="P80" s="6">
        <v>46265</v>
      </c>
      <c r="Q80" s="2" t="s">
        <v>483</v>
      </c>
      <c r="R80" s="2" t="s">
        <v>30</v>
      </c>
      <c r="S80" s="2" t="s">
        <v>31</v>
      </c>
      <c r="T80" s="8" t="s">
        <v>484</v>
      </c>
    </row>
    <row r="81" spans="1:20" ht="30" customHeight="1">
      <c r="A81" s="1">
        <v>79</v>
      </c>
      <c r="B81" s="2" t="s">
        <v>485</v>
      </c>
      <c r="C81" s="2" t="s">
        <v>486</v>
      </c>
      <c r="D81" s="2" t="s">
        <v>487</v>
      </c>
      <c r="E81" s="2" t="s">
        <v>24</v>
      </c>
      <c r="F81" s="2" t="s">
        <v>25</v>
      </c>
      <c r="G81" s="2" t="s">
        <v>26</v>
      </c>
      <c r="H81" s="2" t="s">
        <v>120</v>
      </c>
      <c r="I81" s="2" t="s">
        <v>28</v>
      </c>
      <c r="J81" s="1">
        <v>1980</v>
      </c>
      <c r="K81" s="2">
        <v>31500</v>
      </c>
      <c r="L81" s="3">
        <v>232.49</v>
      </c>
      <c r="M81" s="4">
        <v>0.23249</v>
      </c>
      <c r="N81" s="3">
        <v>37.22</v>
      </c>
      <c r="O81" s="5">
        <v>0.24410000000000001</v>
      </c>
      <c r="P81" s="6">
        <v>46265</v>
      </c>
      <c r="Q81" s="2" t="s">
        <v>488</v>
      </c>
      <c r="R81" s="2" t="s">
        <v>30</v>
      </c>
      <c r="S81" s="7" t="s">
        <v>31</v>
      </c>
      <c r="T81" s="8" t="s">
        <v>489</v>
      </c>
    </row>
    <row r="82" spans="1:20" ht="30" customHeight="1">
      <c r="A82" s="1">
        <v>80</v>
      </c>
      <c r="B82" s="2" t="s">
        <v>490</v>
      </c>
      <c r="C82" s="2" t="s">
        <v>491</v>
      </c>
      <c r="D82" s="2" t="s">
        <v>492</v>
      </c>
      <c r="E82" s="2" t="s">
        <v>24</v>
      </c>
      <c r="F82" s="2" t="s">
        <v>25</v>
      </c>
      <c r="G82" s="2" t="s">
        <v>26</v>
      </c>
      <c r="H82" s="2" t="s">
        <v>493</v>
      </c>
      <c r="I82" s="2" t="s">
        <v>109</v>
      </c>
      <c r="J82" s="1">
        <v>2006</v>
      </c>
      <c r="K82" s="2">
        <v>125000</v>
      </c>
      <c r="L82" s="3">
        <v>229.2</v>
      </c>
      <c r="M82" s="4">
        <v>0.22919999999999999</v>
      </c>
      <c r="N82" s="3">
        <v>45.19</v>
      </c>
      <c r="O82" s="5">
        <v>0.16420000000000001</v>
      </c>
      <c r="P82" s="6">
        <v>46265</v>
      </c>
      <c r="Q82" s="2" t="s">
        <v>494</v>
      </c>
      <c r="R82" s="2" t="s">
        <v>30</v>
      </c>
      <c r="S82" s="7" t="s">
        <v>31</v>
      </c>
      <c r="T82" s="8" t="s">
        <v>495</v>
      </c>
    </row>
    <row r="83" spans="1:20" ht="30" customHeight="1">
      <c r="A83" s="1">
        <v>81</v>
      </c>
      <c r="B83" s="2" t="s">
        <v>496</v>
      </c>
      <c r="C83" s="2" t="s">
        <v>497</v>
      </c>
      <c r="D83" s="2" t="s">
        <v>498</v>
      </c>
      <c r="E83" s="2" t="s">
        <v>24</v>
      </c>
      <c r="F83" s="2" t="s">
        <v>25</v>
      </c>
      <c r="G83" s="2" t="s">
        <v>26</v>
      </c>
      <c r="H83" s="2" t="s">
        <v>27</v>
      </c>
      <c r="I83" s="2" t="s">
        <v>28</v>
      </c>
      <c r="J83" s="1">
        <v>1975</v>
      </c>
      <c r="K83" s="2">
        <v>17200</v>
      </c>
      <c r="L83" s="3">
        <v>229.12</v>
      </c>
      <c r="M83" s="4">
        <v>0.22912000000000002</v>
      </c>
      <c r="N83" s="3">
        <v>13.09</v>
      </c>
      <c r="O83" s="5">
        <v>0.41110000000000002</v>
      </c>
      <c r="P83" s="6">
        <v>46265</v>
      </c>
      <c r="Q83" s="2" t="s">
        <v>499</v>
      </c>
      <c r="R83" s="2" t="s">
        <v>30</v>
      </c>
      <c r="S83" s="7" t="s">
        <v>31</v>
      </c>
      <c r="T83" s="8" t="s">
        <v>500</v>
      </c>
    </row>
    <row r="84" spans="1:20" ht="30" customHeight="1">
      <c r="A84" s="1">
        <v>82</v>
      </c>
      <c r="B84" s="2" t="s">
        <v>501</v>
      </c>
      <c r="C84" s="2" t="s">
        <v>502</v>
      </c>
      <c r="D84" s="2" t="s">
        <v>503</v>
      </c>
      <c r="E84" s="2" t="s">
        <v>276</v>
      </c>
      <c r="F84" s="2" t="s">
        <v>160</v>
      </c>
      <c r="G84" s="2" t="s">
        <v>449</v>
      </c>
      <c r="H84" s="2" t="s">
        <v>504</v>
      </c>
      <c r="I84" s="2" t="s">
        <v>28</v>
      </c>
      <c r="J84" s="1">
        <v>1879</v>
      </c>
      <c r="K84" s="2">
        <v>65177</v>
      </c>
      <c r="L84" s="3">
        <v>225.3</v>
      </c>
      <c r="M84" s="4">
        <v>0.2253</v>
      </c>
      <c r="N84" s="3">
        <v>34.65</v>
      </c>
      <c r="O84" s="5">
        <v>0.26170000000000004</v>
      </c>
      <c r="P84" s="6">
        <v>46265</v>
      </c>
      <c r="Q84" s="2" t="s">
        <v>505</v>
      </c>
      <c r="R84" s="2" t="s">
        <v>30</v>
      </c>
      <c r="S84" s="2" t="s">
        <v>31</v>
      </c>
      <c r="T84" s="8" t="s">
        <v>506</v>
      </c>
    </row>
    <row r="85" spans="1:20" ht="30" customHeight="1">
      <c r="A85" s="1">
        <v>83</v>
      </c>
      <c r="B85" s="2" t="s">
        <v>507</v>
      </c>
      <c r="C85" s="2" t="s">
        <v>508</v>
      </c>
      <c r="D85" s="2" t="s">
        <v>509</v>
      </c>
      <c r="E85" s="2" t="s">
        <v>24</v>
      </c>
      <c r="F85" s="2" t="s">
        <v>25</v>
      </c>
      <c r="G85" s="2" t="s">
        <v>107</v>
      </c>
      <c r="H85" s="2" t="s">
        <v>149</v>
      </c>
      <c r="I85" s="2" t="s">
        <v>109</v>
      </c>
      <c r="J85" s="1">
        <v>1850</v>
      </c>
      <c r="K85" s="2">
        <v>76800</v>
      </c>
      <c r="L85" s="3">
        <v>223.55</v>
      </c>
      <c r="M85" s="4">
        <v>0.22355</v>
      </c>
      <c r="N85" s="3">
        <v>74.17</v>
      </c>
      <c r="O85" s="5">
        <v>0.192</v>
      </c>
      <c r="P85" s="6">
        <v>46265</v>
      </c>
      <c r="Q85" s="2" t="s">
        <v>510</v>
      </c>
      <c r="R85" s="2" t="s">
        <v>30</v>
      </c>
      <c r="S85" s="7" t="s">
        <v>31</v>
      </c>
      <c r="T85" s="8" t="s">
        <v>511</v>
      </c>
    </row>
    <row r="86" spans="1:20" ht="30" customHeight="1">
      <c r="A86" s="1">
        <v>84</v>
      </c>
      <c r="B86" s="2" t="s">
        <v>512</v>
      </c>
      <c r="C86" s="2" t="s">
        <v>513</v>
      </c>
      <c r="D86" s="2" t="s">
        <v>513</v>
      </c>
      <c r="E86" s="2" t="s">
        <v>24</v>
      </c>
      <c r="F86" s="2" t="s">
        <v>25</v>
      </c>
      <c r="G86" s="2" t="s">
        <v>26</v>
      </c>
      <c r="H86" s="2" t="s">
        <v>36</v>
      </c>
      <c r="I86" s="2" t="s">
        <v>109</v>
      </c>
      <c r="J86" s="1">
        <v>1911</v>
      </c>
      <c r="K86" s="2">
        <v>264300</v>
      </c>
      <c r="L86" s="3">
        <v>221.32</v>
      </c>
      <c r="M86" s="4">
        <v>0.22131999999999999</v>
      </c>
      <c r="N86" s="3">
        <v>68.91</v>
      </c>
      <c r="O86" s="5">
        <v>0.15310000000000001</v>
      </c>
      <c r="P86" s="6">
        <v>46265</v>
      </c>
      <c r="Q86" s="2" t="s">
        <v>514</v>
      </c>
      <c r="R86" s="2" t="s">
        <v>30</v>
      </c>
      <c r="S86" s="7" t="s">
        <v>31</v>
      </c>
      <c r="T86" s="8" t="s">
        <v>515</v>
      </c>
    </row>
    <row r="87" spans="1:20" ht="30" customHeight="1">
      <c r="A87" s="1">
        <v>85</v>
      </c>
      <c r="B87" s="2" t="s">
        <v>516</v>
      </c>
      <c r="C87" s="2" t="s">
        <v>517</v>
      </c>
      <c r="D87" s="2" t="s">
        <v>518</v>
      </c>
      <c r="E87" s="2" t="s">
        <v>519</v>
      </c>
      <c r="F87" s="2" t="s">
        <v>79</v>
      </c>
      <c r="G87" s="2" t="s">
        <v>107</v>
      </c>
      <c r="H87" s="2" t="s">
        <v>108</v>
      </c>
      <c r="I87" s="2" t="s">
        <v>520</v>
      </c>
      <c r="J87" s="1">
        <v>1999</v>
      </c>
      <c r="K87" s="2" t="s">
        <v>521</v>
      </c>
      <c r="L87" s="3">
        <v>220.99</v>
      </c>
      <c r="M87" s="4">
        <v>0.22099000000000002</v>
      </c>
      <c r="N87" s="3">
        <v>30.33</v>
      </c>
      <c r="O87" s="5" t="s">
        <v>297</v>
      </c>
      <c r="P87" s="6">
        <v>46265</v>
      </c>
      <c r="Q87" s="2" t="s">
        <v>522</v>
      </c>
      <c r="R87" s="2" t="s">
        <v>30</v>
      </c>
      <c r="S87" s="2" t="s">
        <v>299</v>
      </c>
      <c r="T87" s="8" t="s">
        <v>523</v>
      </c>
    </row>
    <row r="88" spans="1:20" ht="30" customHeight="1">
      <c r="A88" s="1">
        <v>86</v>
      </c>
      <c r="B88" s="2" t="s">
        <v>524</v>
      </c>
      <c r="C88" s="2" t="s">
        <v>525</v>
      </c>
      <c r="D88" s="2" t="s">
        <v>526</v>
      </c>
      <c r="E88" s="2" t="s">
        <v>24</v>
      </c>
      <c r="F88" s="2" t="s">
        <v>25</v>
      </c>
      <c r="G88" s="2" t="s">
        <v>107</v>
      </c>
      <c r="H88" s="2" t="s">
        <v>126</v>
      </c>
      <c r="I88" s="2" t="s">
        <v>109</v>
      </c>
      <c r="J88" s="1">
        <v>1812</v>
      </c>
      <c r="K88" s="2">
        <v>226000</v>
      </c>
      <c r="L88" s="3">
        <v>220.71</v>
      </c>
      <c r="M88" s="4">
        <v>0.22071000000000002</v>
      </c>
      <c r="N88" s="3">
        <v>88.08</v>
      </c>
      <c r="O88" s="5">
        <v>0.24850000000000003</v>
      </c>
      <c r="P88" s="6">
        <v>46265</v>
      </c>
      <c r="Q88" s="2" t="s">
        <v>527</v>
      </c>
      <c r="R88" s="2" t="s">
        <v>30</v>
      </c>
      <c r="S88" s="7" t="s">
        <v>31</v>
      </c>
      <c r="T88" s="8" t="s">
        <v>528</v>
      </c>
    </row>
    <row r="89" spans="1:20" ht="30" customHeight="1">
      <c r="A89" s="1">
        <v>87</v>
      </c>
      <c r="B89" s="2" t="s">
        <v>529</v>
      </c>
      <c r="C89" s="2" t="s">
        <v>530</v>
      </c>
      <c r="D89" s="2" t="s">
        <v>531</v>
      </c>
      <c r="E89" s="2" t="s">
        <v>172</v>
      </c>
      <c r="F89" s="2" t="s">
        <v>59</v>
      </c>
      <c r="G89" s="2" t="s">
        <v>532</v>
      </c>
      <c r="H89" s="2" t="s">
        <v>533</v>
      </c>
      <c r="I89" s="2" t="s">
        <v>534</v>
      </c>
      <c r="J89" s="1">
        <v>1997</v>
      </c>
      <c r="K89" s="2">
        <v>450000</v>
      </c>
      <c r="L89" s="3">
        <v>219.23</v>
      </c>
      <c r="M89" s="4">
        <v>0.21922999999999998</v>
      </c>
      <c r="N89" s="3">
        <v>156.12</v>
      </c>
      <c r="O89" s="5" t="s">
        <v>297</v>
      </c>
      <c r="P89" s="6">
        <v>46265</v>
      </c>
      <c r="Q89" s="2" t="s">
        <v>535</v>
      </c>
      <c r="R89" s="2" t="s">
        <v>30</v>
      </c>
      <c r="S89" s="2" t="s">
        <v>299</v>
      </c>
      <c r="T89" s="8" t="s">
        <v>536</v>
      </c>
    </row>
    <row r="90" spans="1:20" ht="30" customHeight="1">
      <c r="A90" s="1">
        <v>88</v>
      </c>
      <c r="B90" s="2" t="s">
        <v>537</v>
      </c>
      <c r="C90" s="2" t="s">
        <v>538</v>
      </c>
      <c r="D90" s="2" t="s">
        <v>539</v>
      </c>
      <c r="E90" s="2" t="s">
        <v>24</v>
      </c>
      <c r="F90" s="2" t="s">
        <v>25</v>
      </c>
      <c r="G90" s="2" t="s">
        <v>26</v>
      </c>
      <c r="H90" s="2" t="s">
        <v>66</v>
      </c>
      <c r="I90" s="2" t="s">
        <v>28</v>
      </c>
      <c r="J90" s="1">
        <v>1988</v>
      </c>
      <c r="K90" s="2">
        <v>11100</v>
      </c>
      <c r="L90" s="3">
        <v>215.08</v>
      </c>
      <c r="M90" s="4">
        <v>0.21508000000000002</v>
      </c>
      <c r="N90" s="3">
        <v>13.18</v>
      </c>
      <c r="O90" s="5">
        <v>0.3906</v>
      </c>
      <c r="P90" s="6">
        <v>46265</v>
      </c>
      <c r="Q90" s="2" t="s">
        <v>540</v>
      </c>
      <c r="R90" s="2" t="s">
        <v>30</v>
      </c>
      <c r="S90" s="7" t="s">
        <v>31</v>
      </c>
      <c r="T90" s="8" t="s">
        <v>541</v>
      </c>
    </row>
    <row r="91" spans="1:20" ht="30" customHeight="1">
      <c r="A91" s="1">
        <v>89</v>
      </c>
      <c r="B91" s="2" t="s">
        <v>542</v>
      </c>
      <c r="C91" s="2" t="s">
        <v>543</v>
      </c>
      <c r="D91" s="2" t="s">
        <v>544</v>
      </c>
      <c r="E91" s="2" t="s">
        <v>24</v>
      </c>
      <c r="F91" s="2" t="s">
        <v>25</v>
      </c>
      <c r="G91" s="2" t="s">
        <v>26</v>
      </c>
      <c r="H91" s="2" t="s">
        <v>36</v>
      </c>
      <c r="I91" s="2" t="s">
        <v>109</v>
      </c>
      <c r="J91" s="1">
        <v>1999</v>
      </c>
      <c r="K91" s="2">
        <v>83334</v>
      </c>
      <c r="L91" s="3">
        <v>213.84</v>
      </c>
      <c r="M91" s="4">
        <v>0.21384</v>
      </c>
      <c r="N91" s="3">
        <v>42.82</v>
      </c>
      <c r="O91" s="5">
        <v>0.2397</v>
      </c>
      <c r="P91" s="6">
        <v>46265</v>
      </c>
      <c r="Q91" s="2" t="s">
        <v>545</v>
      </c>
      <c r="R91" s="2" t="s">
        <v>30</v>
      </c>
      <c r="S91" s="7" t="s">
        <v>31</v>
      </c>
      <c r="T91" s="8" t="s">
        <v>546</v>
      </c>
    </row>
    <row r="92" spans="1:20" ht="30" customHeight="1">
      <c r="A92" s="1">
        <v>90</v>
      </c>
      <c r="B92" s="2" t="s">
        <v>547</v>
      </c>
      <c r="C92" s="2" t="s">
        <v>548</v>
      </c>
      <c r="D92" s="2" t="s">
        <v>549</v>
      </c>
      <c r="E92" s="2" t="s">
        <v>550</v>
      </c>
      <c r="F92" s="2" t="s">
        <v>160</v>
      </c>
      <c r="G92" s="2" t="s">
        <v>107</v>
      </c>
      <c r="H92" s="2" t="s">
        <v>126</v>
      </c>
      <c r="I92" s="2" t="s">
        <v>551</v>
      </c>
      <c r="J92" s="1">
        <v>1857</v>
      </c>
      <c r="K92" s="2">
        <v>198403</v>
      </c>
      <c r="L92" s="3">
        <v>211.82</v>
      </c>
      <c r="M92" s="4">
        <v>0.21181999999999998</v>
      </c>
      <c r="N92" s="3">
        <v>69</v>
      </c>
      <c r="O92" s="5">
        <v>0.32270000000000004</v>
      </c>
      <c r="P92" s="6">
        <v>46265</v>
      </c>
      <c r="Q92" s="2" t="s">
        <v>552</v>
      </c>
      <c r="R92" s="2" t="s">
        <v>30</v>
      </c>
      <c r="S92" s="2" t="s">
        <v>31</v>
      </c>
      <c r="T92" s="8" t="s">
        <v>553</v>
      </c>
    </row>
    <row r="93" spans="1:20" ht="30" customHeight="1">
      <c r="A93" s="1">
        <v>91</v>
      </c>
      <c r="B93" s="2" t="s">
        <v>554</v>
      </c>
      <c r="C93" s="2" t="s">
        <v>555</v>
      </c>
      <c r="D93" s="2" t="s">
        <v>556</v>
      </c>
      <c r="E93" s="2" t="s">
        <v>550</v>
      </c>
      <c r="F93" s="2" t="s">
        <v>160</v>
      </c>
      <c r="G93" s="2" t="s">
        <v>138</v>
      </c>
      <c r="H93" s="2" t="s">
        <v>380</v>
      </c>
      <c r="I93" s="2" t="s">
        <v>557</v>
      </c>
      <c r="J93" s="1">
        <v>1985</v>
      </c>
      <c r="K93" s="2">
        <v>163000</v>
      </c>
      <c r="L93" s="3">
        <v>210.73</v>
      </c>
      <c r="M93" s="4">
        <v>0.21073</v>
      </c>
      <c r="N93" s="3">
        <v>42.5</v>
      </c>
      <c r="O93" s="5">
        <v>0.20920000000000002</v>
      </c>
      <c r="P93" s="6">
        <v>46265</v>
      </c>
      <c r="Q93" s="2" t="s">
        <v>558</v>
      </c>
      <c r="R93" s="2" t="s">
        <v>30</v>
      </c>
      <c r="S93" s="2" t="s">
        <v>31</v>
      </c>
      <c r="T93" s="8" t="s">
        <v>559</v>
      </c>
    </row>
    <row r="94" spans="1:20" ht="30" customHeight="1">
      <c r="A94" s="1">
        <v>92</v>
      </c>
      <c r="B94" s="2" t="s">
        <v>560</v>
      </c>
      <c r="C94" s="2" t="s">
        <v>561</v>
      </c>
      <c r="D94" s="2" t="s">
        <v>562</v>
      </c>
      <c r="E94" s="2" t="s">
        <v>24</v>
      </c>
      <c r="F94" s="2" t="s">
        <v>25</v>
      </c>
      <c r="G94" s="2" t="s">
        <v>532</v>
      </c>
      <c r="H94" s="2" t="s">
        <v>533</v>
      </c>
      <c r="I94" s="2" t="s">
        <v>109</v>
      </c>
      <c r="J94" s="1">
        <v>2000</v>
      </c>
      <c r="K94" s="2">
        <v>89900</v>
      </c>
      <c r="L94" s="3">
        <v>208.51</v>
      </c>
      <c r="M94" s="4">
        <v>0.20851</v>
      </c>
      <c r="N94" s="3">
        <v>139.13999999999999</v>
      </c>
      <c r="O94" s="5">
        <v>0.16510000000000002</v>
      </c>
      <c r="P94" s="6">
        <v>46265</v>
      </c>
      <c r="Q94" s="2" t="s">
        <v>563</v>
      </c>
      <c r="R94" s="2" t="s">
        <v>30</v>
      </c>
      <c r="S94" s="7" t="s">
        <v>31</v>
      </c>
      <c r="T94" s="8" t="s">
        <v>564</v>
      </c>
    </row>
    <row r="95" spans="1:20" ht="30" customHeight="1">
      <c r="A95" s="1">
        <v>93</v>
      </c>
      <c r="B95" s="2" t="s">
        <v>565</v>
      </c>
      <c r="C95" s="2" t="s">
        <v>566</v>
      </c>
      <c r="D95" s="2" t="s">
        <v>567</v>
      </c>
      <c r="E95" s="2" t="s">
        <v>568</v>
      </c>
      <c r="F95" s="2" t="s">
        <v>160</v>
      </c>
      <c r="G95" s="2" t="s">
        <v>26</v>
      </c>
      <c r="H95" s="2" t="s">
        <v>120</v>
      </c>
      <c r="I95" s="2" t="s">
        <v>569</v>
      </c>
      <c r="J95" s="1">
        <v>1923</v>
      </c>
      <c r="K95" s="2">
        <v>69505</v>
      </c>
      <c r="L95" s="3">
        <v>200.31</v>
      </c>
      <c r="M95" s="4">
        <v>0.20031000000000002</v>
      </c>
      <c r="N95" s="3">
        <v>51.37</v>
      </c>
      <c r="O95" s="5">
        <v>0.42229999999999995</v>
      </c>
      <c r="P95" s="6">
        <v>46265</v>
      </c>
      <c r="Q95" s="2" t="s">
        <v>570</v>
      </c>
      <c r="R95" s="2" t="s">
        <v>30</v>
      </c>
      <c r="S95" s="2" t="s">
        <v>31</v>
      </c>
      <c r="T95" s="8" t="s">
        <v>571</v>
      </c>
    </row>
    <row r="96" spans="1:20" ht="30" customHeight="1">
      <c r="A96" s="1">
        <v>94</v>
      </c>
      <c r="B96" s="2" t="s">
        <v>572</v>
      </c>
      <c r="C96" s="2" t="s">
        <v>573</v>
      </c>
      <c r="D96" s="2" t="s">
        <v>574</v>
      </c>
      <c r="E96" s="2" t="s">
        <v>387</v>
      </c>
      <c r="F96" s="2" t="s">
        <v>160</v>
      </c>
      <c r="G96" s="2" t="s">
        <v>107</v>
      </c>
      <c r="H96" s="2" t="s">
        <v>575</v>
      </c>
      <c r="I96" s="2" t="s">
        <v>389</v>
      </c>
      <c r="J96" s="1">
        <v>1890</v>
      </c>
      <c r="K96" s="2">
        <v>156875</v>
      </c>
      <c r="L96" s="3">
        <v>198.64</v>
      </c>
      <c r="M96" s="4">
        <v>0.19863999999999998</v>
      </c>
      <c r="N96" s="3">
        <v>166.11</v>
      </c>
      <c r="O96" s="5">
        <v>0.12390000000000001</v>
      </c>
      <c r="P96" s="6">
        <v>46265</v>
      </c>
      <c r="Q96" s="2" t="s">
        <v>576</v>
      </c>
      <c r="R96" s="2" t="s">
        <v>30</v>
      </c>
      <c r="S96" s="2" t="s">
        <v>31</v>
      </c>
      <c r="T96" s="8" t="s">
        <v>577</v>
      </c>
    </row>
    <row r="97" spans="1:20" ht="30" customHeight="1">
      <c r="A97" s="1">
        <v>95</v>
      </c>
      <c r="B97" s="2" t="s">
        <v>578</v>
      </c>
      <c r="C97" s="2" t="s">
        <v>579</v>
      </c>
      <c r="D97" s="2" t="s">
        <v>580</v>
      </c>
      <c r="E97" s="2" t="s">
        <v>363</v>
      </c>
      <c r="F97" s="2" t="s">
        <v>25</v>
      </c>
      <c r="G97" s="2" t="s">
        <v>107</v>
      </c>
      <c r="H97" s="2" t="s">
        <v>126</v>
      </c>
      <c r="I97" s="2" t="s">
        <v>364</v>
      </c>
      <c r="J97" s="1">
        <v>1855</v>
      </c>
      <c r="K97" s="2">
        <v>94867</v>
      </c>
      <c r="L97" s="3">
        <v>198.02</v>
      </c>
      <c r="M97" s="4">
        <v>0.19802</v>
      </c>
      <c r="N97" s="3">
        <v>46.37</v>
      </c>
      <c r="O97" s="5">
        <v>0.29100000000000004</v>
      </c>
      <c r="P97" s="6">
        <v>46265</v>
      </c>
      <c r="Q97" s="2" t="s">
        <v>581</v>
      </c>
      <c r="R97" s="2" t="s">
        <v>30</v>
      </c>
      <c r="S97" s="2" t="s">
        <v>31</v>
      </c>
      <c r="T97" s="8" t="s">
        <v>582</v>
      </c>
    </row>
    <row r="98" spans="1:20" ht="30" customHeight="1">
      <c r="A98" s="1">
        <v>96</v>
      </c>
      <c r="B98" s="2" t="s">
        <v>583</v>
      </c>
      <c r="C98" s="2" t="s">
        <v>584</v>
      </c>
      <c r="D98" s="2" t="s">
        <v>585</v>
      </c>
      <c r="E98" s="2" t="s">
        <v>58</v>
      </c>
      <c r="F98" s="2" t="s">
        <v>59</v>
      </c>
      <c r="G98" s="2" t="s">
        <v>26</v>
      </c>
      <c r="H98" s="2" t="s">
        <v>27</v>
      </c>
      <c r="I98" s="2" t="s">
        <v>586</v>
      </c>
      <c r="J98" s="1">
        <v>1997</v>
      </c>
      <c r="K98" s="2" t="s">
        <v>132</v>
      </c>
      <c r="L98" s="3">
        <v>197.85</v>
      </c>
      <c r="M98" s="4">
        <v>0.19785</v>
      </c>
      <c r="N98" s="3">
        <v>19.23</v>
      </c>
      <c r="O98" s="5">
        <v>0.20949999999999999</v>
      </c>
      <c r="P98" s="6">
        <v>46265</v>
      </c>
      <c r="Q98" s="2" t="s">
        <v>587</v>
      </c>
      <c r="R98" s="2" t="s">
        <v>30</v>
      </c>
      <c r="S98" s="2" t="s">
        <v>31</v>
      </c>
      <c r="T98" s="8" t="s">
        <v>588</v>
      </c>
    </row>
    <row r="99" spans="1:20" ht="30" customHeight="1">
      <c r="A99" s="1">
        <v>97</v>
      </c>
      <c r="B99" s="2" t="s">
        <v>589</v>
      </c>
      <c r="C99" s="2" t="s">
        <v>590</v>
      </c>
      <c r="D99" s="2" t="s">
        <v>591</v>
      </c>
      <c r="E99" s="2" t="s">
        <v>24</v>
      </c>
      <c r="F99" s="2" t="s">
        <v>25</v>
      </c>
      <c r="G99" s="2" t="s">
        <v>26</v>
      </c>
      <c r="H99" s="2" t="s">
        <v>592</v>
      </c>
      <c r="I99" s="2" t="s">
        <v>109</v>
      </c>
      <c r="J99" s="1">
        <v>1932</v>
      </c>
      <c r="K99" s="2">
        <v>170000</v>
      </c>
      <c r="L99" s="3">
        <v>196.62</v>
      </c>
      <c r="M99" s="4">
        <v>0.19662000000000002</v>
      </c>
      <c r="N99" s="3">
        <v>23.1</v>
      </c>
      <c r="O99" s="5">
        <v>0.24249999999999999</v>
      </c>
      <c r="P99" s="6">
        <v>46265</v>
      </c>
      <c r="Q99" s="2" t="s">
        <v>593</v>
      </c>
      <c r="R99" s="2" t="s">
        <v>594</v>
      </c>
      <c r="S99" s="7" t="s">
        <v>31</v>
      </c>
      <c r="T99" s="8" t="s">
        <v>595</v>
      </c>
    </row>
    <row r="100" spans="1:20" ht="30" customHeight="1">
      <c r="A100" s="1">
        <v>98</v>
      </c>
      <c r="B100" s="2" t="s">
        <v>596</v>
      </c>
      <c r="C100" s="2" t="s">
        <v>597</v>
      </c>
      <c r="D100" s="2" t="s">
        <v>598</v>
      </c>
      <c r="E100" s="2" t="s">
        <v>379</v>
      </c>
      <c r="F100" s="2" t="s">
        <v>160</v>
      </c>
      <c r="G100" s="2" t="s">
        <v>80</v>
      </c>
      <c r="H100" s="2" t="s">
        <v>81</v>
      </c>
      <c r="I100" s="2" t="s">
        <v>599</v>
      </c>
      <c r="J100" s="1">
        <v>1924</v>
      </c>
      <c r="K100" s="2">
        <v>101513</v>
      </c>
      <c r="L100" s="3">
        <v>195.4</v>
      </c>
      <c r="M100" s="4">
        <v>0.19540000000000002</v>
      </c>
      <c r="N100" s="3">
        <v>201</v>
      </c>
      <c r="O100" s="5">
        <v>0.1231</v>
      </c>
      <c r="P100" s="6">
        <v>46265</v>
      </c>
      <c r="Q100" s="2" t="s">
        <v>593</v>
      </c>
      <c r="R100" s="2" t="s">
        <v>600</v>
      </c>
      <c r="S100" s="2" t="s">
        <v>31</v>
      </c>
      <c r="T100" s="8" t="s">
        <v>601</v>
      </c>
    </row>
    <row r="101" spans="1:20" ht="30" customHeight="1">
      <c r="A101" s="1">
        <v>99</v>
      </c>
      <c r="B101" s="2" t="s">
        <v>602</v>
      </c>
      <c r="C101" s="2" t="s">
        <v>603</v>
      </c>
      <c r="D101" s="2" t="s">
        <v>604</v>
      </c>
      <c r="E101" s="2" t="s">
        <v>159</v>
      </c>
      <c r="F101" s="2" t="s">
        <v>160</v>
      </c>
      <c r="G101" s="2" t="s">
        <v>107</v>
      </c>
      <c r="H101" s="2" t="s">
        <v>108</v>
      </c>
      <c r="I101" s="2" t="s">
        <v>605</v>
      </c>
      <c r="J101" s="1">
        <v>2019</v>
      </c>
      <c r="K101" s="2">
        <v>22159</v>
      </c>
      <c r="L101" s="3">
        <v>194.58</v>
      </c>
      <c r="M101" s="4">
        <v>0.19458</v>
      </c>
      <c r="N101" s="3">
        <v>9.6999999999999993</v>
      </c>
      <c r="O101" s="5" t="s">
        <v>297</v>
      </c>
      <c r="P101" s="6">
        <v>46265</v>
      </c>
      <c r="Q101" s="2" t="s">
        <v>606</v>
      </c>
      <c r="R101" s="2" t="s">
        <v>30</v>
      </c>
      <c r="S101" s="2" t="s">
        <v>299</v>
      </c>
      <c r="T101" s="8" t="s">
        <v>607</v>
      </c>
    </row>
    <row r="102" spans="1:20" ht="30" customHeight="1">
      <c r="A102" s="1">
        <v>100</v>
      </c>
      <c r="B102" s="2" t="s">
        <v>608</v>
      </c>
      <c r="C102" s="2" t="s">
        <v>609</v>
      </c>
      <c r="D102" s="2" t="s">
        <v>610</v>
      </c>
      <c r="E102" s="2" t="s">
        <v>24</v>
      </c>
      <c r="F102" s="2" t="s">
        <v>25</v>
      </c>
      <c r="G102" s="2" t="s">
        <v>532</v>
      </c>
      <c r="H102" s="2" t="s">
        <v>533</v>
      </c>
      <c r="I102" s="2" t="s">
        <v>28</v>
      </c>
      <c r="J102" s="1">
        <v>1994</v>
      </c>
      <c r="K102" s="2">
        <v>75000</v>
      </c>
      <c r="L102" s="3">
        <v>194.29</v>
      </c>
      <c r="M102" s="4">
        <v>0.19428999999999999</v>
      </c>
      <c r="N102" s="3">
        <v>88.308999999999997</v>
      </c>
      <c r="O102" s="5">
        <v>0.16170000000000001</v>
      </c>
      <c r="P102" s="6">
        <v>46265</v>
      </c>
      <c r="Q102" s="2" t="s">
        <v>593</v>
      </c>
      <c r="R102" s="2" t="s">
        <v>611</v>
      </c>
      <c r="S102" s="7" t="s">
        <v>31</v>
      </c>
      <c r="T102" s="8" t="s">
        <v>612</v>
      </c>
    </row>
  </sheetData>
  <mergeCells count="1">
    <mergeCell ref="A1:T1"/>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6C60-D756-4291-8B9C-FC5143A6A976}">
  <dimension ref="A1"/>
  <sheetViews>
    <sheetView workbookViewId="0">
      <selection activeCell="E11" sqref="E11"/>
    </sheetView>
  </sheetViews>
  <sheetFormatPr defaultRowHeight="14.4"/>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9217" r:id="rId4">
          <objectPr defaultSize="0" autoPict="0" r:id="rId5">
            <anchor moveWithCells="1">
              <from>
                <xdr:col>0</xdr:col>
                <xdr:colOff>0</xdr:colOff>
                <xdr:row>1</xdr:row>
                <xdr:rowOff>99060</xdr:rowOff>
              </from>
              <to>
                <xdr:col>6</xdr:col>
                <xdr:colOff>251460</xdr:colOff>
                <xdr:row>5</xdr:row>
                <xdr:rowOff>91440</xdr:rowOff>
              </to>
            </anchor>
          </objectPr>
        </oleObject>
      </mc:Choice>
      <mc:Fallback>
        <oleObject progId="Packager Shell Object" shapeId="9217"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6E31-2B68-4A88-B6E0-AF0EE379A21F}">
  <dimension ref="A1:H90"/>
  <sheetViews>
    <sheetView workbookViewId="0">
      <pane ySplit="2" topLeftCell="A3" activePane="bottomLeft" state="frozen"/>
      <selection pane="bottomLeft" sqref="A1:H1"/>
    </sheetView>
  </sheetViews>
  <sheetFormatPr defaultRowHeight="13.8"/>
  <cols>
    <col min="1" max="1" width="20" style="35" customWidth="1"/>
    <col min="2" max="2" width="17.77734375" style="35" customWidth="1"/>
    <col min="3" max="3" width="15.5546875" style="35" customWidth="1"/>
    <col min="4" max="4" width="16.6640625" style="35" customWidth="1"/>
    <col min="5" max="5" width="15.5546875" style="35" customWidth="1"/>
    <col min="6" max="7" width="20" style="35" customWidth="1"/>
    <col min="8" max="8" width="81" style="35" customWidth="1"/>
    <col min="9" max="16384" width="8.88671875" style="35"/>
  </cols>
  <sheetData>
    <row r="1" spans="1:8" ht="57" customHeight="1">
      <c r="A1" s="54" t="s">
        <v>628</v>
      </c>
      <c r="B1" s="54"/>
      <c r="C1" s="54"/>
      <c r="D1" s="54"/>
      <c r="E1" s="54"/>
      <c r="F1" s="54"/>
      <c r="G1" s="54"/>
      <c r="H1" s="54"/>
    </row>
    <row r="2" spans="1:8" ht="27" customHeight="1">
      <c r="A2" s="53" t="s">
        <v>716</v>
      </c>
      <c r="B2" s="53"/>
      <c r="C2" s="53"/>
      <c r="D2" s="53"/>
      <c r="E2" s="53"/>
      <c r="F2" s="53"/>
      <c r="G2" s="53"/>
      <c r="H2" s="53"/>
    </row>
    <row r="3" spans="1:8" ht="10.050000000000001" customHeight="1">
      <c r="A3" s="36"/>
      <c r="B3" s="36"/>
      <c r="C3" s="36"/>
      <c r="D3" s="36"/>
      <c r="E3" s="36"/>
      <c r="F3" s="36"/>
      <c r="G3" s="36"/>
      <c r="H3" s="36"/>
    </row>
    <row r="4" spans="1:8" ht="34.049999999999997" customHeight="1">
      <c r="A4" s="51" t="s">
        <v>715</v>
      </c>
      <c r="B4" s="51"/>
      <c r="C4" s="51"/>
      <c r="D4" s="51"/>
      <c r="E4" s="51"/>
      <c r="F4" s="51"/>
      <c r="G4" s="51"/>
      <c r="H4" s="51"/>
    </row>
    <row r="5" spans="1:8" ht="73.05" customHeight="1">
      <c r="A5" s="52" t="s">
        <v>714</v>
      </c>
      <c r="B5" s="52"/>
      <c r="C5" s="52"/>
      <c r="D5" s="52"/>
      <c r="E5" s="52"/>
      <c r="F5" s="52"/>
      <c r="G5" s="52"/>
      <c r="H5" s="52"/>
    </row>
    <row r="6" spans="1:8" ht="34.049999999999997" customHeight="1">
      <c r="A6" s="51" t="s">
        <v>713</v>
      </c>
      <c r="B6" s="51"/>
      <c r="C6" s="51"/>
      <c r="D6" s="51"/>
      <c r="E6" s="51"/>
      <c r="F6" s="51"/>
      <c r="G6" s="51"/>
      <c r="H6" s="51"/>
    </row>
    <row r="7" spans="1:8" ht="60" customHeight="1">
      <c r="A7" s="52" t="s">
        <v>712</v>
      </c>
      <c r="B7" s="52"/>
      <c r="C7" s="52"/>
      <c r="D7" s="52"/>
      <c r="E7" s="52"/>
      <c r="F7" s="52"/>
      <c r="G7" s="52"/>
      <c r="H7" s="52"/>
    </row>
    <row r="8" spans="1:8" ht="10.050000000000001" customHeight="1">
      <c r="A8" s="36"/>
      <c r="B8" s="36"/>
      <c r="C8" s="36"/>
      <c r="D8" s="36"/>
      <c r="E8" s="36"/>
      <c r="F8" s="36"/>
      <c r="G8" s="36"/>
      <c r="H8" s="36"/>
    </row>
    <row r="9" spans="1:8" ht="34.049999999999997" customHeight="1">
      <c r="A9" s="39" t="s">
        <v>711</v>
      </c>
      <c r="B9" s="39"/>
      <c r="C9" s="39"/>
      <c r="D9" s="39"/>
      <c r="E9" s="39"/>
      <c r="F9" s="39"/>
      <c r="G9" s="39"/>
      <c r="H9" s="39"/>
    </row>
    <row r="10" spans="1:8" ht="27" customHeight="1">
      <c r="A10" s="50" t="s">
        <v>710</v>
      </c>
      <c r="B10" s="50"/>
      <c r="C10" s="50"/>
      <c r="D10" s="50" t="s">
        <v>709</v>
      </c>
      <c r="E10" s="50"/>
      <c r="F10" s="50" t="s">
        <v>708</v>
      </c>
      <c r="G10" s="50"/>
      <c r="H10" s="50"/>
    </row>
    <row r="11" spans="1:8" ht="46.95" customHeight="1">
      <c r="A11" s="47" t="s">
        <v>707</v>
      </c>
      <c r="B11" s="47"/>
      <c r="C11" s="47"/>
      <c r="D11" s="46" t="s">
        <v>706</v>
      </c>
      <c r="E11" s="46"/>
      <c r="F11" s="44" t="s">
        <v>705</v>
      </c>
      <c r="G11" s="44"/>
      <c r="H11" s="44"/>
    </row>
    <row r="12" spans="1:8" ht="46.95" customHeight="1">
      <c r="A12" s="49" t="s">
        <v>704</v>
      </c>
      <c r="B12" s="49"/>
      <c r="C12" s="49"/>
      <c r="D12" s="48" t="s">
        <v>703</v>
      </c>
      <c r="E12" s="48"/>
      <c r="F12" s="38" t="s">
        <v>702</v>
      </c>
      <c r="G12" s="38"/>
      <c r="H12" s="38"/>
    </row>
    <row r="13" spans="1:8" ht="46.95" customHeight="1">
      <c r="A13" s="47" t="s">
        <v>701</v>
      </c>
      <c r="B13" s="47"/>
      <c r="C13" s="47"/>
      <c r="D13" s="46" t="s">
        <v>700</v>
      </c>
      <c r="E13" s="46"/>
      <c r="F13" s="44" t="s">
        <v>699</v>
      </c>
      <c r="G13" s="44"/>
      <c r="H13" s="44"/>
    </row>
    <row r="14" spans="1:8" ht="46.95" customHeight="1">
      <c r="A14" s="49" t="s">
        <v>698</v>
      </c>
      <c r="B14" s="49"/>
      <c r="C14" s="49"/>
      <c r="D14" s="48" t="s">
        <v>697</v>
      </c>
      <c r="E14" s="48"/>
      <c r="F14" s="38" t="s">
        <v>696</v>
      </c>
      <c r="G14" s="38"/>
      <c r="H14" s="38"/>
    </row>
    <row r="15" spans="1:8" ht="46.95" customHeight="1">
      <c r="A15" s="47" t="s">
        <v>695</v>
      </c>
      <c r="B15" s="47"/>
      <c r="C15" s="47"/>
      <c r="D15" s="46" t="s">
        <v>694</v>
      </c>
      <c r="E15" s="46"/>
      <c r="F15" s="44" t="s">
        <v>693</v>
      </c>
      <c r="G15" s="44"/>
      <c r="H15" s="44"/>
    </row>
    <row r="16" spans="1:8" ht="10.050000000000001" customHeight="1">
      <c r="A16" s="36"/>
      <c r="B16" s="36"/>
      <c r="C16" s="36"/>
      <c r="D16" s="36"/>
      <c r="E16" s="36"/>
      <c r="F16" s="36"/>
      <c r="G16" s="36"/>
      <c r="H16" s="36"/>
    </row>
    <row r="17" spans="1:8" ht="34.049999999999997" customHeight="1">
      <c r="A17" s="39" t="s">
        <v>692</v>
      </c>
      <c r="B17" s="39"/>
      <c r="C17" s="39"/>
      <c r="D17" s="39"/>
      <c r="E17" s="39"/>
      <c r="F17" s="39"/>
      <c r="G17" s="39"/>
      <c r="H17" s="39"/>
    </row>
    <row r="18" spans="1:8" ht="30" customHeight="1">
      <c r="A18" s="44" t="s">
        <v>691</v>
      </c>
      <c r="B18" s="44"/>
      <c r="C18" s="44"/>
      <c r="D18" s="44"/>
      <c r="E18" s="43" t="s">
        <v>22</v>
      </c>
      <c r="F18" s="43"/>
      <c r="G18" s="43"/>
      <c r="H18" s="43"/>
    </row>
    <row r="19" spans="1:8" ht="30" customHeight="1">
      <c r="A19" s="38" t="s">
        <v>690</v>
      </c>
      <c r="B19" s="38"/>
      <c r="C19" s="38"/>
      <c r="D19" s="38"/>
      <c r="E19" s="45" t="s">
        <v>26</v>
      </c>
      <c r="F19" s="45"/>
      <c r="G19" s="45"/>
      <c r="H19" s="45"/>
    </row>
    <row r="20" spans="1:8" ht="30" customHeight="1">
      <c r="A20" s="44" t="s">
        <v>689</v>
      </c>
      <c r="B20" s="44"/>
      <c r="C20" s="44"/>
      <c r="D20" s="44"/>
      <c r="E20" s="43" t="s">
        <v>688</v>
      </c>
      <c r="F20" s="43"/>
      <c r="G20" s="43"/>
      <c r="H20" s="43"/>
    </row>
    <row r="21" spans="1:8" ht="30" customHeight="1">
      <c r="A21" s="38" t="s">
        <v>687</v>
      </c>
      <c r="B21" s="38"/>
      <c r="C21" s="38"/>
      <c r="D21" s="38"/>
      <c r="E21" s="45" t="s">
        <v>50</v>
      </c>
      <c r="F21" s="45"/>
      <c r="G21" s="45"/>
      <c r="H21" s="45"/>
    </row>
    <row r="22" spans="1:8" ht="30" customHeight="1">
      <c r="A22" s="44" t="s">
        <v>686</v>
      </c>
      <c r="B22" s="44"/>
      <c r="C22" s="44"/>
      <c r="D22" s="44"/>
      <c r="E22" s="43" t="s">
        <v>22</v>
      </c>
      <c r="F22" s="43"/>
      <c r="G22" s="43"/>
      <c r="H22" s="43"/>
    </row>
    <row r="23" spans="1:8" ht="10.050000000000001" customHeight="1">
      <c r="A23" s="36"/>
      <c r="B23" s="36"/>
      <c r="C23" s="36"/>
      <c r="D23" s="36"/>
      <c r="E23" s="36"/>
      <c r="F23" s="36"/>
      <c r="G23" s="36"/>
      <c r="H23" s="36"/>
    </row>
    <row r="24" spans="1:8" ht="34.049999999999997" customHeight="1">
      <c r="A24" s="39" t="s">
        <v>685</v>
      </c>
      <c r="B24" s="39"/>
      <c r="C24" s="39"/>
      <c r="D24" s="39"/>
      <c r="E24" s="39"/>
      <c r="F24" s="39"/>
      <c r="G24" s="39"/>
      <c r="H24" s="39"/>
    </row>
    <row r="25" spans="1:8" ht="28.05" customHeight="1">
      <c r="A25" s="42" t="s">
        <v>684</v>
      </c>
      <c r="B25" s="42"/>
      <c r="C25" s="42"/>
      <c r="D25" s="42"/>
      <c r="E25" s="42"/>
      <c r="F25" s="42"/>
      <c r="G25" s="42"/>
      <c r="H25" s="42"/>
    </row>
    <row r="26" spans="1:8" ht="63" customHeight="1">
      <c r="A26" s="38" t="s">
        <v>683</v>
      </c>
      <c r="B26" s="38"/>
      <c r="C26" s="38"/>
      <c r="D26" s="38"/>
      <c r="E26" s="38"/>
      <c r="F26" s="38"/>
      <c r="G26" s="38"/>
      <c r="H26" s="38"/>
    </row>
    <row r="27" spans="1:8" ht="64.05" customHeight="1">
      <c r="A27" s="41" t="s">
        <v>682</v>
      </c>
      <c r="B27" s="41"/>
      <c r="C27" s="41"/>
      <c r="D27" s="41"/>
      <c r="E27" s="41"/>
      <c r="F27" s="41"/>
      <c r="G27" s="41"/>
      <c r="H27" s="41"/>
    </row>
    <row r="28" spans="1:8" ht="10.050000000000001" customHeight="1">
      <c r="A28" s="36"/>
      <c r="B28" s="36"/>
      <c r="C28" s="36"/>
      <c r="D28" s="36"/>
      <c r="E28" s="36"/>
      <c r="F28" s="36"/>
      <c r="G28" s="36"/>
      <c r="H28" s="36"/>
    </row>
    <row r="29" spans="1:8" ht="28.05" customHeight="1">
      <c r="A29" s="42" t="s">
        <v>681</v>
      </c>
      <c r="B29" s="42"/>
      <c r="C29" s="42"/>
      <c r="D29" s="42"/>
      <c r="E29" s="42"/>
      <c r="F29" s="42"/>
      <c r="G29" s="42"/>
      <c r="H29" s="42"/>
    </row>
    <row r="30" spans="1:8" ht="63" customHeight="1">
      <c r="A30" s="38" t="s">
        <v>680</v>
      </c>
      <c r="B30" s="38"/>
      <c r="C30" s="38"/>
      <c r="D30" s="38"/>
      <c r="E30" s="38"/>
      <c r="F30" s="38"/>
      <c r="G30" s="38"/>
      <c r="H30" s="38"/>
    </row>
    <row r="31" spans="1:8" ht="64.05" customHeight="1">
      <c r="A31" s="41" t="s">
        <v>679</v>
      </c>
      <c r="B31" s="41"/>
      <c r="C31" s="41"/>
      <c r="D31" s="41"/>
      <c r="E31" s="41"/>
      <c r="F31" s="41"/>
      <c r="G31" s="41"/>
      <c r="H31" s="41"/>
    </row>
    <row r="32" spans="1:8" ht="10.050000000000001" customHeight="1">
      <c r="A32" s="36"/>
      <c r="B32" s="36"/>
      <c r="C32" s="36"/>
      <c r="D32" s="36"/>
      <c r="E32" s="36"/>
      <c r="F32" s="36"/>
      <c r="G32" s="36"/>
      <c r="H32" s="36"/>
    </row>
    <row r="33" spans="1:8" ht="28.05" customHeight="1">
      <c r="A33" s="42" t="s">
        <v>678</v>
      </c>
      <c r="B33" s="42"/>
      <c r="C33" s="42"/>
      <c r="D33" s="42"/>
      <c r="E33" s="42"/>
      <c r="F33" s="42"/>
      <c r="G33" s="42"/>
      <c r="H33" s="42"/>
    </row>
    <row r="34" spans="1:8" ht="63" customHeight="1">
      <c r="A34" s="38" t="s">
        <v>677</v>
      </c>
      <c r="B34" s="38"/>
      <c r="C34" s="38"/>
      <c r="D34" s="38"/>
      <c r="E34" s="38"/>
      <c r="F34" s="38"/>
      <c r="G34" s="38"/>
      <c r="H34" s="38"/>
    </row>
    <row r="35" spans="1:8" ht="64.05" customHeight="1">
      <c r="A35" s="41" t="s">
        <v>676</v>
      </c>
      <c r="B35" s="41"/>
      <c r="C35" s="41"/>
      <c r="D35" s="41"/>
      <c r="E35" s="41"/>
      <c r="F35" s="41"/>
      <c r="G35" s="41"/>
      <c r="H35" s="41"/>
    </row>
    <row r="36" spans="1:8" ht="10.050000000000001" customHeight="1">
      <c r="A36" s="36"/>
      <c r="B36" s="36"/>
      <c r="C36" s="36"/>
      <c r="D36" s="36"/>
      <c r="E36" s="36"/>
      <c r="F36" s="36"/>
      <c r="G36" s="36"/>
      <c r="H36" s="36"/>
    </row>
    <row r="37" spans="1:8" ht="28.05" customHeight="1">
      <c r="A37" s="42" t="s">
        <v>675</v>
      </c>
      <c r="B37" s="42"/>
      <c r="C37" s="42"/>
      <c r="D37" s="42"/>
      <c r="E37" s="42"/>
      <c r="F37" s="42"/>
      <c r="G37" s="42"/>
      <c r="H37" s="42"/>
    </row>
    <row r="38" spans="1:8" ht="63" customHeight="1">
      <c r="A38" s="38" t="s">
        <v>674</v>
      </c>
      <c r="B38" s="38"/>
      <c r="C38" s="38"/>
      <c r="D38" s="38"/>
      <c r="E38" s="38"/>
      <c r="F38" s="38"/>
      <c r="G38" s="38"/>
      <c r="H38" s="38"/>
    </row>
    <row r="39" spans="1:8" ht="64.05" customHeight="1">
      <c r="A39" s="41" t="s">
        <v>673</v>
      </c>
      <c r="B39" s="41"/>
      <c r="C39" s="41"/>
      <c r="D39" s="41"/>
      <c r="E39" s="41"/>
      <c r="F39" s="41"/>
      <c r="G39" s="41"/>
      <c r="H39" s="41"/>
    </row>
    <row r="40" spans="1:8" ht="10.050000000000001" customHeight="1">
      <c r="A40" s="36"/>
      <c r="B40" s="36"/>
      <c r="C40" s="36"/>
      <c r="D40" s="36"/>
      <c r="E40" s="36"/>
      <c r="F40" s="36"/>
      <c r="G40" s="36"/>
      <c r="H40" s="36"/>
    </row>
    <row r="41" spans="1:8" ht="28.05" customHeight="1">
      <c r="A41" s="42" t="s">
        <v>672</v>
      </c>
      <c r="B41" s="42"/>
      <c r="C41" s="42"/>
      <c r="D41" s="42"/>
      <c r="E41" s="42"/>
      <c r="F41" s="42"/>
      <c r="G41" s="42"/>
      <c r="H41" s="42"/>
    </row>
    <row r="42" spans="1:8" ht="63" customHeight="1">
      <c r="A42" s="38" t="s">
        <v>671</v>
      </c>
      <c r="B42" s="38"/>
      <c r="C42" s="38"/>
      <c r="D42" s="38"/>
      <c r="E42" s="38"/>
      <c r="F42" s="38"/>
      <c r="G42" s="38"/>
      <c r="H42" s="38"/>
    </row>
    <row r="43" spans="1:8" ht="64.05" customHeight="1">
      <c r="A43" s="41" t="s">
        <v>670</v>
      </c>
      <c r="B43" s="41"/>
      <c r="C43" s="41"/>
      <c r="D43" s="41"/>
      <c r="E43" s="41"/>
      <c r="F43" s="41"/>
      <c r="G43" s="41"/>
      <c r="H43" s="41"/>
    </row>
    <row r="44" spans="1:8" ht="10.050000000000001" customHeight="1">
      <c r="A44" s="36"/>
      <c r="B44" s="36"/>
      <c r="C44" s="36"/>
      <c r="D44" s="36"/>
      <c r="E44" s="36"/>
      <c r="F44" s="36"/>
      <c r="G44" s="36"/>
      <c r="H44" s="36"/>
    </row>
    <row r="45" spans="1:8" ht="28.05" customHeight="1">
      <c r="A45" s="42" t="s">
        <v>669</v>
      </c>
      <c r="B45" s="42"/>
      <c r="C45" s="42"/>
      <c r="D45" s="42"/>
      <c r="E45" s="42"/>
      <c r="F45" s="42"/>
      <c r="G45" s="42"/>
      <c r="H45" s="42"/>
    </row>
    <row r="46" spans="1:8" ht="63" customHeight="1">
      <c r="A46" s="38" t="s">
        <v>668</v>
      </c>
      <c r="B46" s="38"/>
      <c r="C46" s="38"/>
      <c r="D46" s="38"/>
      <c r="E46" s="38"/>
      <c r="F46" s="38"/>
      <c r="G46" s="38"/>
      <c r="H46" s="38"/>
    </row>
    <row r="47" spans="1:8" ht="64.05" customHeight="1">
      <c r="A47" s="41" t="s">
        <v>667</v>
      </c>
      <c r="B47" s="41"/>
      <c r="C47" s="41"/>
      <c r="D47" s="41"/>
      <c r="E47" s="41"/>
      <c r="F47" s="41"/>
      <c r="G47" s="41"/>
      <c r="H47" s="41"/>
    </row>
    <row r="48" spans="1:8" ht="10.050000000000001" customHeight="1">
      <c r="A48" s="36"/>
      <c r="B48" s="36"/>
      <c r="C48" s="36"/>
      <c r="D48" s="36"/>
      <c r="E48" s="36"/>
      <c r="F48" s="36"/>
      <c r="G48" s="36"/>
      <c r="H48" s="36"/>
    </row>
    <row r="49" spans="1:8" ht="34.049999999999997" customHeight="1">
      <c r="A49" s="39" t="s">
        <v>666</v>
      </c>
      <c r="B49" s="39"/>
      <c r="C49" s="39"/>
      <c r="D49" s="39"/>
      <c r="E49" s="39"/>
      <c r="F49" s="39"/>
      <c r="G49" s="39"/>
      <c r="H49" s="39"/>
    </row>
    <row r="50" spans="1:8" ht="25.95" customHeight="1">
      <c r="A50" s="40" t="s">
        <v>665</v>
      </c>
      <c r="B50" s="40"/>
      <c r="C50" s="40"/>
      <c r="D50" s="40"/>
      <c r="E50" s="40"/>
      <c r="F50" s="40"/>
      <c r="G50" s="40"/>
      <c r="H50" s="40"/>
    </row>
    <row r="51" spans="1:8" ht="57" customHeight="1">
      <c r="A51" s="38" t="s">
        <v>664</v>
      </c>
      <c r="B51" s="38"/>
      <c r="C51" s="38"/>
      <c r="D51" s="38"/>
      <c r="E51" s="38"/>
      <c r="F51" s="38"/>
      <c r="G51" s="38"/>
      <c r="H51" s="38"/>
    </row>
    <row r="52" spans="1:8" ht="25.95" customHeight="1">
      <c r="A52" s="40" t="s">
        <v>663</v>
      </c>
      <c r="B52" s="40"/>
      <c r="C52" s="40"/>
      <c r="D52" s="40"/>
      <c r="E52" s="40"/>
      <c r="F52" s="40"/>
      <c r="G52" s="40"/>
      <c r="H52" s="40"/>
    </row>
    <row r="53" spans="1:8" ht="57" customHeight="1">
      <c r="A53" s="38" t="s">
        <v>662</v>
      </c>
      <c r="B53" s="38"/>
      <c r="C53" s="38"/>
      <c r="D53" s="38"/>
      <c r="E53" s="38"/>
      <c r="F53" s="38"/>
      <c r="G53" s="38"/>
      <c r="H53" s="38"/>
    </row>
    <row r="54" spans="1:8" ht="25.95" customHeight="1">
      <c r="A54" s="40" t="s">
        <v>661</v>
      </c>
      <c r="B54" s="40"/>
      <c r="C54" s="40"/>
      <c r="D54" s="40"/>
      <c r="E54" s="40"/>
      <c r="F54" s="40"/>
      <c r="G54" s="40"/>
      <c r="H54" s="40"/>
    </row>
    <row r="55" spans="1:8" ht="57" customHeight="1">
      <c r="A55" s="38" t="s">
        <v>660</v>
      </c>
      <c r="B55" s="38"/>
      <c r="C55" s="38"/>
      <c r="D55" s="38"/>
      <c r="E55" s="38"/>
      <c r="F55" s="38"/>
      <c r="G55" s="38"/>
      <c r="H55" s="38"/>
    </row>
    <row r="56" spans="1:8" ht="34.049999999999997" customHeight="1">
      <c r="A56" s="39" t="s">
        <v>659</v>
      </c>
      <c r="B56" s="39"/>
      <c r="C56" s="39"/>
      <c r="D56" s="39"/>
      <c r="E56" s="39"/>
      <c r="F56" s="39"/>
      <c r="G56" s="39"/>
      <c r="H56" s="39"/>
    </row>
    <row r="57" spans="1:8" ht="61.05" customHeight="1">
      <c r="A57" s="38" t="s">
        <v>658</v>
      </c>
      <c r="B57" s="38"/>
      <c r="C57" s="38"/>
      <c r="D57" s="38"/>
      <c r="E57" s="38"/>
      <c r="F57" s="38"/>
      <c r="G57" s="38"/>
      <c r="H57" s="38"/>
    </row>
    <row r="58" spans="1:8" ht="61.05" customHeight="1">
      <c r="A58" s="38" t="s">
        <v>657</v>
      </c>
      <c r="B58" s="38"/>
      <c r="C58" s="38"/>
      <c r="D58" s="38"/>
      <c r="E58" s="38"/>
      <c r="F58" s="38"/>
      <c r="G58" s="38"/>
      <c r="H58" s="38"/>
    </row>
    <row r="59" spans="1:8" ht="61.05" customHeight="1">
      <c r="A59" s="38" t="s">
        <v>656</v>
      </c>
      <c r="B59" s="38"/>
      <c r="C59" s="38"/>
      <c r="D59" s="38"/>
      <c r="E59" s="38"/>
      <c r="F59" s="38"/>
      <c r="G59" s="38"/>
      <c r="H59" s="38"/>
    </row>
    <row r="60" spans="1:8" ht="61.05" customHeight="1">
      <c r="A60" s="38" t="s">
        <v>655</v>
      </c>
      <c r="B60" s="38"/>
      <c r="C60" s="38"/>
      <c r="D60" s="38"/>
      <c r="E60" s="38"/>
      <c r="F60" s="38"/>
      <c r="G60" s="38"/>
      <c r="H60" s="38"/>
    </row>
    <row r="61" spans="1:8" ht="10.050000000000001" customHeight="1">
      <c r="A61" s="36"/>
      <c r="B61" s="36"/>
      <c r="C61" s="36"/>
      <c r="D61" s="36"/>
      <c r="E61" s="36"/>
      <c r="F61" s="36"/>
      <c r="G61" s="36"/>
      <c r="H61" s="36"/>
    </row>
    <row r="62" spans="1:8" ht="34.049999999999997" customHeight="1">
      <c r="A62" s="39" t="s">
        <v>654</v>
      </c>
      <c r="B62" s="39"/>
      <c r="C62" s="39"/>
      <c r="D62" s="39"/>
      <c r="E62" s="39"/>
      <c r="F62" s="39"/>
      <c r="G62" s="39"/>
      <c r="H62" s="39"/>
    </row>
    <row r="63" spans="1:8" ht="45" customHeight="1">
      <c r="A63" s="38" t="s">
        <v>653</v>
      </c>
      <c r="B63" s="38"/>
      <c r="C63" s="38"/>
      <c r="D63" s="38"/>
      <c r="E63" s="38"/>
      <c r="F63" s="38"/>
      <c r="G63" s="38"/>
      <c r="H63" s="38"/>
    </row>
    <row r="64" spans="1:8" ht="45" customHeight="1">
      <c r="A64" s="38" t="s">
        <v>652</v>
      </c>
      <c r="B64" s="38"/>
      <c r="C64" s="38"/>
      <c r="D64" s="38"/>
      <c r="E64" s="38"/>
      <c r="F64" s="38"/>
      <c r="G64" s="38"/>
      <c r="H64" s="38"/>
    </row>
    <row r="65" spans="1:8" ht="45" customHeight="1">
      <c r="A65" s="38" t="s">
        <v>651</v>
      </c>
      <c r="B65" s="38"/>
      <c r="C65" s="38"/>
      <c r="D65" s="38"/>
      <c r="E65" s="38"/>
      <c r="F65" s="38"/>
      <c r="G65" s="38"/>
      <c r="H65" s="38"/>
    </row>
    <row r="66" spans="1:8" ht="45" customHeight="1">
      <c r="A66" s="38" t="s">
        <v>650</v>
      </c>
      <c r="B66" s="38"/>
      <c r="C66" s="38"/>
      <c r="D66" s="38"/>
      <c r="E66" s="38"/>
      <c r="F66" s="38"/>
      <c r="G66" s="38"/>
      <c r="H66" s="38"/>
    </row>
    <row r="67" spans="1:8" ht="45" customHeight="1">
      <c r="A67" s="38" t="s">
        <v>649</v>
      </c>
      <c r="B67" s="38"/>
      <c r="C67" s="38"/>
      <c r="D67" s="38"/>
      <c r="E67" s="38"/>
      <c r="F67" s="38"/>
      <c r="G67" s="38"/>
      <c r="H67" s="38"/>
    </row>
    <row r="68" spans="1:8" ht="10.050000000000001" customHeight="1">
      <c r="A68" s="36"/>
      <c r="B68" s="36"/>
      <c r="C68" s="36"/>
      <c r="D68" s="36"/>
      <c r="E68" s="36"/>
      <c r="F68" s="36"/>
      <c r="G68" s="36"/>
      <c r="H68" s="36"/>
    </row>
    <row r="69" spans="1:8" ht="34.049999999999997" customHeight="1">
      <c r="A69" s="39" t="s">
        <v>648</v>
      </c>
      <c r="B69" s="39"/>
      <c r="C69" s="39"/>
      <c r="D69" s="39"/>
      <c r="E69" s="39"/>
      <c r="F69" s="39"/>
      <c r="G69" s="39"/>
      <c r="H69" s="39"/>
    </row>
    <row r="70" spans="1:8" ht="126" customHeight="1">
      <c r="A70" s="38" t="s">
        <v>647</v>
      </c>
      <c r="B70" s="38"/>
      <c r="C70" s="38"/>
      <c r="D70" s="38"/>
      <c r="E70" s="38"/>
      <c r="F70" s="38"/>
      <c r="G70" s="38"/>
      <c r="H70" s="38"/>
    </row>
    <row r="71" spans="1:8" ht="34.049999999999997" customHeight="1">
      <c r="A71" s="39" t="s">
        <v>646</v>
      </c>
      <c r="B71" s="39"/>
      <c r="C71" s="39"/>
      <c r="D71" s="39"/>
      <c r="E71" s="39"/>
      <c r="F71" s="39"/>
      <c r="G71" s="39"/>
      <c r="H71" s="39"/>
    </row>
    <row r="72" spans="1:8" ht="99" customHeight="1">
      <c r="A72" s="38" t="s">
        <v>645</v>
      </c>
      <c r="B72" s="38"/>
      <c r="C72" s="38"/>
      <c r="D72" s="38"/>
      <c r="E72" s="38"/>
      <c r="F72" s="38"/>
      <c r="G72" s="38"/>
      <c r="H72" s="38"/>
    </row>
    <row r="73" spans="1:8" ht="10.050000000000001" customHeight="1">
      <c r="A73" s="36"/>
      <c r="B73" s="36"/>
      <c r="C73" s="36"/>
      <c r="D73" s="36"/>
      <c r="E73" s="36"/>
      <c r="F73" s="36"/>
      <c r="G73" s="36"/>
      <c r="H73" s="36"/>
    </row>
    <row r="74" spans="1:8" ht="30" customHeight="1">
      <c r="A74" s="37" t="s">
        <v>644</v>
      </c>
      <c r="B74" s="37"/>
      <c r="C74" s="37"/>
      <c r="D74" s="37"/>
      <c r="E74" s="37"/>
      <c r="F74" s="37"/>
      <c r="G74" s="37"/>
      <c r="H74" s="37"/>
    </row>
    <row r="75" spans="1:8">
      <c r="A75" s="36"/>
      <c r="B75" s="36"/>
      <c r="C75" s="36"/>
      <c r="D75" s="36"/>
      <c r="E75" s="36"/>
      <c r="F75" s="36"/>
      <c r="G75" s="36"/>
      <c r="H75" s="36"/>
    </row>
    <row r="76" spans="1:8">
      <c r="A76" s="36"/>
      <c r="B76" s="36"/>
      <c r="C76" s="36"/>
      <c r="D76" s="36"/>
      <c r="E76" s="36"/>
      <c r="F76" s="36"/>
      <c r="G76" s="36"/>
      <c r="H76" s="36"/>
    </row>
    <row r="77" spans="1:8">
      <c r="A77" s="36"/>
      <c r="B77" s="36"/>
      <c r="C77" s="36"/>
      <c r="D77" s="36"/>
      <c r="E77" s="36"/>
      <c r="F77" s="36"/>
      <c r="G77" s="36"/>
      <c r="H77" s="36"/>
    </row>
    <row r="78" spans="1:8">
      <c r="A78" s="36"/>
      <c r="B78" s="36"/>
      <c r="C78" s="36"/>
      <c r="D78" s="36"/>
      <c r="E78" s="36"/>
      <c r="F78" s="36"/>
      <c r="G78" s="36"/>
      <c r="H78" s="36"/>
    </row>
    <row r="79" spans="1:8">
      <c r="A79" s="36"/>
      <c r="B79" s="36"/>
      <c r="C79" s="36"/>
      <c r="D79" s="36"/>
      <c r="E79" s="36"/>
      <c r="F79" s="36"/>
      <c r="G79" s="36"/>
      <c r="H79" s="36"/>
    </row>
    <row r="80" spans="1:8">
      <c r="A80" s="36"/>
      <c r="B80" s="36"/>
      <c r="C80" s="36"/>
      <c r="D80" s="36"/>
      <c r="E80" s="36"/>
      <c r="F80" s="36"/>
      <c r="G80" s="36"/>
      <c r="H80" s="36"/>
    </row>
    <row r="81" spans="1:8">
      <c r="A81" s="36"/>
      <c r="B81" s="36"/>
      <c r="C81" s="36"/>
      <c r="D81" s="36"/>
      <c r="E81" s="36"/>
      <c r="F81" s="36"/>
      <c r="G81" s="36"/>
      <c r="H81" s="36"/>
    </row>
    <row r="82" spans="1:8">
      <c r="A82" s="36"/>
      <c r="B82" s="36"/>
      <c r="C82" s="36"/>
      <c r="D82" s="36"/>
      <c r="E82" s="36"/>
      <c r="F82" s="36"/>
      <c r="G82" s="36"/>
      <c r="H82" s="36"/>
    </row>
    <row r="83" spans="1:8">
      <c r="A83" s="36"/>
      <c r="B83" s="36"/>
      <c r="C83" s="36"/>
      <c r="D83" s="36"/>
      <c r="E83" s="36"/>
      <c r="F83" s="36"/>
      <c r="G83" s="36"/>
      <c r="H83" s="36"/>
    </row>
    <row r="84" spans="1:8">
      <c r="A84" s="36"/>
      <c r="B84" s="36"/>
      <c r="C84" s="36"/>
      <c r="D84" s="36"/>
      <c r="E84" s="36"/>
      <c r="F84" s="36"/>
      <c r="G84" s="36"/>
      <c r="H84" s="36"/>
    </row>
    <row r="85" spans="1:8">
      <c r="A85" s="36"/>
      <c r="B85" s="36"/>
      <c r="C85" s="36"/>
      <c r="D85" s="36"/>
      <c r="E85" s="36"/>
      <c r="F85" s="36"/>
      <c r="G85" s="36"/>
      <c r="H85" s="36"/>
    </row>
    <row r="86" spans="1:8">
      <c r="A86" s="36"/>
      <c r="B86" s="36"/>
      <c r="C86" s="36"/>
      <c r="D86" s="36"/>
      <c r="E86" s="36"/>
      <c r="F86" s="36"/>
      <c r="G86" s="36"/>
      <c r="H86" s="36"/>
    </row>
    <row r="87" spans="1:8">
      <c r="A87" s="36"/>
      <c r="B87" s="36"/>
      <c r="C87" s="36"/>
      <c r="D87" s="36"/>
      <c r="E87" s="36"/>
      <c r="F87" s="36"/>
      <c r="G87" s="36"/>
      <c r="H87" s="36"/>
    </row>
    <row r="88" spans="1:8">
      <c r="A88" s="36"/>
      <c r="B88" s="36"/>
      <c r="C88" s="36"/>
      <c r="D88" s="36"/>
      <c r="E88" s="36"/>
      <c r="F88" s="36"/>
      <c r="G88" s="36"/>
      <c r="H88" s="36"/>
    </row>
    <row r="89" spans="1:8">
      <c r="A89" s="36"/>
      <c r="B89" s="36"/>
      <c r="C89" s="36"/>
      <c r="D89" s="36"/>
      <c r="E89" s="36"/>
      <c r="F89" s="36"/>
      <c r="G89" s="36"/>
      <c r="H89" s="36"/>
    </row>
    <row r="90" spans="1:8">
      <c r="A90" s="36"/>
      <c r="B90" s="36"/>
      <c r="C90" s="36"/>
      <c r="D90" s="36"/>
      <c r="E90" s="36"/>
      <c r="F90" s="36"/>
      <c r="G90" s="36"/>
      <c r="H90" s="36"/>
    </row>
  </sheetData>
  <mergeCells count="78">
    <mergeCell ref="A7:H7"/>
    <mergeCell ref="A9:H9"/>
    <mergeCell ref="A10:C10"/>
    <mergeCell ref="D10:E10"/>
    <mergeCell ref="F10:H10"/>
    <mergeCell ref="A1:H1"/>
    <mergeCell ref="A2:H2"/>
    <mergeCell ref="A4:H4"/>
    <mergeCell ref="A5:H5"/>
    <mergeCell ref="A6:H6"/>
    <mergeCell ref="A11:C11"/>
    <mergeCell ref="D11:E11"/>
    <mergeCell ref="F11:H11"/>
    <mergeCell ref="A12:C12"/>
    <mergeCell ref="D12:E12"/>
    <mergeCell ref="F12:H12"/>
    <mergeCell ref="A13:C13"/>
    <mergeCell ref="D13:E13"/>
    <mergeCell ref="F13:H13"/>
    <mergeCell ref="A14:C14"/>
    <mergeCell ref="D14:E14"/>
    <mergeCell ref="F14:H14"/>
    <mergeCell ref="E21:H21"/>
    <mergeCell ref="A15:C15"/>
    <mergeCell ref="D15:E15"/>
    <mergeCell ref="F15:H15"/>
    <mergeCell ref="A17:H17"/>
    <mergeCell ref="A18:D18"/>
    <mergeCell ref="E18:H18"/>
    <mergeCell ref="A22:D22"/>
    <mergeCell ref="E22:H22"/>
    <mergeCell ref="A24:H24"/>
    <mergeCell ref="A25:H25"/>
    <mergeCell ref="A26:H26"/>
    <mergeCell ref="A19:D19"/>
    <mergeCell ref="E19:H19"/>
    <mergeCell ref="A20:D20"/>
    <mergeCell ref="E20:H20"/>
    <mergeCell ref="A21:D21"/>
    <mergeCell ref="A34:H34"/>
    <mergeCell ref="A35:H35"/>
    <mergeCell ref="A37:H37"/>
    <mergeCell ref="A38:H38"/>
    <mergeCell ref="A39:H39"/>
    <mergeCell ref="A27:H27"/>
    <mergeCell ref="A29:H29"/>
    <mergeCell ref="A30:H30"/>
    <mergeCell ref="A31:H31"/>
    <mergeCell ref="A33:H33"/>
    <mergeCell ref="A47:H47"/>
    <mergeCell ref="A49:H49"/>
    <mergeCell ref="A50:H50"/>
    <mergeCell ref="A51:H51"/>
    <mergeCell ref="A52:H52"/>
    <mergeCell ref="A41:H41"/>
    <mergeCell ref="A42:H42"/>
    <mergeCell ref="A43:H43"/>
    <mergeCell ref="A45:H45"/>
    <mergeCell ref="A46:H46"/>
    <mergeCell ref="A58:H58"/>
    <mergeCell ref="A59:H59"/>
    <mergeCell ref="A60:H60"/>
    <mergeCell ref="A62:H62"/>
    <mergeCell ref="A63:H63"/>
    <mergeCell ref="A53:H53"/>
    <mergeCell ref="A54:H54"/>
    <mergeCell ref="A55:H55"/>
    <mergeCell ref="A56:H56"/>
    <mergeCell ref="A57:H57"/>
    <mergeCell ref="A70:H70"/>
    <mergeCell ref="A71:H71"/>
    <mergeCell ref="A72:H72"/>
    <mergeCell ref="A74:H74"/>
    <mergeCell ref="A64:H64"/>
    <mergeCell ref="A65:H65"/>
    <mergeCell ref="A66:H66"/>
    <mergeCell ref="A67:H67"/>
    <mergeCell ref="A69:H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C98A-7CDB-4F8D-8DF5-4CF9903DED31}">
  <dimension ref="A1:AC4"/>
  <sheetViews>
    <sheetView tabSelected="1" zoomScale="78" zoomScaleNormal="78" workbookViewId="0">
      <selection activeCell="E17" sqref="E17"/>
    </sheetView>
  </sheetViews>
  <sheetFormatPr defaultRowHeight="14.4"/>
  <cols>
    <col min="1" max="1" width="33.88671875" customWidth="1"/>
    <col min="2" max="2" width="31.33203125" customWidth="1"/>
    <col min="3" max="3" width="31.88671875" customWidth="1"/>
    <col min="4" max="4" width="38" customWidth="1"/>
    <col min="5" max="5" width="62.77734375" customWidth="1"/>
    <col min="6" max="6" width="40" customWidth="1"/>
    <col min="7" max="7" width="27.6640625" customWidth="1"/>
    <col min="8" max="8" width="0.109375" hidden="1" customWidth="1"/>
    <col min="9" max="14" width="8.88671875" hidden="1" customWidth="1"/>
    <col min="15" max="15" width="8.6640625" hidden="1" customWidth="1"/>
    <col min="16" max="28" width="9.109375" hidden="1" customWidth="1"/>
    <col min="29" max="29" width="9.33203125" hidden="1" customWidth="1"/>
  </cols>
  <sheetData>
    <row r="1" spans="1:29" ht="33.6">
      <c r="A1" s="31" t="s">
        <v>631</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spans="1:29" ht="18">
      <c r="A2" s="26" t="s">
        <v>632</v>
      </c>
      <c r="B2" s="26" t="s">
        <v>633</v>
      </c>
      <c r="C2" s="26" t="s">
        <v>634</v>
      </c>
      <c r="D2" s="26" t="s">
        <v>635</v>
      </c>
      <c r="E2" s="26" t="s">
        <v>636</v>
      </c>
      <c r="F2" s="30" t="s">
        <v>630</v>
      </c>
      <c r="G2" s="30"/>
    </row>
    <row r="3" spans="1:29" ht="25.8">
      <c r="A3" s="13" t="s">
        <v>614</v>
      </c>
      <c r="B3" s="22" t="s">
        <v>615</v>
      </c>
      <c r="C3" s="13" t="s">
        <v>641</v>
      </c>
      <c r="D3" s="22" t="s">
        <v>617</v>
      </c>
      <c r="E3" s="13" t="s">
        <v>640</v>
      </c>
      <c r="F3" s="25"/>
    </row>
    <row r="4" spans="1:29" ht="46.2">
      <c r="A4" s="18">
        <f>KPI_Data!A4</f>
        <v>95</v>
      </c>
      <c r="B4" s="29">
        <f>KPI_Data!B5</f>
        <v>63.129780000000004</v>
      </c>
      <c r="C4" s="29">
        <f>KPI_Data!C5</f>
        <v>11.373639000000006</v>
      </c>
      <c r="D4" s="19">
        <f>KPI_Data!D4</f>
        <v>27.681578947368415</v>
      </c>
      <c r="E4" s="20">
        <f>KPI_Data!E5</f>
        <v>14.585568</v>
      </c>
      <c r="F4" s="21"/>
    </row>
  </sheetData>
  <mergeCells count="2">
    <mergeCell ref="A1:AC1"/>
    <mergeCell ref="F2:G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1E3510-8E7D-426E-B0F6-8FC313FD12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 of PivotTables&amp;Charts</vt:lpstr>
      <vt:lpstr>KPI_Data</vt:lpstr>
      <vt:lpstr>Cleaned Data Top95</vt:lpstr>
      <vt:lpstr>Raw data Top100</vt:lpstr>
      <vt:lpstr>PDF Report</vt:lpstr>
      <vt:lpstr>Project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FRIDAY OVBIRORO</dc:creator>
  <cp:lastModifiedBy>OVBIRORO, Friday (CENTRAL LONDON COMMUNITY HEALTHCARE </cp:lastModifiedBy>
  <dcterms:created xsi:type="dcterms:W3CDTF">2026-09-13T19:25:47Z</dcterms:created>
  <dcterms:modified xsi:type="dcterms:W3CDTF">2026-10-20T11:01:03Z</dcterms:modified>
</cp:coreProperties>
</file>