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X:\Programy Wota\programowanie liniowe\"/>
    </mc:Choice>
  </mc:AlternateContent>
  <xr:revisionPtr revIDLastSave="0" documentId="13_ncr:1_{8BBECC1B-C86A-418D-B263-7D121F7F89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  <sheet name="Answer Report" sheetId="2" r:id="rId2"/>
    <sheet name="Sensitivity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50" i="3" l="1" a="1"/>
  <c r="XFD1048550" i="3"/>
  <c r="XFD1048551" i="3" a="1"/>
  <c r="XFD1048551" i="3"/>
  <c r="XFD1048552" i="3" a="1"/>
  <c r="XFD1048552" i="3" s="1"/>
  <c r="XFD1048553" i="3" a="1"/>
  <c r="XFD1048553" i="3"/>
  <c r="XFD1048554" i="3" a="1"/>
  <c r="XFD1048554" i="3"/>
  <c r="XFD1048555" i="3" a="1"/>
  <c r="XFD1048555" i="3" s="1"/>
  <c r="XFD1048556" i="3" a="1"/>
  <c r="XFD1048556" i="3"/>
  <c r="XFD1048557" i="3" a="1"/>
  <c r="XFD1048557" i="3"/>
  <c r="XFD1048558" i="3" a="1"/>
  <c r="XFD1048558" i="3" s="1"/>
  <c r="XFD1048559" i="3" a="1"/>
  <c r="XFD1048559" i="3"/>
  <c r="XFD1048560" i="3" a="1"/>
  <c r="XFD1048560" i="3"/>
  <c r="XFD1048561" i="3" a="1"/>
  <c r="XFD1048561" i="3"/>
  <c r="XFD1048562" i="3" a="1"/>
  <c r="XFD1048562" i="3"/>
  <c r="XFD1048563" i="3" a="1"/>
  <c r="XFD1048563" i="3"/>
  <c r="XFD1048564" i="3" a="1"/>
  <c r="XFD1048564" i="3" s="1"/>
  <c r="XFD1048565" i="3" a="1"/>
  <c r="XFD1048565" i="3"/>
  <c r="XFD1048566" i="3" a="1"/>
  <c r="XFD1048566" i="3"/>
  <c r="XFD1048567" i="3" a="1"/>
  <c r="XFD1048567" i="3"/>
  <c r="XFD1048568" i="3" a="1"/>
  <c r="XFD1048568" i="3"/>
  <c r="XFD1048569" i="3" a="1"/>
  <c r="XFD1048569" i="3"/>
  <c r="XFD1048570" i="3" a="1"/>
  <c r="XFD1048570" i="3" s="1"/>
  <c r="XFD1048571" i="3" a="1"/>
  <c r="XFD1048571" i="3" s="1"/>
  <c r="XFD1048572" i="3" a="1"/>
  <c r="XFD1048572" i="3"/>
  <c r="XFD1048573" i="3" a="1"/>
  <c r="XFD1048573" i="3" s="1"/>
  <c r="XFD1048574" i="3" a="1"/>
  <c r="XFD1048574" i="3"/>
  <c r="XFD1048575" i="3" a="1"/>
  <c r="XFD1048575" i="3"/>
  <c r="E11" i="1"/>
  <c r="E12" i="1"/>
  <c r="E13" i="1"/>
  <c r="D4" i="1"/>
  <c r="XFD1048550" i="1"/>
  <c r="XFD1048551" i="1"/>
  <c r="XFD1048552" i="1"/>
  <c r="XFD1048553" i="1"/>
  <c r="XFD1048554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XFD10485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<sst xmlns="http://schemas.openxmlformats.org/spreadsheetml/2006/main" count="80" uniqueCount="53">
  <si>
    <t xml:space="preserve">Zmienne decyzyjne </t>
  </si>
  <si>
    <t>Rozwiązanie</t>
  </si>
  <si>
    <t>FC-Funkcja celu</t>
  </si>
  <si>
    <t>Cel wspołczynniki</t>
  </si>
  <si>
    <t>Ograniczenie</t>
  </si>
  <si>
    <t>Pierwsze</t>
  </si>
  <si>
    <t>Drugie</t>
  </si>
  <si>
    <t>Trzecie</t>
  </si>
  <si>
    <t>x1</t>
  </si>
  <si>
    <t>x2</t>
  </si>
  <si>
    <t>max</t>
  </si>
  <si>
    <t>c1</t>
  </si>
  <si>
    <t>c2</t>
  </si>
  <si>
    <t>prawa</t>
  </si>
  <si>
    <t>Microsoft Excel Answer Report</t>
  </si>
  <si>
    <t>Worksheet: Arkusz1</t>
  </si>
  <si>
    <t>Report Created:Thu Mar 07 2024 17:33:58 GMT+0100 (czas środkowoeuropejski standardowy)</t>
  </si>
  <si>
    <t>Result: Solver found a solution.  All constraints and optimality conditions are satisfied.</t>
  </si>
  <si>
    <t>Engine: Standard LP/Quadratic</t>
  </si>
  <si>
    <t>Solution Time: 3 milliseconds</t>
  </si>
  <si>
    <t>Iterations: 2</t>
  </si>
  <si>
    <t>Subproblems: 0</t>
  </si>
  <si>
    <t>Incumbent Solutions: 0</t>
  </si>
  <si>
    <t>Objective Cell (Max)</t>
  </si>
  <si>
    <t>Cell</t>
  </si>
  <si>
    <t>Original Value</t>
  </si>
  <si>
    <t>Final Value</t>
  </si>
  <si>
    <t>Arkusz1'!$D$4</t>
  </si>
  <si>
    <t>Decision Variable Cells</t>
  </si>
  <si>
    <t>$C$2</t>
  </si>
  <si>
    <t>$D$2</t>
  </si>
  <si>
    <t>Constraints</t>
  </si>
  <si>
    <t>Lower Bound</t>
  </si>
  <si>
    <t>Upper Bound</t>
  </si>
  <si>
    <t>Slack</t>
  </si>
  <si>
    <t>$E$11</t>
  </si>
  <si>
    <t>$E$12</t>
  </si>
  <si>
    <t>$E$13</t>
  </si>
  <si>
    <t>Microsoft Excel Sensitivity Report</t>
  </si>
  <si>
    <t>Final</t>
  </si>
  <si>
    <t>Reduced</t>
  </si>
  <si>
    <t>Maximum</t>
  </si>
  <si>
    <t>Minimum</t>
  </si>
  <si>
    <t>Value</t>
  </si>
  <si>
    <t>Cost</t>
  </si>
  <si>
    <t>Objective Coefficient</t>
  </si>
  <si>
    <t>Shadow</t>
  </si>
  <si>
    <t>Constraint</t>
  </si>
  <si>
    <t>Allowable</t>
  </si>
  <si>
    <t>Price</t>
  </si>
  <si>
    <t>R.H.Side</t>
  </si>
  <si>
    <t>Increase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</si>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</sst>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1"/>
      <name val="Helv"/>
    </font>
    <font>
      <sz val="8"/>
      <color theme="1"/>
      <name val="Helv"/>
    </font>
    <font>
      <b/>
      <sz val="8"/>
      <color rgb="FF0000FF"/>
      <name val="Helv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3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9130F0-C2FB-462A-B224-59E73351A00D}">
  <we:reference id="wa104100404" version="3.0.0.1" store="pl-PL" storeType="OMEX"/>
  <we:alternateReferences>
    <we:reference id="WA104100404" version="3.0.0.1" store="WA104100404" storeType="OMEX"/>
  </we:alternateReferences>
  <we:properties>
    <we:property name="K1EtEAQsAhscMQ9CNVQeF0Y3Qh43BxsQNykBEVY=" value="&quot;SBpzU11p&quot;"/>
    <we:property name="K1EtEAQsAhscMQ9CNVQeF0Y3Qh43BxsQNykDBFI=" value="&quot;SBpzU1w=&quot;"/>
    <we:property name="K1EtEAQsAhscMQ9CNVQeF0Y3Qh43BxsQNykDFUI=" value="&quot;SQ==&quot;"/>
    <we:property name="K1EtEAQsAhscMQ9CNVQeF0Y3Qh43BxsQNykEAlA=" value="&quot;SBpzU11oW1w=&quot;"/>
    <we:property name="K1EtEAQsAhscMQ9CNVQeF0Y3Qh43BxsQNykFBkE=" value="&quot;SBpzU11oW1w=&quot;"/>
    <we:property name="K1EtEAQsAhscMQ9CNVQeF0Y3Qh43BxsQNykHCVY=" value="&quot;P2YE&quot;"/>
    <we:property name="K1EtEAQsAhscMQ9CNVQeF0Y3Qh43BxsQNykLF0I=" value="&quot;SBp6Wg==&quot;"/>
    <we:property name="K1EtEAQsAhscMQ9CNVQeF0Y3Qh43BxsQNykLF1U=" value="&quot;Sw==&quot;"/>
    <we:property name="K1EtEAQsAhscMQ9CNVQeF0Y3Qh43BxsQNykLF1g=" value="&quot;SQ==&quot;"/>
    <we:property name="K1EtEAQsAhscMQ9CNVQeF0Y3Qh43BxsQNykMAlY=" value="&quot;SQ==&quot;"/>
    <we:property name="K1EtEAQsAhscMQ9CNVQeF0Y3Qh43BxsQNykME0M=" value="&quot;Sg==&quot;"/>
    <we:property name="K1EtEAQsAhscMQ9CNVQeF0Y3Qh43BxsQNykOF0E=" value="&quot;SA==&quot;"/>
    <we:property name="K1EtEAQsAhscMQ9CNVQeF0Y3Qh43BxsQNykOF0U=" value="&quot;SA==&quot;"/>
    <we:property name="K1EtEAQsAhscMQ9CNVQeF0Y3Qh43BxsQNykPAkU=" value="&quot;Sg==&quot;"/>
    <we:property name="K1EtEAQsAhscMQ9CNVQeF0Y3Qh43BxsQNykPCVg=" value="&quot;SwQ=&quot;"/>
    <we:property name="K1EtEAQsAhscMQ9CNVQeF0Y3Qh43BxsQNykPFF0=" value="&quot;SA==&quot;"/>
    <we:property name="K1EtEAQsAhscMQ9CNVQeF0Y3Qh43BxsQNykPFUU=" value="&quot;SBpzVFg=&quot;"/>
    <we:property name="K1EtEAQsAhscMQ9CNVQeF0Y3Qh43BxsQNykQAkI=" value="&quot;TQ==&quot;"/>
    <we:property name="K1EtEAQsAhscMQ9CNVQeF0Y3Qh43BxsQNykQBUc=" value="&quot;SQ==&quot;"/>
    <we:property name="K1EtEAQsAhscMQ9CNVQeF0Y3Qh43BxsQNykQC0k=" value="&quot;SA==&quot;"/>
    <we:property name="K1EtEAQsAhscMQ9CNVQeF0Y3Qh43BxsQNykQFFU=" value="&quot;SA==&quot;"/>
    <we:property name="K1EtEAQsAhscMQ9CNVQeF0Y3Qh43BxsQNykRBF0=" value="&quot;SQ==&quot;"/>
    <we:property name="K1EtEAQsAhscMQ9CNVQeF0Y3Qh43BxsQNykRCFI=" value="&quot;SA==&quot;"/>
    <we:property name="K1EtEAQsAhscMQ9CNVQeF0Y3Qh43BxsQNykRE1A=" value="&quot;SA==&quot;"/>
    <we:property name="K1EtEAQsAhscMQ9CNVQeF0Y3Qh43BxsQNykRFEs=" value="&quot;SQRz&quot;"/>
    <we:property name="K1EtEAQsAhscMQ9CNVQeF0Y3Qh43BxsQNykSFVQ=" value="&quot;SBpzU11oW1w=&quot;"/>
    <we:property name="K1EtEAQsAhscMQ9CNVQeF0Y3Qh43BxsQNykWCF0=" value="&quot;SBpzUg==&quot;"/>
    <we:property name="K1EtEAQsAhscMQ9CNVQeF0Y3QiA5EyAcKw==" value="&quot;SQ==&quot;"/>
    <we:property name="K1EtEAQsAhscMQ9CNVQeF0Y3QiI6AQ==" value="&quot;&quot;"/>
    <we:property name="OUYoFh4iWkw4JA4vDl8=" value="&quot;Sg==&quot;"/>
    <we:property name="OUYoFh4iWkw6Jxw=" value="&quot;XHBnVw==&quot;"/>
    <we:property name="OUYoFh4iWkwGKhoUAkMxC0Ai" value="&quot;SA==&quot;"/>
    <we:property name="OUYoFh4iWkwGKhoUAkMxC0c5" value="&quot;SQRz&quot;"/>
    <we:property name="OUYoFh4iWkwGKhoUAkMxC1cv" value="&quot;SQ==&quot;"/>
    <we:property name="OUYoFh4iWkwGKhoUAkMxC1sg" value="&quot;SA==&quot;"/>
    <we:property name="OUYoFh4iWkwGKhoUAkMxCEYm" value="&quot;SBpzU11oW1w=&quot;"/>
    <we:property name="OUYoFh4iWkwGKhoUAkMxCkcn" value="&quot;SA==&quot;"/>
    <we:property name="OUYoFh4iWkwGKhoUAkMxClEvUA==" value="&quot;WAp+Qw==&quot;"/>
    <we:property name="OUYoFh4iWkwGKhoUAkMxClEvUQ==" value="&quot;WAp+Qw==&quot;"/>
    <we:property name="OUYoFh4iWkwGKhoUAkMxClEvUg==" value="&quot;WAp+Qw==&quot;"/>
    <we:property name="OUYoFh4iWkwGKhoUAkMxClEvVw==" value="&quot;WAh+Qw==&quot;"/>
    <we:property name="OUYoFh4iWkwGKhoUAkMxClEw" value="&quot;TQ==&quot;"/>
    <we:property name="OUYoFh4iWkwGKhoUAkMxClY1" value="&quot;SQ==&quot;"/>
    <we:property name="OUYoFh4iWkwGKhoUAkMxClg7" value="&quot;SA==&quot;"/>
    <we:property name="OUYoFh4iWkwGKhoUAkMxClwwUA==" value="&quot;XHNnUl4=&quot;"/>
    <we:property name="OUYoFh4iWkwGKhoUAkMxClwwUQ==" value="&quot;XHNnUl8=&quot;"/>
    <we:property name="OUYoFh4iWkwGKhoUAkMxClwwUg==" value="&quot;XHNnUlw=&quot;"/>
    <we:property name="OUYoFh4iWkwGKhoUAkMxClwwVw==" value="&quot;XHNnUl4=&quot;"/>
    <we:property name="OUYoFh4iWkwGKhoUAkMxDFsv" value="&quot;SBpzUg==&quot;"/>
    <we:property name="OUYoFh4iWkwGKhoUAkMxDlUv" value="&quot;SA==&quot;"/>
    <we:property name="OUYoFh4iWkwGKhoUAkMxEUQn" value="&quot;Sw==&quot;"/>
    <we:property name="OUYoFh4iWkwGKhoUAkMxEUQq" value="&quot;SQ==&quot;"/>
    <we:property name="OUYoFh4iWkwGKhoUAkMxEUQw" value="&quot;SBp6Wg==&quot;"/>
    <we:property name="OUYoFh4iWkwGKhoUAkMxFEQ3" value="&quot;SA==&quot;"/>
    <we:property name="OUYoFh4iWkwGKhoUAkMxFEQz" value="&quot;SA==&quot;"/>
    <we:property name="OUYoFh4iWkwGKhoUAkMxFFwwUA==" value="&quot;XHFnUl4=&quot;"/>
    <we:property name="OUYoFh4iWkwGKhoUAkMxFFwwUQ==" value="&quot;XHFnUl8=&quot;"/>
    <we:property name="OUYoFh4iWkwGKhoUAkMxFFwwUg==" value="&quot;XHFnUlw=&quot;"/>
    <we:property name="OUYoFh4iWkwGKhoUAkMxFFwwVw==" value="&quot;XHFnUl4=&quot;"/>
    <we:property name="OUYoFh4iWkwGKhoUAkMxFUY3" value="&quot;SBpzVFg=&quot;"/>
    <we:property name="OUYoFh4iWkwGKhoUAkMxFUcv" value="&quot;SA==&quot;"/>
    <we:property name="OUYoFh4iWkwGKhoUAkMxFVE3" value="&quot;SQ==&quot;"/>
    <we:property name="OUYoFh4iWkwGKhoUAkMxFVoq" value="&quot;SwQ=&quot;"/>
    <we:property name="OUYoFh4iWkwGKhoUAkMxFkAx" value="&quot;Sg==&quot;"/>
    <we:property name="OUYoFh4iWkwGKhoUAkMxFkEu" value="&quot;Sw==&quot;"/>
    <we:property name="OUYoFh4iWkwGKhoUAkMxFlEk" value="&quot;SQ==&quot;"/>
    <we:property name="OUYoFh4iWkwGKhoUAkMxG0Ik" value="&quot;SBpzU11p&quot;"/>
    <we:property name="OUYoFh4iWkwGKhoUAkMxGUYw" value="&quot;SQ==&quot;"/>
    <we:property name="OUYoFh4iWkwGKhoUAkMxGVcg" value="&quot;SBpzU1w=&quot;"/>
    <we:property name="OUYoFh4iWkwGKhoUAkMxH1Uz" value="&quot;SBpzU11oW1w=&quot;"/>
    <we:property name="OUYoFh4iWkwGKhoUAkMxHVok" value="&quot;NGQ=&quot;"/>
    <we:property name="OUYoFh4iWkwGKhoUAkMxHlEi" value="&quot;SBpzU11oW1w=&quot;"/>
    <we:property name="OUYoFh4iWkwjJAQLBlMCHUc=" value="&quot;XHdnUVd8L0lH&quot;"/>
    <we:property name="UniqueID" value="&quot;2024271709824159956&quot;"/>
  </we:properties>
  <we:bindings>
    <we:binding id="refEdit" type="matrix" appref="{77BD9C40-27C2-41FA-9378-087F0E29912D}"/>
    <we:binding id="Worker" type="matrix" appref="{63B6F5DF-61A5-435F-88E1-5E01E2A308B4}"/>
    <we:binding id="Var0" type="matrix" appref="{A5C357BC-AC3A-4DC9-BE30-4E2D303BE587}"/>
    <we:binding id="Obj" type="matrix" appref="{323F9CA1-B69A-4A9F-85E1-200FA720B2FE}"/>
    <we:binding id="Var$C$2:$D$2" type="matrix" appref="{5128094B-4BDB-4178-A635-CB8BA1241F2B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5"/>
  <sheetViews>
    <sheetView tabSelected="1" workbookViewId="0">
      <selection activeCell="G13" sqref="G13"/>
    </sheetView>
  </sheetViews>
  <sheetFormatPr defaultRowHeight="15" x14ac:dyDescent="0.25"/>
  <cols>
    <col min="1" max="1" width="17.7109375" customWidth="1"/>
    <col min="5" max="5" width="9.85546875" bestFit="1" customWidth="1"/>
  </cols>
  <sheetData>
    <row r="1" spans="1:7" x14ac:dyDescent="0.25">
      <c r="A1" t="s">
        <v>0</v>
      </c>
      <c r="C1" s="1" t="s">
        <v>8</v>
      </c>
      <c r="D1" s="1" t="s">
        <v>9</v>
      </c>
    </row>
    <row r="2" spans="1:7" x14ac:dyDescent="0.25">
      <c r="A2" t="s">
        <v>1</v>
      </c>
      <c r="C2" s="2">
        <v>3</v>
      </c>
      <c r="D2" s="2">
        <v>2</v>
      </c>
    </row>
    <row r="3" spans="1:7" x14ac:dyDescent="0.25">
      <c r="C3" s="1"/>
      <c r="D3" s="1"/>
    </row>
    <row r="4" spans="1:7" x14ac:dyDescent="0.25">
      <c r="A4" t="s">
        <v>2</v>
      </c>
      <c r="C4" s="1" t="s">
        <v>10</v>
      </c>
      <c r="D4" s="3">
        <f>SUMPRODUCT(C2:D2,C7:D7)</f>
        <v>36</v>
      </c>
    </row>
    <row r="5" spans="1:7" x14ac:dyDescent="0.25">
      <c r="C5" s="1"/>
      <c r="D5" s="1"/>
    </row>
    <row r="6" spans="1:7" x14ac:dyDescent="0.25">
      <c r="A6" t="s">
        <v>3</v>
      </c>
      <c r="C6" s="1" t="s">
        <v>11</v>
      </c>
      <c r="D6" s="1" t="s">
        <v>12</v>
      </c>
    </row>
    <row r="7" spans="1:7" x14ac:dyDescent="0.25">
      <c r="C7" s="5">
        <v>6</v>
      </c>
      <c r="D7" s="5">
        <v>9</v>
      </c>
    </row>
    <row r="8" spans="1:7" x14ac:dyDescent="0.25">
      <c r="C8" s="1"/>
      <c r="D8" s="1"/>
    </row>
    <row r="9" spans="1:7" x14ac:dyDescent="0.25">
      <c r="A9" t="s">
        <v>4</v>
      </c>
    </row>
    <row r="10" spans="1:7" x14ac:dyDescent="0.25">
      <c r="G10" t="s">
        <v>13</v>
      </c>
    </row>
    <row r="11" spans="1:7" x14ac:dyDescent="0.25">
      <c r="A11" t="s">
        <v>5</v>
      </c>
      <c r="C11" s="4">
        <v>3</v>
      </c>
      <c r="D11" s="4">
        <v>9</v>
      </c>
      <c r="E11" s="1">
        <f>SUMPRODUCT($C$2:$D$2,C11:D11)</f>
        <v>27</v>
      </c>
      <c r="G11" s="1">
        <v>27</v>
      </c>
    </row>
    <row r="12" spans="1:7" x14ac:dyDescent="0.25">
      <c r="A12" t="s">
        <v>6</v>
      </c>
      <c r="C12" s="4">
        <v>8</v>
      </c>
      <c r="D12" s="4">
        <v>4</v>
      </c>
      <c r="E12" s="1">
        <f t="shared" ref="E12:E13" si="0">SUMPRODUCT($C$2:$D$2,C12:D12)</f>
        <v>32</v>
      </c>
      <c r="G12" s="1">
        <v>32</v>
      </c>
    </row>
    <row r="13" spans="1:7" x14ac:dyDescent="0.25">
      <c r="A13" t="s">
        <v>7</v>
      </c>
      <c r="C13" s="4">
        <v>12</v>
      </c>
      <c r="D13" s="4">
        <v>3</v>
      </c>
      <c r="E13" s="1">
        <f t="shared" si="0"/>
        <v>42</v>
      </c>
      <c r="G13" s="1">
        <v>36</v>
      </c>
    </row>
    <row r="14" spans="1:7" x14ac:dyDescent="0.25">
      <c r="C14" s="1"/>
      <c r="D14" s="1"/>
    </row>
    <row r="1048550" spans="16384:16384" x14ac:dyDescent="0.25">
      <c r="XFD1048550" t="e">
        <f>solver_pre</f>
        <v>#NAME?</v>
      </c>
    </row>
    <row r="1048551" spans="16384:16384" x14ac:dyDescent="0.25">
      <c r="XFD1048551" t="e">
        <f>solver_scl</f>
        <v>#NAME?</v>
      </c>
    </row>
    <row r="1048552" spans="16384:16384" x14ac:dyDescent="0.25">
      <c r="XFD1048552" t="e">
        <f>solver_rlx</f>
        <v>#NAME?</v>
      </c>
    </row>
    <row r="1048553" spans="16384:16384" x14ac:dyDescent="0.25">
      <c r="XFD1048553" t="e">
        <f>solver_tol</f>
        <v>#NAME?</v>
      </c>
    </row>
    <row r="1048554" spans="16384:16384" x14ac:dyDescent="0.25">
      <c r="XFD1048554" t="e">
        <f>solver_cvg</f>
        <v>#NAME?</v>
      </c>
    </row>
    <row r="1048555" spans="16384:16384" x14ac:dyDescent="0.25">
      <c r="XFD1048555" t="e">
        <f ca="1">_xludf.Areas(solver_adj1)</f>
        <v>#NAME?</v>
      </c>
    </row>
    <row r="1048556" spans="16384:16384" x14ac:dyDescent="0.25">
      <c r="XFD1048556" t="e">
        <f>solver_ssz</f>
        <v>#NAME?</v>
      </c>
    </row>
    <row r="1048557" spans="16384:16384" x14ac:dyDescent="0.25">
      <c r="XFD1048557" t="e">
        <f>solver_rsd</f>
        <v>#NAME?</v>
      </c>
    </row>
    <row r="1048558" spans="16384:16384" x14ac:dyDescent="0.25">
      <c r="XFD1048558" t="e">
        <f>solver_mrt</f>
        <v>#NAME?</v>
      </c>
    </row>
    <row r="1048559" spans="16384:16384" x14ac:dyDescent="0.25">
      <c r="XFD1048559" t="e">
        <f>solver_mni</f>
        <v>#NAME?</v>
      </c>
    </row>
    <row r="1048560" spans="16384:16384" x14ac:dyDescent="0.25">
      <c r="XFD1048560" t="e">
        <f>solver_rbv</f>
        <v>#NAME?</v>
      </c>
    </row>
    <row r="1048561" spans="16384:16384" x14ac:dyDescent="0.25">
      <c r="XFD1048561" t="e">
        <f>solver_neg</f>
        <v>#NAME?</v>
      </c>
    </row>
    <row r="1048562" spans="16384:16384" x14ac:dyDescent="0.25">
      <c r="XFD1048562" t="e">
        <f>solver_ntr</f>
        <v>#NAME?</v>
      </c>
    </row>
    <row r="1048563" spans="16384:16384" x14ac:dyDescent="0.25">
      <c r="XFD1048563" t="e">
        <f>solver_acc</f>
        <v>#NAME?</v>
      </c>
    </row>
    <row r="1048564" spans="16384:16384" x14ac:dyDescent="0.25">
      <c r="XFD1048564" t="e">
        <f>solver_res</f>
        <v>#NAME?</v>
      </c>
    </row>
    <row r="1048565" spans="16384:16384" x14ac:dyDescent="0.25">
      <c r="XFD1048565" t="e">
        <f>solver_ars</f>
        <v>#NAME?</v>
      </c>
    </row>
    <row r="1048566" spans="16384:16384" x14ac:dyDescent="0.25">
      <c r="XFD1048566" t="e">
        <f>solver_sta</f>
        <v>#NAME?</v>
      </c>
    </row>
    <row r="1048567" spans="16384:16384" x14ac:dyDescent="0.25">
      <c r="XFD1048567" t="e">
        <f>solver_met</f>
        <v>#NAME?</v>
      </c>
    </row>
    <row r="1048568" spans="16384:16384" x14ac:dyDescent="0.25">
      <c r="XFD1048568" t="e">
        <f>solver_soc</f>
        <v>#NAME?</v>
      </c>
    </row>
    <row r="1048569" spans="16384:16384" x14ac:dyDescent="0.25">
      <c r="XFD1048569" t="e">
        <f>solver_lpt</f>
        <v>#NAME?</v>
      </c>
    </row>
    <row r="1048570" spans="16384:16384" x14ac:dyDescent="0.25">
      <c r="XFD1048570" t="e">
        <f>solver_lpp</f>
        <v>#NAME?</v>
      </c>
    </row>
    <row r="1048571" spans="16384:16384" x14ac:dyDescent="0.25">
      <c r="XFD1048571" t="e">
        <f>solver_gap</f>
        <v>#NAME?</v>
      </c>
    </row>
    <row r="1048572" spans="16384:16384" x14ac:dyDescent="0.25">
      <c r="XFD1048572" t="e">
        <f>solver_ips</f>
        <v>#NAME?</v>
      </c>
    </row>
    <row r="1048573" spans="16384:16384" x14ac:dyDescent="0.25">
      <c r="XFD1048573" t="e">
        <f>solver_fea</f>
        <v>#NAME?</v>
      </c>
    </row>
    <row r="1048574" spans="16384:16384" x14ac:dyDescent="0.25">
      <c r="XFD1048574" t="e">
        <f>solver_ipi</f>
        <v>#NAME?</v>
      </c>
    </row>
    <row r="1048575" spans="16384:16384" x14ac:dyDescent="0.25">
      <c r="XFD1048575" t="e">
        <f>solver_ipd</f>
        <v>#NAME?</v>
      </c>
    </row>
  </sheetData>
  <pageMargins left="0.7" right="0.7" top="0.75" bottom="0.75" header="0.3" footer="0.3"/>
  <pageSetup paperSize="9" orientation="portrait" horizontalDpi="300" verticalDpi="30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77BD9C40-27C2-41FA-9378-087F0E29912D}">
          <xm:f>Arkusz1!1:1048576</xm:f>
        </x15:webExtension>
        <x15:webExtension appRef="{63B6F5DF-61A5-435F-88E1-5E01E2A308B4}">
          <xm:f>Arkusz1!XFD1048550:XFD1048575</xm:f>
        </x15:webExtension>
        <x15:webExtension appRef="{A5C357BC-AC3A-4DC9-BE30-4E2D303BE587}">
          <xm:f>Arkusz1!$C$2:$D$2</xm:f>
        </x15:webExtension>
        <x15:webExtension appRef="{323F9CA1-B69A-4A9F-85E1-200FA720B2FE}">
          <xm:f>Arkusz1!$D$4</xm:f>
        </x15:webExtension>
        <x15:webExtension appRef="{5128094B-4BDB-4178-A635-CB8BA1241F2B}">
          <xm:f>Arkusz1!$C$2:$D$2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255E-F26A-4CC6-BBE4-D694D1CEAB21}">
  <dimension ref="A1:G26"/>
  <sheetViews>
    <sheetView workbookViewId="0"/>
  </sheetViews>
  <sheetFormatPr defaultRowHeight="15" x14ac:dyDescent="0.25"/>
  <sheetData>
    <row r="1" spans="1:4" x14ac:dyDescent="0.25">
      <c r="A1" s="6" t="s">
        <v>14</v>
      </c>
    </row>
    <row r="2" spans="1:4" x14ac:dyDescent="0.25">
      <c r="A2" s="6" t="s">
        <v>15</v>
      </c>
    </row>
    <row r="3" spans="1:4" x14ac:dyDescent="0.25">
      <c r="A3" s="6" t="s">
        <v>16</v>
      </c>
    </row>
    <row r="4" spans="1:4" x14ac:dyDescent="0.25">
      <c r="A4" s="6" t="s">
        <v>17</v>
      </c>
    </row>
    <row r="5" spans="1:4" x14ac:dyDescent="0.25">
      <c r="A5" s="6" t="s">
        <v>18</v>
      </c>
    </row>
    <row r="6" spans="1:4" x14ac:dyDescent="0.25">
      <c r="A6" s="6" t="s">
        <v>19</v>
      </c>
    </row>
    <row r="7" spans="1:4" x14ac:dyDescent="0.25">
      <c r="A7" s="6" t="s">
        <v>20</v>
      </c>
    </row>
    <row r="8" spans="1:4" x14ac:dyDescent="0.25">
      <c r="A8" s="6" t="s">
        <v>21</v>
      </c>
    </row>
    <row r="9" spans="1:4" x14ac:dyDescent="0.25">
      <c r="A9" s="6" t="s">
        <v>22</v>
      </c>
    </row>
    <row r="12" spans="1:4" x14ac:dyDescent="0.25">
      <c r="A12" s="11" t="s">
        <v>23</v>
      </c>
      <c r="B12" s="11"/>
      <c r="C12" s="11"/>
      <c r="D12" s="11"/>
    </row>
    <row r="13" spans="1:4" x14ac:dyDescent="0.25">
      <c r="A13" s="8"/>
      <c r="B13" s="8" t="s">
        <v>24</v>
      </c>
      <c r="C13" s="8" t="s">
        <v>25</v>
      </c>
      <c r="D13" s="8" t="s">
        <v>26</v>
      </c>
    </row>
    <row r="14" spans="1:4" x14ac:dyDescent="0.25">
      <c r="A14" s="9"/>
      <c r="B14" s="10" t="s">
        <v>27</v>
      </c>
      <c r="C14" s="9">
        <v>0</v>
      </c>
      <c r="D14" s="9">
        <v>24000</v>
      </c>
    </row>
    <row r="17" spans="1:7" x14ac:dyDescent="0.25">
      <c r="A17" s="11" t="s">
        <v>28</v>
      </c>
      <c r="B17" s="11"/>
      <c r="C17" s="11"/>
      <c r="D17" s="11"/>
    </row>
    <row r="18" spans="1:7" x14ac:dyDescent="0.25">
      <c r="A18" s="8"/>
      <c r="B18" s="8" t="s">
        <v>24</v>
      </c>
      <c r="C18" s="8" t="s">
        <v>25</v>
      </c>
      <c r="D18" s="8" t="s">
        <v>26</v>
      </c>
    </row>
    <row r="19" spans="1:7" x14ac:dyDescent="0.25">
      <c r="A19" s="7"/>
      <c r="B19" s="7" t="s">
        <v>29</v>
      </c>
      <c r="C19" s="7">
        <v>0</v>
      </c>
      <c r="D19" s="7">
        <v>200</v>
      </c>
    </row>
    <row r="20" spans="1:7" x14ac:dyDescent="0.25">
      <c r="A20" s="9"/>
      <c r="B20" s="9" t="s">
        <v>30</v>
      </c>
      <c r="C20" s="9">
        <v>0</v>
      </c>
      <c r="D20" s="9">
        <v>300</v>
      </c>
    </row>
    <row r="22" spans="1:7" x14ac:dyDescent="0.25">
      <c r="A22" s="11" t="s">
        <v>31</v>
      </c>
      <c r="B22" s="11"/>
      <c r="C22" s="11"/>
      <c r="D22" s="11"/>
      <c r="E22" s="11"/>
      <c r="F22" s="11"/>
      <c r="G22" s="11"/>
    </row>
    <row r="23" spans="1:7" x14ac:dyDescent="0.25">
      <c r="A23" s="8"/>
      <c r="B23" s="8" t="s">
        <v>24</v>
      </c>
      <c r="C23" s="8" t="s">
        <v>25</v>
      </c>
      <c r="D23" s="8" t="s">
        <v>26</v>
      </c>
      <c r="E23" s="8" t="s">
        <v>32</v>
      </c>
      <c r="F23" s="8" t="s">
        <v>33</v>
      </c>
      <c r="G23" s="8" t="s">
        <v>34</v>
      </c>
    </row>
    <row r="24" spans="1:7" x14ac:dyDescent="0.25">
      <c r="A24" s="7"/>
      <c r="B24" s="7" t="s">
        <v>35</v>
      </c>
      <c r="C24" s="7">
        <v>0</v>
      </c>
      <c r="D24" s="7">
        <v>1400</v>
      </c>
      <c r="E24" s="7">
        <v>-1E+30</v>
      </c>
      <c r="F24" s="7">
        <v>1400</v>
      </c>
      <c r="G24" s="7">
        <v>0</v>
      </c>
    </row>
    <row r="25" spans="1:7" x14ac:dyDescent="0.25">
      <c r="A25" s="7"/>
      <c r="B25" s="7" t="s">
        <v>36</v>
      </c>
      <c r="C25" s="7">
        <v>0</v>
      </c>
      <c r="D25" s="7">
        <v>3000</v>
      </c>
      <c r="E25" s="7">
        <v>-1E+30</v>
      </c>
      <c r="F25" s="7">
        <v>3000</v>
      </c>
      <c r="G25" s="7">
        <v>0</v>
      </c>
    </row>
    <row r="26" spans="1:7" x14ac:dyDescent="0.25">
      <c r="A26" s="9"/>
      <c r="B26" s="9" t="s">
        <v>37</v>
      </c>
      <c r="C26" s="9">
        <v>0</v>
      </c>
      <c r="D26" s="9">
        <v>400</v>
      </c>
      <c r="E26" s="9">
        <v>-1E+30</v>
      </c>
      <c r="F26" s="9">
        <v>600</v>
      </c>
      <c r="G26" s="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17CF-8D3A-4FEE-A6C2-9BA49EEE6598}">
  <dimension ref="A1:XFD1048575"/>
  <sheetViews>
    <sheetView workbookViewId="0"/>
  </sheetViews>
  <sheetFormatPr defaultRowHeight="15" x14ac:dyDescent="0.25"/>
  <sheetData>
    <row r="1" spans="1:7" x14ac:dyDescent="0.25">
      <c r="A1" s="6" t="s">
        <v>38</v>
      </c>
    </row>
    <row r="2" spans="1:7" x14ac:dyDescent="0.25">
      <c r="A2" s="6" t="s">
        <v>15</v>
      </c>
    </row>
    <row r="3" spans="1:7" x14ac:dyDescent="0.25">
      <c r="A3" s="6" t="s">
        <v>16</v>
      </c>
    </row>
    <row r="4" spans="1:7" x14ac:dyDescent="0.25">
      <c r="A4" s="6" t="s">
        <v>18</v>
      </c>
    </row>
    <row r="6" spans="1:7" x14ac:dyDescent="0.25">
      <c r="A6" s="11" t="s">
        <v>23</v>
      </c>
      <c r="B6" s="11"/>
      <c r="C6" s="11"/>
      <c r="D6" s="11"/>
    </row>
    <row r="7" spans="1:7" x14ac:dyDescent="0.25">
      <c r="A7" s="8"/>
      <c r="B7" s="8" t="s">
        <v>24</v>
      </c>
      <c r="C7" s="8" t="s">
        <v>25</v>
      </c>
      <c r="D7" s="8" t="s">
        <v>26</v>
      </c>
    </row>
    <row r="8" spans="1:7" x14ac:dyDescent="0.25">
      <c r="A8" s="9"/>
      <c r="B8" s="10" t="s">
        <v>27</v>
      </c>
      <c r="C8" s="9">
        <v>0</v>
      </c>
      <c r="D8" s="9">
        <v>24000</v>
      </c>
    </row>
    <row r="10" spans="1:7" x14ac:dyDescent="0.25">
      <c r="A10" s="11" t="s">
        <v>28</v>
      </c>
      <c r="B10" s="11"/>
      <c r="C10" s="11"/>
      <c r="D10" s="11"/>
      <c r="E10" s="11"/>
      <c r="F10" s="11"/>
    </row>
    <row r="11" spans="1:7" x14ac:dyDescent="0.25">
      <c r="A11" s="8"/>
      <c r="B11" s="8"/>
      <c r="C11" s="8" t="s">
        <v>39</v>
      </c>
      <c r="D11" s="8" t="s">
        <v>40</v>
      </c>
      <c r="E11" s="8" t="s">
        <v>41</v>
      </c>
      <c r="F11" s="8" t="s">
        <v>42</v>
      </c>
    </row>
    <row r="12" spans="1:7" x14ac:dyDescent="0.25">
      <c r="A12" s="8"/>
      <c r="B12" s="8" t="s">
        <v>24</v>
      </c>
      <c r="C12" s="8" t="s">
        <v>43</v>
      </c>
      <c r="D12" s="8" t="s">
        <v>44</v>
      </c>
      <c r="E12" s="8" t="s">
        <v>45</v>
      </c>
      <c r="F12" s="8" t="s">
        <v>45</v>
      </c>
    </row>
    <row r="13" spans="1:7" x14ac:dyDescent="0.25">
      <c r="A13" s="7"/>
      <c r="B13" s="7" t="s">
        <v>29</v>
      </c>
      <c r="C13" s="7">
        <v>200</v>
      </c>
      <c r="D13" s="7">
        <v>0</v>
      </c>
      <c r="E13" s="7">
        <v>80.000000099999994</v>
      </c>
      <c r="F13" s="7">
        <v>39.999999950000003</v>
      </c>
    </row>
    <row r="14" spans="1:7" x14ac:dyDescent="0.25">
      <c r="A14" s="9"/>
      <c r="B14" s="9" t="s">
        <v>30</v>
      </c>
      <c r="C14" s="9">
        <v>300</v>
      </c>
      <c r="D14" s="9">
        <v>0</v>
      </c>
      <c r="E14" s="9">
        <v>60.000000049999997</v>
      </c>
      <c r="F14" s="9">
        <v>29.999999949999999</v>
      </c>
    </row>
    <row r="16" spans="1:7" x14ac:dyDescent="0.25">
      <c r="A16" s="11" t="s">
        <v>31</v>
      </c>
      <c r="B16" s="11"/>
      <c r="C16" s="11"/>
      <c r="D16" s="11"/>
      <c r="E16" s="11"/>
      <c r="F16" s="11"/>
      <c r="G16" s="11"/>
    </row>
    <row r="17" spans="1:7" x14ac:dyDescent="0.25">
      <c r="A17" s="8"/>
      <c r="B17" s="8"/>
      <c r="C17" s="8" t="s">
        <v>39</v>
      </c>
      <c r="D17" s="8" t="s">
        <v>46</v>
      </c>
      <c r="E17" s="8" t="s">
        <v>47</v>
      </c>
      <c r="F17" s="8" t="s">
        <v>48</v>
      </c>
      <c r="G17" s="8" t="s">
        <v>48</v>
      </c>
    </row>
    <row r="18" spans="1:7" x14ac:dyDescent="0.25">
      <c r="A18" s="8"/>
      <c r="B18" s="8" t="s">
        <v>24</v>
      </c>
      <c r="C18" s="8" t="s">
        <v>43</v>
      </c>
      <c r="D18" s="8" t="s">
        <v>49</v>
      </c>
      <c r="E18" s="8" t="s">
        <v>50</v>
      </c>
      <c r="F18" s="8" t="s">
        <v>51</v>
      </c>
      <c r="G18" s="8" t="s">
        <v>52</v>
      </c>
    </row>
    <row r="19" spans="1:7" x14ac:dyDescent="0.25">
      <c r="A19" s="7"/>
      <c r="B19" s="7" t="s">
        <v>35</v>
      </c>
      <c r="C19" s="7">
        <v>1400</v>
      </c>
      <c r="D19" s="7">
        <v>10</v>
      </c>
      <c r="E19" s="7">
        <v>1400</v>
      </c>
      <c r="F19" s="7">
        <v>200</v>
      </c>
      <c r="G19" s="7">
        <v>400</v>
      </c>
    </row>
    <row r="20" spans="1:7" x14ac:dyDescent="0.25">
      <c r="A20" s="7"/>
      <c r="B20" s="7" t="s">
        <v>36</v>
      </c>
      <c r="C20" s="7">
        <v>3000</v>
      </c>
      <c r="D20" s="7">
        <v>3.333333333333333</v>
      </c>
      <c r="E20" s="7">
        <v>3000</v>
      </c>
      <c r="F20" s="7">
        <v>1200</v>
      </c>
      <c r="G20" s="7">
        <v>600</v>
      </c>
    </row>
    <row r="21" spans="1:7" x14ac:dyDescent="0.25">
      <c r="A21" s="9"/>
      <c r="B21" s="9" t="s">
        <v>37</v>
      </c>
      <c r="C21" s="9">
        <v>400</v>
      </c>
      <c r="D21" s="9">
        <v>0</v>
      </c>
      <c r="E21" s="9">
        <v>600</v>
      </c>
      <c r="F21" s="9">
        <v>1E+30</v>
      </c>
      <c r="G21" s="9">
        <v>200</v>
      </c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aca="1" ref="XFD1048555" ca="1">_xludf.Areas(solver_adj1)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Answer Report</vt:lpstr>
      <vt:lpstr>Sensitivity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Rzepiela Filip</cp:lastModifiedBy>
  <dcterms:created xsi:type="dcterms:W3CDTF">2024-03-07T15:03:50Z</dcterms:created>
  <dcterms:modified xsi:type="dcterms:W3CDTF">2024-06-11T15:35:23Z</dcterms:modified>
</cp:coreProperties>
</file>